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sokolikova\Documents\VÝCHODNA - VNUTROBLOK\vysvetlovanie SP\prerobený SO 04\"/>
    </mc:Choice>
  </mc:AlternateContent>
  <bookViews>
    <workbookView xWindow="0" yWindow="0" windowWidth="28800" windowHeight="12435" firstSheet="4" activeTab="4"/>
  </bookViews>
  <sheets>
    <sheet name="Súhrnný rozpočet" sheetId="9" r:id="rId1"/>
    <sheet name="Kvetná 30x22" sheetId="4" r:id="rId2"/>
    <sheet name="Záblatie Detské ihrisko" sheetId="3" r:id="rId3"/>
    <sheet name="Kvetná Detské ihrisko" sheetId="5" r:id="rId4"/>
    <sheet name="DI JUH" sheetId="11" r:id="rId5"/>
  </sheets>
  <calcPr calcId="152511"/>
</workbook>
</file>

<file path=xl/calcChain.xml><?xml version="1.0" encoding="utf-8"?>
<calcChain xmlns="http://schemas.openxmlformats.org/spreadsheetml/2006/main">
  <c r="F9" i="11" l="1"/>
  <c r="F7" i="11"/>
  <c r="F26" i="11"/>
  <c r="F24" i="11"/>
  <c r="F34" i="11"/>
  <c r="G32" i="11" s="1"/>
  <c r="F12" i="11"/>
  <c r="F14" i="11"/>
  <c r="F16" i="11"/>
  <c r="F18" i="11"/>
  <c r="F20" i="11"/>
  <c r="F22" i="11"/>
  <c r="F28" i="11"/>
  <c r="F30" i="11"/>
  <c r="C34" i="9"/>
  <c r="D34" i="9" s="1"/>
  <c r="D36" i="3"/>
  <c r="F36" i="3" s="1"/>
  <c r="D34" i="3"/>
  <c r="F34" i="3"/>
  <c r="D32" i="3"/>
  <c r="F32" i="3" s="1"/>
  <c r="D30" i="3"/>
  <c r="F30" i="3" s="1"/>
  <c r="D18" i="3"/>
  <c r="F18" i="3" s="1"/>
  <c r="D16" i="3"/>
  <c r="F16" i="3" s="1"/>
  <c r="D11" i="3"/>
  <c r="F11" i="3" s="1"/>
  <c r="D28" i="3"/>
  <c r="F28" i="3" s="1"/>
  <c r="G26" i="3" s="1"/>
  <c r="H26" i="3" s="1"/>
  <c r="D14" i="3"/>
  <c r="F14" i="3" s="1"/>
  <c r="D23" i="3"/>
  <c r="F23" i="3" s="1"/>
  <c r="D21" i="3"/>
  <c r="F21" i="3" s="1"/>
  <c r="G19" i="3" s="1"/>
  <c r="H19" i="3" s="1"/>
  <c r="D7" i="3"/>
  <c r="F7" i="3" s="1"/>
  <c r="G5" i="3" s="1"/>
  <c r="D9" i="3"/>
  <c r="F9" i="3" s="1"/>
  <c r="F25" i="3"/>
  <c r="C32" i="9"/>
  <c r="F9" i="5"/>
  <c r="C28" i="9"/>
  <c r="C30" i="9"/>
  <c r="D7" i="5"/>
  <c r="F7" i="5" s="1"/>
  <c r="G5" i="5" s="1"/>
  <c r="D9" i="5"/>
  <c r="D12" i="5"/>
  <c r="F12" i="5" s="1"/>
  <c r="D14" i="5"/>
  <c r="F14" i="5" s="1"/>
  <c r="D16" i="5"/>
  <c r="F16" i="5" s="1"/>
  <c r="F18" i="5"/>
  <c r="D22" i="4"/>
  <c r="F22" i="4"/>
  <c r="D19" i="4"/>
  <c r="F19" i="4" s="1"/>
  <c r="D7" i="4"/>
  <c r="F7" i="4" s="1"/>
  <c r="G5" i="4" s="1"/>
  <c r="D9" i="4"/>
  <c r="F9" i="4" s="1"/>
  <c r="D11" i="4"/>
  <c r="F11" i="4"/>
  <c r="D13" i="4"/>
  <c r="F13" i="4" s="1"/>
  <c r="D15" i="4"/>
  <c r="F15" i="4" s="1"/>
  <c r="D17" i="4"/>
  <c r="F17" i="4" s="1"/>
  <c r="D24" i="4"/>
  <c r="F24" i="4" s="1"/>
  <c r="D27" i="4"/>
  <c r="F27" i="4" s="1"/>
  <c r="D29" i="4"/>
  <c r="F29" i="4" s="1"/>
  <c r="D31" i="4"/>
  <c r="F31" i="4" s="1"/>
  <c r="D33" i="4"/>
  <c r="F33" i="4" s="1"/>
  <c r="D36" i="4"/>
  <c r="F36" i="4" s="1"/>
  <c r="D38" i="4"/>
  <c r="F38" i="4" s="1"/>
  <c r="D40" i="4"/>
  <c r="F40" i="4"/>
  <c r="G12" i="3" l="1"/>
  <c r="H12" i="3" s="1"/>
  <c r="G5" i="11"/>
  <c r="G10" i="11"/>
  <c r="E34" i="9"/>
  <c r="D30" i="9"/>
  <c r="E30" i="9" s="1"/>
  <c r="H5" i="4"/>
  <c r="H5" i="5"/>
  <c r="G20" i="5"/>
  <c r="G25" i="4"/>
  <c r="H25" i="4" s="1"/>
  <c r="G20" i="4"/>
  <c r="H20" i="4" s="1"/>
  <c r="G34" i="4"/>
  <c r="H34" i="4" s="1"/>
  <c r="H5" i="3"/>
  <c r="G38" i="3"/>
  <c r="G10" i="5"/>
  <c r="H10" i="5" s="1"/>
  <c r="D32" i="9"/>
  <c r="E32" i="9" s="1"/>
  <c r="D28" i="9"/>
  <c r="E28" i="9" s="1"/>
  <c r="H38" i="3" l="1"/>
  <c r="C26" i="9"/>
  <c r="G21" i="5"/>
  <c r="G22" i="5" s="1"/>
  <c r="G42" i="4"/>
  <c r="C24" i="9"/>
  <c r="G39" i="3"/>
  <c r="G40" i="3" s="1"/>
  <c r="G36" i="11"/>
  <c r="H42" i="4"/>
  <c r="H39" i="3"/>
  <c r="H40" i="3" s="1"/>
  <c r="H20" i="5"/>
  <c r="D26" i="9" l="1"/>
  <c r="E26" i="9" s="1"/>
  <c r="H43" i="4"/>
  <c r="H44" i="4"/>
  <c r="H21" i="5"/>
  <c r="H22" i="5" s="1"/>
  <c r="D24" i="9"/>
  <c r="E24" i="9" s="1"/>
  <c r="G44" i="4"/>
  <c r="G43" i="4"/>
  <c r="C22" i="9"/>
  <c r="D22" i="9" l="1"/>
  <c r="D36" i="9" s="1"/>
  <c r="D37" i="9" s="1"/>
  <c r="C36" i="9"/>
  <c r="C37" i="9" s="1"/>
  <c r="E22" i="9" l="1"/>
  <c r="E36" i="9" s="1"/>
  <c r="E37" i="9" s="1"/>
</calcChain>
</file>

<file path=xl/sharedStrings.xml><?xml version="1.0" encoding="utf-8"?>
<sst xmlns="http://schemas.openxmlformats.org/spreadsheetml/2006/main" count="208" uniqueCount="98">
  <si>
    <t xml:space="preserve">m3 </t>
  </si>
  <si>
    <t>bm</t>
  </si>
  <si>
    <t>ks</t>
  </si>
  <si>
    <t>m3</t>
  </si>
  <si>
    <t>m2</t>
  </si>
  <si>
    <t>kpl</t>
  </si>
  <si>
    <t>Podložie – hutnené drvené kamenivo.</t>
  </si>
  <si>
    <t>kontrolná šachta</t>
  </si>
  <si>
    <t xml:space="preserve">3. Dodávka a montáž umelého športovného povrchu </t>
  </si>
  <si>
    <t>4. Športové vybavenie</t>
  </si>
  <si>
    <t>CENA DIELA CELKOM BEZ DPH</t>
  </si>
  <si>
    <t>DPH 19% z</t>
  </si>
  <si>
    <t>CENA DIELA CELKOM VR. DPH</t>
  </si>
  <si>
    <t>osadenie betonových obrubníkov</t>
  </si>
  <si>
    <t xml:space="preserve">doprava materiálu a pracovníkov, ubytovanie </t>
  </si>
  <si>
    <t>1. Príprava územia (odhad)</t>
  </si>
  <si>
    <t>2. Príprava podkladu (odhad)</t>
  </si>
  <si>
    <t>Na prepočet bol použitý konverzný kurz - 1 € = 30,126 Sk</t>
  </si>
  <si>
    <t>vyspravenie asfaltovej plochy tmelom, navŕtanie dier</t>
  </si>
  <si>
    <t>frézovanie betónovej plochy do nemrznúcej hĺbky 80cm</t>
  </si>
  <si>
    <t>kotviace pätky pre športové vybavenie</t>
  </si>
  <si>
    <t>€/m3</t>
  </si>
  <si>
    <t>€/bm</t>
  </si>
  <si>
    <t>€/m2</t>
  </si>
  <si>
    <t>odstránenie pôvodnej plochy na drenáže (bez odvozu na skládku)</t>
  </si>
  <si>
    <t>napájacia šachta</t>
  </si>
  <si>
    <t>vsakovacia šachta</t>
  </si>
  <si>
    <t>€/ks</t>
  </si>
  <si>
    <t>skladba podložia z drveného kameniva 80cm hĺbka, 50cm šírka + drenážna rúra 150mm</t>
  </si>
  <si>
    <t>umelá tráva s kremičiým vsypom Sit-In Tennis 15, 37170 vpichov</t>
  </si>
  <si>
    <t>pružná priepustná podložka prefabrikovaná UNIVERZAL 14mm</t>
  </si>
  <si>
    <t>čiarovanie ihriska (malý futbal, nohejbal, basketbal)</t>
  </si>
  <si>
    <t>nohejbalová sada</t>
  </si>
  <si>
    <t>basketbalové koše 3,15m vyloženie, pevné</t>
  </si>
  <si>
    <t>bránky na malý futbalfutbal</t>
  </si>
  <si>
    <t>Viacúčelové ihrisko Kvetná</t>
  </si>
  <si>
    <t>Detské ihrisko Kvetná</t>
  </si>
  <si>
    <t>príprava pláne, zemné práce (odhad) uloženie na stavbe</t>
  </si>
  <si>
    <t>€/kpl</t>
  </si>
  <si>
    <t>podkladové vrstva z lomového kameniva</t>
  </si>
  <si>
    <t>1. Príprava podkladu (odhad)</t>
  </si>
  <si>
    <t>podložka pod detské ihriská - systém NORA PM -MS 38mm</t>
  </si>
  <si>
    <t>obrázky EPDM</t>
  </si>
  <si>
    <t>skákajúci panák - škôlka EPDM</t>
  </si>
  <si>
    <t>podložka pod detské ihriská - systém NORA</t>
  </si>
  <si>
    <t>Detské ihrisko Veľkomoravská</t>
  </si>
  <si>
    <t>PREHĽADNÝ SÚHRN</t>
  </si>
  <si>
    <t>ROZPOČTOVÝCH NÁKLADOV STAVBY</t>
  </si>
  <si>
    <t>ZHOTOVITEĽ:</t>
  </si>
  <si>
    <t>OBJEDNÁVATEĽ:</t>
  </si>
  <si>
    <t>NÁZOV STAVBY:</t>
  </si>
  <si>
    <t>STAVEBNÝ OBJEKT</t>
  </si>
  <si>
    <t>NÁZOV</t>
  </si>
  <si>
    <t>cena bez DPH</t>
  </si>
  <si>
    <t>DPH 19%</t>
  </si>
  <si>
    <t>cena vr. DPH</t>
  </si>
  <si>
    <t>SO 01</t>
  </si>
  <si>
    <t>SO 02</t>
  </si>
  <si>
    <t>SO 03</t>
  </si>
  <si>
    <t>SO 04</t>
  </si>
  <si>
    <t>Konverzný kurz je 1€ = 30,126 Sk</t>
  </si>
  <si>
    <t>Mestso Trenčín</t>
  </si>
  <si>
    <t>SO 05</t>
  </si>
  <si>
    <t>Detské ihrisko Obchodná</t>
  </si>
  <si>
    <t>SO 06</t>
  </si>
  <si>
    <t>Detské ihrisko Záblatie</t>
  </si>
  <si>
    <t xml:space="preserve">2. Dodávka a montáž umelého športovného povrchu </t>
  </si>
  <si>
    <t>2. Oplotenie a mobiliár</t>
  </si>
  <si>
    <t>4. Hracie prvky</t>
  </si>
  <si>
    <t>Zostava Natália</t>
  </si>
  <si>
    <t>oplotenie ihriska</t>
  </si>
  <si>
    <t>lavička parková</t>
  </si>
  <si>
    <t>odpadkový koš</t>
  </si>
  <si>
    <t>Hojdačka Vážka</t>
  </si>
  <si>
    <t>Hojdačka Včielka</t>
  </si>
  <si>
    <t>Pieskovisko</t>
  </si>
  <si>
    <t>Altánok</t>
  </si>
  <si>
    <t>Viacúčelové a detské ihriská - Projekt Biele Karpaty</t>
  </si>
  <si>
    <t>osadenie gumených obrubníkov</t>
  </si>
  <si>
    <t>SO 07</t>
  </si>
  <si>
    <t>Detské ihrisko 28. októbra</t>
  </si>
  <si>
    <t>Detské ihrisko Súťažná</t>
  </si>
  <si>
    <t>Hojdačka pružinová-Tuba</t>
  </si>
  <si>
    <t>Fitnes kladina</t>
  </si>
  <si>
    <t>Lavička lambda s operadlom</t>
  </si>
  <si>
    <t>vedľajšie náklady pre hraci prvky + strážna služba</t>
  </si>
  <si>
    <t>1. Mobiliár</t>
  </si>
  <si>
    <t>2. Hracie prvky + mobiliár</t>
  </si>
  <si>
    <t>3. Osadenie hracích prvkov-montáž, výkopové práce a doprava</t>
  </si>
  <si>
    <t>Šmýkačka do svahu Kamila 150</t>
  </si>
  <si>
    <t>Hojdačka Mini M - SWING</t>
  </si>
  <si>
    <t>Hojdačka Vážka City</t>
  </si>
  <si>
    <t>Hojdačka pružinová-Tandem Drak</t>
  </si>
  <si>
    <t>Preliezačka-Lienka 2</t>
  </si>
  <si>
    <t>Fitnes hrazdy 02</t>
  </si>
  <si>
    <t>Pravidlá ihriska 01</t>
  </si>
  <si>
    <t>Odpadový kôš oceľový 50 l</t>
  </si>
  <si>
    <t>Revitalizácia vnútrobloku Východná ulica - Trenčín Juh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</si>
</sst>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Kč&quot;_-;\-* #,##0.00\ &quot;Kč&quot;_-;_-* &quot;-&quot;??\ &quot;Kč&quot;_-;_-@_-"/>
    <numFmt numFmtId="165" formatCode="_-* #,##0.00\ _K_č_-;\-* #,##0.00\ _K_č_-;_-* &quot;-&quot;??\ _K_č_-;_-@_-"/>
    <numFmt numFmtId="166" formatCode="#,##0.00\ [$Sk-41B]"/>
    <numFmt numFmtId="167" formatCode="#,##0.00\ [$€-1]"/>
    <numFmt numFmtId="168" formatCode="#,##0.00\ &quot;Sk&quot;"/>
    <numFmt numFmtId="169" formatCode="#,##0\ [$€-1]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5" fontId="4" fillId="0" borderId="0" xfId="0" applyNumberFormat="1" applyFont="1"/>
    <xf numFmtId="164" fontId="4" fillId="0" borderId="0" xfId="0" applyNumberFormat="1" applyFont="1"/>
    <xf numFmtId="0" fontId="6" fillId="0" borderId="0" xfId="0" applyFont="1"/>
    <xf numFmtId="166" fontId="4" fillId="0" borderId="0" xfId="0" applyNumberFormat="1" applyFont="1"/>
    <xf numFmtId="166" fontId="3" fillId="0" borderId="0" xfId="0" applyNumberFormat="1" applyFont="1"/>
    <xf numFmtId="166" fontId="2" fillId="0" borderId="0" xfId="0" applyNumberFormat="1" applyFont="1"/>
    <xf numFmtId="0" fontId="8" fillId="0" borderId="0" xfId="0" applyFont="1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166" fontId="3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3" fontId="4" fillId="0" borderId="0" xfId="0" applyNumberFormat="1" applyFont="1"/>
    <xf numFmtId="167" fontId="4" fillId="0" borderId="0" xfId="0" applyNumberFormat="1" applyFont="1"/>
    <xf numFmtId="167" fontId="2" fillId="2" borderId="0" xfId="0" applyNumberFormat="1" applyFont="1" applyFill="1"/>
    <xf numFmtId="168" fontId="9" fillId="2" borderId="0" xfId="0" applyNumberFormat="1" applyFont="1" applyFill="1"/>
    <xf numFmtId="168" fontId="2" fillId="2" borderId="0" xfId="0" applyNumberFormat="1" applyFont="1" applyFill="1"/>
    <xf numFmtId="167" fontId="3" fillId="2" borderId="0" xfId="0" applyNumberFormat="1" applyFont="1" applyFill="1"/>
    <xf numFmtId="168" fontId="3" fillId="2" borderId="0" xfId="0" applyNumberFormat="1" applyFont="1" applyFill="1"/>
    <xf numFmtId="167" fontId="5" fillId="2" borderId="0" xfId="0" applyNumberFormat="1" applyFont="1" applyFill="1"/>
    <xf numFmtId="168" fontId="5" fillId="2" borderId="0" xfId="0" applyNumberFormat="1" applyFont="1" applyFill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169" fontId="11" fillId="0" borderId="1" xfId="0" applyNumberFormat="1" applyFont="1" applyBorder="1" applyAlignment="1">
      <alignment horizontal="center" vertical="center" wrapText="1"/>
    </xf>
    <xf numFmtId="167" fontId="12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 vertical="center" wrapText="1"/>
    </xf>
    <xf numFmtId="168" fontId="11" fillId="0" borderId="0" xfId="0" applyNumberFormat="1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4" fillId="0" borderId="0" xfId="0" applyNumberFormat="1" applyFont="1" applyFill="1"/>
    <xf numFmtId="166" fontId="4" fillId="0" borderId="0" xfId="0" applyNumberFormat="1" applyFont="1" applyFill="1"/>
    <xf numFmtId="166" fontId="3" fillId="0" borderId="0" xfId="0" applyNumberFormat="1" applyFont="1" applyFill="1"/>
    <xf numFmtId="167" fontId="4" fillId="0" borderId="0" xfId="0" applyNumberFormat="1" applyFont="1" applyFill="1"/>
    <xf numFmtId="0" fontId="2" fillId="0" borderId="0" xfId="0" applyFont="1" applyFill="1"/>
    <xf numFmtId="167" fontId="2" fillId="0" borderId="0" xfId="0" applyNumberFormat="1" applyFont="1" applyFill="1"/>
    <xf numFmtId="168" fontId="9" fillId="0" borderId="0" xfId="0" applyNumberFormat="1" applyFont="1" applyFill="1"/>
    <xf numFmtId="0" fontId="8" fillId="0" borderId="0" xfId="0" applyFont="1" applyFill="1"/>
    <xf numFmtId="166" fontId="2" fillId="0" borderId="0" xfId="0" applyNumberFormat="1" applyFont="1" applyFill="1"/>
    <xf numFmtId="168" fontId="2" fillId="0" borderId="0" xfId="0" applyNumberFormat="1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5" fillId="0" borderId="0" xfId="0" applyFont="1" applyFill="1"/>
    <xf numFmtId="167" fontId="5" fillId="0" borderId="0" xfId="0" applyNumberFormat="1" applyFont="1" applyFill="1"/>
    <xf numFmtId="168" fontId="5" fillId="0" borderId="0" xfId="0" applyNumberFormat="1" applyFont="1" applyFill="1"/>
    <xf numFmtId="0" fontId="9" fillId="0" borderId="0" xfId="0" applyFont="1" applyFill="1"/>
    <xf numFmtId="164" fontId="3" fillId="0" borderId="0" xfId="0" applyNumberFormat="1" applyFont="1" applyFill="1"/>
    <xf numFmtId="0" fontId="3" fillId="3" borderId="0" xfId="0" applyFont="1" applyFill="1"/>
    <xf numFmtId="0" fontId="6" fillId="4" borderId="0" xfId="0" applyFont="1" applyFill="1"/>
    <xf numFmtId="0" fontId="3" fillId="4" borderId="0" xfId="0" applyFont="1" applyFill="1"/>
    <xf numFmtId="0" fontId="7" fillId="4" borderId="0" xfId="0" applyFont="1" applyFill="1"/>
    <xf numFmtId="0" fontId="2" fillId="4" borderId="0" xfId="0" applyFont="1" applyFill="1"/>
    <xf numFmtId="167" fontId="2" fillId="4" borderId="0" xfId="0" applyNumberFormat="1" applyFont="1" applyFill="1"/>
    <xf numFmtId="168" fontId="9" fillId="4" borderId="0" xfId="0" applyNumberFormat="1" applyFont="1" applyFill="1"/>
    <xf numFmtId="166" fontId="3" fillId="4" borderId="0" xfId="0" applyNumberFormat="1" applyFont="1" applyFill="1"/>
    <xf numFmtId="0" fontId="2" fillId="3" borderId="0" xfId="0" applyFont="1" applyFill="1"/>
    <xf numFmtId="167" fontId="3" fillId="3" borderId="0" xfId="0" applyNumberFormat="1" applyFont="1" applyFill="1"/>
    <xf numFmtId="167" fontId="2" fillId="3" borderId="0" xfId="0" applyNumberFormat="1" applyFont="1" applyFill="1"/>
    <xf numFmtId="168" fontId="13" fillId="3" borderId="0" xfId="0" applyNumberFormat="1" applyFont="1" applyFill="1"/>
    <xf numFmtId="166" fontId="3" fillId="3" borderId="0" xfId="0" applyNumberFormat="1" applyFont="1" applyFill="1"/>
    <xf numFmtId="0" fontId="5" fillId="3" borderId="0" xfId="0" applyFont="1" applyFill="1"/>
    <xf numFmtId="167" fontId="5" fillId="3" borderId="0" xfId="0" applyNumberFormat="1" applyFont="1" applyFill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114300</xdr:rowOff>
        </xdr:from>
        <xdr:to>
          <xdr:col>8</xdr:col>
          <xdr:colOff>57150</xdr:colOff>
          <xdr:row>61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E43" sqref="E43"/>
    </sheetView>
  </sheetViews>
  <sheetFormatPr defaultRowHeight="12.75" x14ac:dyDescent="0.2"/>
  <cols>
    <col min="1" max="1" width="17.28515625" customWidth="1"/>
    <col min="2" max="2" width="25.42578125" customWidth="1"/>
    <col min="3" max="3" width="14.85546875" customWidth="1"/>
    <col min="4" max="4" width="12.7109375" customWidth="1"/>
    <col min="5" max="5" width="15.85546875" customWidth="1"/>
  </cols>
  <sheetData>
    <row r="1" spans="1:5" ht="27" x14ac:dyDescent="0.35">
      <c r="A1" s="74" t="s">
        <v>46</v>
      </c>
      <c r="B1" s="74"/>
      <c r="C1" s="74"/>
      <c r="D1" s="74"/>
      <c r="E1" s="74"/>
    </row>
    <row r="2" spans="1:5" ht="27" x14ac:dyDescent="0.35">
      <c r="A2" s="74" t="s">
        <v>47</v>
      </c>
      <c r="B2" s="74"/>
      <c r="C2" s="74"/>
      <c r="D2" s="74"/>
      <c r="E2" s="74"/>
    </row>
    <row r="3" spans="1:5" x14ac:dyDescent="0.2">
      <c r="A3" s="28"/>
      <c r="B3" s="28"/>
      <c r="C3" s="28"/>
      <c r="D3" s="28"/>
      <c r="E3" s="28"/>
    </row>
    <row r="4" spans="1:5" x14ac:dyDescent="0.2">
      <c r="A4" s="28"/>
      <c r="B4" s="28"/>
      <c r="C4" s="28"/>
      <c r="D4" s="28"/>
      <c r="E4" s="28"/>
    </row>
    <row r="5" spans="1:5" x14ac:dyDescent="0.2">
      <c r="A5" s="29" t="s">
        <v>48</v>
      </c>
      <c r="B5" s="29"/>
      <c r="C5" s="28"/>
      <c r="D5" s="28"/>
      <c r="E5" s="28"/>
    </row>
    <row r="6" spans="1:5" x14ac:dyDescent="0.2">
      <c r="A6" s="28"/>
      <c r="B6" s="28"/>
      <c r="C6" s="28"/>
      <c r="D6" s="28"/>
      <c r="E6" s="28"/>
    </row>
    <row r="7" spans="1:5" x14ac:dyDescent="0.2">
      <c r="A7" s="28"/>
      <c r="B7" s="29"/>
      <c r="C7" s="28"/>
      <c r="D7" s="28"/>
      <c r="E7" s="28"/>
    </row>
    <row r="8" spans="1:5" x14ac:dyDescent="0.2">
      <c r="A8" s="28"/>
      <c r="B8" s="29"/>
      <c r="C8" s="28"/>
      <c r="D8" s="28"/>
      <c r="E8" s="28"/>
    </row>
    <row r="9" spans="1:5" x14ac:dyDescent="0.2">
      <c r="A9" s="28"/>
      <c r="B9" s="28"/>
      <c r="C9" s="28"/>
      <c r="D9" s="28"/>
      <c r="E9" s="28"/>
    </row>
    <row r="10" spans="1:5" x14ac:dyDescent="0.2">
      <c r="A10" s="29" t="s">
        <v>49</v>
      </c>
      <c r="B10" s="29" t="s">
        <v>61</v>
      </c>
      <c r="C10" s="28"/>
      <c r="D10" s="28"/>
      <c r="E10" s="28"/>
    </row>
    <row r="11" spans="1:5" x14ac:dyDescent="0.2">
      <c r="A11" s="28"/>
      <c r="B11" s="28"/>
      <c r="C11" s="28"/>
      <c r="D11" s="28"/>
      <c r="E11" s="28"/>
    </row>
    <row r="12" spans="1:5" x14ac:dyDescent="0.2">
      <c r="A12" s="28"/>
      <c r="B12" s="28"/>
      <c r="C12" s="28"/>
      <c r="D12" s="28"/>
      <c r="E12" s="28"/>
    </row>
    <row r="13" spans="1:5" x14ac:dyDescent="0.2">
      <c r="A13" s="28"/>
      <c r="B13" s="28"/>
      <c r="C13" s="28"/>
      <c r="D13" s="28"/>
      <c r="E13" s="28"/>
    </row>
    <row r="14" spans="1:5" x14ac:dyDescent="0.2">
      <c r="A14" s="28"/>
      <c r="B14" s="28"/>
      <c r="C14" s="28"/>
      <c r="D14" s="28"/>
      <c r="E14" s="28"/>
    </row>
    <row r="15" spans="1:5" x14ac:dyDescent="0.2">
      <c r="A15" s="29" t="s">
        <v>50</v>
      </c>
      <c r="B15" s="29" t="s">
        <v>77</v>
      </c>
      <c r="C15" s="28"/>
      <c r="D15" s="28"/>
      <c r="E15" s="28"/>
    </row>
    <row r="16" spans="1:5" x14ac:dyDescent="0.2">
      <c r="A16" s="28"/>
      <c r="B16" s="28"/>
      <c r="C16" s="28"/>
      <c r="D16" s="28"/>
      <c r="E16" s="28"/>
    </row>
    <row r="17" spans="1:5" x14ac:dyDescent="0.2">
      <c r="A17" s="28"/>
      <c r="B17" s="28"/>
      <c r="C17" s="28"/>
      <c r="D17" s="28"/>
      <c r="E17" s="28"/>
    </row>
    <row r="18" spans="1:5" x14ac:dyDescent="0.2">
      <c r="A18" s="28"/>
      <c r="B18" s="28"/>
      <c r="C18" s="28"/>
      <c r="D18" s="28"/>
      <c r="E18" s="28"/>
    </row>
    <row r="19" spans="1:5" x14ac:dyDescent="0.2">
      <c r="A19" s="28"/>
      <c r="B19" s="28"/>
      <c r="C19" s="28"/>
      <c r="D19" s="28"/>
      <c r="E19" s="28"/>
    </row>
    <row r="20" spans="1:5" x14ac:dyDescent="0.2">
      <c r="A20" s="35" t="s">
        <v>51</v>
      </c>
      <c r="B20" s="30" t="s">
        <v>52</v>
      </c>
      <c r="C20" s="30" t="s">
        <v>53</v>
      </c>
      <c r="D20" s="30" t="s">
        <v>54</v>
      </c>
      <c r="E20" s="30" t="s">
        <v>55</v>
      </c>
    </row>
    <row r="21" spans="1:5" x14ac:dyDescent="0.2">
      <c r="A21" s="31"/>
      <c r="B21" s="31"/>
      <c r="C21" s="31"/>
      <c r="D21" s="31"/>
      <c r="E21" s="31"/>
    </row>
    <row r="22" spans="1:5" x14ac:dyDescent="0.2">
      <c r="A22" s="32" t="s">
        <v>56</v>
      </c>
      <c r="B22" s="32" t="s">
        <v>35</v>
      </c>
      <c r="C22" s="38">
        <f>'Kvetná 30x22'!G42</f>
        <v>36786.164774613288</v>
      </c>
      <c r="D22" s="38">
        <f>C22/100*19</f>
        <v>6989.3713071765242</v>
      </c>
      <c r="E22" s="38">
        <f>C22+D22</f>
        <v>43775.536081789811</v>
      </c>
    </row>
    <row r="23" spans="1:5" x14ac:dyDescent="0.2">
      <c r="A23" s="31"/>
      <c r="B23" s="31"/>
      <c r="C23" s="31"/>
      <c r="D23" s="31"/>
      <c r="E23" s="31"/>
    </row>
    <row r="24" spans="1:5" x14ac:dyDescent="0.2">
      <c r="A24" s="32" t="s">
        <v>57</v>
      </c>
      <c r="B24" s="33" t="s">
        <v>65</v>
      </c>
      <c r="C24" s="38">
        <f>'Záblatie Detské ihrisko'!G38</f>
        <v>37568.820952001588</v>
      </c>
      <c r="D24" s="38">
        <f>C24/100*19</f>
        <v>7138.0759808803023</v>
      </c>
      <c r="E24" s="38">
        <f>C24+D24</f>
        <v>44706.896932881893</v>
      </c>
    </row>
    <row r="25" spans="1:5" x14ac:dyDescent="0.2">
      <c r="A25" s="32"/>
      <c r="B25" s="32"/>
      <c r="C25" s="38"/>
      <c r="D25" s="38"/>
      <c r="E25" s="38"/>
    </row>
    <row r="26" spans="1:5" x14ac:dyDescent="0.2">
      <c r="A26" s="32" t="s">
        <v>58</v>
      </c>
      <c r="B26" s="32" t="s">
        <v>36</v>
      </c>
      <c r="C26" s="38">
        <f>'Kvetná Detské ihrisko'!G20</f>
        <v>14052.081258713404</v>
      </c>
      <c r="D26" s="38">
        <f>C26/100*19</f>
        <v>2669.8954391555467</v>
      </c>
      <c r="E26" s="38">
        <f>C26+D26</f>
        <v>16721.976697868951</v>
      </c>
    </row>
    <row r="27" spans="1:5" x14ac:dyDescent="0.2">
      <c r="A27" s="32"/>
      <c r="B27" s="32"/>
      <c r="C27" s="38"/>
      <c r="D27" s="38"/>
      <c r="E27" s="38"/>
    </row>
    <row r="28" spans="1:5" x14ac:dyDescent="0.2">
      <c r="A28" s="32" t="s">
        <v>59</v>
      </c>
      <c r="B28" s="32" t="s">
        <v>81</v>
      </c>
      <c r="C28" s="38" t="e">
        <f>#REF!</f>
        <v>#REF!</v>
      </c>
      <c r="D28" s="38" t="e">
        <f>C28/100*19</f>
        <v>#REF!</v>
      </c>
      <c r="E28" s="38" t="e">
        <f>C28+D28</f>
        <v>#REF!</v>
      </c>
    </row>
    <row r="30" spans="1:5" x14ac:dyDescent="0.2">
      <c r="A30" s="32" t="s">
        <v>62</v>
      </c>
      <c r="B30" s="32" t="s">
        <v>63</v>
      </c>
      <c r="C30" s="38" t="e">
        <f>#REF!</f>
        <v>#REF!</v>
      </c>
      <c r="D30" s="38" t="e">
        <f>C30/100*19</f>
        <v>#REF!</v>
      </c>
      <c r="E30" s="38" t="e">
        <f>C30+D30</f>
        <v>#REF!</v>
      </c>
    </row>
    <row r="31" spans="1:5" x14ac:dyDescent="0.2">
      <c r="A31" s="32"/>
      <c r="B31" s="32"/>
      <c r="C31" s="38"/>
      <c r="D31" s="38"/>
      <c r="E31" s="38"/>
    </row>
    <row r="32" spans="1:5" x14ac:dyDescent="0.2">
      <c r="A32" s="32" t="s">
        <v>64</v>
      </c>
      <c r="B32" s="32" t="s">
        <v>45</v>
      </c>
      <c r="C32" s="38" t="e">
        <f>#REF!</f>
        <v>#REF!</v>
      </c>
      <c r="D32" s="38" t="e">
        <f>C32/100*19</f>
        <v>#REF!</v>
      </c>
      <c r="E32" s="38" t="e">
        <f>C32+D32</f>
        <v>#REF!</v>
      </c>
    </row>
    <row r="33" spans="1:5" x14ac:dyDescent="0.2">
      <c r="A33" s="32"/>
      <c r="B33" s="32"/>
      <c r="C33" s="38"/>
      <c r="D33" s="38"/>
      <c r="E33" s="38"/>
    </row>
    <row r="34" spans="1:5" x14ac:dyDescent="0.2">
      <c r="A34" s="32" t="s">
        <v>79</v>
      </c>
      <c r="B34" s="32" t="s">
        <v>80</v>
      </c>
      <c r="C34" s="38" t="e">
        <f>'DI JUH'!#REF!</f>
        <v>#REF!</v>
      </c>
      <c r="D34" s="38" t="e">
        <f>C34/100*19</f>
        <v>#REF!</v>
      </c>
      <c r="E34" s="38" t="e">
        <f>C34+D34</f>
        <v>#REF!</v>
      </c>
    </row>
    <row r="35" spans="1:5" x14ac:dyDescent="0.2">
      <c r="A35" s="34"/>
      <c r="B35" s="34"/>
      <c r="C35" s="36"/>
      <c r="D35" s="36"/>
      <c r="E35" s="36"/>
    </row>
    <row r="36" spans="1:5" x14ac:dyDescent="0.2">
      <c r="A36" s="28"/>
      <c r="B36" s="28"/>
      <c r="C36" s="37" t="e">
        <f>SUM(C21:C35)</f>
        <v>#REF!</v>
      </c>
      <c r="D36" s="37" t="e">
        <f>SUM(D21:D35)</f>
        <v>#REF!</v>
      </c>
      <c r="E36" s="37" t="e">
        <f>SUM(E21:E35)</f>
        <v>#REF!</v>
      </c>
    </row>
    <row r="37" spans="1:5" x14ac:dyDescent="0.2">
      <c r="A37" s="28"/>
      <c r="B37" s="28"/>
      <c r="C37" s="39" t="e">
        <f>C36*30.126</f>
        <v>#REF!</v>
      </c>
      <c r="D37" s="39" t="e">
        <f>D36*30.126</f>
        <v>#REF!</v>
      </c>
      <c r="E37" s="39" t="e">
        <f>E36*30.126</f>
        <v>#REF!</v>
      </c>
    </row>
    <row r="38" spans="1:5" x14ac:dyDescent="0.2">
      <c r="A38" s="28"/>
      <c r="B38" s="28"/>
      <c r="C38" s="28"/>
      <c r="D38" s="28"/>
      <c r="E38" s="28"/>
    </row>
    <row r="39" spans="1:5" x14ac:dyDescent="0.2">
      <c r="A39" s="28"/>
      <c r="B39" s="28"/>
      <c r="C39" s="28"/>
      <c r="D39" s="28"/>
      <c r="E39" s="28"/>
    </row>
    <row r="40" spans="1:5" x14ac:dyDescent="0.2">
      <c r="A40" s="28"/>
      <c r="B40" s="28"/>
      <c r="C40" s="28"/>
      <c r="D40" s="28"/>
      <c r="E40" s="28"/>
    </row>
    <row r="41" spans="1:5" x14ac:dyDescent="0.2">
      <c r="A41" s="28"/>
      <c r="B41" s="28"/>
      <c r="C41" s="28"/>
      <c r="D41" s="28"/>
      <c r="E41" s="28"/>
    </row>
    <row r="42" spans="1:5" x14ac:dyDescent="0.2">
      <c r="A42" s="28"/>
      <c r="B42" s="28"/>
      <c r="C42" s="28"/>
      <c r="D42" s="28"/>
      <c r="E42" s="28"/>
    </row>
    <row r="43" spans="1:5" x14ac:dyDescent="0.2">
      <c r="A43" s="28"/>
      <c r="B43" s="28"/>
      <c r="C43" s="28"/>
      <c r="D43" s="28"/>
      <c r="E43" s="28"/>
    </row>
    <row r="44" spans="1:5" x14ac:dyDescent="0.2">
      <c r="A44" s="1" t="s">
        <v>60</v>
      </c>
      <c r="B44" s="28"/>
      <c r="C44" s="28"/>
      <c r="D44" s="28"/>
      <c r="E44" s="28"/>
    </row>
  </sheetData>
  <mergeCells count="2">
    <mergeCell ref="A1:E1"/>
    <mergeCell ref="A2:E2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A2" sqref="A2"/>
    </sheetView>
  </sheetViews>
  <sheetFormatPr defaultColWidth="3" defaultRowHeight="11.25" x14ac:dyDescent="0.2"/>
  <cols>
    <col min="1" max="1" width="7" style="1" customWidth="1"/>
    <col min="2" max="2" width="5.7109375" style="1" customWidth="1"/>
    <col min="3" max="3" width="16.57031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16" t="s">
        <v>35</v>
      </c>
      <c r="B1" s="12"/>
      <c r="C1" s="12"/>
      <c r="D1" s="12"/>
      <c r="E1" s="12"/>
      <c r="F1" s="12"/>
      <c r="G1" s="12"/>
      <c r="H1" s="12"/>
    </row>
    <row r="2" spans="1:8" ht="12.75" x14ac:dyDescent="0.2">
      <c r="A2" s="17"/>
      <c r="B2" s="12"/>
      <c r="C2" s="12"/>
      <c r="D2" s="12"/>
      <c r="E2" s="12"/>
      <c r="F2" s="12"/>
      <c r="G2" s="12"/>
      <c r="H2" s="12"/>
    </row>
    <row r="3" spans="1:8" ht="12.75" x14ac:dyDescent="0.2">
      <c r="A3" s="16" t="s">
        <v>6</v>
      </c>
      <c r="B3" s="12"/>
      <c r="C3" s="12"/>
      <c r="D3" s="12"/>
      <c r="E3" s="12"/>
      <c r="F3" s="12"/>
      <c r="G3" s="12"/>
      <c r="H3" s="12"/>
    </row>
    <row r="4" spans="1:8" ht="12.75" x14ac:dyDescent="0.2">
      <c r="A4" s="6"/>
    </row>
    <row r="5" spans="1:8" x14ac:dyDescent="0.2">
      <c r="A5" s="11" t="s">
        <v>15</v>
      </c>
      <c r="B5" s="12"/>
      <c r="C5" s="12"/>
      <c r="D5" s="12"/>
      <c r="E5" s="12"/>
      <c r="F5" s="13"/>
      <c r="G5" s="20">
        <f>SUM(F6:F19)</f>
        <v>6541.8575317001923</v>
      </c>
      <c r="H5" s="21">
        <f>G5*30.126</f>
        <v>197080</v>
      </c>
    </row>
    <row r="6" spans="1:8" x14ac:dyDescent="0.2">
      <c r="A6" s="1" t="s">
        <v>18</v>
      </c>
      <c r="B6" s="3"/>
      <c r="C6" s="4"/>
      <c r="D6" s="4"/>
      <c r="E6" s="3"/>
      <c r="F6" s="5"/>
      <c r="G6" s="5"/>
      <c r="H6" s="9"/>
    </row>
    <row r="7" spans="1:8" x14ac:dyDescent="0.2">
      <c r="A7" s="18">
        <v>100</v>
      </c>
      <c r="B7" s="3" t="s">
        <v>0</v>
      </c>
      <c r="C7" s="4">
        <v>385</v>
      </c>
      <c r="D7" s="4">
        <f>C7/30.126</f>
        <v>12.779658766513974</v>
      </c>
      <c r="E7" s="3" t="s">
        <v>21</v>
      </c>
      <c r="F7" s="19">
        <f>A7*D7</f>
        <v>1277.9658766513974</v>
      </c>
      <c r="G7" s="7"/>
      <c r="H7" s="9"/>
    </row>
    <row r="8" spans="1:8" x14ac:dyDescent="0.2">
      <c r="A8" s="1" t="s">
        <v>19</v>
      </c>
      <c r="B8" s="3"/>
      <c r="C8" s="4"/>
      <c r="D8" s="4"/>
      <c r="E8" s="3"/>
      <c r="F8" s="19"/>
      <c r="G8" s="7"/>
      <c r="H8" s="9"/>
    </row>
    <row r="9" spans="1:8" x14ac:dyDescent="0.2">
      <c r="A9" s="3">
        <v>30</v>
      </c>
      <c r="B9" s="3" t="s">
        <v>1</v>
      </c>
      <c r="C9" s="4">
        <v>395</v>
      </c>
      <c r="D9" s="4">
        <f>C9/30.126</f>
        <v>13.111597955254597</v>
      </c>
      <c r="E9" s="3" t="s">
        <v>22</v>
      </c>
      <c r="F9" s="19">
        <f>A9*D9</f>
        <v>393.34793865763788</v>
      </c>
      <c r="G9" s="7"/>
      <c r="H9" s="9"/>
    </row>
    <row r="10" spans="1:8" x14ac:dyDescent="0.2">
      <c r="A10" s="1" t="s">
        <v>20</v>
      </c>
      <c r="B10" s="3"/>
      <c r="C10" s="4"/>
      <c r="D10" s="4"/>
      <c r="E10" s="3"/>
      <c r="F10" s="19"/>
      <c r="G10" s="7"/>
      <c r="H10" s="9"/>
    </row>
    <row r="11" spans="1:8" x14ac:dyDescent="0.2">
      <c r="A11" s="3">
        <v>2.2000000000000002</v>
      </c>
      <c r="B11" s="3" t="s">
        <v>3</v>
      </c>
      <c r="C11" s="4">
        <v>7500</v>
      </c>
      <c r="D11" s="4">
        <f>C11/30.126</f>
        <v>248.95439155546703</v>
      </c>
      <c r="E11" s="3" t="s">
        <v>21</v>
      </c>
      <c r="F11" s="19">
        <f>A11*D11</f>
        <v>547.69966142202748</v>
      </c>
      <c r="G11" s="7"/>
      <c r="H11" s="9"/>
    </row>
    <row r="12" spans="1:8" x14ac:dyDescent="0.2">
      <c r="A12" s="1" t="s">
        <v>24</v>
      </c>
      <c r="B12" s="3"/>
      <c r="C12" s="4"/>
      <c r="D12" s="4"/>
      <c r="E12" s="3"/>
      <c r="F12" s="19"/>
      <c r="G12" s="7"/>
      <c r="H12" s="9"/>
    </row>
    <row r="13" spans="1:8" x14ac:dyDescent="0.2">
      <c r="A13" s="3">
        <v>50</v>
      </c>
      <c r="B13" s="3" t="s">
        <v>3</v>
      </c>
      <c r="C13" s="4">
        <v>495</v>
      </c>
      <c r="D13" s="4">
        <f>C13/30.126</f>
        <v>16.430989842660825</v>
      </c>
      <c r="E13" s="3" t="s">
        <v>21</v>
      </c>
      <c r="F13" s="19">
        <f>A13*D13</f>
        <v>821.54949213304121</v>
      </c>
      <c r="G13" s="7"/>
      <c r="H13" s="9"/>
    </row>
    <row r="14" spans="1:8" x14ac:dyDescent="0.2">
      <c r="A14" s="1" t="s">
        <v>7</v>
      </c>
      <c r="B14" s="3"/>
      <c r="C14" s="4"/>
      <c r="D14" s="4"/>
      <c r="E14" s="3"/>
      <c r="F14" s="19"/>
      <c r="G14" s="7"/>
      <c r="H14" s="9"/>
    </row>
    <row r="15" spans="1:8" x14ac:dyDescent="0.2">
      <c r="A15" s="3">
        <v>3</v>
      </c>
      <c r="B15" s="3" t="s">
        <v>2</v>
      </c>
      <c r="C15" s="4">
        <v>11560</v>
      </c>
      <c r="D15" s="4">
        <f>C15/30.126</f>
        <v>383.72170218415982</v>
      </c>
      <c r="E15" s="3" t="s">
        <v>27</v>
      </c>
      <c r="F15" s="19">
        <f>A15*D15</f>
        <v>1151.1651065524795</v>
      </c>
      <c r="G15" s="7"/>
      <c r="H15" s="9"/>
    </row>
    <row r="16" spans="1:8" x14ac:dyDescent="0.2">
      <c r="A16" s="1" t="s">
        <v>25</v>
      </c>
      <c r="B16" s="3"/>
      <c r="C16" s="4"/>
      <c r="D16" s="4"/>
      <c r="E16" s="3"/>
      <c r="F16" s="19"/>
      <c r="G16" s="7"/>
      <c r="H16" s="9"/>
    </row>
    <row r="17" spans="1:8" x14ac:dyDescent="0.2">
      <c r="A17" s="3">
        <v>1</v>
      </c>
      <c r="B17" s="3" t="s">
        <v>2</v>
      </c>
      <c r="C17" s="4">
        <v>10800</v>
      </c>
      <c r="D17" s="4">
        <f>C17/30.126</f>
        <v>358.49432383987249</v>
      </c>
      <c r="E17" s="3" t="s">
        <v>27</v>
      </c>
      <c r="F17" s="19">
        <f>A17*D17</f>
        <v>358.49432383987249</v>
      </c>
      <c r="G17" s="7"/>
      <c r="H17" s="9"/>
    </row>
    <row r="18" spans="1:8" x14ac:dyDescent="0.2">
      <c r="A18" s="1" t="s">
        <v>26</v>
      </c>
      <c r="B18" s="3"/>
      <c r="C18" s="4"/>
      <c r="D18" s="4"/>
      <c r="E18" s="3"/>
      <c r="F18" s="19"/>
      <c r="G18" s="7"/>
      <c r="H18" s="9"/>
    </row>
    <row r="19" spans="1:8" x14ac:dyDescent="0.2">
      <c r="A19" s="3">
        <v>1</v>
      </c>
      <c r="B19" s="3" t="s">
        <v>2</v>
      </c>
      <c r="C19" s="4">
        <v>60000</v>
      </c>
      <c r="D19" s="4">
        <f>C19/30.126</f>
        <v>1991.6351324437362</v>
      </c>
      <c r="E19" s="3" t="s">
        <v>27</v>
      </c>
      <c r="F19" s="19">
        <f>A19*D19</f>
        <v>1991.6351324437362</v>
      </c>
      <c r="G19" s="7"/>
      <c r="H19" s="9"/>
    </row>
    <row r="20" spans="1:8" x14ac:dyDescent="0.2">
      <c r="A20" s="11" t="s">
        <v>16</v>
      </c>
      <c r="B20" s="12"/>
      <c r="C20" s="12"/>
      <c r="D20" s="12"/>
      <c r="E20" s="12"/>
      <c r="F20" s="14"/>
      <c r="G20" s="20">
        <f>SUM(F21:F24)</f>
        <v>3704.4413463453493</v>
      </c>
      <c r="H20" s="21">
        <f>G20*30.126</f>
        <v>111600</v>
      </c>
    </row>
    <row r="21" spans="1:8" x14ac:dyDescent="0.2">
      <c r="A21" s="1" t="s">
        <v>28</v>
      </c>
      <c r="F21" s="7"/>
      <c r="G21" s="7"/>
      <c r="H21" s="8"/>
    </row>
    <row r="22" spans="1:8" x14ac:dyDescent="0.2">
      <c r="A22" s="3">
        <v>100</v>
      </c>
      <c r="B22" s="3" t="s">
        <v>1</v>
      </c>
      <c r="C22" s="4">
        <v>990</v>
      </c>
      <c r="D22" s="4">
        <f>C22/30.126</f>
        <v>32.86197968532165</v>
      </c>
      <c r="E22" s="3" t="s">
        <v>22</v>
      </c>
      <c r="F22" s="19">
        <f>A22*D22</f>
        <v>3286.1979685321649</v>
      </c>
      <c r="G22" s="7"/>
      <c r="H22" s="8"/>
    </row>
    <row r="23" spans="1:8" x14ac:dyDescent="0.2">
      <c r="A23" s="1" t="s">
        <v>13</v>
      </c>
      <c r="F23" s="7"/>
      <c r="G23" s="7"/>
      <c r="H23" s="8"/>
    </row>
    <row r="24" spans="1:8" x14ac:dyDescent="0.2">
      <c r="A24" s="3">
        <v>30</v>
      </c>
      <c r="B24" s="3" t="s">
        <v>1</v>
      </c>
      <c r="C24" s="4">
        <v>420</v>
      </c>
      <c r="D24" s="4">
        <f>C24/30.126</f>
        <v>13.941445927106153</v>
      </c>
      <c r="E24" s="3" t="s">
        <v>22</v>
      </c>
      <c r="F24" s="19">
        <f>A24*D24</f>
        <v>418.24337781318462</v>
      </c>
      <c r="G24" s="7"/>
      <c r="H24" s="8"/>
    </row>
    <row r="25" spans="1:8" x14ac:dyDescent="0.2">
      <c r="A25" s="11" t="s">
        <v>8</v>
      </c>
      <c r="B25" s="12"/>
      <c r="C25" s="12"/>
      <c r="D25" s="12"/>
      <c r="E25" s="12"/>
      <c r="F25" s="14"/>
      <c r="G25" s="20">
        <f>SUM(F26:F33)</f>
        <v>22382.327557591449</v>
      </c>
      <c r="H25" s="21">
        <f>G25*30.126</f>
        <v>674290</v>
      </c>
    </row>
    <row r="26" spans="1:8" x14ac:dyDescent="0.2">
      <c r="A26" s="1" t="s">
        <v>29</v>
      </c>
      <c r="B26" s="3"/>
      <c r="C26" s="4"/>
      <c r="D26" s="4"/>
      <c r="E26" s="3"/>
      <c r="F26" s="7"/>
      <c r="G26" s="7"/>
      <c r="H26" s="7"/>
    </row>
    <row r="27" spans="1:8" x14ac:dyDescent="0.2">
      <c r="A27" s="3">
        <v>560</v>
      </c>
      <c r="B27" s="3" t="s">
        <v>4</v>
      </c>
      <c r="C27" s="4">
        <v>660</v>
      </c>
      <c r="D27" s="4">
        <f>C27/30.126</f>
        <v>21.907986456881098</v>
      </c>
      <c r="E27" s="3" t="s">
        <v>23</v>
      </c>
      <c r="F27" s="19">
        <f>A27*D27</f>
        <v>12268.472415853415</v>
      </c>
      <c r="G27" s="7"/>
      <c r="H27" s="7"/>
    </row>
    <row r="28" spans="1:8" x14ac:dyDescent="0.2">
      <c r="A28" s="1" t="s">
        <v>30</v>
      </c>
      <c r="B28" s="3"/>
      <c r="C28" s="4"/>
      <c r="D28" s="4"/>
      <c r="E28" s="3"/>
      <c r="F28" s="7"/>
      <c r="G28" s="7"/>
      <c r="H28" s="7"/>
    </row>
    <row r="29" spans="1:8" x14ac:dyDescent="0.2">
      <c r="A29" s="3">
        <v>560</v>
      </c>
      <c r="B29" s="3" t="s">
        <v>4</v>
      </c>
      <c r="C29" s="4">
        <v>325</v>
      </c>
      <c r="D29" s="4">
        <f>C29/30.126</f>
        <v>10.788023634070237</v>
      </c>
      <c r="E29" s="3" t="s">
        <v>23</v>
      </c>
      <c r="F29" s="19">
        <f>A29*D29</f>
        <v>6041.2932350793326</v>
      </c>
      <c r="G29" s="7"/>
      <c r="H29" s="7"/>
    </row>
    <row r="30" spans="1:8" x14ac:dyDescent="0.2">
      <c r="A30" s="10" t="s">
        <v>31</v>
      </c>
      <c r="B30" s="3"/>
      <c r="C30" s="4"/>
      <c r="D30" s="4"/>
      <c r="E30" s="3"/>
      <c r="F30" s="7"/>
      <c r="G30" s="7"/>
      <c r="H30" s="7"/>
    </row>
    <row r="31" spans="1:8" x14ac:dyDescent="0.2">
      <c r="A31" s="3">
        <v>489</v>
      </c>
      <c r="B31" s="3" t="s">
        <v>1</v>
      </c>
      <c r="C31" s="4">
        <v>210</v>
      </c>
      <c r="D31" s="4">
        <f>C31/30.126</f>
        <v>6.9707229635530767</v>
      </c>
      <c r="E31" s="3" t="s">
        <v>22</v>
      </c>
      <c r="F31" s="19">
        <f>A31*D31</f>
        <v>3408.6835291774546</v>
      </c>
      <c r="G31" s="7"/>
      <c r="H31" s="7"/>
    </row>
    <row r="32" spans="1:8" x14ac:dyDescent="0.2">
      <c r="A32" s="1" t="s">
        <v>14</v>
      </c>
      <c r="B32" s="3"/>
      <c r="C32" s="4"/>
      <c r="D32" s="4"/>
      <c r="E32" s="3"/>
      <c r="F32" s="7"/>
      <c r="G32" s="7"/>
      <c r="H32" s="7"/>
    </row>
    <row r="33" spans="1:8" x14ac:dyDescent="0.2">
      <c r="A33" s="3">
        <v>1</v>
      </c>
      <c r="B33" s="3" t="s">
        <v>5</v>
      </c>
      <c r="C33" s="4">
        <v>20000</v>
      </c>
      <c r="D33" s="4">
        <f>C33/30.126</f>
        <v>663.87837748124537</v>
      </c>
      <c r="E33" s="3" t="s">
        <v>38</v>
      </c>
      <c r="F33" s="19">
        <f>A33*D33</f>
        <v>663.87837748124537</v>
      </c>
      <c r="G33" s="7"/>
      <c r="H33" s="7"/>
    </row>
    <row r="34" spans="1:8" x14ac:dyDescent="0.2">
      <c r="A34" s="11" t="s">
        <v>9</v>
      </c>
      <c r="B34" s="12"/>
      <c r="C34" s="12"/>
      <c r="D34" s="12"/>
      <c r="E34" s="12"/>
      <c r="F34" s="14"/>
      <c r="G34" s="20">
        <f>SUM(F35:F40)</f>
        <v>4157.5383389762992</v>
      </c>
      <c r="H34" s="21">
        <f>G34*30.126</f>
        <v>125250</v>
      </c>
    </row>
    <row r="35" spans="1:8" x14ac:dyDescent="0.2">
      <c r="A35" s="1" t="s">
        <v>32</v>
      </c>
      <c r="F35" s="8"/>
      <c r="G35" s="8"/>
      <c r="H35" s="8"/>
    </row>
    <row r="36" spans="1:8" x14ac:dyDescent="0.2">
      <c r="A36" s="3">
        <v>1</v>
      </c>
      <c r="B36" s="3" t="s">
        <v>2</v>
      </c>
      <c r="C36" s="4">
        <v>12550</v>
      </c>
      <c r="D36" s="4">
        <f>C36/30.126</f>
        <v>416.5836818694815</v>
      </c>
      <c r="E36" s="3" t="s">
        <v>27</v>
      </c>
      <c r="F36" s="19">
        <f>A36*D36</f>
        <v>416.5836818694815</v>
      </c>
      <c r="G36" s="7"/>
      <c r="H36" s="8"/>
    </row>
    <row r="37" spans="1:8" x14ac:dyDescent="0.2">
      <c r="A37" s="1" t="s">
        <v>33</v>
      </c>
      <c r="F37" s="8"/>
      <c r="G37" s="8"/>
      <c r="H37" s="8"/>
    </row>
    <row r="38" spans="1:8" x14ac:dyDescent="0.2">
      <c r="A38" s="3">
        <v>2</v>
      </c>
      <c r="B38" s="3" t="s">
        <v>2</v>
      </c>
      <c r="C38" s="4">
        <v>42590</v>
      </c>
      <c r="D38" s="4">
        <f>C38/30.126</f>
        <v>1413.7290048463121</v>
      </c>
      <c r="E38" s="3" t="s">
        <v>27</v>
      </c>
      <c r="F38" s="19">
        <f>A38*D38</f>
        <v>2827.4580096926243</v>
      </c>
      <c r="G38" s="7"/>
      <c r="H38" s="8"/>
    </row>
    <row r="39" spans="1:8" x14ac:dyDescent="0.2">
      <c r="A39" s="1" t="s">
        <v>34</v>
      </c>
      <c r="F39" s="8"/>
      <c r="G39" s="8"/>
      <c r="H39" s="8"/>
    </row>
    <row r="40" spans="1:8" x14ac:dyDescent="0.2">
      <c r="A40" s="3">
        <v>2</v>
      </c>
      <c r="B40" s="3" t="s">
        <v>2</v>
      </c>
      <c r="C40" s="4">
        <v>13760</v>
      </c>
      <c r="D40" s="4">
        <f>C40/30.126</f>
        <v>456.74832370709686</v>
      </c>
      <c r="E40" s="3" t="s">
        <v>27</v>
      </c>
      <c r="F40" s="19">
        <f>A40*D40</f>
        <v>913.49664741419372</v>
      </c>
      <c r="G40" s="7"/>
      <c r="H40" s="8"/>
    </row>
    <row r="41" spans="1:8" x14ac:dyDescent="0.2">
      <c r="A41" s="10"/>
      <c r="F41" s="8"/>
      <c r="G41" s="8"/>
      <c r="H41" s="9"/>
    </row>
    <row r="42" spans="1:8" x14ac:dyDescent="0.2">
      <c r="A42" s="11" t="s">
        <v>10</v>
      </c>
      <c r="B42" s="12"/>
      <c r="C42" s="12"/>
      <c r="D42" s="12"/>
      <c r="E42" s="12"/>
      <c r="F42" s="14"/>
      <c r="G42" s="20">
        <f>SUM(G5:G41)</f>
        <v>36786.164774613288</v>
      </c>
      <c r="H42" s="22">
        <f>SUM(H5:H41)</f>
        <v>1108220</v>
      </c>
    </row>
    <row r="43" spans="1:8" x14ac:dyDescent="0.2">
      <c r="A43" s="12" t="s">
        <v>11</v>
      </c>
      <c r="B43" s="12"/>
      <c r="C43" s="14"/>
      <c r="D43" s="14"/>
      <c r="E43" s="12"/>
      <c r="F43" s="14"/>
      <c r="G43" s="23">
        <f>G42*0.19</f>
        <v>6989.3713071765251</v>
      </c>
      <c r="H43" s="24">
        <f>H42*0.19</f>
        <v>210561.8</v>
      </c>
    </row>
    <row r="44" spans="1:8" x14ac:dyDescent="0.2">
      <c r="A44" s="15" t="s">
        <v>12</v>
      </c>
      <c r="B44" s="12"/>
      <c r="C44" s="12"/>
      <c r="D44" s="12"/>
      <c r="E44" s="12"/>
      <c r="F44" s="14"/>
      <c r="G44" s="25">
        <f>SUM(G42:G43)</f>
        <v>43775.536081789811</v>
      </c>
      <c r="H44" s="26">
        <f>SUM(H42:H43)</f>
        <v>1318781.8</v>
      </c>
    </row>
    <row r="45" spans="1:8" x14ac:dyDescent="0.2">
      <c r="A45" s="27" t="s">
        <v>17</v>
      </c>
      <c r="F45" s="2"/>
      <c r="G45" s="2"/>
    </row>
    <row r="46" spans="1:8" x14ac:dyDescent="0.2">
      <c r="F46" s="2"/>
      <c r="G46" s="2"/>
    </row>
    <row r="47" spans="1:8" x14ac:dyDescent="0.2">
      <c r="F47" s="2"/>
      <c r="G47" s="2"/>
    </row>
    <row r="48" spans="1:8" x14ac:dyDescent="0.2">
      <c r="F48" s="2"/>
      <c r="G48" s="2"/>
    </row>
    <row r="49" spans="6:7" x14ac:dyDescent="0.2">
      <c r="F49" s="2"/>
      <c r="G49" s="2"/>
    </row>
    <row r="50" spans="6:7" x14ac:dyDescent="0.2">
      <c r="F50" s="2"/>
      <c r="G50" s="2"/>
    </row>
    <row r="51" spans="6:7" x14ac:dyDescent="0.2">
      <c r="F51" s="2"/>
      <c r="G51" s="2"/>
    </row>
    <row r="52" spans="6:7" x14ac:dyDescent="0.2">
      <c r="F52" s="2"/>
      <c r="G52" s="2"/>
    </row>
    <row r="53" spans="6:7" x14ac:dyDescent="0.2">
      <c r="F53" s="2"/>
      <c r="G53" s="2"/>
    </row>
    <row r="54" spans="6:7" x14ac:dyDescent="0.2">
      <c r="F54" s="2"/>
      <c r="G54" s="2"/>
    </row>
    <row r="55" spans="6:7" x14ac:dyDescent="0.2">
      <c r="F55" s="2"/>
      <c r="G55" s="2"/>
    </row>
    <row r="56" spans="6:7" x14ac:dyDescent="0.2">
      <c r="F56" s="2"/>
      <c r="G56" s="2"/>
    </row>
    <row r="57" spans="6:7" x14ac:dyDescent="0.2">
      <c r="F57" s="2"/>
      <c r="G57" s="2"/>
    </row>
    <row r="58" spans="6:7" x14ac:dyDescent="0.2">
      <c r="F58" s="2"/>
      <c r="G58" s="2"/>
    </row>
    <row r="59" spans="6:7" x14ac:dyDescent="0.2">
      <c r="F59" s="2"/>
      <c r="G59" s="2"/>
    </row>
    <row r="60" spans="6:7" x14ac:dyDescent="0.2">
      <c r="F60" s="2"/>
      <c r="G60" s="2"/>
    </row>
    <row r="61" spans="6:7" x14ac:dyDescent="0.2">
      <c r="F61" s="2"/>
      <c r="G61" s="2"/>
    </row>
    <row r="62" spans="6:7" x14ac:dyDescent="0.2">
      <c r="F62" s="2"/>
      <c r="G62" s="2"/>
    </row>
    <row r="63" spans="6:7" x14ac:dyDescent="0.2">
      <c r="F63" s="2"/>
      <c r="G63" s="2"/>
    </row>
    <row r="64" spans="6:7" x14ac:dyDescent="0.2">
      <c r="F64" s="2"/>
      <c r="G64" s="2"/>
    </row>
    <row r="65" spans="6:7" x14ac:dyDescent="0.2">
      <c r="F65" s="2"/>
      <c r="G65" s="2"/>
    </row>
    <row r="66" spans="6:7" x14ac:dyDescent="0.2">
      <c r="F66" s="2"/>
      <c r="G66" s="2"/>
    </row>
    <row r="67" spans="6:7" x14ac:dyDescent="0.2">
      <c r="F67" s="2"/>
      <c r="G67" s="2"/>
    </row>
    <row r="68" spans="6:7" x14ac:dyDescent="0.2">
      <c r="F68" s="2"/>
      <c r="G68" s="2"/>
    </row>
    <row r="69" spans="6:7" x14ac:dyDescent="0.2">
      <c r="F69" s="2"/>
      <c r="G69" s="2"/>
    </row>
    <row r="70" spans="6:7" x14ac:dyDescent="0.2">
      <c r="F70" s="2"/>
      <c r="G70" s="2"/>
    </row>
    <row r="71" spans="6:7" x14ac:dyDescent="0.2">
      <c r="F71" s="2"/>
      <c r="G71" s="2"/>
    </row>
    <row r="72" spans="6:7" x14ac:dyDescent="0.2">
      <c r="F72" s="2"/>
      <c r="G72" s="2"/>
    </row>
    <row r="73" spans="6:7" x14ac:dyDescent="0.2">
      <c r="F73" s="2"/>
      <c r="G73" s="2"/>
    </row>
    <row r="74" spans="6:7" x14ac:dyDescent="0.2">
      <c r="F74" s="2"/>
      <c r="G74" s="2"/>
    </row>
    <row r="75" spans="6:7" x14ac:dyDescent="0.2">
      <c r="F75" s="2"/>
      <c r="G75" s="2"/>
    </row>
    <row r="76" spans="6:7" x14ac:dyDescent="0.2">
      <c r="F76" s="2"/>
      <c r="G76" s="2"/>
    </row>
    <row r="77" spans="6:7" x14ac:dyDescent="0.2">
      <c r="F77" s="2"/>
      <c r="G77" s="2"/>
    </row>
    <row r="78" spans="6:7" x14ac:dyDescent="0.2">
      <c r="F78" s="2"/>
      <c r="G78" s="2"/>
    </row>
    <row r="79" spans="6:7" x14ac:dyDescent="0.2">
      <c r="F79" s="2"/>
      <c r="G79" s="2"/>
    </row>
    <row r="80" spans="6:7" x14ac:dyDescent="0.2">
      <c r="F80" s="2"/>
      <c r="G80" s="2"/>
    </row>
    <row r="81" spans="6:7" x14ac:dyDescent="0.2">
      <c r="F81" s="2"/>
      <c r="G81" s="2"/>
    </row>
    <row r="82" spans="6:7" x14ac:dyDescent="0.2">
      <c r="F82" s="2"/>
      <c r="G82" s="2"/>
    </row>
    <row r="83" spans="6:7" x14ac:dyDescent="0.2">
      <c r="F83" s="2"/>
      <c r="G83" s="2"/>
    </row>
    <row r="84" spans="6:7" x14ac:dyDescent="0.2">
      <c r="F84" s="2"/>
      <c r="G84" s="2"/>
    </row>
    <row r="85" spans="6:7" x14ac:dyDescent="0.2">
      <c r="F85" s="2"/>
      <c r="G85" s="2"/>
    </row>
    <row r="86" spans="6:7" x14ac:dyDescent="0.2">
      <c r="F86" s="2"/>
      <c r="G86" s="2"/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A4" sqref="A4"/>
    </sheetView>
  </sheetViews>
  <sheetFormatPr defaultColWidth="3" defaultRowHeight="11.25" x14ac:dyDescent="0.2"/>
  <cols>
    <col min="1" max="1" width="7" style="1" customWidth="1"/>
    <col min="2" max="2" width="5.7109375" style="1" customWidth="1"/>
    <col min="3" max="3" width="15.57031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16" t="s">
        <v>65</v>
      </c>
      <c r="B1" s="12"/>
      <c r="C1" s="12"/>
      <c r="D1" s="12"/>
      <c r="E1" s="12"/>
      <c r="F1" s="12"/>
      <c r="G1" s="12"/>
      <c r="H1" s="12"/>
    </row>
    <row r="2" spans="1:8" ht="12.75" x14ac:dyDescent="0.2">
      <c r="A2" s="17"/>
      <c r="B2" s="12"/>
      <c r="C2" s="12"/>
      <c r="D2" s="12"/>
      <c r="E2" s="12"/>
      <c r="F2" s="12"/>
      <c r="G2" s="12"/>
      <c r="H2" s="12"/>
    </row>
    <row r="3" spans="1:8" ht="12.75" x14ac:dyDescent="0.2">
      <c r="A3" s="16" t="s">
        <v>6</v>
      </c>
      <c r="B3" s="12"/>
      <c r="C3" s="12"/>
      <c r="D3" s="12"/>
      <c r="E3" s="12"/>
      <c r="F3" s="12"/>
      <c r="G3" s="12"/>
      <c r="H3" s="12"/>
    </row>
    <row r="4" spans="1:8" ht="12.75" x14ac:dyDescent="0.2">
      <c r="A4" s="6"/>
    </row>
    <row r="5" spans="1:8" x14ac:dyDescent="0.2">
      <c r="A5" s="11" t="s">
        <v>40</v>
      </c>
      <c r="B5" s="12"/>
      <c r="C5" s="12"/>
      <c r="D5" s="12"/>
      <c r="E5" s="12"/>
      <c r="F5" s="13"/>
      <c r="G5" s="20">
        <f>SUM(F6:F9)</f>
        <v>1157.803890327292</v>
      </c>
      <c r="H5" s="21">
        <f>G5*30.126</f>
        <v>34880</v>
      </c>
    </row>
    <row r="6" spans="1:8" x14ac:dyDescent="0.2">
      <c r="A6" s="1" t="s">
        <v>37</v>
      </c>
      <c r="B6" s="3"/>
      <c r="C6" s="4"/>
      <c r="D6" s="4"/>
      <c r="E6" s="3"/>
      <c r="F6" s="5"/>
      <c r="G6" s="5"/>
      <c r="H6" s="9"/>
    </row>
    <row r="7" spans="1:8" x14ac:dyDescent="0.2">
      <c r="A7" s="18">
        <v>26</v>
      </c>
      <c r="B7" s="3" t="s">
        <v>0</v>
      </c>
      <c r="C7" s="4">
        <v>250</v>
      </c>
      <c r="D7" s="4">
        <f>C7/30.126</f>
        <v>8.2984797185155674</v>
      </c>
      <c r="E7" s="3" t="s">
        <v>21</v>
      </c>
      <c r="F7" s="19">
        <f>A7*D7</f>
        <v>215.76047268140476</v>
      </c>
      <c r="G7" s="7"/>
      <c r="H7" s="9"/>
    </row>
    <row r="8" spans="1:8" x14ac:dyDescent="0.2">
      <c r="A8" s="1" t="s">
        <v>39</v>
      </c>
      <c r="B8" s="3"/>
      <c r="C8" s="4"/>
      <c r="D8" s="4"/>
      <c r="E8" s="3"/>
      <c r="F8" s="19"/>
      <c r="G8" s="7"/>
      <c r="H8" s="9"/>
    </row>
    <row r="9" spans="1:8" x14ac:dyDescent="0.2">
      <c r="A9" s="3">
        <v>129</v>
      </c>
      <c r="B9" s="3" t="s">
        <v>4</v>
      </c>
      <c r="C9" s="4">
        <v>220</v>
      </c>
      <c r="D9" s="4">
        <f>C9/30.126</f>
        <v>7.3026621522936992</v>
      </c>
      <c r="E9" s="3" t="s">
        <v>23</v>
      </c>
      <c r="F9" s="19">
        <f>A9*D9</f>
        <v>942.04341764588719</v>
      </c>
      <c r="G9" s="7"/>
      <c r="H9" s="9"/>
    </row>
    <row r="10" spans="1:8" x14ac:dyDescent="0.2">
      <c r="A10" s="1" t="s">
        <v>78</v>
      </c>
      <c r="F10" s="7"/>
      <c r="G10" s="7"/>
      <c r="H10" s="8"/>
    </row>
    <row r="11" spans="1:8" x14ac:dyDescent="0.2">
      <c r="A11" s="3">
        <v>80</v>
      </c>
      <c r="B11" s="3" t="s">
        <v>1</v>
      </c>
      <c r="C11" s="4">
        <v>800</v>
      </c>
      <c r="D11" s="4">
        <f>C11/30.126</f>
        <v>26.555135099249817</v>
      </c>
      <c r="E11" s="3" t="s">
        <v>22</v>
      </c>
      <c r="F11" s="19">
        <f>A11*D11</f>
        <v>2124.4108079399853</v>
      </c>
      <c r="G11" s="7"/>
      <c r="H11" s="8"/>
    </row>
    <row r="12" spans="1:8" x14ac:dyDescent="0.2">
      <c r="A12" s="11" t="s">
        <v>67</v>
      </c>
      <c r="B12" s="12"/>
      <c r="C12" s="12"/>
      <c r="D12" s="12"/>
      <c r="E12" s="12"/>
      <c r="F12" s="14"/>
      <c r="G12" s="20">
        <f>SUM(F13:F23)</f>
        <v>15904.301931886077</v>
      </c>
      <c r="H12" s="21">
        <f>G12*30.126</f>
        <v>479133</v>
      </c>
    </row>
    <row r="13" spans="1:8" x14ac:dyDescent="0.2">
      <c r="A13" s="1" t="s">
        <v>70</v>
      </c>
      <c r="B13" s="3"/>
      <c r="C13" s="4"/>
      <c r="D13" s="4"/>
      <c r="E13" s="3"/>
      <c r="F13" s="7"/>
      <c r="G13" s="7"/>
      <c r="H13" s="7"/>
    </row>
    <row r="14" spans="1:8" x14ac:dyDescent="0.2">
      <c r="A14" s="3">
        <v>88</v>
      </c>
      <c r="B14" s="3" t="s">
        <v>1</v>
      </c>
      <c r="C14" s="4">
        <v>2066</v>
      </c>
      <c r="D14" s="4">
        <f>C14/30.126</f>
        <v>68.578636393812644</v>
      </c>
      <c r="E14" s="3" t="s">
        <v>22</v>
      </c>
      <c r="F14" s="19">
        <f>A14*D14</f>
        <v>6034.9200026555127</v>
      </c>
      <c r="G14" s="7"/>
      <c r="H14" s="7"/>
    </row>
    <row r="15" spans="1:8" x14ac:dyDescent="0.2">
      <c r="A15" s="1" t="s">
        <v>71</v>
      </c>
      <c r="B15" s="3"/>
      <c r="C15" s="4"/>
      <c r="D15" s="4"/>
      <c r="E15" s="3"/>
      <c r="F15" s="7"/>
      <c r="G15" s="7"/>
      <c r="H15" s="7"/>
    </row>
    <row r="16" spans="1:8" x14ac:dyDescent="0.2">
      <c r="A16" s="3">
        <v>3</v>
      </c>
      <c r="B16" s="3" t="s">
        <v>2</v>
      </c>
      <c r="C16" s="4">
        <v>14000</v>
      </c>
      <c r="D16" s="4">
        <f>C16/30.126</f>
        <v>464.71486423687179</v>
      </c>
      <c r="E16" s="3" t="s">
        <v>22</v>
      </c>
      <c r="F16" s="19">
        <f>A16*D16</f>
        <v>1394.1445927106154</v>
      </c>
      <c r="G16" s="7"/>
      <c r="H16" s="7"/>
    </row>
    <row r="17" spans="1:8" x14ac:dyDescent="0.2">
      <c r="A17" s="1" t="s">
        <v>72</v>
      </c>
      <c r="B17" s="3"/>
      <c r="C17" s="4"/>
      <c r="D17" s="4"/>
      <c r="E17" s="3"/>
      <c r="F17" s="7"/>
      <c r="G17" s="7"/>
      <c r="H17" s="7"/>
    </row>
    <row r="18" spans="1:8" x14ac:dyDescent="0.2">
      <c r="A18" s="3">
        <v>2</v>
      </c>
      <c r="B18" s="3" t="s">
        <v>2</v>
      </c>
      <c r="C18" s="4">
        <v>10000</v>
      </c>
      <c r="D18" s="4">
        <f>C18/30.126</f>
        <v>331.93918874062268</v>
      </c>
      <c r="E18" s="3" t="s">
        <v>22</v>
      </c>
      <c r="F18" s="19">
        <f>A18*D18</f>
        <v>663.87837748124537</v>
      </c>
      <c r="G18" s="7"/>
      <c r="H18" s="7"/>
    </row>
    <row r="19" spans="1:8" x14ac:dyDescent="0.2">
      <c r="A19" s="11" t="s">
        <v>8</v>
      </c>
      <c r="B19" s="12"/>
      <c r="C19" s="12"/>
      <c r="D19" s="12"/>
      <c r="E19" s="12"/>
      <c r="F19" s="14"/>
      <c r="G19" s="20">
        <f>SUM(F20:F25)</f>
        <v>8361.3589590387037</v>
      </c>
      <c r="H19" s="21">
        <f>G19*30.126</f>
        <v>251894.3</v>
      </c>
    </row>
    <row r="20" spans="1:8" x14ac:dyDescent="0.2">
      <c r="A20" s="1" t="s">
        <v>44</v>
      </c>
      <c r="B20" s="3"/>
      <c r="C20" s="4"/>
      <c r="D20" s="4"/>
      <c r="E20" s="3"/>
      <c r="F20" s="7"/>
      <c r="G20" s="7"/>
      <c r="H20" s="7"/>
    </row>
    <row r="21" spans="1:8" x14ac:dyDescent="0.2">
      <c r="A21" s="3">
        <v>129</v>
      </c>
      <c r="B21" s="3" t="s">
        <v>4</v>
      </c>
      <c r="C21" s="4">
        <v>1800</v>
      </c>
      <c r="D21" s="4">
        <f>C21/30.126</f>
        <v>59.749053973312087</v>
      </c>
      <c r="E21" s="3" t="s">
        <v>23</v>
      </c>
      <c r="F21" s="19">
        <f>A21*D21</f>
        <v>7707.6279625572588</v>
      </c>
      <c r="G21" s="7"/>
      <c r="H21" s="7"/>
    </row>
    <row r="22" spans="1:8" x14ac:dyDescent="0.2">
      <c r="A22" s="1" t="s">
        <v>42</v>
      </c>
      <c r="B22" s="3"/>
      <c r="C22" s="4"/>
      <c r="D22" s="4"/>
      <c r="E22" s="3"/>
      <c r="F22" s="7"/>
      <c r="G22" s="7"/>
      <c r="H22" s="7"/>
    </row>
    <row r="23" spans="1:8" x14ac:dyDescent="0.2">
      <c r="A23" s="3">
        <v>1</v>
      </c>
      <c r="B23" s="3" t="s">
        <v>2</v>
      </c>
      <c r="C23" s="4">
        <v>3125</v>
      </c>
      <c r="D23" s="4">
        <f>C23/30.126</f>
        <v>103.73099648144459</v>
      </c>
      <c r="E23" s="3" t="s">
        <v>27</v>
      </c>
      <c r="F23" s="19">
        <f>A23*D23</f>
        <v>103.73099648144459</v>
      </c>
      <c r="G23" s="7"/>
      <c r="H23" s="7"/>
    </row>
    <row r="24" spans="1:8" x14ac:dyDescent="0.2">
      <c r="A24" s="1" t="s">
        <v>14</v>
      </c>
      <c r="B24" s="3"/>
      <c r="C24" s="4"/>
      <c r="D24" s="4"/>
      <c r="E24" s="3"/>
      <c r="F24" s="7"/>
      <c r="G24" s="7"/>
      <c r="H24" s="7"/>
    </row>
    <row r="25" spans="1:8" x14ac:dyDescent="0.2">
      <c r="A25" s="3">
        <v>1</v>
      </c>
      <c r="B25" s="3" t="s">
        <v>5</v>
      </c>
      <c r="C25" s="4"/>
      <c r="D25" s="4">
        <v>550</v>
      </c>
      <c r="E25" s="3" t="s">
        <v>38</v>
      </c>
      <c r="F25" s="19">
        <f>A25*D25</f>
        <v>550</v>
      </c>
      <c r="G25" s="7"/>
      <c r="H25" s="7"/>
    </row>
    <row r="26" spans="1:8" x14ac:dyDescent="0.2">
      <c r="A26" s="11" t="s">
        <v>68</v>
      </c>
      <c r="B26" s="12"/>
      <c r="C26" s="12"/>
      <c r="D26" s="12"/>
      <c r="E26" s="12"/>
      <c r="F26" s="14"/>
      <c r="G26" s="20">
        <f>SUM(F27:F42)</f>
        <v>12145.356170749517</v>
      </c>
      <c r="H26" s="21">
        <f>G26*30.126</f>
        <v>365891</v>
      </c>
    </row>
    <row r="27" spans="1:8" x14ac:dyDescent="0.2">
      <c r="A27" s="1" t="s">
        <v>69</v>
      </c>
      <c r="B27" s="3"/>
      <c r="C27" s="4"/>
      <c r="D27" s="4"/>
      <c r="E27" s="3"/>
      <c r="F27" s="7"/>
      <c r="G27" s="7"/>
      <c r="H27" s="7"/>
    </row>
    <row r="28" spans="1:8" x14ac:dyDescent="0.2">
      <c r="A28" s="3">
        <v>1</v>
      </c>
      <c r="B28" s="3" t="s">
        <v>2</v>
      </c>
      <c r="C28" s="4">
        <v>268605</v>
      </c>
      <c r="D28" s="4">
        <f>C28/30.126</f>
        <v>8916.0525791674954</v>
      </c>
      <c r="E28" s="3" t="s">
        <v>27</v>
      </c>
      <c r="F28" s="19">
        <f>A28*D28</f>
        <v>8916.0525791674954</v>
      </c>
      <c r="G28" s="7"/>
      <c r="H28" s="7"/>
    </row>
    <row r="29" spans="1:8" x14ac:dyDescent="0.2">
      <c r="A29" s="1" t="s">
        <v>73</v>
      </c>
      <c r="B29" s="3"/>
      <c r="C29" s="4"/>
      <c r="D29" s="4"/>
      <c r="E29" s="3"/>
      <c r="F29" s="7"/>
      <c r="G29" s="7"/>
      <c r="H29" s="7"/>
    </row>
    <row r="30" spans="1:8" x14ac:dyDescent="0.2">
      <c r="A30" s="3">
        <v>1</v>
      </c>
      <c r="B30" s="3" t="s">
        <v>2</v>
      </c>
      <c r="C30" s="4">
        <v>19735</v>
      </c>
      <c r="D30" s="4">
        <f>C30/30.126</f>
        <v>655.08198897961893</v>
      </c>
      <c r="E30" s="3" t="s">
        <v>27</v>
      </c>
      <c r="F30" s="19">
        <f>A30*D30</f>
        <v>655.08198897961893</v>
      </c>
      <c r="G30" s="7"/>
      <c r="H30" s="7"/>
    </row>
    <row r="31" spans="1:8" x14ac:dyDescent="0.2">
      <c r="A31" s="1" t="s">
        <v>74</v>
      </c>
      <c r="B31" s="3"/>
      <c r="C31" s="4"/>
      <c r="D31" s="4"/>
      <c r="E31" s="3"/>
      <c r="F31" s="7"/>
      <c r="G31" s="7"/>
      <c r="H31" s="7"/>
    </row>
    <row r="32" spans="1:8" x14ac:dyDescent="0.2">
      <c r="A32" s="3">
        <v>1</v>
      </c>
      <c r="B32" s="3" t="s">
        <v>2</v>
      </c>
      <c r="C32" s="4">
        <v>25124</v>
      </c>
      <c r="D32" s="4">
        <f>C32/30.126</f>
        <v>833.96401779194048</v>
      </c>
      <c r="E32" s="3" t="s">
        <v>27</v>
      </c>
      <c r="F32" s="19">
        <f>A32*D32</f>
        <v>833.96401779194048</v>
      </c>
      <c r="G32" s="7"/>
      <c r="H32" s="7"/>
    </row>
    <row r="33" spans="1:8" x14ac:dyDescent="0.2">
      <c r="A33" s="1" t="s">
        <v>75</v>
      </c>
      <c r="B33" s="3"/>
      <c r="C33" s="4"/>
      <c r="D33" s="4"/>
      <c r="E33" s="3"/>
      <c r="F33" s="7"/>
      <c r="G33" s="7"/>
      <c r="H33" s="7"/>
    </row>
    <row r="34" spans="1:8" x14ac:dyDescent="0.2">
      <c r="A34" s="3">
        <v>1</v>
      </c>
      <c r="B34" s="3" t="s">
        <v>2</v>
      </c>
      <c r="C34" s="4">
        <v>15627</v>
      </c>
      <c r="D34" s="4">
        <f>C34/30.126</f>
        <v>518.72137024497113</v>
      </c>
      <c r="E34" s="3" t="s">
        <v>27</v>
      </c>
      <c r="F34" s="19">
        <f>A34*D34</f>
        <v>518.72137024497113</v>
      </c>
      <c r="G34" s="7"/>
      <c r="H34" s="7"/>
    </row>
    <row r="35" spans="1:8" x14ac:dyDescent="0.2">
      <c r="A35" s="1" t="s">
        <v>76</v>
      </c>
      <c r="B35" s="3"/>
      <c r="C35" s="4"/>
      <c r="D35" s="4"/>
      <c r="E35" s="3"/>
      <c r="F35" s="7"/>
      <c r="G35" s="7"/>
      <c r="H35" s="7"/>
    </row>
    <row r="36" spans="1:8" x14ac:dyDescent="0.2">
      <c r="A36" s="3">
        <v>1</v>
      </c>
      <c r="B36" s="3" t="s">
        <v>2</v>
      </c>
      <c r="C36" s="4">
        <v>36800</v>
      </c>
      <c r="D36" s="4">
        <f>C36/30.126</f>
        <v>1221.5362145654915</v>
      </c>
      <c r="E36" s="3" t="s">
        <v>27</v>
      </c>
      <c r="F36" s="19">
        <f>A36*D36</f>
        <v>1221.5362145654915</v>
      </c>
      <c r="G36" s="7"/>
      <c r="H36" s="7"/>
    </row>
    <row r="37" spans="1:8" x14ac:dyDescent="0.2">
      <c r="A37" s="10"/>
      <c r="F37" s="8"/>
      <c r="G37" s="8"/>
      <c r="H37" s="9"/>
    </row>
    <row r="38" spans="1:8" x14ac:dyDescent="0.2">
      <c r="A38" s="11" t="s">
        <v>10</v>
      </c>
      <c r="B38" s="12"/>
      <c r="C38" s="12"/>
      <c r="D38" s="12"/>
      <c r="E38" s="12"/>
      <c r="F38" s="14"/>
      <c r="G38" s="20">
        <f>SUM(G5:G37)</f>
        <v>37568.820952001588</v>
      </c>
      <c r="H38" s="22">
        <f>SUM(H5:H37)</f>
        <v>1131798.3</v>
      </c>
    </row>
    <row r="39" spans="1:8" x14ac:dyDescent="0.2">
      <c r="A39" s="12" t="s">
        <v>11</v>
      </c>
      <c r="B39" s="12"/>
      <c r="C39" s="14"/>
      <c r="D39" s="14"/>
      <c r="E39" s="12"/>
      <c r="F39" s="14"/>
      <c r="G39" s="23">
        <f>G38*0.19</f>
        <v>7138.0759808803014</v>
      </c>
      <c r="H39" s="24">
        <f>H38*0.19</f>
        <v>215041.67700000003</v>
      </c>
    </row>
    <row r="40" spans="1:8" x14ac:dyDescent="0.2">
      <c r="A40" s="15" t="s">
        <v>12</v>
      </c>
      <c r="B40" s="12"/>
      <c r="C40" s="12"/>
      <c r="D40" s="12"/>
      <c r="E40" s="12"/>
      <c r="F40" s="14"/>
      <c r="G40" s="25">
        <f>SUM(G38:G39)</f>
        <v>44706.896932881893</v>
      </c>
      <c r="H40" s="26">
        <f>SUM(H38:H39)</f>
        <v>1346839.977</v>
      </c>
    </row>
    <row r="41" spans="1:8" x14ac:dyDescent="0.2">
      <c r="A41" s="27" t="s">
        <v>17</v>
      </c>
      <c r="F41" s="2"/>
      <c r="G41" s="2"/>
    </row>
    <row r="42" spans="1:8" x14ac:dyDescent="0.2">
      <c r="A42" s="3"/>
      <c r="B42" s="3"/>
      <c r="C42" s="4"/>
      <c r="D42" s="4"/>
      <c r="E42" s="3"/>
      <c r="F42" s="19"/>
      <c r="G42" s="7"/>
      <c r="H42" s="8"/>
    </row>
    <row r="43" spans="1:8" x14ac:dyDescent="0.2">
      <c r="A43" s="40"/>
      <c r="B43" s="41"/>
      <c r="C43" s="42"/>
      <c r="D43" s="42"/>
      <c r="E43" s="41"/>
      <c r="F43" s="43"/>
      <c r="G43" s="43"/>
      <c r="H43" s="44"/>
    </row>
    <row r="44" spans="1:8" x14ac:dyDescent="0.2">
      <c r="A44" s="41"/>
      <c r="B44" s="41"/>
      <c r="C44" s="42"/>
      <c r="D44" s="42"/>
      <c r="E44" s="41"/>
      <c r="F44" s="45"/>
      <c r="G44" s="43"/>
      <c r="H44" s="44"/>
    </row>
    <row r="45" spans="1:8" x14ac:dyDescent="0.2">
      <c r="A45" s="40"/>
      <c r="B45" s="41"/>
      <c r="C45" s="42"/>
      <c r="D45" s="42"/>
      <c r="E45" s="41"/>
      <c r="F45" s="43"/>
      <c r="G45" s="43"/>
      <c r="H45" s="44"/>
    </row>
    <row r="46" spans="1:8" x14ac:dyDescent="0.2">
      <c r="A46" s="41"/>
      <c r="B46" s="41"/>
      <c r="C46" s="42"/>
      <c r="D46" s="42"/>
      <c r="E46" s="41"/>
      <c r="F46" s="45"/>
      <c r="G46" s="43"/>
      <c r="H46" s="44"/>
    </row>
    <row r="47" spans="1:8" x14ac:dyDescent="0.2">
      <c r="A47" s="46"/>
      <c r="B47" s="40"/>
      <c r="C47" s="40"/>
      <c r="D47" s="40"/>
      <c r="E47" s="40"/>
      <c r="F47" s="44"/>
      <c r="G47" s="47"/>
      <c r="H47" s="48"/>
    </row>
    <row r="48" spans="1:8" x14ac:dyDescent="0.2">
      <c r="A48" s="40"/>
      <c r="B48" s="41"/>
      <c r="C48" s="42"/>
      <c r="D48" s="42"/>
      <c r="E48" s="41"/>
      <c r="F48" s="43"/>
      <c r="G48" s="43"/>
      <c r="H48" s="43"/>
    </row>
    <row r="49" spans="1:8" x14ac:dyDescent="0.2">
      <c r="A49" s="41"/>
      <c r="B49" s="41"/>
      <c r="C49" s="42"/>
      <c r="D49" s="42"/>
      <c r="E49" s="41"/>
      <c r="F49" s="45"/>
      <c r="G49" s="43"/>
      <c r="H49" s="43"/>
    </row>
    <row r="50" spans="1:8" x14ac:dyDescent="0.2">
      <c r="A50" s="40"/>
      <c r="B50" s="41"/>
      <c r="C50" s="42"/>
      <c r="D50" s="42"/>
      <c r="E50" s="41"/>
      <c r="F50" s="43"/>
      <c r="G50" s="43"/>
      <c r="H50" s="43"/>
    </row>
    <row r="51" spans="1:8" x14ac:dyDescent="0.2">
      <c r="A51" s="41"/>
      <c r="B51" s="41"/>
      <c r="C51" s="42"/>
      <c r="D51" s="42"/>
      <c r="E51" s="41"/>
      <c r="F51" s="45"/>
      <c r="G51" s="43"/>
      <c r="H51" s="43"/>
    </row>
    <row r="52" spans="1:8" x14ac:dyDescent="0.2">
      <c r="A52" s="49"/>
      <c r="B52" s="41"/>
      <c r="C52" s="42"/>
      <c r="D52" s="42"/>
      <c r="E52" s="41"/>
      <c r="F52" s="43"/>
      <c r="G52" s="43"/>
      <c r="H52" s="43"/>
    </row>
    <row r="53" spans="1:8" x14ac:dyDescent="0.2">
      <c r="A53" s="41"/>
      <c r="B53" s="41"/>
      <c r="C53" s="42"/>
      <c r="D53" s="42"/>
      <c r="E53" s="41"/>
      <c r="F53" s="45"/>
      <c r="G53" s="43"/>
      <c r="H53" s="43"/>
    </row>
    <row r="54" spans="1:8" x14ac:dyDescent="0.2">
      <c r="A54" s="40"/>
      <c r="B54" s="41"/>
      <c r="C54" s="42"/>
      <c r="D54" s="42"/>
      <c r="E54" s="41"/>
      <c r="F54" s="43"/>
      <c r="G54" s="43"/>
      <c r="H54" s="43"/>
    </row>
    <row r="55" spans="1:8" x14ac:dyDescent="0.2">
      <c r="A55" s="41"/>
      <c r="B55" s="41"/>
      <c r="C55" s="42"/>
      <c r="D55" s="42"/>
      <c r="E55" s="41"/>
      <c r="F55" s="45"/>
      <c r="G55" s="43"/>
      <c r="H55" s="43"/>
    </row>
    <row r="56" spans="1:8" x14ac:dyDescent="0.2">
      <c r="A56" s="46"/>
      <c r="B56" s="40"/>
      <c r="C56" s="40"/>
      <c r="D56" s="40"/>
      <c r="E56" s="40"/>
      <c r="F56" s="44"/>
      <c r="G56" s="47"/>
      <c r="H56" s="48"/>
    </row>
    <row r="57" spans="1:8" x14ac:dyDescent="0.2">
      <c r="A57" s="40"/>
      <c r="B57" s="40"/>
      <c r="C57" s="40"/>
      <c r="D57" s="40"/>
      <c r="E57" s="40"/>
      <c r="F57" s="44"/>
      <c r="G57" s="44"/>
      <c r="H57" s="44"/>
    </row>
    <row r="58" spans="1:8" x14ac:dyDescent="0.2">
      <c r="A58" s="41"/>
      <c r="B58" s="41"/>
      <c r="C58" s="42"/>
      <c r="D58" s="42"/>
      <c r="E58" s="41"/>
      <c r="F58" s="45"/>
      <c r="G58" s="43"/>
      <c r="H58" s="44"/>
    </row>
    <row r="59" spans="1:8" x14ac:dyDescent="0.2">
      <c r="A59" s="40"/>
      <c r="B59" s="40"/>
      <c r="C59" s="40"/>
      <c r="D59" s="40"/>
      <c r="E59" s="40"/>
      <c r="F59" s="44"/>
      <c r="G59" s="44"/>
      <c r="H59" s="44"/>
    </row>
    <row r="60" spans="1:8" x14ac:dyDescent="0.2">
      <c r="A60" s="41"/>
      <c r="B60" s="41"/>
      <c r="C60" s="42"/>
      <c r="D60" s="42"/>
      <c r="E60" s="41"/>
      <c r="F60" s="45"/>
      <c r="G60" s="43"/>
      <c r="H60" s="44"/>
    </row>
    <row r="61" spans="1:8" x14ac:dyDescent="0.2">
      <c r="A61" s="40"/>
      <c r="B61" s="40"/>
      <c r="C61" s="40"/>
      <c r="D61" s="40"/>
      <c r="E61" s="40"/>
      <c r="F61" s="44"/>
      <c r="G61" s="44"/>
      <c r="H61" s="44"/>
    </row>
    <row r="62" spans="1:8" x14ac:dyDescent="0.2">
      <c r="A62" s="41"/>
      <c r="B62" s="41"/>
      <c r="C62" s="42"/>
      <c r="D62" s="42"/>
      <c r="E62" s="41"/>
      <c r="F62" s="45"/>
      <c r="G62" s="43"/>
      <c r="H62" s="44"/>
    </row>
    <row r="63" spans="1:8" x14ac:dyDescent="0.2">
      <c r="A63" s="46"/>
      <c r="B63" s="40"/>
      <c r="C63" s="40"/>
      <c r="D63" s="40"/>
      <c r="E63" s="40"/>
      <c r="F63" s="44"/>
      <c r="G63" s="47"/>
      <c r="H63" s="48"/>
    </row>
    <row r="64" spans="1:8" x14ac:dyDescent="0.2">
      <c r="A64" s="40"/>
      <c r="B64" s="40"/>
      <c r="C64" s="40"/>
      <c r="D64" s="40"/>
      <c r="E64" s="40"/>
      <c r="F64" s="44"/>
      <c r="G64" s="44"/>
      <c r="H64" s="44"/>
    </row>
    <row r="65" spans="1:8" x14ac:dyDescent="0.2">
      <c r="A65" s="41"/>
      <c r="B65" s="41"/>
      <c r="C65" s="42"/>
      <c r="D65" s="42"/>
      <c r="E65" s="41"/>
      <c r="F65" s="45"/>
      <c r="G65" s="43"/>
      <c r="H65" s="44"/>
    </row>
    <row r="66" spans="1:8" x14ac:dyDescent="0.2">
      <c r="A66" s="40"/>
      <c r="B66" s="40"/>
      <c r="C66" s="40"/>
      <c r="D66" s="40"/>
      <c r="E66" s="40"/>
      <c r="F66" s="44"/>
      <c r="G66" s="44"/>
      <c r="H66" s="44"/>
    </row>
    <row r="67" spans="1:8" x14ac:dyDescent="0.2">
      <c r="A67" s="41"/>
      <c r="B67" s="41"/>
      <c r="C67" s="42"/>
      <c r="D67" s="42"/>
      <c r="E67" s="41"/>
      <c r="F67" s="45"/>
      <c r="G67" s="43"/>
      <c r="H67" s="44"/>
    </row>
    <row r="68" spans="1:8" x14ac:dyDescent="0.2">
      <c r="A68" s="49"/>
      <c r="B68" s="40"/>
      <c r="C68" s="40"/>
      <c r="D68" s="40"/>
      <c r="E68" s="40"/>
      <c r="F68" s="44"/>
      <c r="G68" s="44"/>
      <c r="H68" s="50"/>
    </row>
    <row r="69" spans="1:8" x14ac:dyDescent="0.2">
      <c r="A69" s="46"/>
      <c r="B69" s="40"/>
      <c r="C69" s="40"/>
      <c r="D69" s="40"/>
      <c r="E69" s="40"/>
      <c r="F69" s="44"/>
      <c r="G69" s="47"/>
      <c r="H69" s="51"/>
    </row>
    <row r="70" spans="1:8" x14ac:dyDescent="0.2">
      <c r="A70" s="40"/>
      <c r="B70" s="40"/>
      <c r="C70" s="44"/>
      <c r="D70" s="44"/>
      <c r="E70" s="40"/>
      <c r="F70" s="44"/>
      <c r="G70" s="52"/>
      <c r="H70" s="53"/>
    </row>
    <row r="71" spans="1:8" x14ac:dyDescent="0.2">
      <c r="A71" s="54"/>
      <c r="B71" s="40"/>
      <c r="C71" s="40"/>
      <c r="D71" s="40"/>
      <c r="E71" s="40"/>
      <c r="F71" s="44"/>
      <c r="G71" s="55"/>
      <c r="H71" s="56"/>
    </row>
    <row r="72" spans="1:8" x14ac:dyDescent="0.2">
      <c r="A72" s="57"/>
      <c r="B72" s="40"/>
      <c r="C72" s="40"/>
      <c r="D72" s="40"/>
      <c r="E72" s="40"/>
      <c r="F72" s="58"/>
      <c r="G72" s="58"/>
      <c r="H72" s="40"/>
    </row>
    <row r="73" spans="1:8" x14ac:dyDescent="0.2">
      <c r="A73" s="40"/>
      <c r="B73" s="40"/>
      <c r="C73" s="40"/>
      <c r="D73" s="40"/>
      <c r="E73" s="40"/>
      <c r="F73" s="58"/>
      <c r="G73" s="58"/>
      <c r="H73" s="40"/>
    </row>
    <row r="74" spans="1:8" x14ac:dyDescent="0.2">
      <c r="A74" s="40"/>
      <c r="B74" s="40"/>
      <c r="C74" s="40"/>
      <c r="D74" s="40"/>
      <c r="E74" s="40"/>
      <c r="F74" s="58"/>
      <c r="G74" s="58"/>
      <c r="H74" s="40"/>
    </row>
    <row r="75" spans="1:8" x14ac:dyDescent="0.2">
      <c r="A75" s="40"/>
      <c r="B75" s="40"/>
      <c r="C75" s="40"/>
      <c r="D75" s="40"/>
      <c r="E75" s="40"/>
      <c r="F75" s="58"/>
      <c r="G75" s="58"/>
      <c r="H75" s="40"/>
    </row>
    <row r="76" spans="1:8" x14ac:dyDescent="0.2">
      <c r="A76" s="40"/>
      <c r="B76" s="40"/>
      <c r="C76" s="40"/>
      <c r="D76" s="40"/>
      <c r="E76" s="40"/>
      <c r="F76" s="58"/>
      <c r="G76" s="58"/>
      <c r="H76" s="40"/>
    </row>
    <row r="77" spans="1:8" x14ac:dyDescent="0.2">
      <c r="F77" s="2"/>
      <c r="G77" s="2"/>
    </row>
    <row r="78" spans="1:8" x14ac:dyDescent="0.2">
      <c r="F78" s="2"/>
      <c r="G78" s="2"/>
    </row>
    <row r="79" spans="1:8" x14ac:dyDescent="0.2">
      <c r="F79" s="2"/>
      <c r="G79" s="2"/>
    </row>
    <row r="80" spans="1:8" x14ac:dyDescent="0.2">
      <c r="F80" s="2"/>
      <c r="G80" s="2"/>
    </row>
    <row r="81" spans="6:7" x14ac:dyDescent="0.2">
      <c r="F81" s="2"/>
      <c r="G81" s="2"/>
    </row>
    <row r="82" spans="6:7" x14ac:dyDescent="0.2">
      <c r="F82" s="2"/>
      <c r="G82" s="2"/>
    </row>
    <row r="83" spans="6:7" x14ac:dyDescent="0.2">
      <c r="F83" s="2"/>
      <c r="G83" s="2"/>
    </row>
    <row r="84" spans="6:7" x14ac:dyDescent="0.2">
      <c r="F84" s="2"/>
      <c r="G84" s="2"/>
    </row>
    <row r="85" spans="6:7" x14ac:dyDescent="0.2">
      <c r="F85" s="2"/>
      <c r="G85" s="2"/>
    </row>
    <row r="86" spans="6:7" x14ac:dyDescent="0.2">
      <c r="F86" s="2"/>
      <c r="G86" s="2"/>
    </row>
    <row r="87" spans="6:7" x14ac:dyDescent="0.2">
      <c r="F87" s="2"/>
      <c r="G87" s="2"/>
    </row>
    <row r="88" spans="6:7" x14ac:dyDescent="0.2">
      <c r="F88" s="2"/>
      <c r="G88" s="2"/>
    </row>
    <row r="89" spans="6:7" x14ac:dyDescent="0.2">
      <c r="F89" s="2"/>
      <c r="G89" s="2"/>
    </row>
    <row r="90" spans="6:7" x14ac:dyDescent="0.2">
      <c r="F90" s="2"/>
      <c r="G90" s="2"/>
    </row>
    <row r="91" spans="6:7" x14ac:dyDescent="0.2">
      <c r="F91" s="2"/>
      <c r="G91" s="2"/>
    </row>
    <row r="92" spans="6:7" x14ac:dyDescent="0.2">
      <c r="F92" s="2"/>
      <c r="G92" s="2"/>
    </row>
    <row r="93" spans="6:7" x14ac:dyDescent="0.2">
      <c r="F93" s="2"/>
      <c r="G93" s="2"/>
    </row>
    <row r="94" spans="6:7" x14ac:dyDescent="0.2">
      <c r="F94" s="2"/>
      <c r="G94" s="2"/>
    </row>
    <row r="95" spans="6:7" x14ac:dyDescent="0.2">
      <c r="F95" s="2"/>
      <c r="G95" s="2"/>
    </row>
    <row r="96" spans="6:7" x14ac:dyDescent="0.2">
      <c r="F96" s="2"/>
      <c r="G96" s="2"/>
    </row>
    <row r="97" spans="6:7" x14ac:dyDescent="0.2">
      <c r="F97" s="2"/>
      <c r="G97" s="2"/>
    </row>
    <row r="98" spans="6:7" x14ac:dyDescent="0.2">
      <c r="F98" s="2"/>
      <c r="G98" s="2"/>
    </row>
    <row r="99" spans="6:7" x14ac:dyDescent="0.2">
      <c r="F99" s="2"/>
      <c r="G99" s="2"/>
    </row>
    <row r="100" spans="6:7" x14ac:dyDescent="0.2">
      <c r="F100" s="2"/>
      <c r="G100" s="2"/>
    </row>
    <row r="101" spans="6:7" x14ac:dyDescent="0.2">
      <c r="F101" s="2"/>
      <c r="G101" s="2"/>
    </row>
    <row r="102" spans="6:7" x14ac:dyDescent="0.2">
      <c r="F102" s="2"/>
      <c r="G102" s="2"/>
    </row>
    <row r="103" spans="6:7" x14ac:dyDescent="0.2">
      <c r="F103" s="2"/>
      <c r="G103" s="2"/>
    </row>
    <row r="104" spans="6:7" x14ac:dyDescent="0.2">
      <c r="F104" s="2"/>
      <c r="G104" s="2"/>
    </row>
    <row r="105" spans="6:7" x14ac:dyDescent="0.2">
      <c r="F105" s="2"/>
      <c r="G105" s="2"/>
    </row>
    <row r="106" spans="6:7" x14ac:dyDescent="0.2">
      <c r="F106" s="2"/>
      <c r="G106" s="2"/>
    </row>
    <row r="107" spans="6:7" x14ac:dyDescent="0.2">
      <c r="F107" s="2"/>
      <c r="G107" s="2"/>
    </row>
    <row r="108" spans="6:7" x14ac:dyDescent="0.2">
      <c r="F108" s="2"/>
      <c r="G108" s="2"/>
    </row>
    <row r="109" spans="6:7" x14ac:dyDescent="0.2">
      <c r="F109" s="2"/>
      <c r="G109" s="2"/>
    </row>
    <row r="110" spans="6:7" x14ac:dyDescent="0.2">
      <c r="F110" s="2"/>
      <c r="G110" s="2"/>
    </row>
    <row r="111" spans="6:7" x14ac:dyDescent="0.2">
      <c r="F111" s="2"/>
      <c r="G111" s="2"/>
    </row>
    <row r="112" spans="6:7" x14ac:dyDescent="0.2">
      <c r="F112" s="2"/>
      <c r="G112" s="2"/>
    </row>
    <row r="113" spans="6:7" x14ac:dyDescent="0.2">
      <c r="F113" s="2"/>
      <c r="G113" s="2"/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4" sqref="A14"/>
    </sheetView>
  </sheetViews>
  <sheetFormatPr defaultColWidth="3" defaultRowHeight="11.25" x14ac:dyDescent="0.2"/>
  <cols>
    <col min="1" max="1" width="7" style="1" customWidth="1"/>
    <col min="2" max="2" width="5.7109375" style="1" customWidth="1"/>
    <col min="3" max="3" width="15.425781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16" t="s">
        <v>36</v>
      </c>
      <c r="B1" s="12"/>
      <c r="C1" s="12"/>
      <c r="D1" s="12"/>
      <c r="E1" s="12"/>
      <c r="F1" s="12"/>
      <c r="G1" s="12"/>
      <c r="H1" s="12"/>
    </row>
    <row r="2" spans="1:8" ht="12.75" x14ac:dyDescent="0.2">
      <c r="A2" s="17"/>
      <c r="B2" s="12"/>
      <c r="C2" s="12"/>
      <c r="D2" s="12"/>
      <c r="E2" s="12"/>
      <c r="F2" s="12"/>
      <c r="G2" s="12"/>
      <c r="H2" s="12"/>
    </row>
    <row r="3" spans="1:8" ht="12.75" x14ac:dyDescent="0.2">
      <c r="A3" s="16" t="s">
        <v>6</v>
      </c>
      <c r="B3" s="12"/>
      <c r="C3" s="12"/>
      <c r="D3" s="12"/>
      <c r="E3" s="12"/>
      <c r="F3" s="12"/>
      <c r="G3" s="12"/>
      <c r="H3" s="12"/>
    </row>
    <row r="4" spans="1:8" ht="12.75" x14ac:dyDescent="0.2">
      <c r="A4" s="6"/>
    </row>
    <row r="5" spans="1:8" x14ac:dyDescent="0.2">
      <c r="A5" s="11" t="s">
        <v>40</v>
      </c>
      <c r="B5" s="12"/>
      <c r="C5" s="12"/>
      <c r="D5" s="12"/>
      <c r="E5" s="12"/>
      <c r="F5" s="13"/>
      <c r="G5" s="20">
        <f>SUM(F6:F9)</f>
        <v>1868.4856934209652</v>
      </c>
      <c r="H5" s="21">
        <f>G5*30.126</f>
        <v>56290</v>
      </c>
    </row>
    <row r="6" spans="1:8" x14ac:dyDescent="0.2">
      <c r="A6" s="1" t="s">
        <v>37</v>
      </c>
      <c r="B6" s="3"/>
      <c r="C6" s="4"/>
      <c r="D6" s="4"/>
      <c r="E6" s="3"/>
      <c r="F6" s="5"/>
      <c r="G6" s="5"/>
      <c r="H6" s="9"/>
    </row>
    <row r="7" spans="1:8" x14ac:dyDescent="0.2">
      <c r="A7" s="18">
        <v>43</v>
      </c>
      <c r="B7" s="3" t="s">
        <v>0</v>
      </c>
      <c r="C7" s="4">
        <v>250</v>
      </c>
      <c r="D7" s="4">
        <f>C7/30.126</f>
        <v>8.2984797185155674</v>
      </c>
      <c r="E7" s="3" t="s">
        <v>21</v>
      </c>
      <c r="F7" s="19">
        <f>A7*D7</f>
        <v>356.83462789616942</v>
      </c>
      <c r="G7" s="7"/>
      <c r="H7" s="9"/>
    </row>
    <row r="8" spans="1:8" x14ac:dyDescent="0.2">
      <c r="A8" s="1" t="s">
        <v>39</v>
      </c>
      <c r="B8" s="3"/>
      <c r="C8" s="4"/>
      <c r="D8" s="4"/>
      <c r="E8" s="3"/>
      <c r="F8" s="19"/>
      <c r="G8" s="7"/>
      <c r="H8" s="9"/>
    </row>
    <row r="9" spans="1:8" x14ac:dyDescent="0.2">
      <c r="A9" s="3">
        <v>207</v>
      </c>
      <c r="B9" s="3" t="s">
        <v>4</v>
      </c>
      <c r="C9" s="4">
        <v>220</v>
      </c>
      <c r="D9" s="4">
        <f>C9/30.126</f>
        <v>7.3026621522936992</v>
      </c>
      <c r="E9" s="3" t="s">
        <v>23</v>
      </c>
      <c r="F9" s="19">
        <f>A9*D9</f>
        <v>1511.6510655247957</v>
      </c>
      <c r="G9" s="7"/>
      <c r="H9" s="9"/>
    </row>
    <row r="10" spans="1:8" x14ac:dyDescent="0.2">
      <c r="A10" s="11" t="s">
        <v>66</v>
      </c>
      <c r="B10" s="12"/>
      <c r="C10" s="12"/>
      <c r="D10" s="12"/>
      <c r="E10" s="12"/>
      <c r="F10" s="14"/>
      <c r="G10" s="20">
        <f>SUM(F11:F18)</f>
        <v>12183.595565292439</v>
      </c>
      <c r="H10" s="21">
        <f>G10*30.126</f>
        <v>367043</v>
      </c>
    </row>
    <row r="11" spans="1:8" x14ac:dyDescent="0.2">
      <c r="A11" s="1" t="s">
        <v>41</v>
      </c>
      <c r="B11" s="3"/>
      <c r="C11" s="4"/>
      <c r="D11" s="4"/>
      <c r="E11" s="3"/>
      <c r="F11" s="7"/>
      <c r="G11" s="7"/>
      <c r="H11" s="7"/>
    </row>
    <row r="12" spans="1:8" x14ac:dyDescent="0.2">
      <c r="A12" s="3">
        <v>207</v>
      </c>
      <c r="B12" s="3" t="s">
        <v>4</v>
      </c>
      <c r="C12" s="4">
        <v>1640</v>
      </c>
      <c r="D12" s="4">
        <f>C12/30.126</f>
        <v>54.438026953462121</v>
      </c>
      <c r="E12" s="3" t="s">
        <v>23</v>
      </c>
      <c r="F12" s="19">
        <f>A12*D12</f>
        <v>11268.671579366659</v>
      </c>
      <c r="G12" s="7"/>
      <c r="H12" s="7"/>
    </row>
    <row r="13" spans="1:8" x14ac:dyDescent="0.2">
      <c r="A13" s="1" t="s">
        <v>42</v>
      </c>
      <c r="B13" s="3"/>
      <c r="C13" s="4"/>
      <c r="D13" s="4"/>
      <c r="E13" s="3"/>
      <c r="F13" s="7"/>
      <c r="G13" s="7"/>
      <c r="H13" s="7"/>
    </row>
    <row r="14" spans="1:8" x14ac:dyDescent="0.2">
      <c r="A14" s="3">
        <v>2</v>
      </c>
      <c r="B14" s="3" t="s">
        <v>2</v>
      </c>
      <c r="C14" s="4">
        <v>3125</v>
      </c>
      <c r="D14" s="4">
        <f>C14/30.126</f>
        <v>103.73099648144459</v>
      </c>
      <c r="E14" s="3" t="s">
        <v>27</v>
      </c>
      <c r="F14" s="19">
        <f>A14*D14</f>
        <v>207.46199296288918</v>
      </c>
      <c r="G14" s="7"/>
      <c r="H14" s="7"/>
    </row>
    <row r="15" spans="1:8" x14ac:dyDescent="0.2">
      <c r="A15" s="10" t="s">
        <v>43</v>
      </c>
      <c r="B15" s="3"/>
      <c r="C15" s="4"/>
      <c r="D15" s="4"/>
      <c r="E15" s="3"/>
      <c r="F15" s="7"/>
      <c r="G15" s="7"/>
      <c r="H15" s="7"/>
    </row>
    <row r="16" spans="1:8" x14ac:dyDescent="0.2">
      <c r="A16" s="3">
        <v>1</v>
      </c>
      <c r="B16" s="3" t="s">
        <v>2</v>
      </c>
      <c r="C16" s="4">
        <v>6250</v>
      </c>
      <c r="D16" s="4">
        <f>C16/30.126</f>
        <v>207.46199296288918</v>
      </c>
      <c r="E16" s="3" t="s">
        <v>27</v>
      </c>
      <c r="F16" s="19">
        <f>A16*D16</f>
        <v>207.46199296288918</v>
      </c>
      <c r="G16" s="7"/>
      <c r="H16" s="7"/>
    </row>
    <row r="17" spans="1:8" x14ac:dyDescent="0.2">
      <c r="A17" s="1" t="s">
        <v>14</v>
      </c>
      <c r="B17" s="3"/>
      <c r="C17" s="4"/>
      <c r="D17" s="4"/>
      <c r="E17" s="3"/>
      <c r="F17" s="7"/>
      <c r="G17" s="7"/>
      <c r="H17" s="7"/>
    </row>
    <row r="18" spans="1:8" x14ac:dyDescent="0.2">
      <c r="A18" s="3">
        <v>1</v>
      </c>
      <c r="B18" s="3" t="s">
        <v>5</v>
      </c>
      <c r="C18" s="4"/>
      <c r="D18" s="4">
        <v>500</v>
      </c>
      <c r="E18" s="3" t="s">
        <v>38</v>
      </c>
      <c r="F18" s="19">
        <f>A18*D18</f>
        <v>500</v>
      </c>
      <c r="G18" s="7"/>
      <c r="H18" s="7"/>
    </row>
    <row r="19" spans="1:8" x14ac:dyDescent="0.2">
      <c r="A19" s="10"/>
      <c r="F19" s="8"/>
      <c r="G19" s="8"/>
      <c r="H19" s="9"/>
    </row>
    <row r="20" spans="1:8" x14ac:dyDescent="0.2">
      <c r="A20" s="11" t="s">
        <v>10</v>
      </c>
      <c r="B20" s="12"/>
      <c r="C20" s="12"/>
      <c r="D20" s="12"/>
      <c r="E20" s="12"/>
      <c r="F20" s="14"/>
      <c r="G20" s="20">
        <f>SUM(G5:G19)</f>
        <v>14052.081258713404</v>
      </c>
      <c r="H20" s="22">
        <f>SUM(H5:H19)</f>
        <v>423333</v>
      </c>
    </row>
    <row r="21" spans="1:8" x14ac:dyDescent="0.2">
      <c r="A21" s="12" t="s">
        <v>11</v>
      </c>
      <c r="B21" s="12"/>
      <c r="C21" s="14"/>
      <c r="D21" s="14"/>
      <c r="E21" s="12"/>
      <c r="F21" s="14"/>
      <c r="G21" s="23">
        <f>G20*0.19</f>
        <v>2669.8954391555467</v>
      </c>
      <c r="H21" s="24">
        <f>H20*0.19</f>
        <v>80433.27</v>
      </c>
    </row>
    <row r="22" spans="1:8" x14ac:dyDescent="0.2">
      <c r="A22" s="15" t="s">
        <v>12</v>
      </c>
      <c r="B22" s="12"/>
      <c r="C22" s="12"/>
      <c r="D22" s="12"/>
      <c r="E22" s="12"/>
      <c r="F22" s="14"/>
      <c r="G22" s="25">
        <f>SUM(G20:G21)</f>
        <v>16721.976697868951</v>
      </c>
      <c r="H22" s="26">
        <f>SUM(H20:H21)</f>
        <v>503766.27</v>
      </c>
    </row>
    <row r="23" spans="1:8" x14ac:dyDescent="0.2">
      <c r="A23" s="27" t="s">
        <v>17</v>
      </c>
      <c r="F23" s="2"/>
      <c r="G23" s="2"/>
    </row>
    <row r="24" spans="1:8" x14ac:dyDescent="0.2">
      <c r="F24" s="2"/>
      <c r="G24" s="2"/>
    </row>
    <row r="25" spans="1:8" x14ac:dyDescent="0.2">
      <c r="F25" s="2"/>
      <c r="G25" s="2"/>
    </row>
    <row r="26" spans="1:8" x14ac:dyDescent="0.2">
      <c r="F26" s="2"/>
      <c r="G26" s="2"/>
    </row>
    <row r="27" spans="1:8" x14ac:dyDescent="0.2">
      <c r="F27" s="2"/>
      <c r="G27" s="2"/>
    </row>
    <row r="28" spans="1:8" x14ac:dyDescent="0.2">
      <c r="F28" s="2"/>
      <c r="G28" s="2"/>
    </row>
    <row r="29" spans="1:8" x14ac:dyDescent="0.2">
      <c r="F29" s="2"/>
      <c r="G29" s="2"/>
    </row>
    <row r="30" spans="1:8" x14ac:dyDescent="0.2">
      <c r="F30" s="2"/>
      <c r="G30" s="2"/>
    </row>
    <row r="31" spans="1:8" x14ac:dyDescent="0.2">
      <c r="F31" s="2"/>
      <c r="G31" s="2"/>
    </row>
    <row r="32" spans="1:8" x14ac:dyDescent="0.2">
      <c r="F32" s="2"/>
      <c r="G32" s="2"/>
    </row>
    <row r="33" spans="6:7" x14ac:dyDescent="0.2">
      <c r="F33" s="2"/>
      <c r="G33" s="2"/>
    </row>
    <row r="34" spans="6:7" x14ac:dyDescent="0.2">
      <c r="F34" s="2"/>
      <c r="G34" s="2"/>
    </row>
    <row r="35" spans="6:7" x14ac:dyDescent="0.2">
      <c r="F35" s="2"/>
      <c r="G35" s="2"/>
    </row>
    <row r="36" spans="6:7" x14ac:dyDescent="0.2">
      <c r="F36" s="2"/>
      <c r="G36" s="2"/>
    </row>
    <row r="37" spans="6:7" x14ac:dyDescent="0.2">
      <c r="F37" s="2"/>
      <c r="G37" s="2"/>
    </row>
    <row r="38" spans="6:7" x14ac:dyDescent="0.2">
      <c r="F38" s="2"/>
      <c r="G38" s="2"/>
    </row>
    <row r="39" spans="6:7" x14ac:dyDescent="0.2">
      <c r="F39" s="2"/>
      <c r="G39" s="2"/>
    </row>
    <row r="40" spans="6:7" x14ac:dyDescent="0.2">
      <c r="F40" s="2"/>
      <c r="G40" s="2"/>
    </row>
    <row r="41" spans="6:7" x14ac:dyDescent="0.2">
      <c r="F41" s="2"/>
      <c r="G41" s="2"/>
    </row>
    <row r="42" spans="6:7" x14ac:dyDescent="0.2">
      <c r="F42" s="2"/>
      <c r="G42" s="2"/>
    </row>
    <row r="43" spans="6:7" x14ac:dyDescent="0.2">
      <c r="F43" s="2"/>
      <c r="G43" s="2"/>
    </row>
    <row r="44" spans="6:7" x14ac:dyDescent="0.2">
      <c r="F44" s="2"/>
      <c r="G44" s="2"/>
    </row>
    <row r="45" spans="6:7" x14ac:dyDescent="0.2">
      <c r="F45" s="2"/>
      <c r="G45" s="2"/>
    </row>
    <row r="46" spans="6:7" x14ac:dyDescent="0.2">
      <c r="F46" s="2"/>
      <c r="G46" s="2"/>
    </row>
    <row r="47" spans="6:7" x14ac:dyDescent="0.2">
      <c r="F47" s="2"/>
      <c r="G47" s="2"/>
    </row>
    <row r="48" spans="6:7" x14ac:dyDescent="0.2">
      <c r="F48" s="2"/>
      <c r="G48" s="2"/>
    </row>
    <row r="49" spans="6:7" x14ac:dyDescent="0.2">
      <c r="F49" s="2"/>
      <c r="G49" s="2"/>
    </row>
    <row r="50" spans="6:7" x14ac:dyDescent="0.2">
      <c r="F50" s="2"/>
      <c r="G50" s="2"/>
    </row>
    <row r="51" spans="6:7" x14ac:dyDescent="0.2">
      <c r="F51" s="2"/>
      <c r="G51" s="2"/>
    </row>
    <row r="52" spans="6:7" x14ac:dyDescent="0.2">
      <c r="F52" s="2"/>
      <c r="G52" s="2"/>
    </row>
    <row r="53" spans="6:7" x14ac:dyDescent="0.2">
      <c r="F53" s="2"/>
      <c r="G53" s="2"/>
    </row>
    <row r="54" spans="6:7" x14ac:dyDescent="0.2">
      <c r="F54" s="2"/>
      <c r="G54" s="2"/>
    </row>
    <row r="55" spans="6:7" x14ac:dyDescent="0.2">
      <c r="F55" s="2"/>
      <c r="G55" s="2"/>
    </row>
    <row r="56" spans="6:7" x14ac:dyDescent="0.2">
      <c r="F56" s="2"/>
      <c r="G56" s="2"/>
    </row>
    <row r="57" spans="6:7" x14ac:dyDescent="0.2">
      <c r="F57" s="2"/>
      <c r="G57" s="2"/>
    </row>
    <row r="58" spans="6:7" x14ac:dyDescent="0.2">
      <c r="F58" s="2"/>
      <c r="G58" s="2"/>
    </row>
    <row r="59" spans="6:7" x14ac:dyDescent="0.2">
      <c r="F59" s="2"/>
      <c r="G59" s="2"/>
    </row>
    <row r="60" spans="6:7" x14ac:dyDescent="0.2">
      <c r="F60" s="2"/>
      <c r="G60" s="2"/>
    </row>
    <row r="61" spans="6:7" x14ac:dyDescent="0.2">
      <c r="F61" s="2"/>
      <c r="G61" s="2"/>
    </row>
    <row r="62" spans="6:7" x14ac:dyDescent="0.2">
      <c r="F62" s="2"/>
      <c r="G62" s="2"/>
    </row>
    <row r="63" spans="6:7" x14ac:dyDescent="0.2">
      <c r="F63" s="2"/>
      <c r="G63" s="2"/>
    </row>
    <row r="64" spans="6:7" x14ac:dyDescent="0.2">
      <c r="F64" s="2"/>
      <c r="G64" s="2"/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5"/>
  <sheetViews>
    <sheetView tabSelected="1" workbookViewId="0">
      <selection activeCell="H30" sqref="H30"/>
    </sheetView>
  </sheetViews>
  <sheetFormatPr defaultColWidth="3" defaultRowHeight="11.25" x14ac:dyDescent="0.2"/>
  <cols>
    <col min="1" max="1" width="7" style="1" customWidth="1"/>
    <col min="2" max="2" width="11.42578125" style="1" customWidth="1"/>
    <col min="3" max="3" width="15.1406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60" t="s">
        <v>97</v>
      </c>
      <c r="B1" s="61"/>
      <c r="C1" s="61"/>
      <c r="D1" s="61"/>
      <c r="E1" s="61"/>
      <c r="F1" s="61"/>
      <c r="G1" s="61"/>
      <c r="H1" s="61"/>
    </row>
    <row r="2" spans="1:8" ht="12.75" x14ac:dyDescent="0.2">
      <c r="A2" s="62"/>
      <c r="B2" s="61"/>
      <c r="C2" s="61"/>
      <c r="D2" s="61"/>
      <c r="E2" s="61"/>
      <c r="F2" s="61"/>
      <c r="G2" s="61"/>
      <c r="H2" s="61"/>
    </row>
    <row r="3" spans="1:8" ht="12.75" x14ac:dyDescent="0.2">
      <c r="A3" s="60" t="s">
        <v>6</v>
      </c>
      <c r="B3" s="61"/>
      <c r="C3" s="61"/>
      <c r="D3" s="61"/>
      <c r="E3" s="61"/>
      <c r="F3" s="61"/>
      <c r="G3" s="61"/>
      <c r="H3" s="61"/>
    </row>
    <row r="4" spans="1:8" ht="12.75" x14ac:dyDescent="0.2">
      <c r="A4" s="6"/>
    </row>
    <row r="5" spans="1:8" x14ac:dyDescent="0.2">
      <c r="A5" s="63" t="s">
        <v>86</v>
      </c>
      <c r="B5" s="61"/>
      <c r="C5" s="61"/>
      <c r="D5" s="61"/>
      <c r="E5" s="61"/>
      <c r="F5" s="66"/>
      <c r="G5" s="64">
        <f>SUM(F6:F9)</f>
        <v>0</v>
      </c>
      <c r="H5" s="65"/>
    </row>
    <row r="6" spans="1:8" x14ac:dyDescent="0.2">
      <c r="A6" s="3" t="s">
        <v>84</v>
      </c>
      <c r="B6" s="3"/>
      <c r="C6" s="4"/>
      <c r="D6" s="4"/>
      <c r="E6" s="3"/>
      <c r="F6" s="19"/>
      <c r="G6" s="7"/>
      <c r="H6" s="7"/>
    </row>
    <row r="7" spans="1:8" x14ac:dyDescent="0.2">
      <c r="A7" s="3">
        <v>4</v>
      </c>
      <c r="B7" s="3" t="s">
        <v>2</v>
      </c>
      <c r="C7" s="4">
        <v>31700</v>
      </c>
      <c r="D7" s="4"/>
      <c r="E7" s="3" t="s">
        <v>27</v>
      </c>
      <c r="F7" s="19">
        <f>A7*D7</f>
        <v>0</v>
      </c>
      <c r="G7" s="7"/>
      <c r="H7" s="7"/>
    </row>
    <row r="8" spans="1:8" x14ac:dyDescent="0.2">
      <c r="A8" s="3" t="s">
        <v>96</v>
      </c>
      <c r="B8" s="3"/>
      <c r="C8" s="4"/>
      <c r="D8" s="4"/>
      <c r="E8" s="3"/>
      <c r="F8" s="19"/>
      <c r="G8" s="7"/>
      <c r="H8" s="7"/>
    </row>
    <row r="9" spans="1:8" x14ac:dyDescent="0.2">
      <c r="A9" s="3">
        <v>1</v>
      </c>
      <c r="B9" s="3" t="s">
        <v>2</v>
      </c>
      <c r="C9" s="4">
        <v>31700</v>
      </c>
      <c r="D9" s="4"/>
      <c r="E9" s="3" t="s">
        <v>27</v>
      </c>
      <c r="F9" s="19">
        <f>A9*D9</f>
        <v>0</v>
      </c>
      <c r="G9" s="7"/>
      <c r="H9" s="7"/>
    </row>
    <row r="10" spans="1:8" x14ac:dyDescent="0.2">
      <c r="A10" s="63" t="s">
        <v>87</v>
      </c>
      <c r="B10" s="61"/>
      <c r="C10" s="61"/>
      <c r="D10" s="61"/>
      <c r="E10" s="61"/>
      <c r="F10" s="66"/>
      <c r="G10" s="64">
        <f>SUM(F11:F31)</f>
        <v>0</v>
      </c>
      <c r="H10" s="65"/>
    </row>
    <row r="11" spans="1:8" x14ac:dyDescent="0.2">
      <c r="A11" s="1" t="s">
        <v>89</v>
      </c>
      <c r="B11" s="3"/>
      <c r="C11" s="4"/>
      <c r="D11" s="4"/>
      <c r="E11" s="3"/>
      <c r="F11" s="7"/>
      <c r="G11" s="7"/>
      <c r="H11" s="7"/>
    </row>
    <row r="12" spans="1:8" x14ac:dyDescent="0.2">
      <c r="A12" s="3">
        <v>1</v>
      </c>
      <c r="B12" s="3" t="s">
        <v>2</v>
      </c>
      <c r="C12" s="4">
        <v>92000</v>
      </c>
      <c r="D12" s="4"/>
      <c r="E12" s="3" t="s">
        <v>27</v>
      </c>
      <c r="F12" s="19">
        <f>A12*D12</f>
        <v>0</v>
      </c>
      <c r="G12" s="7"/>
      <c r="H12" s="7"/>
    </row>
    <row r="13" spans="1:8" x14ac:dyDescent="0.2">
      <c r="A13" s="1" t="s">
        <v>74</v>
      </c>
      <c r="B13" s="3"/>
      <c r="C13" s="4"/>
      <c r="D13" s="4"/>
      <c r="E13" s="3"/>
      <c r="F13" s="7"/>
      <c r="G13" s="7"/>
      <c r="H13" s="7"/>
    </row>
    <row r="14" spans="1:8" x14ac:dyDescent="0.2">
      <c r="A14" s="3">
        <v>1</v>
      </c>
      <c r="B14" s="3" t="s">
        <v>2</v>
      </c>
      <c r="C14" s="4">
        <v>16000</v>
      </c>
      <c r="D14" s="4"/>
      <c r="E14" s="3" t="s">
        <v>27</v>
      </c>
      <c r="F14" s="19">
        <f>A14*D14</f>
        <v>0</v>
      </c>
      <c r="G14" s="7"/>
      <c r="H14" s="7"/>
    </row>
    <row r="15" spans="1:8" x14ac:dyDescent="0.2">
      <c r="A15" s="1" t="s">
        <v>90</v>
      </c>
      <c r="B15" s="3"/>
      <c r="C15" s="4"/>
      <c r="D15" s="4"/>
      <c r="E15" s="3"/>
      <c r="F15" s="7"/>
      <c r="G15" s="7"/>
      <c r="H15" s="7"/>
    </row>
    <row r="16" spans="1:8" x14ac:dyDescent="0.2">
      <c r="A16" s="3">
        <v>1</v>
      </c>
      <c r="B16" s="3" t="s">
        <v>2</v>
      </c>
      <c r="C16" s="4">
        <v>33119</v>
      </c>
      <c r="D16" s="4"/>
      <c r="E16" s="3" t="s">
        <v>27</v>
      </c>
      <c r="F16" s="19">
        <f>A16*D16</f>
        <v>0</v>
      </c>
      <c r="G16" s="7"/>
      <c r="H16" s="7"/>
    </row>
    <row r="17" spans="1:8" x14ac:dyDescent="0.2">
      <c r="A17" s="1" t="s">
        <v>91</v>
      </c>
      <c r="B17" s="3"/>
      <c r="C17" s="4"/>
      <c r="D17" s="4"/>
      <c r="E17" s="3"/>
      <c r="F17" s="7"/>
      <c r="G17" s="7"/>
      <c r="H17" s="7"/>
    </row>
    <row r="18" spans="1:8" x14ac:dyDescent="0.2">
      <c r="A18" s="3">
        <v>1</v>
      </c>
      <c r="B18" s="3" t="s">
        <v>2</v>
      </c>
      <c r="C18" s="4">
        <v>22000</v>
      </c>
      <c r="D18" s="4"/>
      <c r="E18" s="3" t="s">
        <v>27</v>
      </c>
      <c r="F18" s="19">
        <f>A18*D18</f>
        <v>0</v>
      </c>
      <c r="G18" s="7"/>
      <c r="H18" s="7"/>
    </row>
    <row r="19" spans="1:8" x14ac:dyDescent="0.2">
      <c r="A19" s="1" t="s">
        <v>82</v>
      </c>
      <c r="B19" s="3"/>
      <c r="C19" s="4"/>
      <c r="D19" s="4"/>
      <c r="E19" s="3"/>
      <c r="F19" s="7"/>
      <c r="G19" s="7"/>
      <c r="H19" s="7"/>
    </row>
    <row r="20" spans="1:8" x14ac:dyDescent="0.2">
      <c r="A20" s="3">
        <v>1</v>
      </c>
      <c r="B20" s="3" t="s">
        <v>2</v>
      </c>
      <c r="C20" s="4">
        <v>14800</v>
      </c>
      <c r="D20" s="4"/>
      <c r="E20" s="3" t="s">
        <v>27</v>
      </c>
      <c r="F20" s="19">
        <f>A20*D20</f>
        <v>0</v>
      </c>
      <c r="G20" s="7"/>
      <c r="H20" s="7"/>
    </row>
    <row r="21" spans="1:8" x14ac:dyDescent="0.2">
      <c r="A21" s="1" t="s">
        <v>92</v>
      </c>
      <c r="B21" s="3"/>
      <c r="C21" s="4"/>
      <c r="D21" s="4"/>
      <c r="E21" s="3"/>
      <c r="F21" s="7"/>
      <c r="G21" s="7"/>
      <c r="H21" s="7"/>
    </row>
    <row r="22" spans="1:8" x14ac:dyDescent="0.2">
      <c r="A22" s="3">
        <v>1</v>
      </c>
      <c r="B22" s="3" t="s">
        <v>2</v>
      </c>
      <c r="C22" s="4">
        <v>12500</v>
      </c>
      <c r="D22" s="4"/>
      <c r="E22" s="3" t="s">
        <v>27</v>
      </c>
      <c r="F22" s="19">
        <f>A22*D22</f>
        <v>0</v>
      </c>
      <c r="G22" s="7"/>
      <c r="H22" s="7"/>
    </row>
    <row r="23" spans="1:8" x14ac:dyDescent="0.2">
      <c r="A23" s="1" t="s">
        <v>93</v>
      </c>
      <c r="B23" s="3"/>
      <c r="C23" s="4"/>
      <c r="D23" s="4"/>
      <c r="E23" s="3"/>
      <c r="F23" s="7"/>
      <c r="G23" s="7"/>
      <c r="H23" s="7"/>
    </row>
    <row r="24" spans="1:8" x14ac:dyDescent="0.2">
      <c r="A24" s="3">
        <v>1</v>
      </c>
      <c r="B24" s="3" t="s">
        <v>2</v>
      </c>
      <c r="C24" s="4">
        <v>12500</v>
      </c>
      <c r="D24" s="4"/>
      <c r="E24" s="3" t="s">
        <v>27</v>
      </c>
      <c r="F24" s="19">
        <f>A24*D24</f>
        <v>0</v>
      </c>
      <c r="G24" s="7"/>
      <c r="H24" s="7"/>
    </row>
    <row r="25" spans="1:8" x14ac:dyDescent="0.2">
      <c r="A25" s="1" t="s">
        <v>94</v>
      </c>
      <c r="B25" s="3"/>
      <c r="C25" s="4"/>
      <c r="D25" s="4"/>
      <c r="E25" s="3"/>
      <c r="F25" s="19"/>
      <c r="G25" s="7"/>
      <c r="H25" s="7"/>
    </row>
    <row r="26" spans="1:8" x14ac:dyDescent="0.2">
      <c r="A26" s="3">
        <v>1</v>
      </c>
      <c r="B26" s="3" t="s">
        <v>2</v>
      </c>
      <c r="C26" s="4"/>
      <c r="D26" s="4"/>
      <c r="E26" s="3" t="s">
        <v>27</v>
      </c>
      <c r="F26" s="19">
        <f>A26*D26</f>
        <v>0</v>
      </c>
      <c r="G26" s="7"/>
      <c r="H26" s="7"/>
    </row>
    <row r="27" spans="1:8" x14ac:dyDescent="0.2">
      <c r="A27" s="1" t="s">
        <v>83</v>
      </c>
      <c r="B27" s="3"/>
      <c r="C27" s="4"/>
      <c r="D27" s="4"/>
      <c r="E27" s="3"/>
      <c r="F27" s="7"/>
      <c r="G27" s="7"/>
      <c r="H27" s="7"/>
    </row>
    <row r="28" spans="1:8" x14ac:dyDescent="0.2">
      <c r="A28" s="3">
        <v>1</v>
      </c>
      <c r="B28" s="3" t="s">
        <v>2</v>
      </c>
      <c r="C28" s="4">
        <v>15627</v>
      </c>
      <c r="D28" s="4"/>
      <c r="E28" s="3" t="s">
        <v>27</v>
      </c>
      <c r="F28" s="19">
        <f>A28*D28</f>
        <v>0</v>
      </c>
      <c r="G28" s="7"/>
      <c r="H28" s="7"/>
    </row>
    <row r="29" spans="1:8" x14ac:dyDescent="0.2">
      <c r="A29" s="1" t="s">
        <v>95</v>
      </c>
      <c r="B29" s="3"/>
      <c r="C29" s="4"/>
      <c r="D29" s="4"/>
      <c r="E29" s="3"/>
      <c r="F29" s="7"/>
      <c r="G29" s="7"/>
      <c r="H29" s="7"/>
    </row>
    <row r="30" spans="1:8" x14ac:dyDescent="0.2">
      <c r="A30" s="3">
        <v>1</v>
      </c>
      <c r="B30" s="3" t="s">
        <v>2</v>
      </c>
      <c r="C30" s="4">
        <v>31700</v>
      </c>
      <c r="D30" s="4"/>
      <c r="E30" s="3" t="s">
        <v>27</v>
      </c>
      <c r="F30" s="19">
        <f>A30*D30</f>
        <v>0</v>
      </c>
      <c r="G30" s="7"/>
      <c r="H30" s="7"/>
    </row>
    <row r="31" spans="1:8" x14ac:dyDescent="0.2">
      <c r="A31" s="3"/>
      <c r="B31" s="3"/>
      <c r="C31" s="4"/>
      <c r="D31" s="4"/>
      <c r="E31" s="3"/>
      <c r="F31" s="19"/>
      <c r="G31" s="7"/>
      <c r="H31" s="7"/>
    </row>
    <row r="32" spans="1:8" x14ac:dyDescent="0.2">
      <c r="A32" s="63" t="s">
        <v>88</v>
      </c>
      <c r="B32" s="61"/>
      <c r="C32" s="61"/>
      <c r="D32" s="61"/>
      <c r="E32" s="61"/>
      <c r="F32" s="66"/>
      <c r="G32" s="64">
        <f>SUM(F33:F455)</f>
        <v>0</v>
      </c>
      <c r="H32" s="65"/>
    </row>
    <row r="33" spans="1:8" x14ac:dyDescent="0.2">
      <c r="A33" s="1" t="s">
        <v>85</v>
      </c>
      <c r="B33" s="3"/>
      <c r="C33" s="4"/>
      <c r="D33" s="4"/>
      <c r="E33" s="3"/>
      <c r="F33" s="7"/>
      <c r="G33" s="7"/>
      <c r="H33" s="7"/>
    </row>
    <row r="34" spans="1:8" x14ac:dyDescent="0.2">
      <c r="A34" s="3">
        <v>1</v>
      </c>
      <c r="B34" s="3" t="s">
        <v>5</v>
      </c>
      <c r="C34" s="4">
        <v>95000</v>
      </c>
      <c r="D34" s="4"/>
      <c r="E34" s="3" t="s">
        <v>27</v>
      </c>
      <c r="F34" s="19">
        <f>A34*D34</f>
        <v>0</v>
      </c>
      <c r="G34" s="7"/>
      <c r="H34" s="7"/>
    </row>
    <row r="35" spans="1:8" x14ac:dyDescent="0.2">
      <c r="A35" s="3"/>
      <c r="B35" s="3"/>
      <c r="C35" s="4"/>
      <c r="D35" s="4"/>
      <c r="E35" s="3"/>
      <c r="F35" s="19"/>
      <c r="G35" s="7"/>
      <c r="H35" s="7"/>
    </row>
    <row r="36" spans="1:8" customFormat="1" ht="12.75" x14ac:dyDescent="0.2">
      <c r="A36" s="67" t="s">
        <v>10</v>
      </c>
      <c r="B36" s="59"/>
      <c r="C36" s="59"/>
      <c r="D36" s="59"/>
      <c r="E36" s="59"/>
      <c r="F36" s="68"/>
      <c r="G36" s="69">
        <f>SUM(G5:G34)</f>
        <v>0</v>
      </c>
      <c r="H36" s="70"/>
    </row>
    <row r="37" spans="1:8" customFormat="1" ht="12.75" x14ac:dyDescent="0.2">
      <c r="A37" s="59"/>
      <c r="B37" s="59"/>
      <c r="C37" s="71"/>
      <c r="D37" s="59"/>
      <c r="E37" s="59"/>
      <c r="F37" s="71"/>
      <c r="G37" s="68"/>
      <c r="H37" s="70"/>
    </row>
    <row r="38" spans="1:8" customFormat="1" ht="12.75" x14ac:dyDescent="0.2">
      <c r="A38" s="72"/>
      <c r="B38" s="59"/>
      <c r="C38" s="59"/>
      <c r="D38" s="59"/>
      <c r="E38" s="59"/>
      <c r="F38" s="71"/>
      <c r="G38" s="73"/>
      <c r="H38" s="70"/>
    </row>
    <row r="39" spans="1:8" x14ac:dyDescent="0.2">
      <c r="A39" s="3"/>
      <c r="B39" s="3"/>
      <c r="C39" s="4"/>
      <c r="D39" s="4"/>
      <c r="E39" s="3"/>
      <c r="F39" s="19"/>
      <c r="G39" s="7"/>
      <c r="H39" s="7"/>
    </row>
    <row r="40" spans="1:8" x14ac:dyDescent="0.2">
      <c r="A40" s="75"/>
      <c r="B40" s="75"/>
      <c r="C40" s="75"/>
      <c r="D40" s="75"/>
      <c r="E40" s="75"/>
      <c r="F40" s="75"/>
      <c r="G40" s="75"/>
      <c r="H40" s="75"/>
    </row>
    <row r="41" spans="1:8" x14ac:dyDescent="0.2">
      <c r="A41" s="75"/>
      <c r="B41" s="75"/>
      <c r="C41" s="75"/>
      <c r="D41" s="75"/>
      <c r="E41" s="75"/>
      <c r="F41" s="75"/>
      <c r="G41" s="75"/>
      <c r="H41" s="75"/>
    </row>
    <row r="42" spans="1:8" x14ac:dyDescent="0.2">
      <c r="A42" s="75"/>
      <c r="B42" s="75"/>
      <c r="C42" s="75"/>
      <c r="D42" s="75"/>
      <c r="E42" s="75"/>
      <c r="F42" s="75"/>
      <c r="G42" s="75"/>
      <c r="H42" s="75"/>
    </row>
    <row r="43" spans="1:8" x14ac:dyDescent="0.2">
      <c r="A43" s="75"/>
      <c r="B43" s="75"/>
      <c r="C43" s="75"/>
      <c r="D43" s="75"/>
      <c r="E43" s="75"/>
      <c r="F43" s="75"/>
      <c r="G43" s="75"/>
      <c r="H43" s="75"/>
    </row>
    <row r="44" spans="1:8" x14ac:dyDescent="0.2">
      <c r="A44" s="75"/>
      <c r="B44" s="75"/>
      <c r="C44" s="75"/>
      <c r="D44" s="75"/>
      <c r="E44" s="75"/>
      <c r="F44" s="75"/>
      <c r="G44" s="75"/>
      <c r="H44" s="75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5"/>
      <c r="B47" s="75"/>
      <c r="C47" s="75"/>
      <c r="D47" s="75"/>
      <c r="E47" s="75"/>
      <c r="F47" s="75"/>
      <c r="G47" s="75"/>
      <c r="H47" s="75"/>
    </row>
    <row r="48" spans="1:8" x14ac:dyDescent="0.2">
      <c r="A48" s="75"/>
      <c r="B48" s="75"/>
      <c r="C48" s="75"/>
      <c r="D48" s="75"/>
      <c r="E48" s="75"/>
      <c r="F48" s="75"/>
      <c r="G48" s="75"/>
      <c r="H48" s="75"/>
    </row>
    <row r="49" spans="1:8" x14ac:dyDescent="0.2">
      <c r="A49" s="75"/>
      <c r="B49" s="75"/>
      <c r="C49" s="75"/>
      <c r="D49" s="75"/>
      <c r="E49" s="75"/>
      <c r="F49" s="75"/>
      <c r="G49" s="75"/>
      <c r="H49" s="75"/>
    </row>
    <row r="50" spans="1:8" x14ac:dyDescent="0.2">
      <c r="A50" s="75"/>
      <c r="B50" s="75"/>
      <c r="C50" s="75"/>
      <c r="D50" s="75"/>
      <c r="E50" s="75"/>
      <c r="F50" s="75"/>
      <c r="G50" s="75"/>
      <c r="H50" s="75"/>
    </row>
    <row r="51" spans="1:8" x14ac:dyDescent="0.2">
      <c r="A51" s="75"/>
      <c r="B51" s="75"/>
      <c r="C51" s="75"/>
      <c r="D51" s="75"/>
      <c r="E51" s="75"/>
      <c r="F51" s="75"/>
      <c r="G51" s="75"/>
      <c r="H51" s="75"/>
    </row>
    <row r="52" spans="1:8" x14ac:dyDescent="0.2">
      <c r="A52" s="75"/>
      <c r="B52" s="75"/>
      <c r="C52" s="75"/>
      <c r="D52" s="75"/>
      <c r="E52" s="75"/>
      <c r="F52" s="75"/>
      <c r="G52" s="75"/>
      <c r="H52" s="75"/>
    </row>
    <row r="53" spans="1:8" x14ac:dyDescent="0.2">
      <c r="A53" s="75"/>
      <c r="B53" s="75"/>
      <c r="C53" s="75"/>
      <c r="D53" s="75"/>
      <c r="E53" s="75"/>
      <c r="F53" s="75"/>
      <c r="G53" s="75"/>
      <c r="H53" s="75"/>
    </row>
    <row r="54" spans="1:8" x14ac:dyDescent="0.2">
      <c r="A54" s="75"/>
      <c r="B54" s="75"/>
      <c r="C54" s="75"/>
      <c r="D54" s="75"/>
      <c r="E54" s="75"/>
      <c r="F54" s="75"/>
      <c r="G54" s="75"/>
      <c r="H54" s="75"/>
    </row>
    <row r="55" spans="1:8" x14ac:dyDescent="0.2">
      <c r="A55" s="75"/>
      <c r="B55" s="75"/>
      <c r="C55" s="75"/>
      <c r="D55" s="75"/>
      <c r="E55" s="75"/>
      <c r="F55" s="75"/>
      <c r="G55" s="75"/>
      <c r="H55" s="75"/>
    </row>
    <row r="56" spans="1:8" x14ac:dyDescent="0.2">
      <c r="A56" s="75"/>
      <c r="B56" s="75"/>
      <c r="C56" s="75"/>
      <c r="D56" s="75"/>
      <c r="E56" s="75"/>
      <c r="F56" s="75"/>
      <c r="G56" s="75"/>
      <c r="H56" s="75"/>
    </row>
    <row r="57" spans="1:8" x14ac:dyDescent="0.2">
      <c r="A57" s="75"/>
      <c r="B57" s="75"/>
      <c r="C57" s="75"/>
      <c r="D57" s="75"/>
      <c r="E57" s="75"/>
      <c r="F57" s="75"/>
      <c r="G57" s="75"/>
      <c r="H57" s="75"/>
    </row>
    <row r="58" spans="1:8" x14ac:dyDescent="0.2">
      <c r="A58" s="75"/>
      <c r="B58" s="75"/>
      <c r="C58" s="75"/>
      <c r="D58" s="75"/>
      <c r="E58" s="75"/>
      <c r="F58" s="75"/>
      <c r="G58" s="75"/>
      <c r="H58" s="75"/>
    </row>
    <row r="59" spans="1:8" x14ac:dyDescent="0.2">
      <c r="A59" s="75"/>
      <c r="B59" s="75"/>
      <c r="C59" s="75"/>
      <c r="D59" s="75"/>
      <c r="E59" s="75"/>
      <c r="F59" s="75"/>
      <c r="G59" s="75"/>
      <c r="H59" s="75"/>
    </row>
    <row r="60" spans="1:8" x14ac:dyDescent="0.2">
      <c r="A60" s="75"/>
      <c r="B60" s="75"/>
      <c r="C60" s="75"/>
      <c r="D60" s="75"/>
      <c r="E60" s="75"/>
      <c r="F60" s="75"/>
      <c r="G60" s="75"/>
      <c r="H60" s="75"/>
    </row>
    <row r="61" spans="1:8" x14ac:dyDescent="0.2">
      <c r="A61" s="40"/>
      <c r="B61" s="40"/>
      <c r="C61" s="40"/>
      <c r="D61" s="40"/>
      <c r="E61" s="40"/>
      <c r="F61" s="44"/>
      <c r="G61" s="44"/>
      <c r="H61" s="44"/>
    </row>
    <row r="62" spans="1:8" x14ac:dyDescent="0.2">
      <c r="A62" s="41"/>
      <c r="B62" s="41"/>
      <c r="C62" s="42"/>
      <c r="D62" s="42"/>
      <c r="E62" s="41"/>
      <c r="F62" s="45"/>
      <c r="G62" s="43"/>
      <c r="H62" s="44"/>
    </row>
    <row r="63" spans="1:8" x14ac:dyDescent="0.2">
      <c r="A63" s="40"/>
      <c r="B63" s="40"/>
      <c r="C63" s="40"/>
      <c r="D63" s="40"/>
      <c r="E63" s="40"/>
      <c r="F63" s="44"/>
      <c r="G63" s="44"/>
      <c r="H63" s="44"/>
    </row>
    <row r="64" spans="1:8" x14ac:dyDescent="0.2">
      <c r="A64" s="41"/>
      <c r="B64" s="41"/>
      <c r="C64" s="42"/>
      <c r="D64" s="42"/>
      <c r="E64" s="41"/>
      <c r="F64" s="45"/>
      <c r="G64" s="43"/>
      <c r="H64" s="44"/>
    </row>
    <row r="65" spans="1:8" x14ac:dyDescent="0.2">
      <c r="A65" s="46"/>
      <c r="B65" s="40"/>
      <c r="C65" s="40"/>
      <c r="D65" s="40"/>
      <c r="E65" s="40"/>
      <c r="F65" s="44"/>
      <c r="G65" s="47"/>
      <c r="H65" s="48"/>
    </row>
    <row r="66" spans="1:8" x14ac:dyDescent="0.2">
      <c r="A66" s="40"/>
      <c r="B66" s="40"/>
      <c r="C66" s="40"/>
      <c r="D66" s="40"/>
      <c r="E66" s="40"/>
      <c r="F66" s="44"/>
      <c r="G66" s="44"/>
      <c r="H66" s="44"/>
    </row>
    <row r="67" spans="1:8" x14ac:dyDescent="0.2">
      <c r="A67" s="41"/>
      <c r="B67" s="41"/>
      <c r="C67" s="42"/>
      <c r="D67" s="42"/>
      <c r="E67" s="41"/>
      <c r="F67" s="45"/>
      <c r="G67" s="43"/>
      <c r="H67" s="44"/>
    </row>
    <row r="68" spans="1:8" x14ac:dyDescent="0.2">
      <c r="A68" s="40"/>
      <c r="B68" s="40"/>
      <c r="C68" s="40"/>
      <c r="D68" s="40"/>
      <c r="E68" s="40"/>
      <c r="F68" s="44"/>
      <c r="G68" s="44"/>
      <c r="H68" s="44"/>
    </row>
    <row r="69" spans="1:8" x14ac:dyDescent="0.2">
      <c r="A69" s="41"/>
      <c r="B69" s="41"/>
      <c r="C69" s="42"/>
      <c r="D69" s="42"/>
      <c r="E69" s="41"/>
      <c r="F69" s="45"/>
      <c r="G69" s="43"/>
      <c r="H69" s="44"/>
    </row>
    <row r="70" spans="1:8" x14ac:dyDescent="0.2">
      <c r="A70" s="49"/>
      <c r="B70" s="40"/>
      <c r="C70" s="40"/>
      <c r="D70" s="40"/>
      <c r="E70" s="40"/>
      <c r="F70" s="44"/>
      <c r="G70" s="44"/>
      <c r="H70" s="50"/>
    </row>
    <row r="71" spans="1:8" x14ac:dyDescent="0.2">
      <c r="A71" s="46"/>
      <c r="B71" s="40"/>
      <c r="C71" s="40"/>
      <c r="D71" s="40"/>
      <c r="E71" s="40"/>
      <c r="F71" s="44"/>
      <c r="G71" s="47"/>
      <c r="H71" s="51"/>
    </row>
    <row r="72" spans="1:8" x14ac:dyDescent="0.2">
      <c r="A72" s="40"/>
      <c r="B72" s="40"/>
      <c r="C72" s="44"/>
      <c r="D72" s="44"/>
      <c r="E72" s="40"/>
      <c r="F72" s="44"/>
      <c r="G72" s="52"/>
      <c r="H72" s="53"/>
    </row>
    <row r="73" spans="1:8" x14ac:dyDescent="0.2">
      <c r="A73" s="54"/>
      <c r="B73" s="40"/>
      <c r="C73" s="40"/>
      <c r="D73" s="40"/>
      <c r="E73" s="40"/>
      <c r="F73" s="44"/>
      <c r="G73" s="55"/>
      <c r="H73" s="56"/>
    </row>
    <row r="74" spans="1:8" x14ac:dyDescent="0.2">
      <c r="A74" s="57"/>
      <c r="B74" s="40"/>
      <c r="C74" s="40"/>
      <c r="D74" s="40"/>
      <c r="E74" s="40"/>
      <c r="F74" s="58"/>
      <c r="G74" s="58"/>
      <c r="H74" s="40"/>
    </row>
    <row r="75" spans="1:8" x14ac:dyDescent="0.2">
      <c r="A75" s="40"/>
      <c r="B75" s="40"/>
      <c r="C75" s="40"/>
      <c r="D75" s="40"/>
      <c r="E75" s="40"/>
      <c r="F75" s="58"/>
      <c r="G75" s="58"/>
      <c r="H75" s="40"/>
    </row>
    <row r="76" spans="1:8" x14ac:dyDescent="0.2">
      <c r="A76" s="40"/>
      <c r="B76" s="40"/>
      <c r="C76" s="40"/>
      <c r="D76" s="40"/>
      <c r="E76" s="40"/>
      <c r="F76" s="58"/>
      <c r="G76" s="58"/>
      <c r="H76" s="40"/>
    </row>
    <row r="77" spans="1:8" x14ac:dyDescent="0.2">
      <c r="A77" s="40"/>
      <c r="B77" s="40"/>
      <c r="C77" s="40"/>
      <c r="D77" s="40"/>
      <c r="E77" s="40"/>
      <c r="F77" s="58"/>
      <c r="G77" s="58"/>
      <c r="H77" s="40"/>
    </row>
    <row r="78" spans="1:8" x14ac:dyDescent="0.2">
      <c r="A78" s="40"/>
      <c r="B78" s="40"/>
      <c r="C78" s="40"/>
      <c r="D78" s="40"/>
      <c r="E78" s="40"/>
      <c r="F78" s="58"/>
      <c r="G78" s="58"/>
      <c r="H78" s="40"/>
    </row>
    <row r="79" spans="1:8" x14ac:dyDescent="0.2">
      <c r="F79" s="2"/>
      <c r="G79" s="2"/>
    </row>
    <row r="80" spans="1:8" x14ac:dyDescent="0.2">
      <c r="F80" s="2"/>
      <c r="G80" s="2"/>
    </row>
    <row r="81" spans="6:7" x14ac:dyDescent="0.2">
      <c r="F81" s="2"/>
      <c r="G81" s="2"/>
    </row>
    <row r="82" spans="6:7" x14ac:dyDescent="0.2">
      <c r="F82" s="2"/>
      <c r="G82" s="2"/>
    </row>
    <row r="83" spans="6:7" x14ac:dyDescent="0.2">
      <c r="F83" s="2"/>
      <c r="G83" s="2"/>
    </row>
    <row r="84" spans="6:7" x14ac:dyDescent="0.2">
      <c r="F84" s="2"/>
      <c r="G84" s="2"/>
    </row>
    <row r="85" spans="6:7" x14ac:dyDescent="0.2">
      <c r="F85" s="2"/>
      <c r="G85" s="2"/>
    </row>
    <row r="86" spans="6:7" x14ac:dyDescent="0.2">
      <c r="F86" s="2"/>
      <c r="G86" s="2"/>
    </row>
    <row r="87" spans="6:7" x14ac:dyDescent="0.2">
      <c r="F87" s="2"/>
      <c r="G87" s="2"/>
    </row>
    <row r="88" spans="6:7" x14ac:dyDescent="0.2">
      <c r="F88" s="2"/>
      <c r="G88" s="2"/>
    </row>
    <row r="89" spans="6:7" x14ac:dyDescent="0.2">
      <c r="F89" s="2"/>
      <c r="G89" s="2"/>
    </row>
    <row r="90" spans="6:7" x14ac:dyDescent="0.2">
      <c r="F90" s="2"/>
      <c r="G90" s="2"/>
    </row>
    <row r="91" spans="6:7" x14ac:dyDescent="0.2">
      <c r="F91" s="2"/>
      <c r="G91" s="2"/>
    </row>
    <row r="92" spans="6:7" x14ac:dyDescent="0.2">
      <c r="F92" s="2"/>
      <c r="G92" s="2"/>
    </row>
    <row r="93" spans="6:7" x14ac:dyDescent="0.2">
      <c r="F93" s="2"/>
      <c r="G93" s="2"/>
    </row>
    <row r="94" spans="6:7" x14ac:dyDescent="0.2">
      <c r="F94" s="2"/>
      <c r="G94" s="2"/>
    </row>
    <row r="95" spans="6:7" x14ac:dyDescent="0.2">
      <c r="F95" s="2"/>
      <c r="G95" s="2"/>
    </row>
    <row r="96" spans="6:7" x14ac:dyDescent="0.2">
      <c r="F96" s="2"/>
      <c r="G96" s="2"/>
    </row>
    <row r="97" spans="6:7" x14ac:dyDescent="0.2">
      <c r="F97" s="2"/>
      <c r="G97" s="2"/>
    </row>
    <row r="98" spans="6:7" x14ac:dyDescent="0.2">
      <c r="F98" s="2"/>
      <c r="G98" s="2"/>
    </row>
    <row r="99" spans="6:7" x14ac:dyDescent="0.2">
      <c r="F99" s="2"/>
      <c r="G99" s="2"/>
    </row>
    <row r="100" spans="6:7" x14ac:dyDescent="0.2">
      <c r="F100" s="2"/>
      <c r="G100" s="2"/>
    </row>
    <row r="101" spans="6:7" x14ac:dyDescent="0.2">
      <c r="F101" s="2"/>
      <c r="G101" s="2"/>
    </row>
    <row r="102" spans="6:7" x14ac:dyDescent="0.2">
      <c r="F102" s="2"/>
      <c r="G102" s="2"/>
    </row>
    <row r="103" spans="6:7" x14ac:dyDescent="0.2">
      <c r="F103" s="2"/>
      <c r="G103" s="2"/>
    </row>
    <row r="104" spans="6:7" x14ac:dyDescent="0.2">
      <c r="F104" s="2"/>
      <c r="G104" s="2"/>
    </row>
    <row r="105" spans="6:7" x14ac:dyDescent="0.2">
      <c r="F105" s="2"/>
      <c r="G105" s="2"/>
    </row>
    <row r="106" spans="6:7" x14ac:dyDescent="0.2">
      <c r="F106" s="2"/>
      <c r="G106" s="2"/>
    </row>
    <row r="107" spans="6:7" x14ac:dyDescent="0.2">
      <c r="F107" s="2"/>
      <c r="G107" s="2"/>
    </row>
    <row r="108" spans="6:7" x14ac:dyDescent="0.2">
      <c r="F108" s="2"/>
      <c r="G108" s="2"/>
    </row>
    <row r="109" spans="6:7" x14ac:dyDescent="0.2">
      <c r="F109" s="2"/>
      <c r="G109" s="2"/>
    </row>
    <row r="110" spans="6:7" x14ac:dyDescent="0.2">
      <c r="F110" s="2"/>
      <c r="G110" s="2"/>
    </row>
    <row r="111" spans="6:7" x14ac:dyDescent="0.2">
      <c r="F111" s="2"/>
      <c r="G111" s="2"/>
    </row>
    <row r="112" spans="6:7" x14ac:dyDescent="0.2">
      <c r="F112" s="2"/>
      <c r="G112" s="2"/>
    </row>
    <row r="113" spans="6:7" x14ac:dyDescent="0.2">
      <c r="F113" s="2"/>
      <c r="G113" s="2"/>
    </row>
    <row r="114" spans="6:7" x14ac:dyDescent="0.2">
      <c r="F114" s="2"/>
      <c r="G114" s="2"/>
    </row>
    <row r="115" spans="6:7" x14ac:dyDescent="0.2">
      <c r="F115" s="2"/>
      <c r="G115" s="2"/>
    </row>
  </sheetData>
  <mergeCells count="1">
    <mergeCell ref="A40:H60"/>
  </mergeCells>
  <phoneticPr fontId="1" type="noConversion"/>
  <pageMargins left="0.75" right="0.75" top="1" bottom="1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38</xdr:row>
                <xdr:rowOff>114300</xdr:rowOff>
              </from>
              <to>
                <xdr:col>8</xdr:col>
                <xdr:colOff>57150</xdr:colOff>
                <xdr:row>61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Súhrnný rozpočet</vt:lpstr>
      <vt:lpstr>Kvetná 30x22</vt:lpstr>
      <vt:lpstr>Záblatie Detské ihrisko</vt:lpstr>
      <vt:lpstr>Kvetná Detské ihrisko</vt:lpstr>
      <vt:lpstr>DI JUH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Sokolíková Marta JUDr.</cp:lastModifiedBy>
  <cp:lastPrinted>2019-03-26T09:42:37Z</cp:lastPrinted>
  <dcterms:created xsi:type="dcterms:W3CDTF">2005-06-08T11:19:41Z</dcterms:created>
  <dcterms:modified xsi:type="dcterms:W3CDTF">2019-06-05T11:28:08Z</dcterms:modified>
</cp:coreProperties>
</file>