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1 - Rozvádzače - výroba-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Rozvádzače - výroba-...'!$C$132:$K$385</definedName>
    <definedName name="_xlnm.Print_Area" localSheetId="1">'01 - Rozvádzače - výroba-...'!$C$4:$J$76,'01 - Rozvádzače - výroba-...'!$C$82:$J$114,'01 - Rozvádzače - výroba-...'!$C$120:$J$385</definedName>
    <definedName name="_xlnm.Print_Titles" localSheetId="1">'01 - Rozvádzače - výroba-...'!$132:$132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385"/>
  <c r="BH385"/>
  <c r="BG385"/>
  <c r="BE385"/>
  <c r="BK385"/>
  <c r="J385"/>
  <c r="BF385"/>
  <c r="BI384"/>
  <c r="BH384"/>
  <c r="BG384"/>
  <c r="BE384"/>
  <c r="BK384"/>
  <c r="J384"/>
  <c r="BF384"/>
  <c r="BI383"/>
  <c r="BH383"/>
  <c r="BG383"/>
  <c r="BE383"/>
  <c r="BK383"/>
  <c r="J383"/>
  <c r="BF383"/>
  <c r="BI382"/>
  <c r="BH382"/>
  <c r="BG382"/>
  <c r="BE382"/>
  <c r="BK382"/>
  <c r="J382"/>
  <c r="BF382"/>
  <c r="BI381"/>
  <c r="BH381"/>
  <c r="BG381"/>
  <c r="BE381"/>
  <c r="BK381"/>
  <c r="J381"/>
  <c r="BF381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T182"/>
  <c r="R183"/>
  <c r="R182"/>
  <c r="P183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F129"/>
  <c r="F127"/>
  <c r="E125"/>
  <c r="J92"/>
  <c r="F91"/>
  <c r="F89"/>
  <c r="E87"/>
  <c r="J21"/>
  <c r="E21"/>
  <c r="J129"/>
  <c r="J20"/>
  <c r="J18"/>
  <c r="E18"/>
  <c r="F92"/>
  <c r="J17"/>
  <c r="J12"/>
  <c r="J89"/>
  <c r="E7"/>
  <c r="E85"/>
  <c i="1" r="L90"/>
  <c r="AM90"/>
  <c r="AM89"/>
  <c r="L89"/>
  <c r="AM87"/>
  <c r="L87"/>
  <c r="L85"/>
  <c r="L84"/>
  <c i="2" r="BK181"/>
  <c r="BK174"/>
  <c r="BK171"/>
  <c r="J379"/>
  <c r="J378"/>
  <c r="J377"/>
  <c r="J373"/>
  <c r="J372"/>
  <c r="J371"/>
  <c r="J370"/>
  <c r="J369"/>
  <c r="J368"/>
  <c r="J367"/>
  <c r="J366"/>
  <c r="J365"/>
  <c r="J364"/>
  <c r="BK363"/>
  <c r="BK362"/>
  <c r="BK361"/>
  <c r="BK360"/>
  <c r="J359"/>
  <c r="J358"/>
  <c r="J357"/>
  <c r="J356"/>
  <c r="J355"/>
  <c r="J354"/>
  <c r="J353"/>
  <c r="J352"/>
  <c r="J351"/>
  <c r="J349"/>
  <c r="J348"/>
  <c r="J347"/>
  <c r="J346"/>
  <c r="BK344"/>
  <c r="BK343"/>
  <c r="J342"/>
  <c r="BK340"/>
  <c r="J339"/>
  <c r="BK336"/>
  <c r="J336"/>
  <c r="BK334"/>
  <c r="J333"/>
  <c r="BK331"/>
  <c r="J330"/>
  <c r="BK328"/>
  <c r="J327"/>
  <c r="BK325"/>
  <c r="J324"/>
  <c r="BK322"/>
  <c r="J321"/>
  <c r="BK319"/>
  <c r="J318"/>
  <c r="BK315"/>
  <c r="J314"/>
  <c r="BK312"/>
  <c r="J311"/>
  <c r="BK309"/>
  <c r="J308"/>
  <c r="BK306"/>
  <c r="BK305"/>
  <c r="J304"/>
  <c r="BK301"/>
  <c r="J300"/>
  <c r="BK298"/>
  <c r="J297"/>
  <c r="BK295"/>
  <c r="BK294"/>
  <c r="J293"/>
  <c r="BK291"/>
  <c r="J290"/>
  <c r="BK288"/>
  <c r="J287"/>
  <c r="BK285"/>
  <c r="J284"/>
  <c r="BK281"/>
  <c r="J280"/>
  <c r="BK278"/>
  <c r="J277"/>
  <c r="BK275"/>
  <c r="J274"/>
  <c r="BK272"/>
  <c r="BK271"/>
  <c r="J270"/>
  <c r="J268"/>
  <c r="BK266"/>
  <c r="J265"/>
  <c r="BK263"/>
  <c r="J262"/>
  <c r="BK260"/>
  <c r="BK258"/>
  <c r="J257"/>
  <c r="J255"/>
  <c r="BK253"/>
  <c r="BK252"/>
  <c r="J251"/>
  <c r="BK249"/>
  <c r="J248"/>
  <c r="J246"/>
  <c r="BK244"/>
  <c r="J243"/>
  <c r="BK241"/>
  <c r="BK239"/>
  <c r="J238"/>
  <c r="BK236"/>
  <c r="J235"/>
  <c r="J233"/>
  <c r="BK231"/>
  <c r="J229"/>
  <c r="BK227"/>
  <c r="J226"/>
  <c r="J225"/>
  <c r="BK223"/>
  <c r="BK222"/>
  <c r="J221"/>
  <c r="BK219"/>
  <c r="J218"/>
  <c r="BK216"/>
  <c r="J215"/>
  <c r="BK212"/>
  <c r="J211"/>
  <c r="BK209"/>
  <c r="J208"/>
  <c r="BK206"/>
  <c r="J205"/>
  <c r="BK202"/>
  <c r="J201"/>
  <c r="BK199"/>
  <c r="J198"/>
  <c r="BK196"/>
  <c r="J194"/>
  <c r="BK192"/>
  <c r="BK190"/>
  <c r="J169"/>
  <c r="BK166"/>
  <c r="BK161"/>
  <c r="J157"/>
  <c r="BK153"/>
  <c r="BK150"/>
  <c r="BK148"/>
  <c r="J143"/>
  <c r="BK140"/>
  <c i="1" r="AS94"/>
  <c i="2" r="BK178"/>
  <c r="J174"/>
  <c r="J162"/>
  <c r="BK160"/>
  <c r="J156"/>
  <c r="J147"/>
  <c r="BK143"/>
  <c r="J138"/>
  <c r="J375"/>
  <c r="BK373"/>
  <c r="BK188"/>
  <c r="J187"/>
  <c r="BK185"/>
  <c r="J183"/>
  <c r="J180"/>
  <c r="J176"/>
  <c r="BK169"/>
  <c r="J166"/>
  <c r="J163"/>
  <c r="BK157"/>
  <c r="BK151"/>
  <c r="J146"/>
  <c r="J140"/>
  <c r="J137"/>
  <c r="BK180"/>
  <c r="BK176"/>
  <c r="J173"/>
  <c r="J170"/>
  <c r="BK378"/>
  <c r="BK377"/>
  <c r="BK375"/>
  <c r="BK372"/>
  <c r="BK371"/>
  <c r="BK370"/>
  <c r="BK369"/>
  <c r="BK368"/>
  <c r="BK367"/>
  <c r="BK366"/>
  <c r="BK365"/>
  <c r="BK364"/>
  <c r="J363"/>
  <c r="J362"/>
  <c r="J361"/>
  <c r="J360"/>
  <c r="BK359"/>
  <c r="BK358"/>
  <c r="BK357"/>
  <c r="BK356"/>
  <c r="BK355"/>
  <c r="BK354"/>
  <c r="BK353"/>
  <c r="BK352"/>
  <c r="BK351"/>
  <c r="BK349"/>
  <c r="BK348"/>
  <c r="BK347"/>
  <c r="BK346"/>
  <c r="J345"/>
  <c r="J344"/>
  <c r="BK342"/>
  <c r="J341"/>
  <c r="BK339"/>
  <c r="J338"/>
  <c r="J337"/>
  <c r="BK335"/>
  <c r="BK333"/>
  <c r="J332"/>
  <c r="BK330"/>
  <c r="J329"/>
  <c r="BK327"/>
  <c r="J326"/>
  <c r="BK324"/>
  <c r="J323"/>
  <c r="BK321"/>
  <c r="J320"/>
  <c r="BK318"/>
  <c r="J317"/>
  <c r="BK314"/>
  <c r="J313"/>
  <c r="BK311"/>
  <c r="J310"/>
  <c r="BK308"/>
  <c r="J307"/>
  <c r="BK304"/>
  <c r="J302"/>
  <c r="BK300"/>
  <c r="J299"/>
  <c r="BK297"/>
  <c r="J296"/>
  <c r="J294"/>
  <c r="J292"/>
  <c r="BK290"/>
  <c r="J289"/>
  <c r="BK287"/>
  <c r="J286"/>
  <c r="BK284"/>
  <c r="J282"/>
  <c r="BK280"/>
  <c r="J279"/>
  <c r="J278"/>
  <c r="BK276"/>
  <c r="J275"/>
  <c r="J273"/>
  <c r="J271"/>
  <c r="BK269"/>
  <c r="J269"/>
  <c r="BK267"/>
  <c r="J266"/>
  <c r="BK264"/>
  <c r="BK262"/>
  <c r="J261"/>
  <c r="BK259"/>
  <c r="BK257"/>
  <c r="J256"/>
  <c r="J254"/>
  <c r="J252"/>
  <c r="BK250"/>
  <c r="J249"/>
  <c r="BK245"/>
  <c r="J244"/>
  <c r="BK242"/>
  <c r="J241"/>
  <c r="J240"/>
  <c r="J239"/>
  <c r="BK237"/>
  <c r="J236"/>
  <c r="BK234"/>
  <c r="BK233"/>
  <c r="BK232"/>
  <c r="J231"/>
  <c r="BK228"/>
  <c r="BK226"/>
  <c r="BK224"/>
  <c r="J223"/>
  <c r="BK221"/>
  <c r="BK220"/>
  <c r="BK218"/>
  <c r="J217"/>
  <c r="J216"/>
  <c r="BK214"/>
  <c r="BK211"/>
  <c r="J210"/>
  <c r="BK208"/>
  <c r="J207"/>
  <c r="J206"/>
  <c r="BK204"/>
  <c r="BK203"/>
  <c r="J202"/>
  <c r="BK200"/>
  <c r="J199"/>
  <c r="BK197"/>
  <c r="BK194"/>
  <c r="BK193"/>
  <c r="J192"/>
  <c r="J191"/>
  <c r="BK170"/>
  <c r="BK165"/>
  <c r="J160"/>
  <c r="BK156"/>
  <c r="J151"/>
  <c r="J149"/>
  <c r="BK142"/>
  <c r="BK136"/>
  <c r="BK179"/>
  <c r="J167"/>
  <c r="BK163"/>
  <c r="J161"/>
  <c r="BK155"/>
  <c r="J145"/>
  <c r="J139"/>
  <c r="J136"/>
  <c r="BK374"/>
  <c r="J190"/>
  <c r="J188"/>
  <c r="BK186"/>
  <c r="J185"/>
  <c r="J181"/>
  <c r="J178"/>
  <c r="J175"/>
  <c r="J171"/>
  <c r="BK167"/>
  <c r="J165"/>
  <c r="BK158"/>
  <c r="J153"/>
  <c r="J148"/>
  <c r="BK145"/>
  <c r="BK141"/>
  <c r="BK138"/>
  <c r="BK345"/>
  <c r="J343"/>
  <c r="BK341"/>
  <c r="J340"/>
  <c r="BK338"/>
  <c r="BK337"/>
  <c r="J335"/>
  <c r="J334"/>
  <c r="BK332"/>
  <c r="J331"/>
  <c r="BK329"/>
  <c r="J328"/>
  <c r="BK326"/>
  <c r="J325"/>
  <c r="BK323"/>
  <c r="J322"/>
  <c r="BK320"/>
  <c r="J319"/>
  <c r="BK317"/>
  <c r="J315"/>
  <c r="BK313"/>
  <c r="J312"/>
  <c r="BK310"/>
  <c r="J309"/>
  <c r="BK307"/>
  <c r="J306"/>
  <c r="J305"/>
  <c r="BK302"/>
  <c r="J301"/>
  <c r="BK299"/>
  <c r="J298"/>
  <c r="BK296"/>
  <c r="J295"/>
  <c r="BK293"/>
  <c r="BK292"/>
  <c r="J291"/>
  <c r="BK289"/>
  <c r="J288"/>
  <c r="BK286"/>
  <c r="J285"/>
  <c r="BK282"/>
  <c r="J281"/>
  <c r="BK279"/>
  <c r="BK277"/>
  <c r="J276"/>
  <c r="BK274"/>
  <c r="BK273"/>
  <c r="J272"/>
  <c r="BK270"/>
  <c r="BK268"/>
  <c r="J267"/>
  <c r="BK265"/>
  <c r="J264"/>
  <c r="J263"/>
  <c r="BK261"/>
  <c r="J260"/>
  <c r="J259"/>
  <c r="J258"/>
  <c r="BK256"/>
  <c r="BK255"/>
  <c r="BK254"/>
  <c r="J253"/>
  <c r="BK251"/>
  <c r="J250"/>
  <c r="BK248"/>
  <c r="BK246"/>
  <c r="J245"/>
  <c r="BK243"/>
  <c r="J242"/>
  <c r="BK240"/>
  <c r="BK238"/>
  <c r="J237"/>
  <c r="BK235"/>
  <c r="J234"/>
  <c r="J232"/>
  <c r="BK229"/>
  <c r="J228"/>
  <c r="J227"/>
  <c r="BK225"/>
  <c r="J224"/>
  <c r="J222"/>
  <c r="J220"/>
  <c r="J219"/>
  <c r="BK217"/>
  <c r="BK215"/>
  <c r="J214"/>
  <c r="J212"/>
  <c r="BK210"/>
  <c r="J209"/>
  <c r="BK207"/>
  <c r="BK205"/>
  <c r="J204"/>
  <c r="J203"/>
  <c r="BK201"/>
  <c r="J200"/>
  <c r="BK198"/>
  <c r="J197"/>
  <c r="J196"/>
  <c r="J193"/>
  <c r="BK191"/>
  <c r="J189"/>
  <c r="BK168"/>
  <c r="BK162"/>
  <c r="J158"/>
  <c r="BK152"/>
  <c r="J150"/>
  <c r="BK146"/>
  <c r="J141"/>
  <c r="BK175"/>
  <c r="J164"/>
  <c r="BK159"/>
  <c r="BK149"/>
  <c r="BK144"/>
  <c r="J142"/>
  <c r="BK137"/>
  <c r="BK379"/>
  <c r="J374"/>
  <c r="BK189"/>
  <c r="BK187"/>
  <c r="J186"/>
  <c r="BK183"/>
  <c r="J179"/>
  <c r="BK173"/>
  <c r="J168"/>
  <c r="BK164"/>
  <c r="J159"/>
  <c r="J155"/>
  <c r="J152"/>
  <c r="BK147"/>
  <c r="J144"/>
  <c r="BK139"/>
  <c l="1" r="BK135"/>
  <c r="BK154"/>
  <c r="J154"/>
  <c r="J99"/>
  <c r="BK172"/>
  <c r="J172"/>
  <c r="J100"/>
  <c r="R172"/>
  <c r="P177"/>
  <c r="P184"/>
  <c r="BK195"/>
  <c r="J195"/>
  <c r="J104"/>
  <c r="T195"/>
  <c r="T213"/>
  <c r="BK247"/>
  <c r="J247"/>
  <c r="J107"/>
  <c r="R247"/>
  <c r="P283"/>
  <c r="BK303"/>
  <c r="J303"/>
  <c r="J109"/>
  <c r="R303"/>
  <c r="R316"/>
  <c r="P350"/>
  <c r="P135"/>
  <c r="P154"/>
  <c r="P172"/>
  <c r="T376"/>
  <c r="R135"/>
  <c r="T154"/>
  <c r="BK177"/>
  <c r="J177"/>
  <c r="J101"/>
  <c r="T177"/>
  <c r="R184"/>
  <c r="P195"/>
  <c r="BK213"/>
  <c r="J213"/>
  <c r="J105"/>
  <c r="R213"/>
  <c r="P230"/>
  <c r="T230"/>
  <c r="T247"/>
  <c r="R283"/>
  <c r="P303"/>
  <c r="BK316"/>
  <c r="J316"/>
  <c r="J110"/>
  <c r="T316"/>
  <c r="T350"/>
  <c r="BK380"/>
  <c r="J380"/>
  <c r="J113"/>
  <c r="T135"/>
  <c r="R154"/>
  <c r="T172"/>
  <c r="R177"/>
  <c r="BK184"/>
  <c r="J184"/>
  <c r="J103"/>
  <c r="T184"/>
  <c r="R195"/>
  <c r="P213"/>
  <c r="BK230"/>
  <c r="J230"/>
  <c r="J106"/>
  <c r="R230"/>
  <c r="P247"/>
  <c r="BK283"/>
  <c r="J283"/>
  <c r="J108"/>
  <c r="T283"/>
  <c r="T303"/>
  <c r="P316"/>
  <c r="BK350"/>
  <c r="J350"/>
  <c r="J111"/>
  <c r="R350"/>
  <c r="BK376"/>
  <c r="J376"/>
  <c r="J112"/>
  <c r="P376"/>
  <c r="R376"/>
  <c r="BK182"/>
  <c r="J182"/>
  <c r="J102"/>
  <c r="J91"/>
  <c r="E123"/>
  <c r="J127"/>
  <c r="F130"/>
  <c r="BF147"/>
  <c r="BF148"/>
  <c r="BF149"/>
  <c r="BF150"/>
  <c r="BF159"/>
  <c r="BF160"/>
  <c r="BF170"/>
  <c r="BF171"/>
  <c r="BF174"/>
  <c r="BF180"/>
  <c r="BF183"/>
  <c r="BF185"/>
  <c r="BF186"/>
  <c r="BF187"/>
  <c r="BF188"/>
  <c r="BF373"/>
  <c r="BF379"/>
  <c r="BF139"/>
  <c r="BF146"/>
  <c r="BF151"/>
  <c r="BF152"/>
  <c r="BF153"/>
  <c r="BF156"/>
  <c r="BF157"/>
  <c r="BF164"/>
  <c r="BF167"/>
  <c r="BF168"/>
  <c r="BF175"/>
  <c r="BF179"/>
  <c r="BF181"/>
  <c r="BF136"/>
  <c r="BF137"/>
  <c r="BF138"/>
  <c r="BF140"/>
  <c r="BF141"/>
  <c r="BF142"/>
  <c r="BF143"/>
  <c r="BF144"/>
  <c r="BF145"/>
  <c r="BF155"/>
  <c r="BF158"/>
  <c r="BF161"/>
  <c r="BF162"/>
  <c r="BF163"/>
  <c r="BF165"/>
  <c r="BF166"/>
  <c r="BF169"/>
  <c r="BF173"/>
  <c r="BF189"/>
  <c r="BF190"/>
  <c r="BF191"/>
  <c r="BF192"/>
  <c r="BF193"/>
  <c r="BF194"/>
  <c r="BF196"/>
  <c r="BF197"/>
  <c r="BF198"/>
  <c r="BF199"/>
  <c r="BF200"/>
  <c r="BF201"/>
  <c r="BF202"/>
  <c r="BF203"/>
  <c r="BF204"/>
  <c r="BF205"/>
  <c r="BF206"/>
  <c r="BF207"/>
  <c r="BF208"/>
  <c r="BF209"/>
  <c r="BF210"/>
  <c r="BF211"/>
  <c r="BF212"/>
  <c r="BF214"/>
  <c r="BF215"/>
  <c r="BF216"/>
  <c r="BF217"/>
  <c r="BF218"/>
  <c r="BF219"/>
  <c r="BF220"/>
  <c r="BF221"/>
  <c r="BF222"/>
  <c r="BF223"/>
  <c r="BF224"/>
  <c r="BF225"/>
  <c r="BF226"/>
  <c r="BF227"/>
  <c r="BF228"/>
  <c r="BF229"/>
  <c r="BF231"/>
  <c r="BF232"/>
  <c r="BF233"/>
  <c r="BF234"/>
  <c r="BF235"/>
  <c r="BF236"/>
  <c r="BF237"/>
  <c r="BF238"/>
  <c r="BF239"/>
  <c r="BF240"/>
  <c r="BF241"/>
  <c r="BF242"/>
  <c r="BF243"/>
  <c r="BF244"/>
  <c r="BF245"/>
  <c r="BF246"/>
  <c r="BF248"/>
  <c r="BF249"/>
  <c r="BF250"/>
  <c r="BF251"/>
  <c r="BF252"/>
  <c r="BF253"/>
  <c r="BF254"/>
  <c r="BF255"/>
  <c r="BF256"/>
  <c r="BF257"/>
  <c r="BF258"/>
  <c r="BF259"/>
  <c r="BF260"/>
  <c r="BF261"/>
  <c r="BF262"/>
  <c r="BF263"/>
  <c r="BF264"/>
  <c r="BF265"/>
  <c r="BF266"/>
  <c r="BF267"/>
  <c r="BF268"/>
  <c r="BF269"/>
  <c r="BF270"/>
  <c r="BF271"/>
  <c r="BF272"/>
  <c r="BF273"/>
  <c r="BF274"/>
  <c r="BF275"/>
  <c r="BF276"/>
  <c r="BF277"/>
  <c r="BF278"/>
  <c r="BF279"/>
  <c r="BF280"/>
  <c r="BF281"/>
  <c r="BF282"/>
  <c r="BF284"/>
  <c r="BF285"/>
  <c r="BF286"/>
  <c r="BF287"/>
  <c r="BF288"/>
  <c r="BF289"/>
  <c r="BF290"/>
  <c r="BF291"/>
  <c r="BF292"/>
  <c r="BF293"/>
  <c r="BF294"/>
  <c r="BF295"/>
  <c r="BF296"/>
  <c r="BF297"/>
  <c r="BF298"/>
  <c r="BF299"/>
  <c r="BF300"/>
  <c r="BF301"/>
  <c r="BF302"/>
  <c r="BF304"/>
  <c r="BF305"/>
  <c r="BF306"/>
  <c r="BF307"/>
  <c r="BF308"/>
  <c r="BF309"/>
  <c r="BF310"/>
  <c r="BF311"/>
  <c r="BF312"/>
  <c r="BF313"/>
  <c r="BF314"/>
  <c r="BF315"/>
  <c r="BF317"/>
  <c r="BF318"/>
  <c r="BF319"/>
  <c r="BF320"/>
  <c r="BF321"/>
  <c r="BF322"/>
  <c r="BF323"/>
  <c r="BF324"/>
  <c r="BF325"/>
  <c r="BF326"/>
  <c r="BF327"/>
  <c r="BF328"/>
  <c r="BF329"/>
  <c r="BF330"/>
  <c r="BF331"/>
  <c r="BF332"/>
  <c r="BF333"/>
  <c r="BF334"/>
  <c r="BF335"/>
  <c r="BF336"/>
  <c r="BF337"/>
  <c r="BF338"/>
  <c r="BF339"/>
  <c r="BF340"/>
  <c r="BF341"/>
  <c r="BF342"/>
  <c r="BF343"/>
  <c r="BF344"/>
  <c r="BF345"/>
  <c r="BF346"/>
  <c r="BF347"/>
  <c r="BF348"/>
  <c r="BF349"/>
  <c r="BF351"/>
  <c r="BF352"/>
  <c r="BF353"/>
  <c r="BF354"/>
  <c r="BF355"/>
  <c r="BF356"/>
  <c r="BF357"/>
  <c r="BF358"/>
  <c r="BF359"/>
  <c r="BF360"/>
  <c r="BF361"/>
  <c r="BF362"/>
  <c r="BF363"/>
  <c r="BF364"/>
  <c r="BF365"/>
  <c r="BF366"/>
  <c r="BF367"/>
  <c r="BF368"/>
  <c r="BF369"/>
  <c r="BF370"/>
  <c r="BF371"/>
  <c r="BF372"/>
  <c r="BF374"/>
  <c r="BF375"/>
  <c r="BF377"/>
  <c r="BF378"/>
  <c r="BF176"/>
  <c r="BF178"/>
  <c r="F35"/>
  <c i="1" r="BB95"/>
  <c r="BB94"/>
  <c r="W31"/>
  <c i="2" r="F33"/>
  <c i="1" r="AZ95"/>
  <c r="AZ94"/>
  <c r="W29"/>
  <c i="2" r="F37"/>
  <c i="1" r="BD95"/>
  <c r="BD94"/>
  <c r="W33"/>
  <c i="2" r="F36"/>
  <c i="1" r="BC95"/>
  <c r="BC94"/>
  <c r="W32"/>
  <c i="2" r="J33"/>
  <c i="1" r="AV95"/>
  <c i="2" l="1" r="T134"/>
  <c r="T133"/>
  <c r="P134"/>
  <c r="P133"/>
  <c i="1" r="AU95"/>
  <c i="2" r="R134"/>
  <c r="R133"/>
  <c r="BK134"/>
  <c r="BK133"/>
  <c r="J133"/>
  <c r="J135"/>
  <c r="J98"/>
  <c r="J30"/>
  <c i="1" r="AG95"/>
  <c r="AG94"/>
  <c r="AK26"/>
  <c i="2" r="J34"/>
  <c i="1" r="AW95"/>
  <c r="AT95"/>
  <c r="AN95"/>
  <c r="AU94"/>
  <c r="AY94"/>
  <c r="AV94"/>
  <c r="AK29"/>
  <c r="AX94"/>
  <c i="2" r="F34"/>
  <c i="1" r="BA95"/>
  <c r="BA94"/>
  <c r="W30"/>
  <c i="2" l="1" r="J96"/>
  <c r="J134"/>
  <c r="J97"/>
  <c r="J39"/>
  <c i="1"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<sst xmlns="http://schemas.openxmlformats.org/spreadsheetml/2006/main">
  <si>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</si>
  <si>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</si>
  <si>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</si>
  <si>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</si>
  <si>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</si>
  <si>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{08550a7e-cfa7-4932-987f-3ae66462de1b}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</si>
  <si>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</si>
  <si>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</si>
  <si>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</si>
  <si>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</si>
  <si>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</si>
  <si>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</si>
  <si>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</si>
  <si>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2022/049_VO11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</si>
  <si>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</si>
  <si>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</si>
  <si>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krytej plavárne v Žiari nad Hronom - Rozvádzače</t>
  </si>
  <si>
    <t>JKSO:</t>
  </si>
  <si>
    <t>KS:</t>
  </si>
  <si>
    <t>Miesto:</t>
  </si>
  <si>
    <t>Žiar nad Hronom</t>
  </si>
  <si>
    <t>Dátum:</t>
  </si>
  <si>
    <t>20. 9. 2022</t>
  </si>
  <si>
    <t>Objednávateľ:</t>
  </si>
  <si>
    <t>IČO:</t>
  </si>
  <si>
    <t>Technické služby Žiar nad Hronom spol. s r.o.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</si>
  <si>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</si>
  <si>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</si>
  <si>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</si>
  <si>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</si>
  <si>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</si>
  <si>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</si>
  <si>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</si>
  <si>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</si>
  <si>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</si>
  <si>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</si>
  <si>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</si>
  <si>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</si>
  <si>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</si>
  <si>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</si>
  <si>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</si>
  <si>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</si>
  <si>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</si>
  <si>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</si>
  <si>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</si>
  <si>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</si>
  <si>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</si>
  <si>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</si>
  <si>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</si>
  <si>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</si>
  <si>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</si>
  <si>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</si>
  <si>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</si>
  <si>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</si>
  <si>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</si>
  <si>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</si>
  <si>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</si>
  <si>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</si>
  <si>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</si>
  <si>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</si>
  <si>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</si>
  <si>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</si>
  <si>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</si>
  <si>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</si>
  <si>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</si>
  <si>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</si>
  <si>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</si>
  <si>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</si>
  <si>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</si>
  <si>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</si>
  <si>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</si>
  <si>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</si>
  <si>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</si>
  <si>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</si>
  <si>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</si>
  <si>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</si>
  <si>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</si>
  <si>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</si>
  <si>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</si>
  <si>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</si>
  <si>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</si>
  <si>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Rozvádzače - výroba/dodávka a montáž RVO</t>
  </si>
  <si>
    <t>STA</t>
  </si>
  <si>
    <t>1</t>
  </si>
  <si>
    <t>{2b7a3143-b573-4a0c-905f-2a95aec482f4}</t>
  </si>
  <si>
    <t>KRYCÍ LIST ROZPOČTU</t>
  </si>
  <si>
    <t>Objekt:</t>
  </si>
  <si>
    <t>01 - Rozvádzače - výroba/dodávka a montáž RVO</t>
  </si>
  <si>
    <t>REKAPITULÁCIA ROZPOČTU</t>
  </si>
  <si>
    <t>Kód dielu - Popis</t>
  </si>
  <si>
    <t>Cena celkom [EUR]</t>
  </si>
  <si>
    <t>Náklady z rozpočtu</t>
  </si>
  <si>
    <t>-1</t>
  </si>
  <si>
    <t>D1 - rozvádzače silnoprúdové</t>
  </si>
  <si>
    <t xml:space="preserve">    D2 - RH Pole 1</t>
  </si>
  <si>
    <t xml:space="preserve">    D3 - RH Pole 2</t>
  </si>
  <si>
    <t xml:space="preserve">    D4 - RH Pole 3 - existujúce len úprava</t>
  </si>
  <si>
    <t xml:space="preserve">    D5 - Pre celé RH</t>
  </si>
  <si>
    <t xml:space="preserve">    D6 - rozvádzač RK</t>
  </si>
  <si>
    <t xml:space="preserve">    D7 - rozvádzač R0.1</t>
  </si>
  <si>
    <t xml:space="preserve">    D8 - rozvádzač RVZT1</t>
  </si>
  <si>
    <t xml:space="preserve">    D9 - rozvádzač RVZT2</t>
  </si>
  <si>
    <t xml:space="preserve">    D10 - rozvádzač R2.1</t>
  </si>
  <si>
    <t xml:space="preserve">    D11 - rozvádzač R1.1</t>
  </si>
  <si>
    <t xml:space="preserve">    D12 - rozvádzač R1.2</t>
  </si>
  <si>
    <t xml:space="preserve">    D13 - rozvádzač R1.3 - len príprava dozbrojenie predmetom samostatného projektu</t>
  </si>
  <si>
    <t xml:space="preserve">    D14 - rozvádzač R1.4</t>
  </si>
  <si>
    <t xml:space="preserve">    D15 - rozvádzač R1.5</t>
  </si>
  <si>
    <t xml:space="preserve">    D16 - rozvádzač RBUFET  - len príprava dozbrojenie predmetom samostatného projektu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</si>
  <si>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</si>
  <si>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</si>
  <si>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</si>
  <si>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</si>
  <si>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</si>
  <si>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</si>
  <si>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</si>
  <si>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</si>
  <si>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</si>
  <si>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</si>
  <si>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</si>
  <si>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</si>
  <si>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</si>
  <si>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</si>
  <si>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rozvádzače silnoprúdové</t>
  </si>
  <si>
    <t>3</t>
  </si>
  <si>
    <t>ROZPOCET</t>
  </si>
  <si>
    <t>D2</t>
  </si>
  <si>
    <t>RH Pole 1</t>
  </si>
  <si>
    <t>K</t>
  </si>
  <si>
    <t>Pol1</t>
  </si>
  <si>
    <t>skriňa samostojaca š.800 v.2000 hl.400</t>
  </si>
  <si>
    <t>ks</t>
  </si>
  <si>
    <t>64</t>
  </si>
  <si>
    <t>2</t>
  </si>
  <si>
    <t>Pol2</t>
  </si>
  <si>
    <t>bočný plech na skriňu, pár</t>
  </si>
  <si>
    <t>4</t>
  </si>
  <si>
    <t>Pol3</t>
  </si>
  <si>
    <t>bočnice podstavca</t>
  </si>
  <si>
    <t>6</t>
  </si>
  <si>
    <t>Pol4</t>
  </si>
  <si>
    <t>čelo podstavca</t>
  </si>
  <si>
    <t>8</t>
  </si>
  <si>
    <t>5</t>
  </si>
  <si>
    <t>Pol5</t>
  </si>
  <si>
    <t>sada uzemňovacia</t>
  </si>
  <si>
    <t>10</t>
  </si>
  <si>
    <t>Pol6</t>
  </si>
  <si>
    <t>schránka na dokumenty</t>
  </si>
  <si>
    <t>12</t>
  </si>
  <si>
    <t>7</t>
  </si>
  <si>
    <t>Pol7</t>
  </si>
  <si>
    <t>vložka zámková</t>
  </si>
  <si>
    <t>14</t>
  </si>
  <si>
    <t>Pol8</t>
  </si>
  <si>
    <t>klučka</t>
  </si>
  <si>
    <t>16</t>
  </si>
  <si>
    <t>9</t>
  </si>
  <si>
    <t>Pol9</t>
  </si>
  <si>
    <t>montážny panel cez celú skriňu</t>
  </si>
  <si>
    <t>18</t>
  </si>
  <si>
    <t>Pol10</t>
  </si>
  <si>
    <t>sada montážna</t>
  </si>
  <si>
    <t>11</t>
  </si>
  <si>
    <t>Pol11</t>
  </si>
  <si>
    <t>kompaktný vypínač In 630A</t>
  </si>
  <si>
    <t>22</t>
  </si>
  <si>
    <t>Pol12</t>
  </si>
  <si>
    <t>Poistkový odpínač veľk. 1</t>
  </si>
  <si>
    <t>24</t>
  </si>
  <si>
    <t>13</t>
  </si>
  <si>
    <t>Pol13</t>
  </si>
  <si>
    <t>Poistkova nožová veľk. 1 250A gG</t>
  </si>
  <si>
    <t>26</t>
  </si>
  <si>
    <t>Pol14</t>
  </si>
  <si>
    <t>zvodič prepätia trieda B+C+D 25 kA</t>
  </si>
  <si>
    <t>28</t>
  </si>
  <si>
    <t>15</t>
  </si>
  <si>
    <t>Pol15</t>
  </si>
  <si>
    <t>istič B2/1 10kA</t>
  </si>
  <si>
    <t>30</t>
  </si>
  <si>
    <t>Pol16</t>
  </si>
  <si>
    <t>vypínacia spúšť do deonu</t>
  </si>
  <si>
    <t>32</t>
  </si>
  <si>
    <t>17</t>
  </si>
  <si>
    <t>Pol17</t>
  </si>
  <si>
    <t>pomocný kontakt k ističu</t>
  </si>
  <si>
    <t>34</t>
  </si>
  <si>
    <t>Pol18</t>
  </si>
  <si>
    <t>istič pre kompenzačný rozvádzač bude súčasť dodávky RK podľa výkonu, prípraviť vodiče</t>
  </si>
  <si>
    <t>36</t>
  </si>
  <si>
    <t>D3</t>
  </si>
  <si>
    <t>RH Pole 2</t>
  </si>
  <si>
    <t>19</t>
  </si>
  <si>
    <t>38</t>
  </si>
  <si>
    <t>40</t>
  </si>
  <si>
    <t>21</t>
  </si>
  <si>
    <t>42</t>
  </si>
  <si>
    <t>44</t>
  </si>
  <si>
    <t>23</t>
  </si>
  <si>
    <t>46</t>
  </si>
  <si>
    <t>48</t>
  </si>
  <si>
    <t>25</t>
  </si>
  <si>
    <t>50</t>
  </si>
  <si>
    <t>52</t>
  </si>
  <si>
    <t>27</t>
  </si>
  <si>
    <t>Pol19</t>
  </si>
  <si>
    <t>sada na spájanie skríň</t>
  </si>
  <si>
    <t>54</t>
  </si>
  <si>
    <t>Pol20</t>
  </si>
  <si>
    <t>istič B25/3 10kA</t>
  </si>
  <si>
    <t>56</t>
  </si>
  <si>
    <t>29</t>
  </si>
  <si>
    <t>Pol21</t>
  </si>
  <si>
    <t>istič C80/3 10kA</t>
  </si>
  <si>
    <t>58</t>
  </si>
  <si>
    <t>Pol22</t>
  </si>
  <si>
    <t>istič C20/3 10kA</t>
  </si>
  <si>
    <t>60</t>
  </si>
  <si>
    <t>31</t>
  </si>
  <si>
    <t>Pol23</t>
  </si>
  <si>
    <t>istič C25/3 10kA</t>
  </si>
  <si>
    <t>62</t>
  </si>
  <si>
    <t>Pol24</t>
  </si>
  <si>
    <t>istič C63/3 10kA</t>
  </si>
  <si>
    <t>33</t>
  </si>
  <si>
    <t>Pol25</t>
  </si>
  <si>
    <t>istič C40/3 10kA</t>
  </si>
  <si>
    <t>66</t>
  </si>
  <si>
    <t>Pol26</t>
  </si>
  <si>
    <t>istič C32/3 10kA</t>
  </si>
  <si>
    <t>68</t>
  </si>
  <si>
    <t>35</t>
  </si>
  <si>
    <t>Pol27</t>
  </si>
  <si>
    <t>Elektromer podružný na DIN lištu trojfázovy 80A</t>
  </si>
  <si>
    <t>70</t>
  </si>
  <si>
    <t>D4</t>
  </si>
  <si>
    <t>RH Pole 3 - existujúce len úprava</t>
  </si>
  <si>
    <t>Pol28</t>
  </si>
  <si>
    <t>Dopojenie do RH Pole 1</t>
  </si>
  <si>
    <t>kpl</t>
  </si>
  <si>
    <t>72</t>
  </si>
  <si>
    <t>37</t>
  </si>
  <si>
    <t>Pol29</t>
  </si>
  <si>
    <t>Odstránenie nepoužívaných obvodov</t>
  </si>
  <si>
    <t>74</t>
  </si>
  <si>
    <t>Pol30</t>
  </si>
  <si>
    <t>Dopojenie obvodov zo starého Poľa 1 a 2 (Rvym1, SV, 380/16, 230/16)</t>
  </si>
  <si>
    <t>76</t>
  </si>
  <si>
    <t>39</t>
  </si>
  <si>
    <t>Pol31</t>
  </si>
  <si>
    <t>Vyrobenie a namontovanie krycieho plechu z boku Poľa 3 (rozdieľ veľkostí starého a nového RH)</t>
  </si>
  <si>
    <t>78</t>
  </si>
  <si>
    <t>D5</t>
  </si>
  <si>
    <t>Pre celé RH</t>
  </si>
  <si>
    <t>Pol120</t>
  </si>
  <si>
    <t>radové svorky</t>
  </si>
  <si>
    <t>80</t>
  </si>
  <si>
    <t>41</t>
  </si>
  <si>
    <t>Pol121</t>
  </si>
  <si>
    <t>zberne, vodiče, oká, doplnkový materiál, izolártoy, spoj. materiál</t>
  </si>
  <si>
    <t>82</t>
  </si>
  <si>
    <t>Pol122</t>
  </si>
  <si>
    <t>prípojnice na komplakné ističe, prípojnice pre prívod</t>
  </si>
  <si>
    <t>84</t>
  </si>
  <si>
    <t>43</t>
  </si>
  <si>
    <t>Pol35</t>
  </si>
  <si>
    <t>montáž, poskladanie, osvedčenie, skúška, dokumentácia</t>
  </si>
  <si>
    <t>86</t>
  </si>
  <si>
    <t>D6</t>
  </si>
  <si>
    <t>rozvádzač RK</t>
  </si>
  <si>
    <t>Pol36</t>
  </si>
  <si>
    <t>Meranie kvality elektrickej siete výsledkom tohto merania bude technická špecifikácia kompenzačného rozvádzača</t>
  </si>
  <si>
    <t>88</t>
  </si>
  <si>
    <t>D7</t>
  </si>
  <si>
    <t>rozvádzač R0.1</t>
  </si>
  <si>
    <t>45</t>
  </si>
  <si>
    <t>Pol123</t>
  </si>
  <si>
    <t>skriňa modulárna plechová biela povrchová 96 modul bez dverí</t>
  </si>
  <si>
    <t>90</t>
  </si>
  <si>
    <t>Pol124</t>
  </si>
  <si>
    <t>dvere pre skriňu 96 modulov</t>
  </si>
  <si>
    <t>92</t>
  </si>
  <si>
    <t>47</t>
  </si>
  <si>
    <t>Pol119</t>
  </si>
  <si>
    <t>hl. vypínač modulárny 40/3</t>
  </si>
  <si>
    <t>94</t>
  </si>
  <si>
    <t>Pol125</t>
  </si>
  <si>
    <t>zvodič prepätia trieda 4P C+D 40 kA</t>
  </si>
  <si>
    <t>96</t>
  </si>
  <si>
    <t>49</t>
  </si>
  <si>
    <t>Pol126</t>
  </si>
  <si>
    <t>prúdový chránič 40/4/0,003 typ AC, 10kA</t>
  </si>
  <si>
    <t>98</t>
  </si>
  <si>
    <t>Pol127</t>
  </si>
  <si>
    <t>CZF LON - materiál vykázaný v časti Svietidlá - nenaceňovať</t>
  </si>
  <si>
    <t>100</t>
  </si>
  <si>
    <t>51</t>
  </si>
  <si>
    <t>Pol128</t>
  </si>
  <si>
    <t>istič B16/1 10kA</t>
  </si>
  <si>
    <t>102</t>
  </si>
  <si>
    <t>Pol129</t>
  </si>
  <si>
    <t>istič B10/1 10kA</t>
  </si>
  <si>
    <t>104</t>
  </si>
  <si>
    <t>53</t>
  </si>
  <si>
    <t>Pol130</t>
  </si>
  <si>
    <t>radové svorky, vodiče, mostíky, spoj. materiál, prepojovacie lišty,</t>
  </si>
  <si>
    <t>106</t>
  </si>
  <si>
    <t>Pol46</t>
  </si>
  <si>
    <t>108</t>
  </si>
  <si>
    <t>D8</t>
  </si>
  <si>
    <t>rozvádzač RVZT1</t>
  </si>
  <si>
    <t>55</t>
  </si>
  <si>
    <t>Pol131</t>
  </si>
  <si>
    <t>skriňa modulárna plechová biela povrchová 120 modul bez dverí</t>
  </si>
  <si>
    <t>110</t>
  </si>
  <si>
    <t>Pol132</t>
  </si>
  <si>
    <t>dvere pre skriňu 120 modulov</t>
  </si>
  <si>
    <t>112</t>
  </si>
  <si>
    <t>57</t>
  </si>
  <si>
    <t>Pol108</t>
  </si>
  <si>
    <t>hl. vypínač modulárny 125/3</t>
  </si>
  <si>
    <t>114</t>
  </si>
  <si>
    <t>Pol133</t>
  </si>
  <si>
    <t>zvodič prepätia trieda 4P C+D 40kA</t>
  </si>
  <si>
    <t>116</t>
  </si>
  <si>
    <t>59</t>
  </si>
  <si>
    <t>Pol134</t>
  </si>
  <si>
    <t>prúdový chránič 80/4/0,003 typ AC, 10kA</t>
  </si>
  <si>
    <t>118</t>
  </si>
  <si>
    <t>Pol135</t>
  </si>
  <si>
    <t>istič C50/3 10kA</t>
  </si>
  <si>
    <t>120</t>
  </si>
  <si>
    <t>61</t>
  </si>
  <si>
    <t>Pol136</t>
  </si>
  <si>
    <t>istič C16/3 10kA</t>
  </si>
  <si>
    <t>122</t>
  </si>
  <si>
    <t>Pol137</t>
  </si>
  <si>
    <t>istič C16/1 10kA</t>
  </si>
  <si>
    <t>124</t>
  </si>
  <si>
    <t>63</t>
  </si>
  <si>
    <t>Pol138</t>
  </si>
  <si>
    <t>istič C10/1 10kA</t>
  </si>
  <si>
    <t>126</t>
  </si>
  <si>
    <t>Pol139</t>
  </si>
  <si>
    <t>Zbernicový zdroj 640mA Ekinex EK-AB1-TP</t>
  </si>
  <si>
    <t>128</t>
  </si>
  <si>
    <t>65</t>
  </si>
  <si>
    <t>Pol140</t>
  </si>
  <si>
    <t>Prepäťová ochrana KNX zbernice Dehn Bustector 925 001</t>
  </si>
  <si>
    <t>130</t>
  </si>
  <si>
    <t>Pol141</t>
  </si>
  <si>
    <t>IP router KNX Ekinex EK-BC1-TP</t>
  </si>
  <si>
    <t>132</t>
  </si>
  <si>
    <t>67</t>
  </si>
  <si>
    <t>Pol142</t>
  </si>
  <si>
    <t>Napäťový transformátor 230V AC na 24V DC, 75W na DIN lištu</t>
  </si>
  <si>
    <t>134</t>
  </si>
  <si>
    <t>Pol143</t>
  </si>
  <si>
    <t>Brána Modbus TCP a RTU Master na KNX TP Intesis INKNXMBM1000000</t>
  </si>
  <si>
    <t>136</t>
  </si>
  <si>
    <t>69</t>
  </si>
  <si>
    <t>Pol144</t>
  </si>
  <si>
    <t>Modul pre riadenie EC motorov 0-10V + on/off Ekinex EK-HB1-TP</t>
  </si>
  <si>
    <t>138</t>
  </si>
  <si>
    <t>Pol145</t>
  </si>
  <si>
    <t>140</t>
  </si>
  <si>
    <t>71</t>
  </si>
  <si>
    <t>Pol63</t>
  </si>
  <si>
    <t>142</t>
  </si>
  <si>
    <t>D9</t>
  </si>
  <si>
    <t>rozvádzač RVZT2</t>
  </si>
  <si>
    <t>144</t>
  </si>
  <si>
    <t>73</t>
  </si>
  <si>
    <t>146</t>
  </si>
  <si>
    <t>148</t>
  </si>
  <si>
    <t>75</t>
  </si>
  <si>
    <t>150</t>
  </si>
  <si>
    <t>Pol146</t>
  </si>
  <si>
    <t>prúdový chránič 63/4/0,003 typ AC, 10kA</t>
  </si>
  <si>
    <t>152</t>
  </si>
  <si>
    <t>77</t>
  </si>
  <si>
    <t>154</t>
  </si>
  <si>
    <t>Pol147</t>
  </si>
  <si>
    <t>156</t>
  </si>
  <si>
    <t>79</t>
  </si>
  <si>
    <t>158</t>
  </si>
  <si>
    <t>160</t>
  </si>
  <si>
    <t>81</t>
  </si>
  <si>
    <t>162</t>
  </si>
  <si>
    <t>164</t>
  </si>
  <si>
    <t>83</t>
  </si>
  <si>
    <t>166</t>
  </si>
  <si>
    <t>Pol148</t>
  </si>
  <si>
    <t>Modul 8 vstupov bezpotenciálové kontakty Ekinex EK-CA1-TP</t>
  </si>
  <si>
    <t>168</t>
  </si>
  <si>
    <t>85</t>
  </si>
  <si>
    <t>Pol149</t>
  </si>
  <si>
    <t>Modul 8 výstupov 16(10)A/230V resp. 4x źalúziový aktor Ekinex EK-FE1-TP</t>
  </si>
  <si>
    <t>170</t>
  </si>
  <si>
    <t>172</t>
  </si>
  <si>
    <t>87</t>
  </si>
  <si>
    <t>174</t>
  </si>
  <si>
    <t>D10</t>
  </si>
  <si>
    <t>rozvádzač R2.1</t>
  </si>
  <si>
    <t>Pol150</t>
  </si>
  <si>
    <t>skriňa modulárna plechová biela zapustená 144 modul</t>
  </si>
  <si>
    <t>176</t>
  </si>
  <si>
    <t>89</t>
  </si>
  <si>
    <t>178</t>
  </si>
  <si>
    <t>180</t>
  </si>
  <si>
    <t>91</t>
  </si>
  <si>
    <t>182</t>
  </si>
  <si>
    <t>184</t>
  </si>
  <si>
    <t>93</t>
  </si>
  <si>
    <t>186</t>
  </si>
  <si>
    <t>188</t>
  </si>
  <si>
    <t>95</t>
  </si>
  <si>
    <t>190</t>
  </si>
  <si>
    <t>192</t>
  </si>
  <si>
    <t>97</t>
  </si>
  <si>
    <t>194</t>
  </si>
  <si>
    <t>Pol151</t>
  </si>
  <si>
    <t>Transformátor 230V AC, 24V AC Bezpečnostný</t>
  </si>
  <si>
    <t>196</t>
  </si>
  <si>
    <t>99</t>
  </si>
  <si>
    <t>Pol152</t>
  </si>
  <si>
    <t>Modul pre riadenie termopohonov Ekinex EK-HE1-TP</t>
  </si>
  <si>
    <t>198</t>
  </si>
  <si>
    <t>Pol153</t>
  </si>
  <si>
    <t>Modul univerzálny 16 výstupov 230V/16A resp. 8x žalúziový aktor Ekinex EK-FF1-TP</t>
  </si>
  <si>
    <t>200</t>
  </si>
  <si>
    <t>101</t>
  </si>
  <si>
    <t>Pol154</t>
  </si>
  <si>
    <t>Líniová spojka Ekinex EK-BA1-TP</t>
  </si>
  <si>
    <t>202</t>
  </si>
  <si>
    <t>204</t>
  </si>
  <si>
    <t>103</t>
  </si>
  <si>
    <t>Pol73</t>
  </si>
  <si>
    <t>206</t>
  </si>
  <si>
    <t>D11</t>
  </si>
  <si>
    <t>rozvádzač R1.1</t>
  </si>
  <si>
    <t>Pol155</t>
  </si>
  <si>
    <t>skriňa stojanová plechová biela v=2000, š=1000, hl=400</t>
  </si>
  <si>
    <t>208</t>
  </si>
  <si>
    <t>105</t>
  </si>
  <si>
    <t>Pol99</t>
  </si>
  <si>
    <t>izolačná príruba</t>
  </si>
  <si>
    <t>210</t>
  </si>
  <si>
    <t>Pol100</t>
  </si>
  <si>
    <t>bočnice podstavca (pár)</t>
  </si>
  <si>
    <t>212</t>
  </si>
  <si>
    <t>107</t>
  </si>
  <si>
    <t>Pol156</t>
  </si>
  <si>
    <t>214</t>
  </si>
  <si>
    <t>Pol102</t>
  </si>
  <si>
    <t>Postranice</t>
  </si>
  <si>
    <t>216</t>
  </si>
  <si>
    <t>109</t>
  </si>
  <si>
    <t>Pol157</t>
  </si>
  <si>
    <t>Ocelový kryt s výrezom</t>
  </si>
  <si>
    <t>218</t>
  </si>
  <si>
    <t>Pol158</t>
  </si>
  <si>
    <t>montážna DIN lišta</t>
  </si>
  <si>
    <t>220</t>
  </si>
  <si>
    <t>111</t>
  </si>
  <si>
    <t>Pol105</t>
  </si>
  <si>
    <t>montážny uholník</t>
  </si>
  <si>
    <t>222</t>
  </si>
  <si>
    <t>Pol106</t>
  </si>
  <si>
    <t>Doska záveru</t>
  </si>
  <si>
    <t>224</t>
  </si>
  <si>
    <t>113</t>
  </si>
  <si>
    <t>Pol107</t>
  </si>
  <si>
    <t>Záver pre ocelový kryt</t>
  </si>
  <si>
    <t>226</t>
  </si>
  <si>
    <t>Pol159</t>
  </si>
  <si>
    <t>Flexibilný káblový zväzok na dvere rozvádzača (kabeláž pre panel vizualizácie)</t>
  </si>
  <si>
    <t>228</t>
  </si>
  <si>
    <t>115</t>
  </si>
  <si>
    <t>Pol160</t>
  </si>
  <si>
    <t>hl. vypínač modulárny 80/3</t>
  </si>
  <si>
    <t>230</t>
  </si>
  <si>
    <t>232</t>
  </si>
  <si>
    <t>117</t>
  </si>
  <si>
    <t>234</t>
  </si>
  <si>
    <t>236</t>
  </si>
  <si>
    <t>119</t>
  </si>
  <si>
    <t>238</t>
  </si>
  <si>
    <t>240</t>
  </si>
  <si>
    <t>121</t>
  </si>
  <si>
    <t>Pol161</t>
  </si>
  <si>
    <t>istič B16/3 10kA</t>
  </si>
  <si>
    <t>242</t>
  </si>
  <si>
    <t>244</t>
  </si>
  <si>
    <t>123</t>
  </si>
  <si>
    <t>246</t>
  </si>
  <si>
    <t>248</t>
  </si>
  <si>
    <t>125</t>
  </si>
  <si>
    <t>250</t>
  </si>
  <si>
    <t>252</t>
  </si>
  <si>
    <t>127</t>
  </si>
  <si>
    <t>254</t>
  </si>
  <si>
    <t>Pol162</t>
  </si>
  <si>
    <t>Brána DALI2 na KNX TP 2x DALI 64 zar. MDT SCN-DA642.04</t>
  </si>
  <si>
    <t>256</t>
  </si>
  <si>
    <t>129</t>
  </si>
  <si>
    <t>258</t>
  </si>
  <si>
    <t>260</t>
  </si>
  <si>
    <t>131</t>
  </si>
  <si>
    <t>Pol163</t>
  </si>
  <si>
    <t>Napäťový transformátor 230V AC na 24V DC, 480W na DIN lištu</t>
  </si>
  <si>
    <t>262</t>
  </si>
  <si>
    <t>Pol164</t>
  </si>
  <si>
    <t>Zdroj + DALI prevodník pre RGB LED pás recepcia</t>
  </si>
  <si>
    <t>264</t>
  </si>
  <si>
    <t>133</t>
  </si>
  <si>
    <t>Pol165</t>
  </si>
  <si>
    <t>Priemyslený switch 8x 10/100/1000BaseT napr. WAGO 852-1102</t>
  </si>
  <si>
    <t>266</t>
  </si>
  <si>
    <t>268</t>
  </si>
  <si>
    <t>135</t>
  </si>
  <si>
    <t>Pol166</t>
  </si>
  <si>
    <t>Dotykový panel so servrom 10", KNX TP + IP router, možnosť vytvárania vlastných vizualizácií, možnosť sa pripojiť k servru z mobilných zariadení prostredníctvom aplikácií (Android/iOS) + webové rozhranie</t>
  </si>
  <si>
    <t>270</t>
  </si>
  <si>
    <t>Pol167</t>
  </si>
  <si>
    <t>Rámik pre vizualizačný panel</t>
  </si>
  <si>
    <t>272</t>
  </si>
  <si>
    <t>137</t>
  </si>
  <si>
    <t>Pol168</t>
  </si>
  <si>
    <t>274</t>
  </si>
  <si>
    <t>Pol94</t>
  </si>
  <si>
    <t>276</t>
  </si>
  <si>
    <t>D12</t>
  </si>
  <si>
    <t>rozvádzač R1.2</t>
  </si>
  <si>
    <t>139</t>
  </si>
  <si>
    <t>Pol118</t>
  </si>
  <si>
    <t>skriňa modulárna plechová biela zapustená 120 modul</t>
  </si>
  <si>
    <t>278</t>
  </si>
  <si>
    <t>280</t>
  </si>
  <si>
    <t>141</t>
  </si>
  <si>
    <t>282</t>
  </si>
  <si>
    <t>284</t>
  </si>
  <si>
    <t>143</t>
  </si>
  <si>
    <t>286</t>
  </si>
  <si>
    <t>288</t>
  </si>
  <si>
    <t>145</t>
  </si>
  <si>
    <t>290</t>
  </si>
  <si>
    <t>292</t>
  </si>
  <si>
    <t>147</t>
  </si>
  <si>
    <t>294</t>
  </si>
  <si>
    <t>296</t>
  </si>
  <si>
    <t>149</t>
  </si>
  <si>
    <t>298</t>
  </si>
  <si>
    <t>300</t>
  </si>
  <si>
    <t>151</t>
  </si>
  <si>
    <t>302</t>
  </si>
  <si>
    <t>304</t>
  </si>
  <si>
    <t>153</t>
  </si>
  <si>
    <t>306</t>
  </si>
  <si>
    <t>308</t>
  </si>
  <si>
    <t>155</t>
  </si>
  <si>
    <t>Pol169</t>
  </si>
  <si>
    <t>Interface Fujitsu Klimatizácia na KNX TP Intesis INKNXFGL001R000 alebo Fujitsu UTY-VKSX</t>
  </si>
  <si>
    <t>310</t>
  </si>
  <si>
    <t>312</t>
  </si>
  <si>
    <t>157</t>
  </si>
  <si>
    <t>Pol97</t>
  </si>
  <si>
    <t>314</t>
  </si>
  <si>
    <t>D13</t>
  </si>
  <si>
    <t>rozvádzač R1.3 - len príprava dozbrojenie predmetom samostatného projektu</t>
  </si>
  <si>
    <t>Pol98</t>
  </si>
  <si>
    <t>skriňa stojanová plechová biela v=2000, š=600, hl=400</t>
  </si>
  <si>
    <t>316</t>
  </si>
  <si>
    <t>159</t>
  </si>
  <si>
    <t>318</t>
  </si>
  <si>
    <t>320</t>
  </si>
  <si>
    <t>161</t>
  </si>
  <si>
    <t>Pol101</t>
  </si>
  <si>
    <t>322</t>
  </si>
  <si>
    <t>324</t>
  </si>
  <si>
    <t>163</t>
  </si>
  <si>
    <t>Pol103</t>
  </si>
  <si>
    <t>326</t>
  </si>
  <si>
    <t>Pol104</t>
  </si>
  <si>
    <t>328</t>
  </si>
  <si>
    <t>165</t>
  </si>
  <si>
    <t>330</t>
  </si>
  <si>
    <t>332</t>
  </si>
  <si>
    <t>167</t>
  </si>
  <si>
    <t>334</t>
  </si>
  <si>
    <t>336</t>
  </si>
  <si>
    <t>169</t>
  </si>
  <si>
    <t>Pol109</t>
  </si>
  <si>
    <t>Ukončenie prívodného kábla na vypínači</t>
  </si>
  <si>
    <t>338</t>
  </si>
  <si>
    <t>D14</t>
  </si>
  <si>
    <t>rozvádzač R1.4</t>
  </si>
  <si>
    <t>340</t>
  </si>
  <si>
    <t>171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</si>
  <si>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</si>
  <si>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</si>
  <si>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</si>
  <si>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</si>
  <si>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</si>
  <si>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</si>
  <si>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</si>
  <si>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</si>
  <si>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</si>
  <si>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</si>
  <si>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</si>
  <si>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</si>
  <si>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358</t>
  </si>
  <si>
    <t>360</t>
  </si>
  <si>
    <t>181</t>
  </si>
  <si>
    <t>Pol170</t>
  </si>
  <si>
    <t>hl. vypínač modulárny 63/3</t>
  </si>
  <si>
    <t>362</t>
  </si>
  <si>
    <t>364</t>
  </si>
  <si>
    <t>183</t>
  </si>
  <si>
    <t>366</t>
  </si>
  <si>
    <t>368</t>
  </si>
  <si>
    <t>185</t>
  </si>
  <si>
    <t>370</t>
  </si>
  <si>
    <t>372</t>
  </si>
  <si>
    <t>187</t>
  </si>
  <si>
    <t>374</t>
  </si>
  <si>
    <t>376</t>
  </si>
  <si>
    <t>189</t>
  </si>
  <si>
    <t>378</t>
  </si>
  <si>
    <t>380</t>
  </si>
  <si>
    <t>191</t>
  </si>
  <si>
    <t>382</t>
  </si>
  <si>
    <t>384</t>
  </si>
  <si>
    <t>193</t>
  </si>
  <si>
    <t>386</t>
  </si>
  <si>
    <t>388</t>
  </si>
  <si>
    <t>195</t>
  </si>
  <si>
    <t>390</t>
  </si>
  <si>
    <t>392</t>
  </si>
  <si>
    <t>197</t>
  </si>
  <si>
    <t>394</t>
  </si>
  <si>
    <t>396</t>
  </si>
  <si>
    <t>199</t>
  </si>
  <si>
    <t>Pol171</t>
  </si>
  <si>
    <t>Dotykový panel klient 10"</t>
  </si>
  <si>
    <t>398</t>
  </si>
  <si>
    <t>400</t>
  </si>
  <si>
    <t>201</t>
  </si>
  <si>
    <t>Pol172</t>
  </si>
  <si>
    <t>402</t>
  </si>
  <si>
    <t>Pol117</t>
  </si>
  <si>
    <t>404</t>
  </si>
  <si>
    <t>D15</t>
  </si>
  <si>
    <t>rozvádzač R1.5</t>
  </si>
  <si>
    <t>203</t>
  </si>
  <si>
    <t>406</t>
  </si>
  <si>
    <t>408</t>
  </si>
  <si>
    <t>205</t>
  </si>
  <si>
    <t>410</t>
  </si>
  <si>
    <t>412</t>
  </si>
  <si>
    <t>207</t>
  </si>
  <si>
    <t>414</t>
  </si>
  <si>
    <t>416</t>
  </si>
  <si>
    <t>209</t>
  </si>
  <si>
    <t>418</t>
  </si>
  <si>
    <t>420</t>
  </si>
  <si>
    <t>211</t>
  </si>
  <si>
    <t>422</t>
  </si>
  <si>
    <t>424</t>
  </si>
  <si>
    <t>213</t>
  </si>
  <si>
    <t>426</t>
  </si>
  <si>
    <t>428</t>
  </si>
  <si>
    <t>215</t>
  </si>
  <si>
    <t>430</t>
  </si>
  <si>
    <t>432</t>
  </si>
  <si>
    <t>217</t>
  </si>
  <si>
    <t>434</t>
  </si>
  <si>
    <t>436</t>
  </si>
  <si>
    <t>219</t>
  </si>
  <si>
    <t>438</t>
  </si>
  <si>
    <t>440</t>
  </si>
  <si>
    <t>221</t>
  </si>
  <si>
    <t>442</t>
  </si>
  <si>
    <t>444</t>
  </si>
  <si>
    <t>223</t>
  </si>
  <si>
    <t>446</t>
  </si>
  <si>
    <t>448</t>
  </si>
  <si>
    <t>225</t>
  </si>
  <si>
    <t>450</t>
  </si>
  <si>
    <t>Pol173</t>
  </si>
  <si>
    <t>452</t>
  </si>
  <si>
    <t>227</t>
  </si>
  <si>
    <t>454</t>
  </si>
  <si>
    <t>D16</t>
  </si>
  <si>
    <t xml:space="preserve">rozvádzač RBUFET  - len príprava dozbrojenie predmetom samostatného projektu</t>
  </si>
  <si>
    <t>456</t>
  </si>
  <si>
    <t>229</t>
  </si>
  <si>
    <t>458</t>
  </si>
  <si>
    <t>460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</si>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</sst>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2022/049_VO11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Rekonštrukcia krytej plavárne v Žiari nad Hronom - Rozvádzače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Žiar nad Hronom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20. 9. 2022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Technické služby Žiar nad Hronom spol. s 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>Pilnik Vladimír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24.75" customHeight="1">
      <c r="A95" s="122" t="s">
        <v>79</v>
      </c>
      <c r="B95" s="123"/>
      <c r="C95" s="124"/>
      <c r="D95" s="125" t="s">
        <v>80</v>
      </c>
      <c r="E95" s="125"/>
      <c r="F95" s="125"/>
      <c r="G95" s="125"/>
      <c r="H95" s="125"/>
      <c r="I95" s="126"/>
      <c r="J95" s="125" t="s">
        <v>81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Rozvádzače - výroba-...'!J30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82</v>
      </c>
      <c r="AR95" s="129"/>
      <c r="AS95" s="130">
        <v>0</v>
      </c>
      <c r="AT95" s="131">
        <f>ROUND(SUM(AV95:AW95),2)</f>
        <v>0</v>
      </c>
      <c r="AU95" s="132">
        <f>'01 - Rozvádzače - výroba-...'!P133</f>
        <v>0</v>
      </c>
      <c r="AV95" s="131">
        <f>'01 - Rozvádzače - výroba-...'!J33</f>
        <v>0</v>
      </c>
      <c r="AW95" s="131">
        <f>'01 - Rozvádzače - výroba-...'!J34</f>
        <v>0</v>
      </c>
      <c r="AX95" s="131">
        <f>'01 - Rozvádzače - výroba-...'!J35</f>
        <v>0</v>
      </c>
      <c r="AY95" s="131">
        <f>'01 - Rozvádzače - výroba-...'!J36</f>
        <v>0</v>
      </c>
      <c r="AZ95" s="131">
        <f>'01 - Rozvádzače - výroba-...'!F33</f>
        <v>0</v>
      </c>
      <c r="BA95" s="131">
        <f>'01 - Rozvádzače - výroba-...'!F34</f>
        <v>0</v>
      </c>
      <c r="BB95" s="131">
        <f>'01 - Rozvádzače - výroba-...'!F35</f>
        <v>0</v>
      </c>
      <c r="BC95" s="131">
        <f>'01 - Rozvádzače - výroba-...'!F36</f>
        <v>0</v>
      </c>
      <c r="BD95" s="133">
        <f>'01 - Rozvádzače - výroba-...'!F37</f>
        <v>0</v>
      </c>
      <c r="BE95" s="7"/>
      <c r="BT95" s="134" t="s">
        <v>83</v>
      </c>
      <c r="BV95" s="134" t="s">
        <v>77</v>
      </c>
      <c r="BW95" s="134" t="s">
        <v>84</v>
      </c>
      <c r="BX95" s="134" t="s">
        <v>5</v>
      </c>
      <c r="CL95" s="134" t="s">
        <v>1</v>
      </c>
      <c r="CM95" s="134" t="s">
        <v>75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StGCb84b3hN/G+ylAzOPrQt2pGMUwJ12cAhkibTRtXwIBwuj9YiJ2djb60KhCHKc83Yj9ZAShSfVk1mjFGEMIg==" hashValue="jLC1RNt4FlYWc+si5cQRUNuYtGXEa1VR9V+OcfCVTztHCgeine6ZjjZadOVr5houZUTVimG0Q7ggRnmaDvh1v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Rozvádzače - výroba-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7"/>
      <c r="AT3" s="14" t="s">
        <v>75</v>
      </c>
    </row>
    <row r="4" s="1" customFormat="1" ht="24.96" customHeight="1">
      <c r="B4" s="17"/>
      <c r="D4" s="137" t="s">
        <v>85</v>
      </c>
      <c r="L4" s="17"/>
      <c r="M4" s="138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9" t="s">
        <v>15</v>
      </c>
      <c r="L6" s="17"/>
    </row>
    <row r="7" s="1" customFormat="1" ht="16.5" customHeight="1">
      <c r="B7" s="17"/>
      <c r="E7" s="140" t="str">
        <f>'Rekapitulácia stavby'!K6</f>
        <v>Rekonštrukcia krytej plavárne v Žiari nad Hronom - Rozvádzače</v>
      </c>
      <c r="F7" s="139"/>
      <c r="G7" s="139"/>
      <c r="H7" s="139"/>
      <c r="L7" s="17"/>
    </row>
    <row r="8" s="2" customFormat="1" ht="12" customHeight="1">
      <c r="A8" s="35"/>
      <c r="B8" s="41"/>
      <c r="C8" s="35"/>
      <c r="D8" s="139" t="s">
        <v>86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1" t="s">
        <v>87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17</v>
      </c>
      <c r="E11" s="35"/>
      <c r="F11" s="142" t="s">
        <v>1</v>
      </c>
      <c r="G11" s="35"/>
      <c r="H11" s="35"/>
      <c r="I11" s="139" t="s">
        <v>18</v>
      </c>
      <c r="J11" s="142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19</v>
      </c>
      <c r="E12" s="35"/>
      <c r="F12" s="142" t="s">
        <v>20</v>
      </c>
      <c r="G12" s="35"/>
      <c r="H12" s="35"/>
      <c r="I12" s="139" t="s">
        <v>21</v>
      </c>
      <c r="J12" s="143" t="str">
        <f>'Rekapitulácia stavby'!AN8</f>
        <v>20. 9. 2022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23</v>
      </c>
      <c r="E14" s="35"/>
      <c r="F14" s="35"/>
      <c r="G14" s="35"/>
      <c r="H14" s="35"/>
      <c r="I14" s="139" t="s">
        <v>24</v>
      </c>
      <c r="J14" s="142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2" t="s">
        <v>25</v>
      </c>
      <c r="F15" s="35"/>
      <c r="G15" s="35"/>
      <c r="H15" s="35"/>
      <c r="I15" s="139" t="s">
        <v>26</v>
      </c>
      <c r="J15" s="142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39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2"/>
      <c r="G18" s="142"/>
      <c r="H18" s="142"/>
      <c r="I18" s="139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39" t="s">
        <v>24</v>
      </c>
      <c r="J20" s="142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2" t="str">
        <f>IF('Rekapitulácia stavby'!E17="","",'Rekapitulácia stavby'!E17)</f>
        <v xml:space="preserve"> </v>
      </c>
      <c r="F21" s="35"/>
      <c r="G21" s="35"/>
      <c r="H21" s="35"/>
      <c r="I21" s="139" t="s">
        <v>26</v>
      </c>
      <c r="J21" s="142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39" t="s">
        <v>24</v>
      </c>
      <c r="J23" s="142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2" t="s">
        <v>33</v>
      </c>
      <c r="F24" s="35"/>
      <c r="G24" s="35"/>
      <c r="H24" s="35"/>
      <c r="I24" s="139" t="s">
        <v>26</v>
      </c>
      <c r="J24" s="142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8"/>
      <c r="E29" s="148"/>
      <c r="F29" s="148"/>
      <c r="G29" s="148"/>
      <c r="H29" s="148"/>
      <c r="I29" s="148"/>
      <c r="J29" s="148"/>
      <c r="K29" s="148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9" t="s">
        <v>35</v>
      </c>
      <c r="E30" s="35"/>
      <c r="F30" s="35"/>
      <c r="G30" s="35"/>
      <c r="H30" s="35"/>
      <c r="I30" s="35"/>
      <c r="J30" s="150">
        <f>ROUND(J133,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8"/>
      <c r="E31" s="148"/>
      <c r="F31" s="148"/>
      <c r="G31" s="148"/>
      <c r="H31" s="148"/>
      <c r="I31" s="148"/>
      <c r="J31" s="148"/>
      <c r="K31" s="148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1" t="s">
        <v>37</v>
      </c>
      <c r="G32" s="35"/>
      <c r="H32" s="35"/>
      <c r="I32" s="151" t="s">
        <v>36</v>
      </c>
      <c r="J32" s="151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2" t="s">
        <v>39</v>
      </c>
      <c r="E33" s="153" t="s">
        <v>40</v>
      </c>
      <c r="F33" s="154">
        <f>ROUND((ROUND((SUM(BE133:BE379)),  2) + SUM(BE381:BE385)), 2)</f>
        <v>0</v>
      </c>
      <c r="G33" s="155"/>
      <c r="H33" s="155"/>
      <c r="I33" s="156">
        <v>0.20000000000000001</v>
      </c>
      <c r="J33" s="154">
        <f>ROUND((ROUND(((SUM(BE133:BE379))*I33),  2) + (SUM(BE381:BE385)*I33)),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3" t="s">
        <v>41</v>
      </c>
      <c r="F34" s="154">
        <f>ROUND((ROUND((SUM(BF133:BF379)),  2) + SUM(BF381:BF385)), 2)</f>
        <v>0</v>
      </c>
      <c r="G34" s="155"/>
      <c r="H34" s="155"/>
      <c r="I34" s="156">
        <v>0.20000000000000001</v>
      </c>
      <c r="J34" s="154">
        <f>ROUND((ROUND(((SUM(BF133:BF379))*I34),  2) + (SUM(BF381:BF385)*I34)),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42</v>
      </c>
      <c r="F35" s="157">
        <f>ROUND((ROUND((SUM(BG133:BG379)),  2) + SUM(BG381:BG385)), 2)</f>
        <v>0</v>
      </c>
      <c r="G35" s="35"/>
      <c r="H35" s="35"/>
      <c r="I35" s="158">
        <v>0.20000000000000001</v>
      </c>
      <c r="J35" s="157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43</v>
      </c>
      <c r="F36" s="157">
        <f>ROUND((ROUND((SUM(BH133:BH379)),  2) + SUM(BH381:BH385)), 2)</f>
        <v>0</v>
      </c>
      <c r="G36" s="35"/>
      <c r="H36" s="35"/>
      <c r="I36" s="158">
        <v>0.20000000000000001</v>
      </c>
      <c r="J36" s="157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44</v>
      </c>
      <c r="F37" s="154">
        <f>ROUND((ROUND((SUM(BI133:BI379)),  2) + SUM(BI381:BI385)), 2)</f>
        <v>0</v>
      </c>
      <c r="G37" s="155"/>
      <c r="H37" s="155"/>
      <c r="I37" s="156">
        <v>0</v>
      </c>
      <c r="J37" s="154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9"/>
      <c r="D39" s="160" t="s">
        <v>45</v>
      </c>
      <c r="E39" s="161"/>
      <c r="F39" s="161"/>
      <c r="G39" s="162" t="s">
        <v>46</v>
      </c>
      <c r="H39" s="163" t="s">
        <v>47</v>
      </c>
      <c r="I39" s="161"/>
      <c r="J39" s="164">
        <f>SUM(J30:J37)</f>
        <v>0</v>
      </c>
      <c r="K39" s="16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7" t="str">
        <f>E7</f>
        <v>Rekonštrukcia krytej plavárne v Žiari nad Hronom - Rozvádzače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86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01 - Rozvádzače - výroba/dodávka a montáž RVO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Žiar nad Hronom</v>
      </c>
      <c r="G89" s="37"/>
      <c r="H89" s="37"/>
      <c r="I89" s="29" t="s">
        <v>21</v>
      </c>
      <c r="J89" s="82" t="str">
        <f>IF(J12="","",J12)</f>
        <v>20. 9. 2022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Technické služby Žiar nad Hronom spol. s r.o.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Pilnik Vladimír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8" t="s">
        <v>89</v>
      </c>
      <c r="D94" s="179"/>
      <c r="E94" s="179"/>
      <c r="F94" s="179"/>
      <c r="G94" s="179"/>
      <c r="H94" s="179"/>
      <c r="I94" s="179"/>
      <c r="J94" s="180" t="s">
        <v>90</v>
      </c>
      <c r="K94" s="179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1" t="s">
        <v>91</v>
      </c>
      <c r="D96" s="37"/>
      <c r="E96" s="37"/>
      <c r="F96" s="37"/>
      <c r="G96" s="37"/>
      <c r="H96" s="37"/>
      <c r="I96" s="37"/>
      <c r="J96" s="113">
        <f>J133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="9" customFormat="1" ht="24.96" customHeight="1">
      <c r="A97" s="9"/>
      <c r="B97" s="182"/>
      <c r="C97" s="183"/>
      <c r="D97" s="184" t="s">
        <v>93</v>
      </c>
      <c r="E97" s="185"/>
      <c r="F97" s="185"/>
      <c r="G97" s="185"/>
      <c r="H97" s="185"/>
      <c r="I97" s="185"/>
      <c r="J97" s="186">
        <f>J134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8"/>
      <c r="C98" s="189"/>
      <c r="D98" s="190" t="s">
        <v>94</v>
      </c>
      <c r="E98" s="191"/>
      <c r="F98" s="191"/>
      <c r="G98" s="191"/>
      <c r="H98" s="191"/>
      <c r="I98" s="191"/>
      <c r="J98" s="192">
        <f>J135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8"/>
      <c r="C99" s="189"/>
      <c r="D99" s="190" t="s">
        <v>95</v>
      </c>
      <c r="E99" s="191"/>
      <c r="F99" s="191"/>
      <c r="G99" s="191"/>
      <c r="H99" s="191"/>
      <c r="I99" s="191"/>
      <c r="J99" s="192">
        <f>J154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8"/>
      <c r="C100" s="189"/>
      <c r="D100" s="190" t="s">
        <v>96</v>
      </c>
      <c r="E100" s="191"/>
      <c r="F100" s="191"/>
      <c r="G100" s="191"/>
      <c r="H100" s="191"/>
      <c r="I100" s="191"/>
      <c r="J100" s="192">
        <f>J172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8"/>
      <c r="C101" s="189"/>
      <c r="D101" s="190" t="s">
        <v>97</v>
      </c>
      <c r="E101" s="191"/>
      <c r="F101" s="191"/>
      <c r="G101" s="191"/>
      <c r="H101" s="191"/>
      <c r="I101" s="191"/>
      <c r="J101" s="192">
        <f>J177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8"/>
      <c r="C102" s="189"/>
      <c r="D102" s="190" t="s">
        <v>98</v>
      </c>
      <c r="E102" s="191"/>
      <c r="F102" s="191"/>
      <c r="G102" s="191"/>
      <c r="H102" s="191"/>
      <c r="I102" s="191"/>
      <c r="J102" s="192">
        <f>J182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8"/>
      <c r="C103" s="189"/>
      <c r="D103" s="190" t="s">
        <v>99</v>
      </c>
      <c r="E103" s="191"/>
      <c r="F103" s="191"/>
      <c r="G103" s="191"/>
      <c r="H103" s="191"/>
      <c r="I103" s="191"/>
      <c r="J103" s="192">
        <f>J184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8"/>
      <c r="C104" s="189"/>
      <c r="D104" s="190" t="s">
        <v>100</v>
      </c>
      <c r="E104" s="191"/>
      <c r="F104" s="191"/>
      <c r="G104" s="191"/>
      <c r="H104" s="191"/>
      <c r="I104" s="191"/>
      <c r="J104" s="192">
        <f>J195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8"/>
      <c r="C105" s="189"/>
      <c r="D105" s="190" t="s">
        <v>101</v>
      </c>
      <c r="E105" s="191"/>
      <c r="F105" s="191"/>
      <c r="G105" s="191"/>
      <c r="H105" s="191"/>
      <c r="I105" s="191"/>
      <c r="J105" s="192">
        <f>J213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8"/>
      <c r="C106" s="189"/>
      <c r="D106" s="190" t="s">
        <v>102</v>
      </c>
      <c r="E106" s="191"/>
      <c r="F106" s="191"/>
      <c r="G106" s="191"/>
      <c r="H106" s="191"/>
      <c r="I106" s="191"/>
      <c r="J106" s="192">
        <f>J230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8"/>
      <c r="C107" s="189"/>
      <c r="D107" s="190" t="s">
        <v>103</v>
      </c>
      <c r="E107" s="191"/>
      <c r="F107" s="191"/>
      <c r="G107" s="191"/>
      <c r="H107" s="191"/>
      <c r="I107" s="191"/>
      <c r="J107" s="192">
        <f>J247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8"/>
      <c r="C108" s="189"/>
      <c r="D108" s="190" t="s">
        <v>104</v>
      </c>
      <c r="E108" s="191"/>
      <c r="F108" s="191"/>
      <c r="G108" s="191"/>
      <c r="H108" s="191"/>
      <c r="I108" s="191"/>
      <c r="J108" s="192">
        <f>J283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8"/>
      <c r="C109" s="189"/>
      <c r="D109" s="190" t="s">
        <v>105</v>
      </c>
      <c r="E109" s="191"/>
      <c r="F109" s="191"/>
      <c r="G109" s="191"/>
      <c r="H109" s="191"/>
      <c r="I109" s="191"/>
      <c r="J109" s="192">
        <f>J303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8"/>
      <c r="C110" s="189"/>
      <c r="D110" s="190" t="s">
        <v>106</v>
      </c>
      <c r="E110" s="191"/>
      <c r="F110" s="191"/>
      <c r="G110" s="191"/>
      <c r="H110" s="191"/>
      <c r="I110" s="191"/>
      <c r="J110" s="192">
        <f>J316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8"/>
      <c r="C111" s="189"/>
      <c r="D111" s="190" t="s">
        <v>107</v>
      </c>
      <c r="E111" s="191"/>
      <c r="F111" s="191"/>
      <c r="G111" s="191"/>
      <c r="H111" s="191"/>
      <c r="I111" s="191"/>
      <c r="J111" s="192">
        <f>J350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8"/>
      <c r="C112" s="189"/>
      <c r="D112" s="190" t="s">
        <v>108</v>
      </c>
      <c r="E112" s="191"/>
      <c r="F112" s="191"/>
      <c r="G112" s="191"/>
      <c r="H112" s="191"/>
      <c r="I112" s="191"/>
      <c r="J112" s="192">
        <f>J376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1.84" customHeight="1">
      <c r="A113" s="9"/>
      <c r="B113" s="182"/>
      <c r="C113" s="183"/>
      <c r="D113" s="194" t="s">
        <v>109</v>
      </c>
      <c r="E113" s="183"/>
      <c r="F113" s="183"/>
      <c r="G113" s="183"/>
      <c r="H113" s="183"/>
      <c r="I113" s="183"/>
      <c r="J113" s="195">
        <f>J380</f>
        <v>0</v>
      </c>
      <c r="K113" s="183"/>
      <c r="L113" s="18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2" customFormat="1" ht="21.84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="2" customFormat="1" ht="6.96" customHeight="1">
      <c r="A119" s="35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4.96" customHeight="1">
      <c r="A120" s="35"/>
      <c r="B120" s="36"/>
      <c r="C120" s="20" t="s">
        <v>110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15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177" t="str">
        <f>E7</f>
        <v>Rekonštrukcia krytej plavárne v Žiari nad Hronom - Rozvádzače</v>
      </c>
      <c r="F123" s="29"/>
      <c r="G123" s="29"/>
      <c r="H123" s="29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86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E9</f>
        <v>01 - Rozvádzače - výroba/dodávka a montáž RVO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19</v>
      </c>
      <c r="D127" s="37"/>
      <c r="E127" s="37"/>
      <c r="F127" s="24" t="str">
        <f>F12</f>
        <v>Žiar nad Hronom</v>
      </c>
      <c r="G127" s="37"/>
      <c r="H127" s="37"/>
      <c r="I127" s="29" t="s">
        <v>21</v>
      </c>
      <c r="J127" s="82" t="str">
        <f>IF(J12="","",J12)</f>
        <v>20. 9. 2022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23</v>
      </c>
      <c r="D129" s="37"/>
      <c r="E129" s="37"/>
      <c r="F129" s="24" t="str">
        <f>E15</f>
        <v>Technické služby Žiar nad Hronom spol. s r.o.</v>
      </c>
      <c r="G129" s="37"/>
      <c r="H129" s="37"/>
      <c r="I129" s="29" t="s">
        <v>29</v>
      </c>
      <c r="J129" s="33" t="str">
        <f>E21</f>
        <v xml:space="preserve"> 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IF(E18="","",E18)</f>
        <v>Vyplň údaj</v>
      </c>
      <c r="G130" s="37"/>
      <c r="H130" s="37"/>
      <c r="I130" s="29" t="s">
        <v>32</v>
      </c>
      <c r="J130" s="33" t="str">
        <f>E24</f>
        <v>Pilnik Vladimír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196"/>
      <c r="B132" s="197"/>
      <c r="C132" s="198" t="s">
        <v>111</v>
      </c>
      <c r="D132" s="199" t="s">
        <v>60</v>
      </c>
      <c r="E132" s="199" t="s">
        <v>56</v>
      </c>
      <c r="F132" s="199" t="s">
        <v>57</v>
      </c>
      <c r="G132" s="199" t="s">
        <v>112</v>
      </c>
      <c r="H132" s="199" t="s">
        <v>113</v>
      </c>
      <c r="I132" s="199" t="s">
        <v>114</v>
      </c>
      <c r="J132" s="200" t="s">
        <v>90</v>
      </c>
      <c r="K132" s="201" t="s">
        <v>115</v>
      </c>
      <c r="L132" s="202"/>
      <c r="M132" s="103" t="s">
        <v>1</v>
      </c>
      <c r="N132" s="104" t="s">
        <v>39</v>
      </c>
      <c r="O132" s="104" t="s">
        <v>116</v>
      </c>
      <c r="P132" s="104" t="s">
        <v>117</v>
      </c>
      <c r="Q132" s="104" t="s">
        <v>118</v>
      </c>
      <c r="R132" s="104" t="s">
        <v>119</v>
      </c>
      <c r="S132" s="104" t="s">
        <v>120</v>
      </c>
      <c r="T132" s="105" t="s">
        <v>121</v>
      </c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</row>
    <row r="133" s="2" customFormat="1" ht="22.8" customHeight="1">
      <c r="A133" s="35"/>
      <c r="B133" s="36"/>
      <c r="C133" s="110" t="s">
        <v>91</v>
      </c>
      <c r="D133" s="37"/>
      <c r="E133" s="37"/>
      <c r="F133" s="37"/>
      <c r="G133" s="37"/>
      <c r="H133" s="37"/>
      <c r="I133" s="37"/>
      <c r="J133" s="203">
        <f>BK133</f>
        <v>0</v>
      </c>
      <c r="K133" s="37"/>
      <c r="L133" s="41"/>
      <c r="M133" s="106"/>
      <c r="N133" s="204"/>
      <c r="O133" s="107"/>
      <c r="P133" s="205">
        <f>P134+P380</f>
        <v>0</v>
      </c>
      <c r="Q133" s="107"/>
      <c r="R133" s="205">
        <f>R134+R380</f>
        <v>0</v>
      </c>
      <c r="S133" s="107"/>
      <c r="T133" s="206">
        <f>T134+T380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74</v>
      </c>
      <c r="AU133" s="14" t="s">
        <v>92</v>
      </c>
      <c r="BK133" s="207">
        <f>BK134+BK380</f>
        <v>0</v>
      </c>
    </row>
    <row r="134" s="12" customFormat="1" ht="25.92" customHeight="1">
      <c r="A134" s="12"/>
      <c r="B134" s="208"/>
      <c r="C134" s="209"/>
      <c r="D134" s="210" t="s">
        <v>74</v>
      </c>
      <c r="E134" s="211" t="s">
        <v>122</v>
      </c>
      <c r="F134" s="211" t="s">
        <v>123</v>
      </c>
      <c r="G134" s="209"/>
      <c r="H134" s="209"/>
      <c r="I134" s="212"/>
      <c r="J134" s="195">
        <f>BK134</f>
        <v>0</v>
      </c>
      <c r="K134" s="209"/>
      <c r="L134" s="213"/>
      <c r="M134" s="214"/>
      <c r="N134" s="215"/>
      <c r="O134" s="215"/>
      <c r="P134" s="216">
        <f>P135+P154+P172+P177+P182+P184+P195+P213+P230+P247+P283+P303+P316+P350+P376</f>
        <v>0</v>
      </c>
      <c r="Q134" s="215"/>
      <c r="R134" s="216">
        <f>R135+R154+R172+R177+R182+R184+R195+R213+R230+R247+R283+R303+R316+R350+R376</f>
        <v>0</v>
      </c>
      <c r="S134" s="215"/>
      <c r="T134" s="217">
        <f>T135+T154+T172+T177+T182+T184+T195+T213+T230+T247+T283+T303+T316+T350+T376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8" t="s">
        <v>124</v>
      </c>
      <c r="AT134" s="219" t="s">
        <v>74</v>
      </c>
      <c r="AU134" s="219" t="s">
        <v>75</v>
      </c>
      <c r="AY134" s="218" t="s">
        <v>125</v>
      </c>
      <c r="BK134" s="220">
        <f>BK135+BK154+BK172+BK177+BK182+BK184+BK195+BK213+BK230+BK247+BK283+BK303+BK316+BK350+BK376</f>
        <v>0</v>
      </c>
    </row>
    <row r="135" s="12" customFormat="1" ht="22.8" customHeight="1">
      <c r="A135" s="12"/>
      <c r="B135" s="208"/>
      <c r="C135" s="209"/>
      <c r="D135" s="210" t="s">
        <v>74</v>
      </c>
      <c r="E135" s="221" t="s">
        <v>126</v>
      </c>
      <c r="F135" s="221" t="s">
        <v>127</v>
      </c>
      <c r="G135" s="209"/>
      <c r="H135" s="209"/>
      <c r="I135" s="212"/>
      <c r="J135" s="222">
        <f>BK135</f>
        <v>0</v>
      </c>
      <c r="K135" s="209"/>
      <c r="L135" s="213"/>
      <c r="M135" s="214"/>
      <c r="N135" s="215"/>
      <c r="O135" s="215"/>
      <c r="P135" s="216">
        <f>SUM(P136:P153)</f>
        <v>0</v>
      </c>
      <c r="Q135" s="215"/>
      <c r="R135" s="216">
        <f>SUM(R136:R153)</f>
        <v>0</v>
      </c>
      <c r="S135" s="215"/>
      <c r="T135" s="217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8" t="s">
        <v>124</v>
      </c>
      <c r="AT135" s="219" t="s">
        <v>74</v>
      </c>
      <c r="AU135" s="219" t="s">
        <v>83</v>
      </c>
      <c r="AY135" s="218" t="s">
        <v>125</v>
      </c>
      <c r="BK135" s="220">
        <f>SUM(BK136:BK153)</f>
        <v>0</v>
      </c>
    </row>
    <row r="136" s="2" customFormat="1" ht="16.5" customHeight="1">
      <c r="A136" s="35"/>
      <c r="B136" s="36"/>
      <c r="C136" s="223" t="s">
        <v>83</v>
      </c>
      <c r="D136" s="223" t="s">
        <v>128</v>
      </c>
      <c r="E136" s="224" t="s">
        <v>129</v>
      </c>
      <c r="F136" s="225" t="s">
        <v>130</v>
      </c>
      <c r="G136" s="226" t="s">
        <v>131</v>
      </c>
      <c r="H136" s="227">
        <v>1</v>
      </c>
      <c r="I136" s="228"/>
      <c r="J136" s="229">
        <f>ROUND(I136*H136,2)</f>
        <v>0</v>
      </c>
      <c r="K136" s="230"/>
      <c r="L136" s="41"/>
      <c r="M136" s="231" t="s">
        <v>1</v>
      </c>
      <c r="N136" s="232" t="s">
        <v>41</v>
      </c>
      <c r="O136" s="94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5" t="s">
        <v>132</v>
      </c>
      <c r="AT136" s="235" t="s">
        <v>128</v>
      </c>
      <c r="AU136" s="235" t="s">
        <v>133</v>
      </c>
      <c r="AY136" s="14" t="s">
        <v>125</v>
      </c>
      <c r="BE136" s="236">
        <f>IF(N136="základná",J136,0)</f>
        <v>0</v>
      </c>
      <c r="BF136" s="236">
        <f>IF(N136="znížená",J136,0)</f>
        <v>0</v>
      </c>
      <c r="BG136" s="236">
        <f>IF(N136="zákl. prenesená",J136,0)</f>
        <v>0</v>
      </c>
      <c r="BH136" s="236">
        <f>IF(N136="zníž. prenesená",J136,0)</f>
        <v>0</v>
      </c>
      <c r="BI136" s="236">
        <f>IF(N136="nulová",J136,0)</f>
        <v>0</v>
      </c>
      <c r="BJ136" s="14" t="s">
        <v>133</v>
      </c>
      <c r="BK136" s="236">
        <f>ROUND(I136*H136,2)</f>
        <v>0</v>
      </c>
      <c r="BL136" s="14" t="s">
        <v>132</v>
      </c>
      <c r="BM136" s="235" t="s">
        <v>133</v>
      </c>
    </row>
    <row r="137" s="2" customFormat="1" ht="16.5" customHeight="1">
      <c r="A137" s="35"/>
      <c r="B137" s="36"/>
      <c r="C137" s="223" t="s">
        <v>133</v>
      </c>
      <c r="D137" s="223" t="s">
        <v>128</v>
      </c>
      <c r="E137" s="224" t="s">
        <v>134</v>
      </c>
      <c r="F137" s="225" t="s">
        <v>135</v>
      </c>
      <c r="G137" s="226" t="s">
        <v>131</v>
      </c>
      <c r="H137" s="227">
        <v>1</v>
      </c>
      <c r="I137" s="228"/>
      <c r="J137" s="229">
        <f>ROUND(I137*H137,2)</f>
        <v>0</v>
      </c>
      <c r="K137" s="230"/>
      <c r="L137" s="41"/>
      <c r="M137" s="231" t="s">
        <v>1</v>
      </c>
      <c r="N137" s="232" t="s">
        <v>41</v>
      </c>
      <c r="O137" s="94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5" t="s">
        <v>132</v>
      </c>
      <c r="AT137" s="235" t="s">
        <v>128</v>
      </c>
      <c r="AU137" s="235" t="s">
        <v>133</v>
      </c>
      <c r="AY137" s="14" t="s">
        <v>125</v>
      </c>
      <c r="BE137" s="236">
        <f>IF(N137="základná",J137,0)</f>
        <v>0</v>
      </c>
      <c r="BF137" s="236">
        <f>IF(N137="znížená",J137,0)</f>
        <v>0</v>
      </c>
      <c r="BG137" s="236">
        <f>IF(N137="zákl. prenesená",J137,0)</f>
        <v>0</v>
      </c>
      <c r="BH137" s="236">
        <f>IF(N137="zníž. prenesená",J137,0)</f>
        <v>0</v>
      </c>
      <c r="BI137" s="236">
        <f>IF(N137="nulová",J137,0)</f>
        <v>0</v>
      </c>
      <c r="BJ137" s="14" t="s">
        <v>133</v>
      </c>
      <c r="BK137" s="236">
        <f>ROUND(I137*H137,2)</f>
        <v>0</v>
      </c>
      <c r="BL137" s="14" t="s">
        <v>132</v>
      </c>
      <c r="BM137" s="235" t="s">
        <v>136</v>
      </c>
    </row>
    <row r="138" s="2" customFormat="1" ht="16.5" customHeight="1">
      <c r="A138" s="35"/>
      <c r="B138" s="36"/>
      <c r="C138" s="223" t="s">
        <v>124</v>
      </c>
      <c r="D138" s="223" t="s">
        <v>128</v>
      </c>
      <c r="E138" s="224" t="s">
        <v>137</v>
      </c>
      <c r="F138" s="225" t="s">
        <v>138</v>
      </c>
      <c r="G138" s="226" t="s">
        <v>131</v>
      </c>
      <c r="H138" s="227">
        <v>1</v>
      </c>
      <c r="I138" s="228"/>
      <c r="J138" s="229">
        <f>ROUND(I138*H138,2)</f>
        <v>0</v>
      </c>
      <c r="K138" s="230"/>
      <c r="L138" s="41"/>
      <c r="M138" s="231" t="s">
        <v>1</v>
      </c>
      <c r="N138" s="232" t="s">
        <v>41</v>
      </c>
      <c r="O138" s="94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5" t="s">
        <v>132</v>
      </c>
      <c r="AT138" s="235" t="s">
        <v>128</v>
      </c>
      <c r="AU138" s="235" t="s">
        <v>133</v>
      </c>
      <c r="AY138" s="14" t="s">
        <v>125</v>
      </c>
      <c r="BE138" s="236">
        <f>IF(N138="základná",J138,0)</f>
        <v>0</v>
      </c>
      <c r="BF138" s="236">
        <f>IF(N138="znížená",J138,0)</f>
        <v>0</v>
      </c>
      <c r="BG138" s="236">
        <f>IF(N138="zákl. prenesená",J138,0)</f>
        <v>0</v>
      </c>
      <c r="BH138" s="236">
        <f>IF(N138="zníž. prenesená",J138,0)</f>
        <v>0</v>
      </c>
      <c r="BI138" s="236">
        <f>IF(N138="nulová",J138,0)</f>
        <v>0</v>
      </c>
      <c r="BJ138" s="14" t="s">
        <v>133</v>
      </c>
      <c r="BK138" s="236">
        <f>ROUND(I138*H138,2)</f>
        <v>0</v>
      </c>
      <c r="BL138" s="14" t="s">
        <v>132</v>
      </c>
      <c r="BM138" s="235" t="s">
        <v>139</v>
      </c>
    </row>
    <row r="139" s="2" customFormat="1" ht="16.5" customHeight="1">
      <c r="A139" s="35"/>
      <c r="B139" s="36"/>
      <c r="C139" s="223" t="s">
        <v>136</v>
      </c>
      <c r="D139" s="223" t="s">
        <v>128</v>
      </c>
      <c r="E139" s="224" t="s">
        <v>140</v>
      </c>
      <c r="F139" s="225" t="s">
        <v>141</v>
      </c>
      <c r="G139" s="226" t="s">
        <v>131</v>
      </c>
      <c r="H139" s="227">
        <v>1</v>
      </c>
      <c r="I139" s="228"/>
      <c r="J139" s="229">
        <f>ROUND(I139*H139,2)</f>
        <v>0</v>
      </c>
      <c r="K139" s="230"/>
      <c r="L139" s="41"/>
      <c r="M139" s="231" t="s">
        <v>1</v>
      </c>
      <c r="N139" s="232" t="s">
        <v>41</v>
      </c>
      <c r="O139" s="94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5" t="s">
        <v>132</v>
      </c>
      <c r="AT139" s="235" t="s">
        <v>128</v>
      </c>
      <c r="AU139" s="235" t="s">
        <v>133</v>
      </c>
      <c r="AY139" s="14" t="s">
        <v>125</v>
      </c>
      <c r="BE139" s="236">
        <f>IF(N139="základná",J139,0)</f>
        <v>0</v>
      </c>
      <c r="BF139" s="236">
        <f>IF(N139="znížená",J139,0)</f>
        <v>0</v>
      </c>
      <c r="BG139" s="236">
        <f>IF(N139="zákl. prenesená",J139,0)</f>
        <v>0</v>
      </c>
      <c r="BH139" s="236">
        <f>IF(N139="zníž. prenesená",J139,0)</f>
        <v>0</v>
      </c>
      <c r="BI139" s="236">
        <f>IF(N139="nulová",J139,0)</f>
        <v>0</v>
      </c>
      <c r="BJ139" s="14" t="s">
        <v>133</v>
      </c>
      <c r="BK139" s="236">
        <f>ROUND(I139*H139,2)</f>
        <v>0</v>
      </c>
      <c r="BL139" s="14" t="s">
        <v>132</v>
      </c>
      <c r="BM139" s="235" t="s">
        <v>142</v>
      </c>
    </row>
    <row r="140" s="2" customFormat="1" ht="16.5" customHeight="1">
      <c r="A140" s="35"/>
      <c r="B140" s="36"/>
      <c r="C140" s="223" t="s">
        <v>143</v>
      </c>
      <c r="D140" s="223" t="s">
        <v>128</v>
      </c>
      <c r="E140" s="224" t="s">
        <v>144</v>
      </c>
      <c r="F140" s="225" t="s">
        <v>145</v>
      </c>
      <c r="G140" s="226" t="s">
        <v>131</v>
      </c>
      <c r="H140" s="227">
        <v>1</v>
      </c>
      <c r="I140" s="228"/>
      <c r="J140" s="229">
        <f>ROUND(I140*H140,2)</f>
        <v>0</v>
      </c>
      <c r="K140" s="230"/>
      <c r="L140" s="41"/>
      <c r="M140" s="231" t="s">
        <v>1</v>
      </c>
      <c r="N140" s="232" t="s">
        <v>41</v>
      </c>
      <c r="O140" s="94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5" t="s">
        <v>132</v>
      </c>
      <c r="AT140" s="235" t="s">
        <v>128</v>
      </c>
      <c r="AU140" s="235" t="s">
        <v>133</v>
      </c>
      <c r="AY140" s="14" t="s">
        <v>125</v>
      </c>
      <c r="BE140" s="236">
        <f>IF(N140="základná",J140,0)</f>
        <v>0</v>
      </c>
      <c r="BF140" s="236">
        <f>IF(N140="znížená",J140,0)</f>
        <v>0</v>
      </c>
      <c r="BG140" s="236">
        <f>IF(N140="zákl. prenesená",J140,0)</f>
        <v>0</v>
      </c>
      <c r="BH140" s="236">
        <f>IF(N140="zníž. prenesená",J140,0)</f>
        <v>0</v>
      </c>
      <c r="BI140" s="236">
        <f>IF(N140="nulová",J140,0)</f>
        <v>0</v>
      </c>
      <c r="BJ140" s="14" t="s">
        <v>133</v>
      </c>
      <c r="BK140" s="236">
        <f>ROUND(I140*H140,2)</f>
        <v>0</v>
      </c>
      <c r="BL140" s="14" t="s">
        <v>132</v>
      </c>
      <c r="BM140" s="235" t="s">
        <v>146</v>
      </c>
    </row>
    <row r="141" s="2" customFormat="1" ht="16.5" customHeight="1">
      <c r="A141" s="35"/>
      <c r="B141" s="36"/>
      <c r="C141" s="223" t="s">
        <v>139</v>
      </c>
      <c r="D141" s="223" t="s">
        <v>128</v>
      </c>
      <c r="E141" s="224" t="s">
        <v>147</v>
      </c>
      <c r="F141" s="225" t="s">
        <v>148</v>
      </c>
      <c r="G141" s="226" t="s">
        <v>131</v>
      </c>
      <c r="H141" s="227">
        <v>1</v>
      </c>
      <c r="I141" s="228"/>
      <c r="J141" s="229">
        <f>ROUND(I141*H141,2)</f>
        <v>0</v>
      </c>
      <c r="K141" s="230"/>
      <c r="L141" s="41"/>
      <c r="M141" s="231" t="s">
        <v>1</v>
      </c>
      <c r="N141" s="232" t="s">
        <v>41</v>
      </c>
      <c r="O141" s="94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5" t="s">
        <v>132</v>
      </c>
      <c r="AT141" s="235" t="s">
        <v>128</v>
      </c>
      <c r="AU141" s="235" t="s">
        <v>133</v>
      </c>
      <c r="AY141" s="14" t="s">
        <v>125</v>
      </c>
      <c r="BE141" s="236">
        <f>IF(N141="základná",J141,0)</f>
        <v>0</v>
      </c>
      <c r="BF141" s="236">
        <f>IF(N141="znížená",J141,0)</f>
        <v>0</v>
      </c>
      <c r="BG141" s="236">
        <f>IF(N141="zákl. prenesená",J141,0)</f>
        <v>0</v>
      </c>
      <c r="BH141" s="236">
        <f>IF(N141="zníž. prenesená",J141,0)</f>
        <v>0</v>
      </c>
      <c r="BI141" s="236">
        <f>IF(N141="nulová",J141,0)</f>
        <v>0</v>
      </c>
      <c r="BJ141" s="14" t="s">
        <v>133</v>
      </c>
      <c r="BK141" s="236">
        <f>ROUND(I141*H141,2)</f>
        <v>0</v>
      </c>
      <c r="BL141" s="14" t="s">
        <v>132</v>
      </c>
      <c r="BM141" s="235" t="s">
        <v>149</v>
      </c>
    </row>
    <row r="142" s="2" customFormat="1" ht="16.5" customHeight="1">
      <c r="A142" s="35"/>
      <c r="B142" s="36"/>
      <c r="C142" s="223" t="s">
        <v>150</v>
      </c>
      <c r="D142" s="223" t="s">
        <v>128</v>
      </c>
      <c r="E142" s="224" t="s">
        <v>151</v>
      </c>
      <c r="F142" s="225" t="s">
        <v>152</v>
      </c>
      <c r="G142" s="226" t="s">
        <v>131</v>
      </c>
      <c r="H142" s="227">
        <v>1</v>
      </c>
      <c r="I142" s="228"/>
      <c r="J142" s="229">
        <f>ROUND(I142*H142,2)</f>
        <v>0</v>
      </c>
      <c r="K142" s="230"/>
      <c r="L142" s="41"/>
      <c r="M142" s="231" t="s">
        <v>1</v>
      </c>
      <c r="N142" s="232" t="s">
        <v>41</v>
      </c>
      <c r="O142" s="94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5" t="s">
        <v>132</v>
      </c>
      <c r="AT142" s="235" t="s">
        <v>128</v>
      </c>
      <c r="AU142" s="235" t="s">
        <v>133</v>
      </c>
      <c r="AY142" s="14" t="s">
        <v>125</v>
      </c>
      <c r="BE142" s="236">
        <f>IF(N142="základná",J142,0)</f>
        <v>0</v>
      </c>
      <c r="BF142" s="236">
        <f>IF(N142="znížená",J142,0)</f>
        <v>0</v>
      </c>
      <c r="BG142" s="236">
        <f>IF(N142="zákl. prenesená",J142,0)</f>
        <v>0</v>
      </c>
      <c r="BH142" s="236">
        <f>IF(N142="zníž. prenesená",J142,0)</f>
        <v>0</v>
      </c>
      <c r="BI142" s="236">
        <f>IF(N142="nulová",J142,0)</f>
        <v>0</v>
      </c>
      <c r="BJ142" s="14" t="s">
        <v>133</v>
      </c>
      <c r="BK142" s="236">
        <f>ROUND(I142*H142,2)</f>
        <v>0</v>
      </c>
      <c r="BL142" s="14" t="s">
        <v>132</v>
      </c>
      <c r="BM142" s="235" t="s">
        <v>153</v>
      </c>
    </row>
    <row r="143" s="2" customFormat="1" ht="16.5" customHeight="1">
      <c r="A143" s="35"/>
      <c r="B143" s="36"/>
      <c r="C143" s="223" t="s">
        <v>142</v>
      </c>
      <c r="D143" s="223" t="s">
        <v>128</v>
      </c>
      <c r="E143" s="224" t="s">
        <v>154</v>
      </c>
      <c r="F143" s="225" t="s">
        <v>155</v>
      </c>
      <c r="G143" s="226" t="s">
        <v>131</v>
      </c>
      <c r="H143" s="227">
        <v>1</v>
      </c>
      <c r="I143" s="228"/>
      <c r="J143" s="229">
        <f>ROUND(I143*H143,2)</f>
        <v>0</v>
      </c>
      <c r="K143" s="230"/>
      <c r="L143" s="41"/>
      <c r="M143" s="231" t="s">
        <v>1</v>
      </c>
      <c r="N143" s="232" t="s">
        <v>41</v>
      </c>
      <c r="O143" s="94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5" t="s">
        <v>132</v>
      </c>
      <c r="AT143" s="235" t="s">
        <v>128</v>
      </c>
      <c r="AU143" s="235" t="s">
        <v>133</v>
      </c>
      <c r="AY143" s="14" t="s">
        <v>125</v>
      </c>
      <c r="BE143" s="236">
        <f>IF(N143="základná",J143,0)</f>
        <v>0</v>
      </c>
      <c r="BF143" s="236">
        <f>IF(N143="znížená",J143,0)</f>
        <v>0</v>
      </c>
      <c r="BG143" s="236">
        <f>IF(N143="zákl. prenesená",J143,0)</f>
        <v>0</v>
      </c>
      <c r="BH143" s="236">
        <f>IF(N143="zníž. prenesená",J143,0)</f>
        <v>0</v>
      </c>
      <c r="BI143" s="236">
        <f>IF(N143="nulová",J143,0)</f>
        <v>0</v>
      </c>
      <c r="BJ143" s="14" t="s">
        <v>133</v>
      </c>
      <c r="BK143" s="236">
        <f>ROUND(I143*H143,2)</f>
        <v>0</v>
      </c>
      <c r="BL143" s="14" t="s">
        <v>132</v>
      </c>
      <c r="BM143" s="235" t="s">
        <v>156</v>
      </c>
    </row>
    <row r="144" s="2" customFormat="1" ht="16.5" customHeight="1">
      <c r="A144" s="35"/>
      <c r="B144" s="36"/>
      <c r="C144" s="223" t="s">
        <v>157</v>
      </c>
      <c r="D144" s="223" t="s">
        <v>128</v>
      </c>
      <c r="E144" s="224" t="s">
        <v>158</v>
      </c>
      <c r="F144" s="225" t="s">
        <v>159</v>
      </c>
      <c r="G144" s="226" t="s">
        <v>131</v>
      </c>
      <c r="H144" s="227">
        <v>1</v>
      </c>
      <c r="I144" s="228"/>
      <c r="J144" s="229">
        <f>ROUND(I144*H144,2)</f>
        <v>0</v>
      </c>
      <c r="K144" s="230"/>
      <c r="L144" s="41"/>
      <c r="M144" s="231" t="s">
        <v>1</v>
      </c>
      <c r="N144" s="232" t="s">
        <v>41</v>
      </c>
      <c r="O144" s="94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5" t="s">
        <v>132</v>
      </c>
      <c r="AT144" s="235" t="s">
        <v>128</v>
      </c>
      <c r="AU144" s="235" t="s">
        <v>133</v>
      </c>
      <c r="AY144" s="14" t="s">
        <v>125</v>
      </c>
      <c r="BE144" s="236">
        <f>IF(N144="základná",J144,0)</f>
        <v>0</v>
      </c>
      <c r="BF144" s="236">
        <f>IF(N144="znížená",J144,0)</f>
        <v>0</v>
      </c>
      <c r="BG144" s="236">
        <f>IF(N144="zákl. prenesená",J144,0)</f>
        <v>0</v>
      </c>
      <c r="BH144" s="236">
        <f>IF(N144="zníž. prenesená",J144,0)</f>
        <v>0</v>
      </c>
      <c r="BI144" s="236">
        <f>IF(N144="nulová",J144,0)</f>
        <v>0</v>
      </c>
      <c r="BJ144" s="14" t="s">
        <v>133</v>
      </c>
      <c r="BK144" s="236">
        <f>ROUND(I144*H144,2)</f>
        <v>0</v>
      </c>
      <c r="BL144" s="14" t="s">
        <v>132</v>
      </c>
      <c r="BM144" s="235" t="s">
        <v>160</v>
      </c>
    </row>
    <row r="145" s="2" customFormat="1" ht="16.5" customHeight="1">
      <c r="A145" s="35"/>
      <c r="B145" s="36"/>
      <c r="C145" s="223" t="s">
        <v>146</v>
      </c>
      <c r="D145" s="223" t="s">
        <v>128</v>
      </c>
      <c r="E145" s="224" t="s">
        <v>161</v>
      </c>
      <c r="F145" s="225" t="s">
        <v>162</v>
      </c>
      <c r="G145" s="226" t="s">
        <v>131</v>
      </c>
      <c r="H145" s="227">
        <v>1</v>
      </c>
      <c r="I145" s="228"/>
      <c r="J145" s="229">
        <f>ROUND(I145*H145,2)</f>
        <v>0</v>
      </c>
      <c r="K145" s="230"/>
      <c r="L145" s="41"/>
      <c r="M145" s="231" t="s">
        <v>1</v>
      </c>
      <c r="N145" s="232" t="s">
        <v>41</v>
      </c>
      <c r="O145" s="94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5" t="s">
        <v>132</v>
      </c>
      <c r="AT145" s="235" t="s">
        <v>128</v>
      </c>
      <c r="AU145" s="235" t="s">
        <v>133</v>
      </c>
      <c r="AY145" s="14" t="s">
        <v>125</v>
      </c>
      <c r="BE145" s="236">
        <f>IF(N145="základná",J145,0)</f>
        <v>0</v>
      </c>
      <c r="BF145" s="236">
        <f>IF(N145="znížená",J145,0)</f>
        <v>0</v>
      </c>
      <c r="BG145" s="236">
        <f>IF(N145="zákl. prenesená",J145,0)</f>
        <v>0</v>
      </c>
      <c r="BH145" s="236">
        <f>IF(N145="zníž. prenesená",J145,0)</f>
        <v>0</v>
      </c>
      <c r="BI145" s="236">
        <f>IF(N145="nulová",J145,0)</f>
        <v>0</v>
      </c>
      <c r="BJ145" s="14" t="s">
        <v>133</v>
      </c>
      <c r="BK145" s="236">
        <f>ROUND(I145*H145,2)</f>
        <v>0</v>
      </c>
      <c r="BL145" s="14" t="s">
        <v>132</v>
      </c>
      <c r="BM145" s="235" t="s">
        <v>7</v>
      </c>
    </row>
    <row r="146" s="2" customFormat="1" ht="16.5" customHeight="1">
      <c r="A146" s="35"/>
      <c r="B146" s="36"/>
      <c r="C146" s="223" t="s">
        <v>163</v>
      </c>
      <c r="D146" s="223" t="s">
        <v>128</v>
      </c>
      <c r="E146" s="224" t="s">
        <v>164</v>
      </c>
      <c r="F146" s="225" t="s">
        <v>165</v>
      </c>
      <c r="G146" s="226" t="s">
        <v>131</v>
      </c>
      <c r="H146" s="227">
        <v>1</v>
      </c>
      <c r="I146" s="228"/>
      <c r="J146" s="229">
        <f>ROUND(I146*H146,2)</f>
        <v>0</v>
      </c>
      <c r="K146" s="230"/>
      <c r="L146" s="41"/>
      <c r="M146" s="231" t="s">
        <v>1</v>
      </c>
      <c r="N146" s="232" t="s">
        <v>41</v>
      </c>
      <c r="O146" s="94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5" t="s">
        <v>132</v>
      </c>
      <c r="AT146" s="235" t="s">
        <v>128</v>
      </c>
      <c r="AU146" s="235" t="s">
        <v>133</v>
      </c>
      <c r="AY146" s="14" t="s">
        <v>125</v>
      </c>
      <c r="BE146" s="236">
        <f>IF(N146="základná",J146,0)</f>
        <v>0</v>
      </c>
      <c r="BF146" s="236">
        <f>IF(N146="znížená",J146,0)</f>
        <v>0</v>
      </c>
      <c r="BG146" s="236">
        <f>IF(N146="zákl. prenesená",J146,0)</f>
        <v>0</v>
      </c>
      <c r="BH146" s="236">
        <f>IF(N146="zníž. prenesená",J146,0)</f>
        <v>0</v>
      </c>
      <c r="BI146" s="236">
        <f>IF(N146="nulová",J146,0)</f>
        <v>0</v>
      </c>
      <c r="BJ146" s="14" t="s">
        <v>133</v>
      </c>
      <c r="BK146" s="236">
        <f>ROUND(I146*H146,2)</f>
        <v>0</v>
      </c>
      <c r="BL146" s="14" t="s">
        <v>132</v>
      </c>
      <c r="BM146" s="235" t="s">
        <v>166</v>
      </c>
    </row>
    <row r="147" s="2" customFormat="1" ht="16.5" customHeight="1">
      <c r="A147" s="35"/>
      <c r="B147" s="36"/>
      <c r="C147" s="223" t="s">
        <v>149</v>
      </c>
      <c r="D147" s="223" t="s">
        <v>128</v>
      </c>
      <c r="E147" s="224" t="s">
        <v>167</v>
      </c>
      <c r="F147" s="225" t="s">
        <v>168</v>
      </c>
      <c r="G147" s="226" t="s">
        <v>131</v>
      </c>
      <c r="H147" s="227">
        <v>1</v>
      </c>
      <c r="I147" s="228"/>
      <c r="J147" s="229">
        <f>ROUND(I147*H147,2)</f>
        <v>0</v>
      </c>
      <c r="K147" s="230"/>
      <c r="L147" s="41"/>
      <c r="M147" s="231" t="s">
        <v>1</v>
      </c>
      <c r="N147" s="232" t="s">
        <v>41</v>
      </c>
      <c r="O147" s="94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5" t="s">
        <v>132</v>
      </c>
      <c r="AT147" s="235" t="s">
        <v>128</v>
      </c>
      <c r="AU147" s="235" t="s">
        <v>133</v>
      </c>
      <c r="AY147" s="14" t="s">
        <v>125</v>
      </c>
      <c r="BE147" s="236">
        <f>IF(N147="základná",J147,0)</f>
        <v>0</v>
      </c>
      <c r="BF147" s="236">
        <f>IF(N147="znížená",J147,0)</f>
        <v>0</v>
      </c>
      <c r="BG147" s="236">
        <f>IF(N147="zákl. prenesená",J147,0)</f>
        <v>0</v>
      </c>
      <c r="BH147" s="236">
        <f>IF(N147="zníž. prenesená",J147,0)</f>
        <v>0</v>
      </c>
      <c r="BI147" s="236">
        <f>IF(N147="nulová",J147,0)</f>
        <v>0</v>
      </c>
      <c r="BJ147" s="14" t="s">
        <v>133</v>
      </c>
      <c r="BK147" s="236">
        <f>ROUND(I147*H147,2)</f>
        <v>0</v>
      </c>
      <c r="BL147" s="14" t="s">
        <v>132</v>
      </c>
      <c r="BM147" s="235" t="s">
        <v>169</v>
      </c>
    </row>
    <row r="148" s="2" customFormat="1" ht="16.5" customHeight="1">
      <c r="A148" s="35"/>
      <c r="B148" s="36"/>
      <c r="C148" s="223" t="s">
        <v>170</v>
      </c>
      <c r="D148" s="223" t="s">
        <v>128</v>
      </c>
      <c r="E148" s="224" t="s">
        <v>171</v>
      </c>
      <c r="F148" s="225" t="s">
        <v>172</v>
      </c>
      <c r="G148" s="226" t="s">
        <v>131</v>
      </c>
      <c r="H148" s="227">
        <v>3</v>
      </c>
      <c r="I148" s="228"/>
      <c r="J148" s="229">
        <f>ROUND(I148*H148,2)</f>
        <v>0</v>
      </c>
      <c r="K148" s="230"/>
      <c r="L148" s="41"/>
      <c r="M148" s="231" t="s">
        <v>1</v>
      </c>
      <c r="N148" s="232" t="s">
        <v>41</v>
      </c>
      <c r="O148" s="94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5" t="s">
        <v>132</v>
      </c>
      <c r="AT148" s="235" t="s">
        <v>128</v>
      </c>
      <c r="AU148" s="235" t="s">
        <v>133</v>
      </c>
      <c r="AY148" s="14" t="s">
        <v>125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4" t="s">
        <v>133</v>
      </c>
      <c r="BK148" s="236">
        <f>ROUND(I148*H148,2)</f>
        <v>0</v>
      </c>
      <c r="BL148" s="14" t="s">
        <v>132</v>
      </c>
      <c r="BM148" s="235" t="s">
        <v>173</v>
      </c>
    </row>
    <row r="149" s="2" customFormat="1" ht="16.5" customHeight="1">
      <c r="A149" s="35"/>
      <c r="B149" s="36"/>
      <c r="C149" s="223" t="s">
        <v>153</v>
      </c>
      <c r="D149" s="223" t="s">
        <v>128</v>
      </c>
      <c r="E149" s="224" t="s">
        <v>174</v>
      </c>
      <c r="F149" s="225" t="s">
        <v>175</v>
      </c>
      <c r="G149" s="226" t="s">
        <v>131</v>
      </c>
      <c r="H149" s="227">
        <v>1</v>
      </c>
      <c r="I149" s="228"/>
      <c r="J149" s="229">
        <f>ROUND(I149*H149,2)</f>
        <v>0</v>
      </c>
      <c r="K149" s="230"/>
      <c r="L149" s="41"/>
      <c r="M149" s="231" t="s">
        <v>1</v>
      </c>
      <c r="N149" s="232" t="s">
        <v>41</v>
      </c>
      <c r="O149" s="94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5" t="s">
        <v>132</v>
      </c>
      <c r="AT149" s="235" t="s">
        <v>128</v>
      </c>
      <c r="AU149" s="235" t="s">
        <v>133</v>
      </c>
      <c r="AY149" s="14" t="s">
        <v>125</v>
      </c>
      <c r="BE149" s="236">
        <f>IF(N149="základná",J149,0)</f>
        <v>0</v>
      </c>
      <c r="BF149" s="236">
        <f>IF(N149="znížená",J149,0)</f>
        <v>0</v>
      </c>
      <c r="BG149" s="236">
        <f>IF(N149="zákl. prenesená",J149,0)</f>
        <v>0</v>
      </c>
      <c r="BH149" s="236">
        <f>IF(N149="zníž. prenesená",J149,0)</f>
        <v>0</v>
      </c>
      <c r="BI149" s="236">
        <f>IF(N149="nulová",J149,0)</f>
        <v>0</v>
      </c>
      <c r="BJ149" s="14" t="s">
        <v>133</v>
      </c>
      <c r="BK149" s="236">
        <f>ROUND(I149*H149,2)</f>
        <v>0</v>
      </c>
      <c r="BL149" s="14" t="s">
        <v>132</v>
      </c>
      <c r="BM149" s="235" t="s">
        <v>176</v>
      </c>
    </row>
    <row r="150" s="2" customFormat="1" ht="16.5" customHeight="1">
      <c r="A150" s="35"/>
      <c r="B150" s="36"/>
      <c r="C150" s="223" t="s">
        <v>177</v>
      </c>
      <c r="D150" s="223" t="s">
        <v>128</v>
      </c>
      <c r="E150" s="224" t="s">
        <v>178</v>
      </c>
      <c r="F150" s="225" t="s">
        <v>179</v>
      </c>
      <c r="G150" s="226" t="s">
        <v>131</v>
      </c>
      <c r="H150" s="227">
        <v>1</v>
      </c>
      <c r="I150" s="228"/>
      <c r="J150" s="229">
        <f>ROUND(I150*H150,2)</f>
        <v>0</v>
      </c>
      <c r="K150" s="230"/>
      <c r="L150" s="41"/>
      <c r="M150" s="231" t="s">
        <v>1</v>
      </c>
      <c r="N150" s="232" t="s">
        <v>41</v>
      </c>
      <c r="O150" s="94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5" t="s">
        <v>132</v>
      </c>
      <c r="AT150" s="235" t="s">
        <v>128</v>
      </c>
      <c r="AU150" s="235" t="s">
        <v>133</v>
      </c>
      <c r="AY150" s="14" t="s">
        <v>125</v>
      </c>
      <c r="BE150" s="236">
        <f>IF(N150="základná",J150,0)</f>
        <v>0</v>
      </c>
      <c r="BF150" s="236">
        <f>IF(N150="znížená",J150,0)</f>
        <v>0</v>
      </c>
      <c r="BG150" s="236">
        <f>IF(N150="zákl. prenesená",J150,0)</f>
        <v>0</v>
      </c>
      <c r="BH150" s="236">
        <f>IF(N150="zníž. prenesená",J150,0)</f>
        <v>0</v>
      </c>
      <c r="BI150" s="236">
        <f>IF(N150="nulová",J150,0)</f>
        <v>0</v>
      </c>
      <c r="BJ150" s="14" t="s">
        <v>133</v>
      </c>
      <c r="BK150" s="236">
        <f>ROUND(I150*H150,2)</f>
        <v>0</v>
      </c>
      <c r="BL150" s="14" t="s">
        <v>132</v>
      </c>
      <c r="BM150" s="235" t="s">
        <v>180</v>
      </c>
    </row>
    <row r="151" s="2" customFormat="1" ht="16.5" customHeight="1">
      <c r="A151" s="35"/>
      <c r="B151" s="36"/>
      <c r="C151" s="223" t="s">
        <v>156</v>
      </c>
      <c r="D151" s="223" t="s">
        <v>128</v>
      </c>
      <c r="E151" s="224" t="s">
        <v>181</v>
      </c>
      <c r="F151" s="225" t="s">
        <v>182</v>
      </c>
      <c r="G151" s="226" t="s">
        <v>131</v>
      </c>
      <c r="H151" s="227">
        <v>1</v>
      </c>
      <c r="I151" s="228"/>
      <c r="J151" s="229">
        <f>ROUND(I151*H151,2)</f>
        <v>0</v>
      </c>
      <c r="K151" s="230"/>
      <c r="L151" s="41"/>
      <c r="M151" s="231" t="s">
        <v>1</v>
      </c>
      <c r="N151" s="232" t="s">
        <v>41</v>
      </c>
      <c r="O151" s="94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5" t="s">
        <v>132</v>
      </c>
      <c r="AT151" s="235" t="s">
        <v>128</v>
      </c>
      <c r="AU151" s="235" t="s">
        <v>133</v>
      </c>
      <c r="AY151" s="14" t="s">
        <v>125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4" t="s">
        <v>133</v>
      </c>
      <c r="BK151" s="236">
        <f>ROUND(I151*H151,2)</f>
        <v>0</v>
      </c>
      <c r="BL151" s="14" t="s">
        <v>132</v>
      </c>
      <c r="BM151" s="235" t="s">
        <v>183</v>
      </c>
    </row>
    <row r="152" s="2" customFormat="1" ht="16.5" customHeight="1">
      <c r="A152" s="35"/>
      <c r="B152" s="36"/>
      <c r="C152" s="223" t="s">
        <v>184</v>
      </c>
      <c r="D152" s="223" t="s">
        <v>128</v>
      </c>
      <c r="E152" s="224" t="s">
        <v>185</v>
      </c>
      <c r="F152" s="225" t="s">
        <v>186</v>
      </c>
      <c r="G152" s="226" t="s">
        <v>131</v>
      </c>
      <c r="H152" s="227">
        <v>1</v>
      </c>
      <c r="I152" s="228"/>
      <c r="J152" s="229">
        <f>ROUND(I152*H152,2)</f>
        <v>0</v>
      </c>
      <c r="K152" s="230"/>
      <c r="L152" s="41"/>
      <c r="M152" s="231" t="s">
        <v>1</v>
      </c>
      <c r="N152" s="232" t="s">
        <v>41</v>
      </c>
      <c r="O152" s="94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5" t="s">
        <v>132</v>
      </c>
      <c r="AT152" s="235" t="s">
        <v>128</v>
      </c>
      <c r="AU152" s="235" t="s">
        <v>133</v>
      </c>
      <c r="AY152" s="14" t="s">
        <v>125</v>
      </c>
      <c r="BE152" s="236">
        <f>IF(N152="základná",J152,0)</f>
        <v>0</v>
      </c>
      <c r="BF152" s="236">
        <f>IF(N152="znížená",J152,0)</f>
        <v>0</v>
      </c>
      <c r="BG152" s="236">
        <f>IF(N152="zákl. prenesená",J152,0)</f>
        <v>0</v>
      </c>
      <c r="BH152" s="236">
        <f>IF(N152="zníž. prenesená",J152,0)</f>
        <v>0</v>
      </c>
      <c r="BI152" s="236">
        <f>IF(N152="nulová",J152,0)</f>
        <v>0</v>
      </c>
      <c r="BJ152" s="14" t="s">
        <v>133</v>
      </c>
      <c r="BK152" s="236">
        <f>ROUND(I152*H152,2)</f>
        <v>0</v>
      </c>
      <c r="BL152" s="14" t="s">
        <v>132</v>
      </c>
      <c r="BM152" s="235" t="s">
        <v>187</v>
      </c>
    </row>
    <row r="153" s="2" customFormat="1" ht="24.15" customHeight="1">
      <c r="A153" s="35"/>
      <c r="B153" s="36"/>
      <c r="C153" s="223" t="s">
        <v>160</v>
      </c>
      <c r="D153" s="223" t="s">
        <v>128</v>
      </c>
      <c r="E153" s="224" t="s">
        <v>188</v>
      </c>
      <c r="F153" s="225" t="s">
        <v>189</v>
      </c>
      <c r="G153" s="226" t="s">
        <v>131</v>
      </c>
      <c r="H153" s="227">
        <v>0</v>
      </c>
      <c r="I153" s="228"/>
      <c r="J153" s="229">
        <f>ROUND(I153*H153,2)</f>
        <v>0</v>
      </c>
      <c r="K153" s="230"/>
      <c r="L153" s="41"/>
      <c r="M153" s="231" t="s">
        <v>1</v>
      </c>
      <c r="N153" s="232" t="s">
        <v>41</v>
      </c>
      <c r="O153" s="94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5" t="s">
        <v>132</v>
      </c>
      <c r="AT153" s="235" t="s">
        <v>128</v>
      </c>
      <c r="AU153" s="235" t="s">
        <v>133</v>
      </c>
      <c r="AY153" s="14" t="s">
        <v>125</v>
      </c>
      <c r="BE153" s="236">
        <f>IF(N153="základná",J153,0)</f>
        <v>0</v>
      </c>
      <c r="BF153" s="236">
        <f>IF(N153="znížená",J153,0)</f>
        <v>0</v>
      </c>
      <c r="BG153" s="236">
        <f>IF(N153="zákl. prenesená",J153,0)</f>
        <v>0</v>
      </c>
      <c r="BH153" s="236">
        <f>IF(N153="zníž. prenesená",J153,0)</f>
        <v>0</v>
      </c>
      <c r="BI153" s="236">
        <f>IF(N153="nulová",J153,0)</f>
        <v>0</v>
      </c>
      <c r="BJ153" s="14" t="s">
        <v>133</v>
      </c>
      <c r="BK153" s="236">
        <f>ROUND(I153*H153,2)</f>
        <v>0</v>
      </c>
      <c r="BL153" s="14" t="s">
        <v>132</v>
      </c>
      <c r="BM153" s="235" t="s">
        <v>190</v>
      </c>
    </row>
    <row r="154" s="12" customFormat="1" ht="22.8" customHeight="1">
      <c r="A154" s="12"/>
      <c r="B154" s="208"/>
      <c r="C154" s="209"/>
      <c r="D154" s="210" t="s">
        <v>74</v>
      </c>
      <c r="E154" s="221" t="s">
        <v>191</v>
      </c>
      <c r="F154" s="221" t="s">
        <v>192</v>
      </c>
      <c r="G154" s="209"/>
      <c r="H154" s="209"/>
      <c r="I154" s="212"/>
      <c r="J154" s="222">
        <f>BK154</f>
        <v>0</v>
      </c>
      <c r="K154" s="209"/>
      <c r="L154" s="213"/>
      <c r="M154" s="214"/>
      <c r="N154" s="215"/>
      <c r="O154" s="215"/>
      <c r="P154" s="216">
        <f>SUM(P155:P171)</f>
        <v>0</v>
      </c>
      <c r="Q154" s="215"/>
      <c r="R154" s="216">
        <f>SUM(R155:R171)</f>
        <v>0</v>
      </c>
      <c r="S154" s="215"/>
      <c r="T154" s="217">
        <f>SUM(T155:T171)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8" t="s">
        <v>124</v>
      </c>
      <c r="AT154" s="219" t="s">
        <v>74</v>
      </c>
      <c r="AU154" s="219" t="s">
        <v>83</v>
      </c>
      <c r="AY154" s="218" t="s">
        <v>125</v>
      </c>
      <c r="BK154" s="220">
        <f>SUM(BK155:BK171)</f>
        <v>0</v>
      </c>
    </row>
    <row r="155" s="2" customFormat="1" ht="16.5" customHeight="1">
      <c r="A155" s="35"/>
      <c r="B155" s="36"/>
      <c r="C155" s="223" t="s">
        <v>193</v>
      </c>
      <c r="D155" s="223" t="s">
        <v>128</v>
      </c>
      <c r="E155" s="224" t="s">
        <v>129</v>
      </c>
      <c r="F155" s="225" t="s">
        <v>130</v>
      </c>
      <c r="G155" s="226" t="s">
        <v>131</v>
      </c>
      <c r="H155" s="227">
        <v>1</v>
      </c>
      <c r="I155" s="228"/>
      <c r="J155" s="229">
        <f>ROUND(I155*H155,2)</f>
        <v>0</v>
      </c>
      <c r="K155" s="230"/>
      <c r="L155" s="41"/>
      <c r="M155" s="231" t="s">
        <v>1</v>
      </c>
      <c r="N155" s="232" t="s">
        <v>41</v>
      </c>
      <c r="O155" s="94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5" t="s">
        <v>132</v>
      </c>
      <c r="AT155" s="235" t="s">
        <v>128</v>
      </c>
      <c r="AU155" s="235" t="s">
        <v>133</v>
      </c>
      <c r="AY155" s="14" t="s">
        <v>125</v>
      </c>
      <c r="BE155" s="236">
        <f>IF(N155="základná",J155,0)</f>
        <v>0</v>
      </c>
      <c r="BF155" s="236">
        <f>IF(N155="znížená",J155,0)</f>
        <v>0</v>
      </c>
      <c r="BG155" s="236">
        <f>IF(N155="zákl. prenesená",J155,0)</f>
        <v>0</v>
      </c>
      <c r="BH155" s="236">
        <f>IF(N155="zníž. prenesená",J155,0)</f>
        <v>0</v>
      </c>
      <c r="BI155" s="236">
        <f>IF(N155="nulová",J155,0)</f>
        <v>0</v>
      </c>
      <c r="BJ155" s="14" t="s">
        <v>133</v>
      </c>
      <c r="BK155" s="236">
        <f>ROUND(I155*H155,2)</f>
        <v>0</v>
      </c>
      <c r="BL155" s="14" t="s">
        <v>132</v>
      </c>
      <c r="BM155" s="235" t="s">
        <v>194</v>
      </c>
    </row>
    <row r="156" s="2" customFormat="1" ht="16.5" customHeight="1">
      <c r="A156" s="35"/>
      <c r="B156" s="36"/>
      <c r="C156" s="223" t="s">
        <v>7</v>
      </c>
      <c r="D156" s="223" t="s">
        <v>128</v>
      </c>
      <c r="E156" s="224" t="s">
        <v>137</v>
      </c>
      <c r="F156" s="225" t="s">
        <v>138</v>
      </c>
      <c r="G156" s="226" t="s">
        <v>131</v>
      </c>
      <c r="H156" s="227">
        <v>1</v>
      </c>
      <c r="I156" s="228"/>
      <c r="J156" s="229">
        <f>ROUND(I156*H156,2)</f>
        <v>0</v>
      </c>
      <c r="K156" s="230"/>
      <c r="L156" s="41"/>
      <c r="M156" s="231" t="s">
        <v>1</v>
      </c>
      <c r="N156" s="232" t="s">
        <v>41</v>
      </c>
      <c r="O156" s="94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5" t="s">
        <v>132</v>
      </c>
      <c r="AT156" s="235" t="s">
        <v>128</v>
      </c>
      <c r="AU156" s="235" t="s">
        <v>133</v>
      </c>
      <c r="AY156" s="14" t="s">
        <v>125</v>
      </c>
      <c r="BE156" s="236">
        <f>IF(N156="základná",J156,0)</f>
        <v>0</v>
      </c>
      <c r="BF156" s="236">
        <f>IF(N156="znížená",J156,0)</f>
        <v>0</v>
      </c>
      <c r="BG156" s="236">
        <f>IF(N156="zákl. prenesená",J156,0)</f>
        <v>0</v>
      </c>
      <c r="BH156" s="236">
        <f>IF(N156="zníž. prenesená",J156,0)</f>
        <v>0</v>
      </c>
      <c r="BI156" s="236">
        <f>IF(N156="nulová",J156,0)</f>
        <v>0</v>
      </c>
      <c r="BJ156" s="14" t="s">
        <v>133</v>
      </c>
      <c r="BK156" s="236">
        <f>ROUND(I156*H156,2)</f>
        <v>0</v>
      </c>
      <c r="BL156" s="14" t="s">
        <v>132</v>
      </c>
      <c r="BM156" s="235" t="s">
        <v>195</v>
      </c>
    </row>
    <row r="157" s="2" customFormat="1" ht="16.5" customHeight="1">
      <c r="A157" s="35"/>
      <c r="B157" s="36"/>
      <c r="C157" s="223" t="s">
        <v>196</v>
      </c>
      <c r="D157" s="223" t="s">
        <v>128</v>
      </c>
      <c r="E157" s="224" t="s">
        <v>140</v>
      </c>
      <c r="F157" s="225" t="s">
        <v>141</v>
      </c>
      <c r="G157" s="226" t="s">
        <v>131</v>
      </c>
      <c r="H157" s="227">
        <v>1</v>
      </c>
      <c r="I157" s="228"/>
      <c r="J157" s="229">
        <f>ROUND(I157*H157,2)</f>
        <v>0</v>
      </c>
      <c r="K157" s="230"/>
      <c r="L157" s="41"/>
      <c r="M157" s="231" t="s">
        <v>1</v>
      </c>
      <c r="N157" s="232" t="s">
        <v>41</v>
      </c>
      <c r="O157" s="94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5" t="s">
        <v>132</v>
      </c>
      <c r="AT157" s="235" t="s">
        <v>128</v>
      </c>
      <c r="AU157" s="235" t="s">
        <v>133</v>
      </c>
      <c r="AY157" s="14" t="s">
        <v>125</v>
      </c>
      <c r="BE157" s="236">
        <f>IF(N157="základná",J157,0)</f>
        <v>0</v>
      </c>
      <c r="BF157" s="236">
        <f>IF(N157="znížená",J157,0)</f>
        <v>0</v>
      </c>
      <c r="BG157" s="236">
        <f>IF(N157="zákl. prenesená",J157,0)</f>
        <v>0</v>
      </c>
      <c r="BH157" s="236">
        <f>IF(N157="zníž. prenesená",J157,0)</f>
        <v>0</v>
      </c>
      <c r="BI157" s="236">
        <f>IF(N157="nulová",J157,0)</f>
        <v>0</v>
      </c>
      <c r="BJ157" s="14" t="s">
        <v>133</v>
      </c>
      <c r="BK157" s="236">
        <f>ROUND(I157*H157,2)</f>
        <v>0</v>
      </c>
      <c r="BL157" s="14" t="s">
        <v>132</v>
      </c>
      <c r="BM157" s="235" t="s">
        <v>197</v>
      </c>
    </row>
    <row r="158" s="2" customFormat="1" ht="16.5" customHeight="1">
      <c r="A158" s="35"/>
      <c r="B158" s="36"/>
      <c r="C158" s="223" t="s">
        <v>166</v>
      </c>
      <c r="D158" s="223" t="s">
        <v>128</v>
      </c>
      <c r="E158" s="224" t="s">
        <v>144</v>
      </c>
      <c r="F158" s="225" t="s">
        <v>145</v>
      </c>
      <c r="G158" s="226" t="s">
        <v>131</v>
      </c>
      <c r="H158" s="227">
        <v>1</v>
      </c>
      <c r="I158" s="228"/>
      <c r="J158" s="229">
        <f>ROUND(I158*H158,2)</f>
        <v>0</v>
      </c>
      <c r="K158" s="230"/>
      <c r="L158" s="41"/>
      <c r="M158" s="231" t="s">
        <v>1</v>
      </c>
      <c r="N158" s="232" t="s">
        <v>41</v>
      </c>
      <c r="O158" s="94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5" t="s">
        <v>132</v>
      </c>
      <c r="AT158" s="235" t="s">
        <v>128</v>
      </c>
      <c r="AU158" s="235" t="s">
        <v>133</v>
      </c>
      <c r="AY158" s="14" t="s">
        <v>125</v>
      </c>
      <c r="BE158" s="236">
        <f>IF(N158="základná",J158,0)</f>
        <v>0</v>
      </c>
      <c r="BF158" s="236">
        <f>IF(N158="znížená",J158,0)</f>
        <v>0</v>
      </c>
      <c r="BG158" s="236">
        <f>IF(N158="zákl. prenesená",J158,0)</f>
        <v>0</v>
      </c>
      <c r="BH158" s="236">
        <f>IF(N158="zníž. prenesená",J158,0)</f>
        <v>0</v>
      </c>
      <c r="BI158" s="236">
        <f>IF(N158="nulová",J158,0)</f>
        <v>0</v>
      </c>
      <c r="BJ158" s="14" t="s">
        <v>133</v>
      </c>
      <c r="BK158" s="236">
        <f>ROUND(I158*H158,2)</f>
        <v>0</v>
      </c>
      <c r="BL158" s="14" t="s">
        <v>132</v>
      </c>
      <c r="BM158" s="235" t="s">
        <v>198</v>
      </c>
    </row>
    <row r="159" s="2" customFormat="1" ht="16.5" customHeight="1">
      <c r="A159" s="35"/>
      <c r="B159" s="36"/>
      <c r="C159" s="223" t="s">
        <v>199</v>
      </c>
      <c r="D159" s="223" t="s">
        <v>128</v>
      </c>
      <c r="E159" s="224" t="s">
        <v>151</v>
      </c>
      <c r="F159" s="225" t="s">
        <v>152</v>
      </c>
      <c r="G159" s="226" t="s">
        <v>131</v>
      </c>
      <c r="H159" s="227">
        <v>1</v>
      </c>
      <c r="I159" s="228"/>
      <c r="J159" s="229">
        <f>ROUND(I159*H159,2)</f>
        <v>0</v>
      </c>
      <c r="K159" s="230"/>
      <c r="L159" s="41"/>
      <c r="M159" s="231" t="s">
        <v>1</v>
      </c>
      <c r="N159" s="232" t="s">
        <v>41</v>
      </c>
      <c r="O159" s="94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5" t="s">
        <v>132</v>
      </c>
      <c r="AT159" s="235" t="s">
        <v>128</v>
      </c>
      <c r="AU159" s="235" t="s">
        <v>133</v>
      </c>
      <c r="AY159" s="14" t="s">
        <v>125</v>
      </c>
      <c r="BE159" s="236">
        <f>IF(N159="základná",J159,0)</f>
        <v>0</v>
      </c>
      <c r="BF159" s="236">
        <f>IF(N159="znížená",J159,0)</f>
        <v>0</v>
      </c>
      <c r="BG159" s="236">
        <f>IF(N159="zákl. prenesená",J159,0)</f>
        <v>0</v>
      </c>
      <c r="BH159" s="236">
        <f>IF(N159="zníž. prenesená",J159,0)</f>
        <v>0</v>
      </c>
      <c r="BI159" s="236">
        <f>IF(N159="nulová",J159,0)</f>
        <v>0</v>
      </c>
      <c r="BJ159" s="14" t="s">
        <v>133</v>
      </c>
      <c r="BK159" s="236">
        <f>ROUND(I159*H159,2)</f>
        <v>0</v>
      </c>
      <c r="BL159" s="14" t="s">
        <v>132</v>
      </c>
      <c r="BM159" s="235" t="s">
        <v>200</v>
      </c>
    </row>
    <row r="160" s="2" customFormat="1" ht="16.5" customHeight="1">
      <c r="A160" s="35"/>
      <c r="B160" s="36"/>
      <c r="C160" s="223" t="s">
        <v>169</v>
      </c>
      <c r="D160" s="223" t="s">
        <v>128</v>
      </c>
      <c r="E160" s="224" t="s">
        <v>154</v>
      </c>
      <c r="F160" s="225" t="s">
        <v>155</v>
      </c>
      <c r="G160" s="226" t="s">
        <v>131</v>
      </c>
      <c r="H160" s="227">
        <v>1</v>
      </c>
      <c r="I160" s="228"/>
      <c r="J160" s="229">
        <f>ROUND(I160*H160,2)</f>
        <v>0</v>
      </c>
      <c r="K160" s="230"/>
      <c r="L160" s="41"/>
      <c r="M160" s="231" t="s">
        <v>1</v>
      </c>
      <c r="N160" s="232" t="s">
        <v>41</v>
      </c>
      <c r="O160" s="94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5" t="s">
        <v>132</v>
      </c>
      <c r="AT160" s="235" t="s">
        <v>128</v>
      </c>
      <c r="AU160" s="235" t="s">
        <v>133</v>
      </c>
      <c r="AY160" s="14" t="s">
        <v>125</v>
      </c>
      <c r="BE160" s="236">
        <f>IF(N160="základná",J160,0)</f>
        <v>0</v>
      </c>
      <c r="BF160" s="236">
        <f>IF(N160="znížená",J160,0)</f>
        <v>0</v>
      </c>
      <c r="BG160" s="236">
        <f>IF(N160="zákl. prenesená",J160,0)</f>
        <v>0</v>
      </c>
      <c r="BH160" s="236">
        <f>IF(N160="zníž. prenesená",J160,0)</f>
        <v>0</v>
      </c>
      <c r="BI160" s="236">
        <f>IF(N160="nulová",J160,0)</f>
        <v>0</v>
      </c>
      <c r="BJ160" s="14" t="s">
        <v>133</v>
      </c>
      <c r="BK160" s="236">
        <f>ROUND(I160*H160,2)</f>
        <v>0</v>
      </c>
      <c r="BL160" s="14" t="s">
        <v>132</v>
      </c>
      <c r="BM160" s="235" t="s">
        <v>201</v>
      </c>
    </row>
    <row r="161" s="2" customFormat="1" ht="16.5" customHeight="1">
      <c r="A161" s="35"/>
      <c r="B161" s="36"/>
      <c r="C161" s="223" t="s">
        <v>202</v>
      </c>
      <c r="D161" s="223" t="s">
        <v>128</v>
      </c>
      <c r="E161" s="224" t="s">
        <v>158</v>
      </c>
      <c r="F161" s="225" t="s">
        <v>159</v>
      </c>
      <c r="G161" s="226" t="s">
        <v>131</v>
      </c>
      <c r="H161" s="227">
        <v>1</v>
      </c>
      <c r="I161" s="228"/>
      <c r="J161" s="229">
        <f>ROUND(I161*H161,2)</f>
        <v>0</v>
      </c>
      <c r="K161" s="230"/>
      <c r="L161" s="41"/>
      <c r="M161" s="231" t="s">
        <v>1</v>
      </c>
      <c r="N161" s="232" t="s">
        <v>41</v>
      </c>
      <c r="O161" s="94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5" t="s">
        <v>132</v>
      </c>
      <c r="AT161" s="235" t="s">
        <v>128</v>
      </c>
      <c r="AU161" s="235" t="s">
        <v>133</v>
      </c>
      <c r="AY161" s="14" t="s">
        <v>125</v>
      </c>
      <c r="BE161" s="236">
        <f>IF(N161="základná",J161,0)</f>
        <v>0</v>
      </c>
      <c r="BF161" s="236">
        <f>IF(N161="znížená",J161,0)</f>
        <v>0</v>
      </c>
      <c r="BG161" s="236">
        <f>IF(N161="zákl. prenesená",J161,0)</f>
        <v>0</v>
      </c>
      <c r="BH161" s="236">
        <f>IF(N161="zníž. prenesená",J161,0)</f>
        <v>0</v>
      </c>
      <c r="BI161" s="236">
        <f>IF(N161="nulová",J161,0)</f>
        <v>0</v>
      </c>
      <c r="BJ161" s="14" t="s">
        <v>133</v>
      </c>
      <c r="BK161" s="236">
        <f>ROUND(I161*H161,2)</f>
        <v>0</v>
      </c>
      <c r="BL161" s="14" t="s">
        <v>132</v>
      </c>
      <c r="BM161" s="235" t="s">
        <v>203</v>
      </c>
    </row>
    <row r="162" s="2" customFormat="1" ht="16.5" customHeight="1">
      <c r="A162" s="35"/>
      <c r="B162" s="36"/>
      <c r="C162" s="223" t="s">
        <v>173</v>
      </c>
      <c r="D162" s="223" t="s">
        <v>128</v>
      </c>
      <c r="E162" s="224" t="s">
        <v>161</v>
      </c>
      <c r="F162" s="225" t="s">
        <v>162</v>
      </c>
      <c r="G162" s="226" t="s">
        <v>131</v>
      </c>
      <c r="H162" s="227">
        <v>1</v>
      </c>
      <c r="I162" s="228"/>
      <c r="J162" s="229">
        <f>ROUND(I162*H162,2)</f>
        <v>0</v>
      </c>
      <c r="K162" s="230"/>
      <c r="L162" s="41"/>
      <c r="M162" s="231" t="s">
        <v>1</v>
      </c>
      <c r="N162" s="232" t="s">
        <v>41</v>
      </c>
      <c r="O162" s="94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5" t="s">
        <v>132</v>
      </c>
      <c r="AT162" s="235" t="s">
        <v>128</v>
      </c>
      <c r="AU162" s="235" t="s">
        <v>133</v>
      </c>
      <c r="AY162" s="14" t="s">
        <v>125</v>
      </c>
      <c r="BE162" s="236">
        <f>IF(N162="základná",J162,0)</f>
        <v>0</v>
      </c>
      <c r="BF162" s="236">
        <f>IF(N162="znížená",J162,0)</f>
        <v>0</v>
      </c>
      <c r="BG162" s="236">
        <f>IF(N162="zákl. prenesená",J162,0)</f>
        <v>0</v>
      </c>
      <c r="BH162" s="236">
        <f>IF(N162="zníž. prenesená",J162,0)</f>
        <v>0</v>
      </c>
      <c r="BI162" s="236">
        <f>IF(N162="nulová",J162,0)</f>
        <v>0</v>
      </c>
      <c r="BJ162" s="14" t="s">
        <v>133</v>
      </c>
      <c r="BK162" s="236">
        <f>ROUND(I162*H162,2)</f>
        <v>0</v>
      </c>
      <c r="BL162" s="14" t="s">
        <v>132</v>
      </c>
      <c r="BM162" s="235" t="s">
        <v>204</v>
      </c>
    </row>
    <row r="163" s="2" customFormat="1" ht="16.5" customHeight="1">
      <c r="A163" s="35"/>
      <c r="B163" s="36"/>
      <c r="C163" s="223" t="s">
        <v>205</v>
      </c>
      <c r="D163" s="223" t="s">
        <v>128</v>
      </c>
      <c r="E163" s="224" t="s">
        <v>206</v>
      </c>
      <c r="F163" s="225" t="s">
        <v>207</v>
      </c>
      <c r="G163" s="226" t="s">
        <v>131</v>
      </c>
      <c r="H163" s="227">
        <v>1</v>
      </c>
      <c r="I163" s="228"/>
      <c r="J163" s="229">
        <f>ROUND(I163*H163,2)</f>
        <v>0</v>
      </c>
      <c r="K163" s="230"/>
      <c r="L163" s="41"/>
      <c r="M163" s="231" t="s">
        <v>1</v>
      </c>
      <c r="N163" s="232" t="s">
        <v>41</v>
      </c>
      <c r="O163" s="94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5" t="s">
        <v>132</v>
      </c>
      <c r="AT163" s="235" t="s">
        <v>128</v>
      </c>
      <c r="AU163" s="235" t="s">
        <v>133</v>
      </c>
      <c r="AY163" s="14" t="s">
        <v>125</v>
      </c>
      <c r="BE163" s="236">
        <f>IF(N163="základná",J163,0)</f>
        <v>0</v>
      </c>
      <c r="BF163" s="236">
        <f>IF(N163="znížená",J163,0)</f>
        <v>0</v>
      </c>
      <c r="BG163" s="236">
        <f>IF(N163="zákl. prenesená",J163,0)</f>
        <v>0</v>
      </c>
      <c r="BH163" s="236">
        <f>IF(N163="zníž. prenesená",J163,0)</f>
        <v>0</v>
      </c>
      <c r="BI163" s="236">
        <f>IF(N163="nulová",J163,0)</f>
        <v>0</v>
      </c>
      <c r="BJ163" s="14" t="s">
        <v>133</v>
      </c>
      <c r="BK163" s="236">
        <f>ROUND(I163*H163,2)</f>
        <v>0</v>
      </c>
      <c r="BL163" s="14" t="s">
        <v>132</v>
      </c>
      <c r="BM163" s="235" t="s">
        <v>208</v>
      </c>
    </row>
    <row r="164" s="2" customFormat="1" ht="16.5" customHeight="1">
      <c r="A164" s="35"/>
      <c r="B164" s="36"/>
      <c r="C164" s="223" t="s">
        <v>176</v>
      </c>
      <c r="D164" s="223" t="s">
        <v>128</v>
      </c>
      <c r="E164" s="224" t="s">
        <v>209</v>
      </c>
      <c r="F164" s="225" t="s">
        <v>210</v>
      </c>
      <c r="G164" s="226" t="s">
        <v>131</v>
      </c>
      <c r="H164" s="227">
        <v>2</v>
      </c>
      <c r="I164" s="228"/>
      <c r="J164" s="229">
        <f>ROUND(I164*H164,2)</f>
        <v>0</v>
      </c>
      <c r="K164" s="230"/>
      <c r="L164" s="41"/>
      <c r="M164" s="231" t="s">
        <v>1</v>
      </c>
      <c r="N164" s="232" t="s">
        <v>41</v>
      </c>
      <c r="O164" s="94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5" t="s">
        <v>132</v>
      </c>
      <c r="AT164" s="235" t="s">
        <v>128</v>
      </c>
      <c r="AU164" s="235" t="s">
        <v>133</v>
      </c>
      <c r="AY164" s="14" t="s">
        <v>125</v>
      </c>
      <c r="BE164" s="236">
        <f>IF(N164="základná",J164,0)</f>
        <v>0</v>
      </c>
      <c r="BF164" s="236">
        <f>IF(N164="znížená",J164,0)</f>
        <v>0</v>
      </c>
      <c r="BG164" s="236">
        <f>IF(N164="zákl. prenesená",J164,0)</f>
        <v>0</v>
      </c>
      <c r="BH164" s="236">
        <f>IF(N164="zníž. prenesená",J164,0)</f>
        <v>0</v>
      </c>
      <c r="BI164" s="236">
        <f>IF(N164="nulová",J164,0)</f>
        <v>0</v>
      </c>
      <c r="BJ164" s="14" t="s">
        <v>133</v>
      </c>
      <c r="BK164" s="236">
        <f>ROUND(I164*H164,2)</f>
        <v>0</v>
      </c>
      <c r="BL164" s="14" t="s">
        <v>132</v>
      </c>
      <c r="BM164" s="235" t="s">
        <v>211</v>
      </c>
    </row>
    <row r="165" s="2" customFormat="1" ht="16.5" customHeight="1">
      <c r="A165" s="35"/>
      <c r="B165" s="36"/>
      <c r="C165" s="223" t="s">
        <v>212</v>
      </c>
      <c r="D165" s="223" t="s">
        <v>128</v>
      </c>
      <c r="E165" s="224" t="s">
        <v>213</v>
      </c>
      <c r="F165" s="225" t="s">
        <v>214</v>
      </c>
      <c r="G165" s="226" t="s">
        <v>131</v>
      </c>
      <c r="H165" s="227">
        <v>3</v>
      </c>
      <c r="I165" s="228"/>
      <c r="J165" s="229">
        <f>ROUND(I165*H165,2)</f>
        <v>0</v>
      </c>
      <c r="K165" s="230"/>
      <c r="L165" s="41"/>
      <c r="M165" s="231" t="s">
        <v>1</v>
      </c>
      <c r="N165" s="232" t="s">
        <v>41</v>
      </c>
      <c r="O165" s="94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5" t="s">
        <v>132</v>
      </c>
      <c r="AT165" s="235" t="s">
        <v>128</v>
      </c>
      <c r="AU165" s="235" t="s">
        <v>133</v>
      </c>
      <c r="AY165" s="14" t="s">
        <v>125</v>
      </c>
      <c r="BE165" s="236">
        <f>IF(N165="základná",J165,0)</f>
        <v>0</v>
      </c>
      <c r="BF165" s="236">
        <f>IF(N165="znížená",J165,0)</f>
        <v>0</v>
      </c>
      <c r="BG165" s="236">
        <f>IF(N165="zákl. prenesená",J165,0)</f>
        <v>0</v>
      </c>
      <c r="BH165" s="236">
        <f>IF(N165="zníž. prenesená",J165,0)</f>
        <v>0</v>
      </c>
      <c r="BI165" s="236">
        <f>IF(N165="nulová",J165,0)</f>
        <v>0</v>
      </c>
      <c r="BJ165" s="14" t="s">
        <v>133</v>
      </c>
      <c r="BK165" s="236">
        <f>ROUND(I165*H165,2)</f>
        <v>0</v>
      </c>
      <c r="BL165" s="14" t="s">
        <v>132</v>
      </c>
      <c r="BM165" s="235" t="s">
        <v>215</v>
      </c>
    </row>
    <row r="166" s="2" customFormat="1" ht="16.5" customHeight="1">
      <c r="A166" s="35"/>
      <c r="B166" s="36"/>
      <c r="C166" s="223" t="s">
        <v>180</v>
      </c>
      <c r="D166" s="223" t="s">
        <v>128</v>
      </c>
      <c r="E166" s="224" t="s">
        <v>216</v>
      </c>
      <c r="F166" s="225" t="s">
        <v>217</v>
      </c>
      <c r="G166" s="226" t="s">
        <v>131</v>
      </c>
      <c r="H166" s="227">
        <v>2</v>
      </c>
      <c r="I166" s="228"/>
      <c r="J166" s="229">
        <f>ROUND(I166*H166,2)</f>
        <v>0</v>
      </c>
      <c r="K166" s="230"/>
      <c r="L166" s="41"/>
      <c r="M166" s="231" t="s">
        <v>1</v>
      </c>
      <c r="N166" s="232" t="s">
        <v>41</v>
      </c>
      <c r="O166" s="94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5" t="s">
        <v>132</v>
      </c>
      <c r="AT166" s="235" t="s">
        <v>128</v>
      </c>
      <c r="AU166" s="235" t="s">
        <v>133</v>
      </c>
      <c r="AY166" s="14" t="s">
        <v>125</v>
      </c>
      <c r="BE166" s="236">
        <f>IF(N166="základná",J166,0)</f>
        <v>0</v>
      </c>
      <c r="BF166" s="236">
        <f>IF(N166="znížená",J166,0)</f>
        <v>0</v>
      </c>
      <c r="BG166" s="236">
        <f>IF(N166="zákl. prenesená",J166,0)</f>
        <v>0</v>
      </c>
      <c r="BH166" s="236">
        <f>IF(N166="zníž. prenesená",J166,0)</f>
        <v>0</v>
      </c>
      <c r="BI166" s="236">
        <f>IF(N166="nulová",J166,0)</f>
        <v>0</v>
      </c>
      <c r="BJ166" s="14" t="s">
        <v>133</v>
      </c>
      <c r="BK166" s="236">
        <f>ROUND(I166*H166,2)</f>
        <v>0</v>
      </c>
      <c r="BL166" s="14" t="s">
        <v>132</v>
      </c>
      <c r="BM166" s="235" t="s">
        <v>218</v>
      </c>
    </row>
    <row r="167" s="2" customFormat="1" ht="16.5" customHeight="1">
      <c r="A167" s="35"/>
      <c r="B167" s="36"/>
      <c r="C167" s="223" t="s">
        <v>219</v>
      </c>
      <c r="D167" s="223" t="s">
        <v>128</v>
      </c>
      <c r="E167" s="224" t="s">
        <v>220</v>
      </c>
      <c r="F167" s="225" t="s">
        <v>221</v>
      </c>
      <c r="G167" s="226" t="s">
        <v>131</v>
      </c>
      <c r="H167" s="227">
        <v>3</v>
      </c>
      <c r="I167" s="228"/>
      <c r="J167" s="229">
        <f>ROUND(I167*H167,2)</f>
        <v>0</v>
      </c>
      <c r="K167" s="230"/>
      <c r="L167" s="41"/>
      <c r="M167" s="231" t="s">
        <v>1</v>
      </c>
      <c r="N167" s="232" t="s">
        <v>41</v>
      </c>
      <c r="O167" s="94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5" t="s">
        <v>132</v>
      </c>
      <c r="AT167" s="235" t="s">
        <v>128</v>
      </c>
      <c r="AU167" s="235" t="s">
        <v>133</v>
      </c>
      <c r="AY167" s="14" t="s">
        <v>125</v>
      </c>
      <c r="BE167" s="236">
        <f>IF(N167="základná",J167,0)</f>
        <v>0</v>
      </c>
      <c r="BF167" s="236">
        <f>IF(N167="znížená",J167,0)</f>
        <v>0</v>
      </c>
      <c r="BG167" s="236">
        <f>IF(N167="zákl. prenesená",J167,0)</f>
        <v>0</v>
      </c>
      <c r="BH167" s="236">
        <f>IF(N167="zníž. prenesená",J167,0)</f>
        <v>0</v>
      </c>
      <c r="BI167" s="236">
        <f>IF(N167="nulová",J167,0)</f>
        <v>0</v>
      </c>
      <c r="BJ167" s="14" t="s">
        <v>133</v>
      </c>
      <c r="BK167" s="236">
        <f>ROUND(I167*H167,2)</f>
        <v>0</v>
      </c>
      <c r="BL167" s="14" t="s">
        <v>132</v>
      </c>
      <c r="BM167" s="235" t="s">
        <v>222</v>
      </c>
    </row>
    <row r="168" s="2" customFormat="1" ht="16.5" customHeight="1">
      <c r="A168" s="35"/>
      <c r="B168" s="36"/>
      <c r="C168" s="223" t="s">
        <v>183</v>
      </c>
      <c r="D168" s="223" t="s">
        <v>128</v>
      </c>
      <c r="E168" s="224" t="s">
        <v>223</v>
      </c>
      <c r="F168" s="225" t="s">
        <v>224</v>
      </c>
      <c r="G168" s="226" t="s">
        <v>131</v>
      </c>
      <c r="H168" s="227">
        <v>1</v>
      </c>
      <c r="I168" s="228"/>
      <c r="J168" s="229">
        <f>ROUND(I168*H168,2)</f>
        <v>0</v>
      </c>
      <c r="K168" s="230"/>
      <c r="L168" s="41"/>
      <c r="M168" s="231" t="s">
        <v>1</v>
      </c>
      <c r="N168" s="232" t="s">
        <v>41</v>
      </c>
      <c r="O168" s="94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5" t="s">
        <v>132</v>
      </c>
      <c r="AT168" s="235" t="s">
        <v>128</v>
      </c>
      <c r="AU168" s="235" t="s">
        <v>133</v>
      </c>
      <c r="AY168" s="14" t="s">
        <v>125</v>
      </c>
      <c r="BE168" s="236">
        <f>IF(N168="základná",J168,0)</f>
        <v>0</v>
      </c>
      <c r="BF168" s="236">
        <f>IF(N168="znížená",J168,0)</f>
        <v>0</v>
      </c>
      <c r="BG168" s="236">
        <f>IF(N168="zákl. prenesená",J168,0)</f>
        <v>0</v>
      </c>
      <c r="BH168" s="236">
        <f>IF(N168="zníž. prenesená",J168,0)</f>
        <v>0</v>
      </c>
      <c r="BI168" s="236">
        <f>IF(N168="nulová",J168,0)</f>
        <v>0</v>
      </c>
      <c r="BJ168" s="14" t="s">
        <v>133</v>
      </c>
      <c r="BK168" s="236">
        <f>ROUND(I168*H168,2)</f>
        <v>0</v>
      </c>
      <c r="BL168" s="14" t="s">
        <v>132</v>
      </c>
      <c r="BM168" s="235" t="s">
        <v>132</v>
      </c>
    </row>
    <row r="169" s="2" customFormat="1" ht="16.5" customHeight="1">
      <c r="A169" s="35"/>
      <c r="B169" s="36"/>
      <c r="C169" s="223" t="s">
        <v>225</v>
      </c>
      <c r="D169" s="223" t="s">
        <v>128</v>
      </c>
      <c r="E169" s="224" t="s">
        <v>226</v>
      </c>
      <c r="F169" s="225" t="s">
        <v>227</v>
      </c>
      <c r="G169" s="226" t="s">
        <v>131</v>
      </c>
      <c r="H169" s="227">
        <v>1</v>
      </c>
      <c r="I169" s="228"/>
      <c r="J169" s="229">
        <f>ROUND(I169*H169,2)</f>
        <v>0</v>
      </c>
      <c r="K169" s="230"/>
      <c r="L169" s="41"/>
      <c r="M169" s="231" t="s">
        <v>1</v>
      </c>
      <c r="N169" s="232" t="s">
        <v>41</v>
      </c>
      <c r="O169" s="94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5" t="s">
        <v>132</v>
      </c>
      <c r="AT169" s="235" t="s">
        <v>128</v>
      </c>
      <c r="AU169" s="235" t="s">
        <v>133</v>
      </c>
      <c r="AY169" s="14" t="s">
        <v>125</v>
      </c>
      <c r="BE169" s="236">
        <f>IF(N169="základná",J169,0)</f>
        <v>0</v>
      </c>
      <c r="BF169" s="236">
        <f>IF(N169="znížená",J169,0)</f>
        <v>0</v>
      </c>
      <c r="BG169" s="236">
        <f>IF(N169="zákl. prenesená",J169,0)</f>
        <v>0</v>
      </c>
      <c r="BH169" s="236">
        <f>IF(N169="zníž. prenesená",J169,0)</f>
        <v>0</v>
      </c>
      <c r="BI169" s="236">
        <f>IF(N169="nulová",J169,0)</f>
        <v>0</v>
      </c>
      <c r="BJ169" s="14" t="s">
        <v>133</v>
      </c>
      <c r="BK169" s="236">
        <f>ROUND(I169*H169,2)</f>
        <v>0</v>
      </c>
      <c r="BL169" s="14" t="s">
        <v>132</v>
      </c>
      <c r="BM169" s="235" t="s">
        <v>228</v>
      </c>
    </row>
    <row r="170" s="2" customFormat="1" ht="16.5" customHeight="1">
      <c r="A170" s="35"/>
      <c r="B170" s="36"/>
      <c r="C170" s="223" t="s">
        <v>187</v>
      </c>
      <c r="D170" s="223" t="s">
        <v>128</v>
      </c>
      <c r="E170" s="224" t="s">
        <v>229</v>
      </c>
      <c r="F170" s="225" t="s">
        <v>230</v>
      </c>
      <c r="G170" s="226" t="s">
        <v>131</v>
      </c>
      <c r="H170" s="227">
        <v>1</v>
      </c>
      <c r="I170" s="228"/>
      <c r="J170" s="229">
        <f>ROUND(I170*H170,2)</f>
        <v>0</v>
      </c>
      <c r="K170" s="230"/>
      <c r="L170" s="41"/>
      <c r="M170" s="231" t="s">
        <v>1</v>
      </c>
      <c r="N170" s="232" t="s">
        <v>41</v>
      </c>
      <c r="O170" s="94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5" t="s">
        <v>132</v>
      </c>
      <c r="AT170" s="235" t="s">
        <v>128</v>
      </c>
      <c r="AU170" s="235" t="s">
        <v>133</v>
      </c>
      <c r="AY170" s="14" t="s">
        <v>125</v>
      </c>
      <c r="BE170" s="236">
        <f>IF(N170="základná",J170,0)</f>
        <v>0</v>
      </c>
      <c r="BF170" s="236">
        <f>IF(N170="znížená",J170,0)</f>
        <v>0</v>
      </c>
      <c r="BG170" s="236">
        <f>IF(N170="zákl. prenesená",J170,0)</f>
        <v>0</v>
      </c>
      <c r="BH170" s="236">
        <f>IF(N170="zníž. prenesená",J170,0)</f>
        <v>0</v>
      </c>
      <c r="BI170" s="236">
        <f>IF(N170="nulová",J170,0)</f>
        <v>0</v>
      </c>
      <c r="BJ170" s="14" t="s">
        <v>133</v>
      </c>
      <c r="BK170" s="236">
        <f>ROUND(I170*H170,2)</f>
        <v>0</v>
      </c>
      <c r="BL170" s="14" t="s">
        <v>132</v>
      </c>
      <c r="BM170" s="235" t="s">
        <v>231</v>
      </c>
    </row>
    <row r="171" s="2" customFormat="1" ht="16.5" customHeight="1">
      <c r="A171" s="35"/>
      <c r="B171" s="36"/>
      <c r="C171" s="223" t="s">
        <v>232</v>
      </c>
      <c r="D171" s="223" t="s">
        <v>128</v>
      </c>
      <c r="E171" s="224" t="s">
        <v>233</v>
      </c>
      <c r="F171" s="225" t="s">
        <v>234</v>
      </c>
      <c r="G171" s="226" t="s">
        <v>131</v>
      </c>
      <c r="H171" s="227">
        <v>3</v>
      </c>
      <c r="I171" s="228"/>
      <c r="J171" s="229">
        <f>ROUND(I171*H171,2)</f>
        <v>0</v>
      </c>
      <c r="K171" s="230"/>
      <c r="L171" s="41"/>
      <c r="M171" s="231" t="s">
        <v>1</v>
      </c>
      <c r="N171" s="232" t="s">
        <v>41</v>
      </c>
      <c r="O171" s="94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5" t="s">
        <v>132</v>
      </c>
      <c r="AT171" s="235" t="s">
        <v>128</v>
      </c>
      <c r="AU171" s="235" t="s">
        <v>133</v>
      </c>
      <c r="AY171" s="14" t="s">
        <v>125</v>
      </c>
      <c r="BE171" s="236">
        <f>IF(N171="základná",J171,0)</f>
        <v>0</v>
      </c>
      <c r="BF171" s="236">
        <f>IF(N171="znížená",J171,0)</f>
        <v>0</v>
      </c>
      <c r="BG171" s="236">
        <f>IF(N171="zákl. prenesená",J171,0)</f>
        <v>0</v>
      </c>
      <c r="BH171" s="236">
        <f>IF(N171="zníž. prenesená",J171,0)</f>
        <v>0</v>
      </c>
      <c r="BI171" s="236">
        <f>IF(N171="nulová",J171,0)</f>
        <v>0</v>
      </c>
      <c r="BJ171" s="14" t="s">
        <v>133</v>
      </c>
      <c r="BK171" s="236">
        <f>ROUND(I171*H171,2)</f>
        <v>0</v>
      </c>
      <c r="BL171" s="14" t="s">
        <v>132</v>
      </c>
      <c r="BM171" s="235" t="s">
        <v>235</v>
      </c>
    </row>
    <row r="172" s="12" customFormat="1" ht="22.8" customHeight="1">
      <c r="A172" s="12"/>
      <c r="B172" s="208"/>
      <c r="C172" s="209"/>
      <c r="D172" s="210" t="s">
        <v>74</v>
      </c>
      <c r="E172" s="221" t="s">
        <v>236</v>
      </c>
      <c r="F172" s="221" t="s">
        <v>237</v>
      </c>
      <c r="G172" s="209"/>
      <c r="H172" s="209"/>
      <c r="I172" s="212"/>
      <c r="J172" s="222">
        <f>BK172</f>
        <v>0</v>
      </c>
      <c r="K172" s="209"/>
      <c r="L172" s="213"/>
      <c r="M172" s="214"/>
      <c r="N172" s="215"/>
      <c r="O172" s="215"/>
      <c r="P172" s="216">
        <f>SUM(P173:P176)</f>
        <v>0</v>
      </c>
      <c r="Q172" s="215"/>
      <c r="R172" s="216">
        <f>SUM(R173:R176)</f>
        <v>0</v>
      </c>
      <c r="S172" s="215"/>
      <c r="T172" s="217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8" t="s">
        <v>83</v>
      </c>
      <c r="AT172" s="219" t="s">
        <v>74</v>
      </c>
      <c r="AU172" s="219" t="s">
        <v>83</v>
      </c>
      <c r="AY172" s="218" t="s">
        <v>125</v>
      </c>
      <c r="BK172" s="220">
        <f>SUM(BK173:BK176)</f>
        <v>0</v>
      </c>
    </row>
    <row r="173" s="2" customFormat="1" ht="16.5" customHeight="1">
      <c r="A173" s="35"/>
      <c r="B173" s="36"/>
      <c r="C173" s="223" t="s">
        <v>190</v>
      </c>
      <c r="D173" s="223" t="s">
        <v>128</v>
      </c>
      <c r="E173" s="224" t="s">
        <v>238</v>
      </c>
      <c r="F173" s="225" t="s">
        <v>239</v>
      </c>
      <c r="G173" s="226" t="s">
        <v>240</v>
      </c>
      <c r="H173" s="227">
        <v>1</v>
      </c>
      <c r="I173" s="228"/>
      <c r="J173" s="229">
        <f>ROUND(I173*H173,2)</f>
        <v>0</v>
      </c>
      <c r="K173" s="230"/>
      <c r="L173" s="41"/>
      <c r="M173" s="231" t="s">
        <v>1</v>
      </c>
      <c r="N173" s="232" t="s">
        <v>41</v>
      </c>
      <c r="O173" s="94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5" t="s">
        <v>132</v>
      </c>
      <c r="AT173" s="235" t="s">
        <v>128</v>
      </c>
      <c r="AU173" s="235" t="s">
        <v>133</v>
      </c>
      <c r="AY173" s="14" t="s">
        <v>125</v>
      </c>
      <c r="BE173" s="236">
        <f>IF(N173="základná",J173,0)</f>
        <v>0</v>
      </c>
      <c r="BF173" s="236">
        <f>IF(N173="znížená",J173,0)</f>
        <v>0</v>
      </c>
      <c r="BG173" s="236">
        <f>IF(N173="zákl. prenesená",J173,0)</f>
        <v>0</v>
      </c>
      <c r="BH173" s="236">
        <f>IF(N173="zníž. prenesená",J173,0)</f>
        <v>0</v>
      </c>
      <c r="BI173" s="236">
        <f>IF(N173="nulová",J173,0)</f>
        <v>0</v>
      </c>
      <c r="BJ173" s="14" t="s">
        <v>133</v>
      </c>
      <c r="BK173" s="236">
        <f>ROUND(I173*H173,2)</f>
        <v>0</v>
      </c>
      <c r="BL173" s="14" t="s">
        <v>132</v>
      </c>
      <c r="BM173" s="235" t="s">
        <v>241</v>
      </c>
    </row>
    <row r="174" s="2" customFormat="1" ht="16.5" customHeight="1">
      <c r="A174" s="35"/>
      <c r="B174" s="36"/>
      <c r="C174" s="223" t="s">
        <v>242</v>
      </c>
      <c r="D174" s="223" t="s">
        <v>128</v>
      </c>
      <c r="E174" s="224" t="s">
        <v>243</v>
      </c>
      <c r="F174" s="225" t="s">
        <v>244</v>
      </c>
      <c r="G174" s="226" t="s">
        <v>240</v>
      </c>
      <c r="H174" s="227">
        <v>1</v>
      </c>
      <c r="I174" s="228"/>
      <c r="J174" s="229">
        <f>ROUND(I174*H174,2)</f>
        <v>0</v>
      </c>
      <c r="K174" s="230"/>
      <c r="L174" s="41"/>
      <c r="M174" s="231" t="s">
        <v>1</v>
      </c>
      <c r="N174" s="232" t="s">
        <v>41</v>
      </c>
      <c r="O174" s="94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5" t="s">
        <v>132</v>
      </c>
      <c r="AT174" s="235" t="s">
        <v>128</v>
      </c>
      <c r="AU174" s="235" t="s">
        <v>133</v>
      </c>
      <c r="AY174" s="14" t="s">
        <v>125</v>
      </c>
      <c r="BE174" s="236">
        <f>IF(N174="základná",J174,0)</f>
        <v>0</v>
      </c>
      <c r="BF174" s="236">
        <f>IF(N174="znížená",J174,0)</f>
        <v>0</v>
      </c>
      <c r="BG174" s="236">
        <f>IF(N174="zákl. prenesená",J174,0)</f>
        <v>0</v>
      </c>
      <c r="BH174" s="236">
        <f>IF(N174="zníž. prenesená",J174,0)</f>
        <v>0</v>
      </c>
      <c r="BI174" s="236">
        <f>IF(N174="nulová",J174,0)</f>
        <v>0</v>
      </c>
      <c r="BJ174" s="14" t="s">
        <v>133</v>
      </c>
      <c r="BK174" s="236">
        <f>ROUND(I174*H174,2)</f>
        <v>0</v>
      </c>
      <c r="BL174" s="14" t="s">
        <v>132</v>
      </c>
      <c r="BM174" s="235" t="s">
        <v>245</v>
      </c>
    </row>
    <row r="175" s="2" customFormat="1" ht="24.15" customHeight="1">
      <c r="A175" s="35"/>
      <c r="B175" s="36"/>
      <c r="C175" s="223" t="s">
        <v>194</v>
      </c>
      <c r="D175" s="223" t="s">
        <v>128</v>
      </c>
      <c r="E175" s="224" t="s">
        <v>246</v>
      </c>
      <c r="F175" s="225" t="s">
        <v>247</v>
      </c>
      <c r="G175" s="226" t="s">
        <v>240</v>
      </c>
      <c r="H175" s="227">
        <v>1</v>
      </c>
      <c r="I175" s="228"/>
      <c r="J175" s="229">
        <f>ROUND(I175*H175,2)</f>
        <v>0</v>
      </c>
      <c r="K175" s="230"/>
      <c r="L175" s="41"/>
      <c r="M175" s="231" t="s">
        <v>1</v>
      </c>
      <c r="N175" s="232" t="s">
        <v>41</v>
      </c>
      <c r="O175" s="94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5" t="s">
        <v>132</v>
      </c>
      <c r="AT175" s="235" t="s">
        <v>128</v>
      </c>
      <c r="AU175" s="235" t="s">
        <v>133</v>
      </c>
      <c r="AY175" s="14" t="s">
        <v>125</v>
      </c>
      <c r="BE175" s="236">
        <f>IF(N175="základná",J175,0)</f>
        <v>0</v>
      </c>
      <c r="BF175" s="236">
        <f>IF(N175="znížená",J175,0)</f>
        <v>0</v>
      </c>
      <c r="BG175" s="236">
        <f>IF(N175="zákl. prenesená",J175,0)</f>
        <v>0</v>
      </c>
      <c r="BH175" s="236">
        <f>IF(N175="zníž. prenesená",J175,0)</f>
        <v>0</v>
      </c>
      <c r="BI175" s="236">
        <f>IF(N175="nulová",J175,0)</f>
        <v>0</v>
      </c>
      <c r="BJ175" s="14" t="s">
        <v>133</v>
      </c>
      <c r="BK175" s="236">
        <f>ROUND(I175*H175,2)</f>
        <v>0</v>
      </c>
      <c r="BL175" s="14" t="s">
        <v>132</v>
      </c>
      <c r="BM175" s="235" t="s">
        <v>248</v>
      </c>
    </row>
    <row r="176" s="2" customFormat="1" ht="33" customHeight="1">
      <c r="A176" s="35"/>
      <c r="B176" s="36"/>
      <c r="C176" s="223" t="s">
        <v>249</v>
      </c>
      <c r="D176" s="223" t="s">
        <v>128</v>
      </c>
      <c r="E176" s="224" t="s">
        <v>250</v>
      </c>
      <c r="F176" s="225" t="s">
        <v>251</v>
      </c>
      <c r="G176" s="226" t="s">
        <v>240</v>
      </c>
      <c r="H176" s="227">
        <v>1</v>
      </c>
      <c r="I176" s="228"/>
      <c r="J176" s="229">
        <f>ROUND(I176*H176,2)</f>
        <v>0</v>
      </c>
      <c r="K176" s="230"/>
      <c r="L176" s="41"/>
      <c r="M176" s="231" t="s">
        <v>1</v>
      </c>
      <c r="N176" s="232" t="s">
        <v>41</v>
      </c>
      <c r="O176" s="94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5" t="s">
        <v>132</v>
      </c>
      <c r="AT176" s="235" t="s">
        <v>128</v>
      </c>
      <c r="AU176" s="235" t="s">
        <v>133</v>
      </c>
      <c r="AY176" s="14" t="s">
        <v>125</v>
      </c>
      <c r="BE176" s="236">
        <f>IF(N176="základná",J176,0)</f>
        <v>0</v>
      </c>
      <c r="BF176" s="236">
        <f>IF(N176="znížená",J176,0)</f>
        <v>0</v>
      </c>
      <c r="BG176" s="236">
        <f>IF(N176="zákl. prenesená",J176,0)</f>
        <v>0</v>
      </c>
      <c r="BH176" s="236">
        <f>IF(N176="zníž. prenesená",J176,0)</f>
        <v>0</v>
      </c>
      <c r="BI176" s="236">
        <f>IF(N176="nulová",J176,0)</f>
        <v>0</v>
      </c>
      <c r="BJ176" s="14" t="s">
        <v>133</v>
      </c>
      <c r="BK176" s="236">
        <f>ROUND(I176*H176,2)</f>
        <v>0</v>
      </c>
      <c r="BL176" s="14" t="s">
        <v>132</v>
      </c>
      <c r="BM176" s="235" t="s">
        <v>252</v>
      </c>
    </row>
    <row r="177" s="12" customFormat="1" ht="22.8" customHeight="1">
      <c r="A177" s="12"/>
      <c r="B177" s="208"/>
      <c r="C177" s="209"/>
      <c r="D177" s="210" t="s">
        <v>74</v>
      </c>
      <c r="E177" s="221" t="s">
        <v>253</v>
      </c>
      <c r="F177" s="221" t="s">
        <v>254</v>
      </c>
      <c r="G177" s="209"/>
      <c r="H177" s="209"/>
      <c r="I177" s="212"/>
      <c r="J177" s="222">
        <f>BK177</f>
        <v>0</v>
      </c>
      <c r="K177" s="209"/>
      <c r="L177" s="213"/>
      <c r="M177" s="214"/>
      <c r="N177" s="215"/>
      <c r="O177" s="215"/>
      <c r="P177" s="216">
        <f>SUM(P178:P181)</f>
        <v>0</v>
      </c>
      <c r="Q177" s="215"/>
      <c r="R177" s="216">
        <f>SUM(R178:R181)</f>
        <v>0</v>
      </c>
      <c r="S177" s="215"/>
      <c r="T177" s="217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8" t="s">
        <v>83</v>
      </c>
      <c r="AT177" s="219" t="s">
        <v>74</v>
      </c>
      <c r="AU177" s="219" t="s">
        <v>83</v>
      </c>
      <c r="AY177" s="218" t="s">
        <v>125</v>
      </c>
      <c r="BK177" s="220">
        <f>SUM(BK178:BK181)</f>
        <v>0</v>
      </c>
    </row>
    <row r="178" s="2" customFormat="1" ht="16.5" customHeight="1">
      <c r="A178" s="35"/>
      <c r="B178" s="36"/>
      <c r="C178" s="223" t="s">
        <v>195</v>
      </c>
      <c r="D178" s="223" t="s">
        <v>128</v>
      </c>
      <c r="E178" s="224" t="s">
        <v>255</v>
      </c>
      <c r="F178" s="225" t="s">
        <v>256</v>
      </c>
      <c r="G178" s="226" t="s">
        <v>240</v>
      </c>
      <c r="H178" s="227">
        <v>1</v>
      </c>
      <c r="I178" s="228"/>
      <c r="J178" s="229">
        <f>ROUND(I178*H178,2)</f>
        <v>0</v>
      </c>
      <c r="K178" s="230"/>
      <c r="L178" s="41"/>
      <c r="M178" s="231" t="s">
        <v>1</v>
      </c>
      <c r="N178" s="232" t="s">
        <v>41</v>
      </c>
      <c r="O178" s="94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5" t="s">
        <v>132</v>
      </c>
      <c r="AT178" s="235" t="s">
        <v>128</v>
      </c>
      <c r="AU178" s="235" t="s">
        <v>133</v>
      </c>
      <c r="AY178" s="14" t="s">
        <v>125</v>
      </c>
      <c r="BE178" s="236">
        <f>IF(N178="základná",J178,0)</f>
        <v>0</v>
      </c>
      <c r="BF178" s="236">
        <f>IF(N178="znížená",J178,0)</f>
        <v>0</v>
      </c>
      <c r="BG178" s="236">
        <f>IF(N178="zákl. prenesená",J178,0)</f>
        <v>0</v>
      </c>
      <c r="BH178" s="236">
        <f>IF(N178="zníž. prenesená",J178,0)</f>
        <v>0</v>
      </c>
      <c r="BI178" s="236">
        <f>IF(N178="nulová",J178,0)</f>
        <v>0</v>
      </c>
      <c r="BJ178" s="14" t="s">
        <v>133</v>
      </c>
      <c r="BK178" s="236">
        <f>ROUND(I178*H178,2)</f>
        <v>0</v>
      </c>
      <c r="BL178" s="14" t="s">
        <v>132</v>
      </c>
      <c r="BM178" s="235" t="s">
        <v>257</v>
      </c>
    </row>
    <row r="179" s="2" customFormat="1" ht="24.15" customHeight="1">
      <c r="A179" s="35"/>
      <c r="B179" s="36"/>
      <c r="C179" s="223" t="s">
        <v>258</v>
      </c>
      <c r="D179" s="223" t="s">
        <v>128</v>
      </c>
      <c r="E179" s="224" t="s">
        <v>259</v>
      </c>
      <c r="F179" s="225" t="s">
        <v>260</v>
      </c>
      <c r="G179" s="226" t="s">
        <v>240</v>
      </c>
      <c r="H179" s="227">
        <v>1</v>
      </c>
      <c r="I179" s="228"/>
      <c r="J179" s="229">
        <f>ROUND(I179*H179,2)</f>
        <v>0</v>
      </c>
      <c r="K179" s="230"/>
      <c r="L179" s="41"/>
      <c r="M179" s="231" t="s">
        <v>1</v>
      </c>
      <c r="N179" s="232" t="s">
        <v>41</v>
      </c>
      <c r="O179" s="94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5" t="s">
        <v>132</v>
      </c>
      <c r="AT179" s="235" t="s">
        <v>128</v>
      </c>
      <c r="AU179" s="235" t="s">
        <v>133</v>
      </c>
      <c r="AY179" s="14" t="s">
        <v>125</v>
      </c>
      <c r="BE179" s="236">
        <f>IF(N179="základná",J179,0)</f>
        <v>0</v>
      </c>
      <c r="BF179" s="236">
        <f>IF(N179="znížená",J179,0)</f>
        <v>0</v>
      </c>
      <c r="BG179" s="236">
        <f>IF(N179="zákl. prenesená",J179,0)</f>
        <v>0</v>
      </c>
      <c r="BH179" s="236">
        <f>IF(N179="zníž. prenesená",J179,0)</f>
        <v>0</v>
      </c>
      <c r="BI179" s="236">
        <f>IF(N179="nulová",J179,0)</f>
        <v>0</v>
      </c>
      <c r="BJ179" s="14" t="s">
        <v>133</v>
      </c>
      <c r="BK179" s="236">
        <f>ROUND(I179*H179,2)</f>
        <v>0</v>
      </c>
      <c r="BL179" s="14" t="s">
        <v>132</v>
      </c>
      <c r="BM179" s="235" t="s">
        <v>261</v>
      </c>
    </row>
    <row r="180" s="2" customFormat="1" ht="21.75" customHeight="1">
      <c r="A180" s="35"/>
      <c r="B180" s="36"/>
      <c r="C180" s="223" t="s">
        <v>197</v>
      </c>
      <c r="D180" s="223" t="s">
        <v>128</v>
      </c>
      <c r="E180" s="224" t="s">
        <v>262</v>
      </c>
      <c r="F180" s="225" t="s">
        <v>263</v>
      </c>
      <c r="G180" s="226" t="s">
        <v>240</v>
      </c>
      <c r="H180" s="227">
        <v>1</v>
      </c>
      <c r="I180" s="228"/>
      <c r="J180" s="229">
        <f>ROUND(I180*H180,2)</f>
        <v>0</v>
      </c>
      <c r="K180" s="230"/>
      <c r="L180" s="41"/>
      <c r="M180" s="231" t="s">
        <v>1</v>
      </c>
      <c r="N180" s="232" t="s">
        <v>41</v>
      </c>
      <c r="O180" s="94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5" t="s">
        <v>132</v>
      </c>
      <c r="AT180" s="235" t="s">
        <v>128</v>
      </c>
      <c r="AU180" s="235" t="s">
        <v>133</v>
      </c>
      <c r="AY180" s="14" t="s">
        <v>125</v>
      </c>
      <c r="BE180" s="236">
        <f>IF(N180="základná",J180,0)</f>
        <v>0</v>
      </c>
      <c r="BF180" s="236">
        <f>IF(N180="znížená",J180,0)</f>
        <v>0</v>
      </c>
      <c r="BG180" s="236">
        <f>IF(N180="zákl. prenesená",J180,0)</f>
        <v>0</v>
      </c>
      <c r="BH180" s="236">
        <f>IF(N180="zníž. prenesená",J180,0)</f>
        <v>0</v>
      </c>
      <c r="BI180" s="236">
        <f>IF(N180="nulová",J180,0)</f>
        <v>0</v>
      </c>
      <c r="BJ180" s="14" t="s">
        <v>133</v>
      </c>
      <c r="BK180" s="236">
        <f>ROUND(I180*H180,2)</f>
        <v>0</v>
      </c>
      <c r="BL180" s="14" t="s">
        <v>132</v>
      </c>
      <c r="BM180" s="235" t="s">
        <v>264</v>
      </c>
    </row>
    <row r="181" s="2" customFormat="1" ht="24.15" customHeight="1">
      <c r="A181" s="35"/>
      <c r="B181" s="36"/>
      <c r="C181" s="223" t="s">
        <v>265</v>
      </c>
      <c r="D181" s="223" t="s">
        <v>128</v>
      </c>
      <c r="E181" s="224" t="s">
        <v>266</v>
      </c>
      <c r="F181" s="225" t="s">
        <v>267</v>
      </c>
      <c r="G181" s="226" t="s">
        <v>240</v>
      </c>
      <c r="H181" s="227">
        <v>1</v>
      </c>
      <c r="I181" s="228"/>
      <c r="J181" s="229">
        <f>ROUND(I181*H181,2)</f>
        <v>0</v>
      </c>
      <c r="K181" s="230"/>
      <c r="L181" s="41"/>
      <c r="M181" s="231" t="s">
        <v>1</v>
      </c>
      <c r="N181" s="232" t="s">
        <v>41</v>
      </c>
      <c r="O181" s="94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5" t="s">
        <v>132</v>
      </c>
      <c r="AT181" s="235" t="s">
        <v>128</v>
      </c>
      <c r="AU181" s="235" t="s">
        <v>133</v>
      </c>
      <c r="AY181" s="14" t="s">
        <v>125</v>
      </c>
      <c r="BE181" s="236">
        <f>IF(N181="základná",J181,0)</f>
        <v>0</v>
      </c>
      <c r="BF181" s="236">
        <f>IF(N181="znížená",J181,0)</f>
        <v>0</v>
      </c>
      <c r="BG181" s="236">
        <f>IF(N181="zákl. prenesená",J181,0)</f>
        <v>0</v>
      </c>
      <c r="BH181" s="236">
        <f>IF(N181="zníž. prenesená",J181,0)</f>
        <v>0</v>
      </c>
      <c r="BI181" s="236">
        <f>IF(N181="nulová",J181,0)</f>
        <v>0</v>
      </c>
      <c r="BJ181" s="14" t="s">
        <v>133</v>
      </c>
      <c r="BK181" s="236">
        <f>ROUND(I181*H181,2)</f>
        <v>0</v>
      </c>
      <c r="BL181" s="14" t="s">
        <v>132</v>
      </c>
      <c r="BM181" s="235" t="s">
        <v>268</v>
      </c>
    </row>
    <row r="182" s="12" customFormat="1" ht="22.8" customHeight="1">
      <c r="A182" s="12"/>
      <c r="B182" s="208"/>
      <c r="C182" s="209"/>
      <c r="D182" s="210" t="s">
        <v>74</v>
      </c>
      <c r="E182" s="221" t="s">
        <v>269</v>
      </c>
      <c r="F182" s="221" t="s">
        <v>270</v>
      </c>
      <c r="G182" s="209"/>
      <c r="H182" s="209"/>
      <c r="I182" s="212"/>
      <c r="J182" s="222">
        <f>BK182</f>
        <v>0</v>
      </c>
      <c r="K182" s="209"/>
      <c r="L182" s="213"/>
      <c r="M182" s="214"/>
      <c r="N182" s="215"/>
      <c r="O182" s="215"/>
      <c r="P182" s="216">
        <f>P183</f>
        <v>0</v>
      </c>
      <c r="Q182" s="215"/>
      <c r="R182" s="216">
        <f>R183</f>
        <v>0</v>
      </c>
      <c r="S182" s="215"/>
      <c r="T182" s="21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8" t="s">
        <v>83</v>
      </c>
      <c r="AT182" s="219" t="s">
        <v>74</v>
      </c>
      <c r="AU182" s="219" t="s">
        <v>83</v>
      </c>
      <c r="AY182" s="218" t="s">
        <v>125</v>
      </c>
      <c r="BK182" s="220">
        <f>BK183</f>
        <v>0</v>
      </c>
    </row>
    <row r="183" s="2" customFormat="1" ht="37.8" customHeight="1">
      <c r="A183" s="35"/>
      <c r="B183" s="36"/>
      <c r="C183" s="223" t="s">
        <v>198</v>
      </c>
      <c r="D183" s="223" t="s">
        <v>128</v>
      </c>
      <c r="E183" s="224" t="s">
        <v>271</v>
      </c>
      <c r="F183" s="225" t="s">
        <v>272</v>
      </c>
      <c r="G183" s="226" t="s">
        <v>240</v>
      </c>
      <c r="H183" s="227">
        <v>1</v>
      </c>
      <c r="I183" s="228"/>
      <c r="J183" s="229">
        <f>ROUND(I183*H183,2)</f>
        <v>0</v>
      </c>
      <c r="K183" s="230"/>
      <c r="L183" s="41"/>
      <c r="M183" s="231" t="s">
        <v>1</v>
      </c>
      <c r="N183" s="232" t="s">
        <v>41</v>
      </c>
      <c r="O183" s="94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5" t="s">
        <v>132</v>
      </c>
      <c r="AT183" s="235" t="s">
        <v>128</v>
      </c>
      <c r="AU183" s="235" t="s">
        <v>133</v>
      </c>
      <c r="AY183" s="14" t="s">
        <v>125</v>
      </c>
      <c r="BE183" s="236">
        <f>IF(N183="základná",J183,0)</f>
        <v>0</v>
      </c>
      <c r="BF183" s="236">
        <f>IF(N183="znížená",J183,0)</f>
        <v>0</v>
      </c>
      <c r="BG183" s="236">
        <f>IF(N183="zákl. prenesená",J183,0)</f>
        <v>0</v>
      </c>
      <c r="BH183" s="236">
        <f>IF(N183="zníž. prenesená",J183,0)</f>
        <v>0</v>
      </c>
      <c r="BI183" s="236">
        <f>IF(N183="nulová",J183,0)</f>
        <v>0</v>
      </c>
      <c r="BJ183" s="14" t="s">
        <v>133</v>
      </c>
      <c r="BK183" s="236">
        <f>ROUND(I183*H183,2)</f>
        <v>0</v>
      </c>
      <c r="BL183" s="14" t="s">
        <v>132</v>
      </c>
      <c r="BM183" s="235" t="s">
        <v>273</v>
      </c>
    </row>
    <row r="184" s="12" customFormat="1" ht="22.8" customHeight="1">
      <c r="A184" s="12"/>
      <c r="B184" s="208"/>
      <c r="C184" s="209"/>
      <c r="D184" s="210" t="s">
        <v>74</v>
      </c>
      <c r="E184" s="221" t="s">
        <v>274</v>
      </c>
      <c r="F184" s="221" t="s">
        <v>275</v>
      </c>
      <c r="G184" s="209"/>
      <c r="H184" s="209"/>
      <c r="I184" s="212"/>
      <c r="J184" s="222">
        <f>BK184</f>
        <v>0</v>
      </c>
      <c r="K184" s="209"/>
      <c r="L184" s="213"/>
      <c r="M184" s="214"/>
      <c r="N184" s="215"/>
      <c r="O184" s="215"/>
      <c r="P184" s="216">
        <f>SUM(P185:P194)</f>
        <v>0</v>
      </c>
      <c r="Q184" s="215"/>
      <c r="R184" s="216">
        <f>SUM(R185:R194)</f>
        <v>0</v>
      </c>
      <c r="S184" s="215"/>
      <c r="T184" s="217">
        <f>SUM(T185:T194)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8" t="s">
        <v>83</v>
      </c>
      <c r="AT184" s="219" t="s">
        <v>74</v>
      </c>
      <c r="AU184" s="219" t="s">
        <v>83</v>
      </c>
      <c r="AY184" s="218" t="s">
        <v>125</v>
      </c>
      <c r="BK184" s="220">
        <f>SUM(BK185:BK194)</f>
        <v>0</v>
      </c>
    </row>
    <row r="185" s="2" customFormat="1" ht="24.15" customHeight="1">
      <c r="A185" s="35"/>
      <c r="B185" s="36"/>
      <c r="C185" s="223" t="s">
        <v>276</v>
      </c>
      <c r="D185" s="223" t="s">
        <v>128</v>
      </c>
      <c r="E185" s="224" t="s">
        <v>277</v>
      </c>
      <c r="F185" s="225" t="s">
        <v>278</v>
      </c>
      <c r="G185" s="226" t="s">
        <v>131</v>
      </c>
      <c r="H185" s="227">
        <v>1</v>
      </c>
      <c r="I185" s="228"/>
      <c r="J185" s="229">
        <f>ROUND(I185*H185,2)</f>
        <v>0</v>
      </c>
      <c r="K185" s="230"/>
      <c r="L185" s="41"/>
      <c r="M185" s="231" t="s">
        <v>1</v>
      </c>
      <c r="N185" s="232" t="s">
        <v>41</v>
      </c>
      <c r="O185" s="94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5" t="s">
        <v>132</v>
      </c>
      <c r="AT185" s="235" t="s">
        <v>128</v>
      </c>
      <c r="AU185" s="235" t="s">
        <v>133</v>
      </c>
      <c r="AY185" s="14" t="s">
        <v>125</v>
      </c>
      <c r="BE185" s="236">
        <f>IF(N185="základná",J185,0)</f>
        <v>0</v>
      </c>
      <c r="BF185" s="236">
        <f>IF(N185="znížená",J185,0)</f>
        <v>0</v>
      </c>
      <c r="BG185" s="236">
        <f>IF(N185="zákl. prenesená",J185,0)</f>
        <v>0</v>
      </c>
      <c r="BH185" s="236">
        <f>IF(N185="zníž. prenesená",J185,0)</f>
        <v>0</v>
      </c>
      <c r="BI185" s="236">
        <f>IF(N185="nulová",J185,0)</f>
        <v>0</v>
      </c>
      <c r="BJ185" s="14" t="s">
        <v>133</v>
      </c>
      <c r="BK185" s="236">
        <f>ROUND(I185*H185,2)</f>
        <v>0</v>
      </c>
      <c r="BL185" s="14" t="s">
        <v>132</v>
      </c>
      <c r="BM185" s="235" t="s">
        <v>279</v>
      </c>
    </row>
    <row r="186" s="2" customFormat="1" ht="16.5" customHeight="1">
      <c r="A186" s="35"/>
      <c r="B186" s="36"/>
      <c r="C186" s="223" t="s">
        <v>200</v>
      </c>
      <c r="D186" s="223" t="s">
        <v>128</v>
      </c>
      <c r="E186" s="224" t="s">
        <v>280</v>
      </c>
      <c r="F186" s="225" t="s">
        <v>281</v>
      </c>
      <c r="G186" s="226" t="s">
        <v>131</v>
      </c>
      <c r="H186" s="227">
        <v>1</v>
      </c>
      <c r="I186" s="228"/>
      <c r="J186" s="229">
        <f>ROUND(I186*H186,2)</f>
        <v>0</v>
      </c>
      <c r="K186" s="230"/>
      <c r="L186" s="41"/>
      <c r="M186" s="231" t="s">
        <v>1</v>
      </c>
      <c r="N186" s="232" t="s">
        <v>41</v>
      </c>
      <c r="O186" s="94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5" t="s">
        <v>132</v>
      </c>
      <c r="AT186" s="235" t="s">
        <v>128</v>
      </c>
      <c r="AU186" s="235" t="s">
        <v>133</v>
      </c>
      <c r="AY186" s="14" t="s">
        <v>125</v>
      </c>
      <c r="BE186" s="236">
        <f>IF(N186="základná",J186,0)</f>
        <v>0</v>
      </c>
      <c r="BF186" s="236">
        <f>IF(N186="znížená",J186,0)</f>
        <v>0</v>
      </c>
      <c r="BG186" s="236">
        <f>IF(N186="zákl. prenesená",J186,0)</f>
        <v>0</v>
      </c>
      <c r="BH186" s="236">
        <f>IF(N186="zníž. prenesená",J186,0)</f>
        <v>0</v>
      </c>
      <c r="BI186" s="236">
        <f>IF(N186="nulová",J186,0)</f>
        <v>0</v>
      </c>
      <c r="BJ186" s="14" t="s">
        <v>133</v>
      </c>
      <c r="BK186" s="236">
        <f>ROUND(I186*H186,2)</f>
        <v>0</v>
      </c>
      <c r="BL186" s="14" t="s">
        <v>132</v>
      </c>
      <c r="BM186" s="235" t="s">
        <v>282</v>
      </c>
    </row>
    <row r="187" s="2" customFormat="1" ht="16.5" customHeight="1">
      <c r="A187" s="35"/>
      <c r="B187" s="36"/>
      <c r="C187" s="223" t="s">
        <v>283</v>
      </c>
      <c r="D187" s="223" t="s">
        <v>128</v>
      </c>
      <c r="E187" s="224" t="s">
        <v>284</v>
      </c>
      <c r="F187" s="225" t="s">
        <v>285</v>
      </c>
      <c r="G187" s="226" t="s">
        <v>131</v>
      </c>
      <c r="H187" s="227">
        <v>1</v>
      </c>
      <c r="I187" s="228"/>
      <c r="J187" s="229">
        <f>ROUND(I187*H187,2)</f>
        <v>0</v>
      </c>
      <c r="K187" s="230"/>
      <c r="L187" s="41"/>
      <c r="M187" s="231" t="s">
        <v>1</v>
      </c>
      <c r="N187" s="232" t="s">
        <v>41</v>
      </c>
      <c r="O187" s="94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5" t="s">
        <v>132</v>
      </c>
      <c r="AT187" s="235" t="s">
        <v>128</v>
      </c>
      <c r="AU187" s="235" t="s">
        <v>133</v>
      </c>
      <c r="AY187" s="14" t="s">
        <v>125</v>
      </c>
      <c r="BE187" s="236">
        <f>IF(N187="základná",J187,0)</f>
        <v>0</v>
      </c>
      <c r="BF187" s="236">
        <f>IF(N187="znížená",J187,0)</f>
        <v>0</v>
      </c>
      <c r="BG187" s="236">
        <f>IF(N187="zákl. prenesená",J187,0)</f>
        <v>0</v>
      </c>
      <c r="BH187" s="236">
        <f>IF(N187="zníž. prenesená",J187,0)</f>
        <v>0</v>
      </c>
      <c r="BI187" s="236">
        <f>IF(N187="nulová",J187,0)</f>
        <v>0</v>
      </c>
      <c r="BJ187" s="14" t="s">
        <v>133</v>
      </c>
      <c r="BK187" s="236">
        <f>ROUND(I187*H187,2)</f>
        <v>0</v>
      </c>
      <c r="BL187" s="14" t="s">
        <v>132</v>
      </c>
      <c r="BM187" s="235" t="s">
        <v>286</v>
      </c>
    </row>
    <row r="188" s="2" customFormat="1" ht="16.5" customHeight="1">
      <c r="A188" s="35"/>
      <c r="B188" s="36"/>
      <c r="C188" s="223" t="s">
        <v>201</v>
      </c>
      <c r="D188" s="223" t="s">
        <v>128</v>
      </c>
      <c r="E188" s="224" t="s">
        <v>287</v>
      </c>
      <c r="F188" s="225" t="s">
        <v>288</v>
      </c>
      <c r="G188" s="226" t="s">
        <v>131</v>
      </c>
      <c r="H188" s="227">
        <v>1</v>
      </c>
      <c r="I188" s="228"/>
      <c r="J188" s="229">
        <f>ROUND(I188*H188,2)</f>
        <v>0</v>
      </c>
      <c r="K188" s="230"/>
      <c r="L188" s="41"/>
      <c r="M188" s="231" t="s">
        <v>1</v>
      </c>
      <c r="N188" s="232" t="s">
        <v>41</v>
      </c>
      <c r="O188" s="94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5" t="s">
        <v>132</v>
      </c>
      <c r="AT188" s="235" t="s">
        <v>128</v>
      </c>
      <c r="AU188" s="235" t="s">
        <v>133</v>
      </c>
      <c r="AY188" s="14" t="s">
        <v>125</v>
      </c>
      <c r="BE188" s="236">
        <f>IF(N188="základná",J188,0)</f>
        <v>0</v>
      </c>
      <c r="BF188" s="236">
        <f>IF(N188="znížená",J188,0)</f>
        <v>0</v>
      </c>
      <c r="BG188" s="236">
        <f>IF(N188="zákl. prenesená",J188,0)</f>
        <v>0</v>
      </c>
      <c r="BH188" s="236">
        <f>IF(N188="zníž. prenesená",J188,0)</f>
        <v>0</v>
      </c>
      <c r="BI188" s="236">
        <f>IF(N188="nulová",J188,0)</f>
        <v>0</v>
      </c>
      <c r="BJ188" s="14" t="s">
        <v>133</v>
      </c>
      <c r="BK188" s="236">
        <f>ROUND(I188*H188,2)</f>
        <v>0</v>
      </c>
      <c r="BL188" s="14" t="s">
        <v>132</v>
      </c>
      <c r="BM188" s="235" t="s">
        <v>289</v>
      </c>
    </row>
    <row r="189" s="2" customFormat="1" ht="16.5" customHeight="1">
      <c r="A189" s="35"/>
      <c r="B189" s="36"/>
      <c r="C189" s="223" t="s">
        <v>290</v>
      </c>
      <c r="D189" s="223" t="s">
        <v>128</v>
      </c>
      <c r="E189" s="224" t="s">
        <v>291</v>
      </c>
      <c r="F189" s="225" t="s">
        <v>292</v>
      </c>
      <c r="G189" s="226" t="s">
        <v>131</v>
      </c>
      <c r="H189" s="227">
        <v>2</v>
      </c>
      <c r="I189" s="228"/>
      <c r="J189" s="229">
        <f>ROUND(I189*H189,2)</f>
        <v>0</v>
      </c>
      <c r="K189" s="230"/>
      <c r="L189" s="41"/>
      <c r="M189" s="231" t="s">
        <v>1</v>
      </c>
      <c r="N189" s="232" t="s">
        <v>41</v>
      </c>
      <c r="O189" s="94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5" t="s">
        <v>132</v>
      </c>
      <c r="AT189" s="235" t="s">
        <v>128</v>
      </c>
      <c r="AU189" s="235" t="s">
        <v>133</v>
      </c>
      <c r="AY189" s="14" t="s">
        <v>125</v>
      </c>
      <c r="BE189" s="236">
        <f>IF(N189="základná",J189,0)</f>
        <v>0</v>
      </c>
      <c r="BF189" s="236">
        <f>IF(N189="znížená",J189,0)</f>
        <v>0</v>
      </c>
      <c r="BG189" s="236">
        <f>IF(N189="zákl. prenesená",J189,0)</f>
        <v>0</v>
      </c>
      <c r="BH189" s="236">
        <f>IF(N189="zníž. prenesená",J189,0)</f>
        <v>0</v>
      </c>
      <c r="BI189" s="236">
        <f>IF(N189="nulová",J189,0)</f>
        <v>0</v>
      </c>
      <c r="BJ189" s="14" t="s">
        <v>133</v>
      </c>
      <c r="BK189" s="236">
        <f>ROUND(I189*H189,2)</f>
        <v>0</v>
      </c>
      <c r="BL189" s="14" t="s">
        <v>132</v>
      </c>
      <c r="BM189" s="235" t="s">
        <v>293</v>
      </c>
    </row>
    <row r="190" s="2" customFormat="1" ht="24.15" customHeight="1">
      <c r="A190" s="35"/>
      <c r="B190" s="36"/>
      <c r="C190" s="223" t="s">
        <v>203</v>
      </c>
      <c r="D190" s="223" t="s">
        <v>128</v>
      </c>
      <c r="E190" s="224" t="s">
        <v>294</v>
      </c>
      <c r="F190" s="225" t="s">
        <v>295</v>
      </c>
      <c r="G190" s="226" t="s">
        <v>131</v>
      </c>
      <c r="H190" s="227">
        <v>1</v>
      </c>
      <c r="I190" s="228"/>
      <c r="J190" s="229">
        <f>ROUND(I190*H190,2)</f>
        <v>0</v>
      </c>
      <c r="K190" s="230"/>
      <c r="L190" s="41"/>
      <c r="M190" s="231" t="s">
        <v>1</v>
      </c>
      <c r="N190" s="232" t="s">
        <v>41</v>
      </c>
      <c r="O190" s="94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5" t="s">
        <v>132</v>
      </c>
      <c r="AT190" s="235" t="s">
        <v>128</v>
      </c>
      <c r="AU190" s="235" t="s">
        <v>133</v>
      </c>
      <c r="AY190" s="14" t="s">
        <v>125</v>
      </c>
      <c r="BE190" s="236">
        <f>IF(N190="základná",J190,0)</f>
        <v>0</v>
      </c>
      <c r="BF190" s="236">
        <f>IF(N190="znížená",J190,0)</f>
        <v>0</v>
      </c>
      <c r="BG190" s="236">
        <f>IF(N190="zákl. prenesená",J190,0)</f>
        <v>0</v>
      </c>
      <c r="BH190" s="236">
        <f>IF(N190="zníž. prenesená",J190,0)</f>
        <v>0</v>
      </c>
      <c r="BI190" s="236">
        <f>IF(N190="nulová",J190,0)</f>
        <v>0</v>
      </c>
      <c r="BJ190" s="14" t="s">
        <v>133</v>
      </c>
      <c r="BK190" s="236">
        <f>ROUND(I190*H190,2)</f>
        <v>0</v>
      </c>
      <c r="BL190" s="14" t="s">
        <v>132</v>
      </c>
      <c r="BM190" s="235" t="s">
        <v>296</v>
      </c>
    </row>
    <row r="191" s="2" customFormat="1" ht="16.5" customHeight="1">
      <c r="A191" s="35"/>
      <c r="B191" s="36"/>
      <c r="C191" s="223" t="s">
        <v>297</v>
      </c>
      <c r="D191" s="223" t="s">
        <v>128</v>
      </c>
      <c r="E191" s="224" t="s">
        <v>298</v>
      </c>
      <c r="F191" s="225" t="s">
        <v>299</v>
      </c>
      <c r="G191" s="226" t="s">
        <v>131</v>
      </c>
      <c r="H191" s="227">
        <v>4</v>
      </c>
      <c r="I191" s="228"/>
      <c r="J191" s="229">
        <f>ROUND(I191*H191,2)</f>
        <v>0</v>
      </c>
      <c r="K191" s="230"/>
      <c r="L191" s="41"/>
      <c r="M191" s="231" t="s">
        <v>1</v>
      </c>
      <c r="N191" s="232" t="s">
        <v>41</v>
      </c>
      <c r="O191" s="94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5" t="s">
        <v>132</v>
      </c>
      <c r="AT191" s="235" t="s">
        <v>128</v>
      </c>
      <c r="AU191" s="235" t="s">
        <v>133</v>
      </c>
      <c r="AY191" s="14" t="s">
        <v>125</v>
      </c>
      <c r="BE191" s="236">
        <f>IF(N191="základná",J191,0)</f>
        <v>0</v>
      </c>
      <c r="BF191" s="236">
        <f>IF(N191="znížená",J191,0)</f>
        <v>0</v>
      </c>
      <c r="BG191" s="236">
        <f>IF(N191="zákl. prenesená",J191,0)</f>
        <v>0</v>
      </c>
      <c r="BH191" s="236">
        <f>IF(N191="zníž. prenesená",J191,0)</f>
        <v>0</v>
      </c>
      <c r="BI191" s="236">
        <f>IF(N191="nulová",J191,0)</f>
        <v>0</v>
      </c>
      <c r="BJ191" s="14" t="s">
        <v>133</v>
      </c>
      <c r="BK191" s="236">
        <f>ROUND(I191*H191,2)</f>
        <v>0</v>
      </c>
      <c r="BL191" s="14" t="s">
        <v>132</v>
      </c>
      <c r="BM191" s="235" t="s">
        <v>300</v>
      </c>
    </row>
    <row r="192" s="2" customFormat="1" ht="16.5" customHeight="1">
      <c r="A192" s="35"/>
      <c r="B192" s="36"/>
      <c r="C192" s="223" t="s">
        <v>204</v>
      </c>
      <c r="D192" s="223" t="s">
        <v>128</v>
      </c>
      <c r="E192" s="224" t="s">
        <v>301</v>
      </c>
      <c r="F192" s="225" t="s">
        <v>302</v>
      </c>
      <c r="G192" s="226" t="s">
        <v>131</v>
      </c>
      <c r="H192" s="227">
        <v>6</v>
      </c>
      <c r="I192" s="228"/>
      <c r="J192" s="229">
        <f>ROUND(I192*H192,2)</f>
        <v>0</v>
      </c>
      <c r="K192" s="230"/>
      <c r="L192" s="41"/>
      <c r="M192" s="231" t="s">
        <v>1</v>
      </c>
      <c r="N192" s="232" t="s">
        <v>41</v>
      </c>
      <c r="O192" s="94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5" t="s">
        <v>132</v>
      </c>
      <c r="AT192" s="235" t="s">
        <v>128</v>
      </c>
      <c r="AU192" s="235" t="s">
        <v>133</v>
      </c>
      <c r="AY192" s="14" t="s">
        <v>125</v>
      </c>
      <c r="BE192" s="236">
        <f>IF(N192="základná",J192,0)</f>
        <v>0</v>
      </c>
      <c r="BF192" s="236">
        <f>IF(N192="znížená",J192,0)</f>
        <v>0</v>
      </c>
      <c r="BG192" s="236">
        <f>IF(N192="zákl. prenesená",J192,0)</f>
        <v>0</v>
      </c>
      <c r="BH192" s="236">
        <f>IF(N192="zníž. prenesená",J192,0)</f>
        <v>0</v>
      </c>
      <c r="BI192" s="236">
        <f>IF(N192="nulová",J192,0)</f>
        <v>0</v>
      </c>
      <c r="BJ192" s="14" t="s">
        <v>133</v>
      </c>
      <c r="BK192" s="236">
        <f>ROUND(I192*H192,2)</f>
        <v>0</v>
      </c>
      <c r="BL192" s="14" t="s">
        <v>132</v>
      </c>
      <c r="BM192" s="235" t="s">
        <v>303</v>
      </c>
    </row>
    <row r="193" s="2" customFormat="1" ht="24.15" customHeight="1">
      <c r="A193" s="35"/>
      <c r="B193" s="36"/>
      <c r="C193" s="223" t="s">
        <v>304</v>
      </c>
      <c r="D193" s="223" t="s">
        <v>128</v>
      </c>
      <c r="E193" s="224" t="s">
        <v>305</v>
      </c>
      <c r="F193" s="225" t="s">
        <v>306</v>
      </c>
      <c r="G193" s="226" t="s">
        <v>240</v>
      </c>
      <c r="H193" s="227">
        <v>1</v>
      </c>
      <c r="I193" s="228"/>
      <c r="J193" s="229">
        <f>ROUND(I193*H193,2)</f>
        <v>0</v>
      </c>
      <c r="K193" s="230"/>
      <c r="L193" s="41"/>
      <c r="M193" s="231" t="s">
        <v>1</v>
      </c>
      <c r="N193" s="232" t="s">
        <v>41</v>
      </c>
      <c r="O193" s="94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5" t="s">
        <v>132</v>
      </c>
      <c r="AT193" s="235" t="s">
        <v>128</v>
      </c>
      <c r="AU193" s="235" t="s">
        <v>133</v>
      </c>
      <c r="AY193" s="14" t="s">
        <v>125</v>
      </c>
      <c r="BE193" s="236">
        <f>IF(N193="základná",J193,0)</f>
        <v>0</v>
      </c>
      <c r="BF193" s="236">
        <f>IF(N193="znížená",J193,0)</f>
        <v>0</v>
      </c>
      <c r="BG193" s="236">
        <f>IF(N193="zákl. prenesená",J193,0)</f>
        <v>0</v>
      </c>
      <c r="BH193" s="236">
        <f>IF(N193="zníž. prenesená",J193,0)</f>
        <v>0</v>
      </c>
      <c r="BI193" s="236">
        <f>IF(N193="nulová",J193,0)</f>
        <v>0</v>
      </c>
      <c r="BJ193" s="14" t="s">
        <v>133</v>
      </c>
      <c r="BK193" s="236">
        <f>ROUND(I193*H193,2)</f>
        <v>0</v>
      </c>
      <c r="BL193" s="14" t="s">
        <v>132</v>
      </c>
      <c r="BM193" s="235" t="s">
        <v>307</v>
      </c>
    </row>
    <row r="194" s="2" customFormat="1" ht="24.15" customHeight="1">
      <c r="A194" s="35"/>
      <c r="B194" s="36"/>
      <c r="C194" s="223" t="s">
        <v>208</v>
      </c>
      <c r="D194" s="223" t="s">
        <v>128</v>
      </c>
      <c r="E194" s="224" t="s">
        <v>308</v>
      </c>
      <c r="F194" s="225" t="s">
        <v>267</v>
      </c>
      <c r="G194" s="226" t="s">
        <v>240</v>
      </c>
      <c r="H194" s="227">
        <v>1</v>
      </c>
      <c r="I194" s="228"/>
      <c r="J194" s="229">
        <f>ROUND(I194*H194,2)</f>
        <v>0</v>
      </c>
      <c r="K194" s="230"/>
      <c r="L194" s="41"/>
      <c r="M194" s="231" t="s">
        <v>1</v>
      </c>
      <c r="N194" s="232" t="s">
        <v>41</v>
      </c>
      <c r="O194" s="94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5" t="s">
        <v>132</v>
      </c>
      <c r="AT194" s="235" t="s">
        <v>128</v>
      </c>
      <c r="AU194" s="235" t="s">
        <v>133</v>
      </c>
      <c r="AY194" s="14" t="s">
        <v>125</v>
      </c>
      <c r="BE194" s="236">
        <f>IF(N194="základná",J194,0)</f>
        <v>0</v>
      </c>
      <c r="BF194" s="236">
        <f>IF(N194="znížená",J194,0)</f>
        <v>0</v>
      </c>
      <c r="BG194" s="236">
        <f>IF(N194="zákl. prenesená",J194,0)</f>
        <v>0</v>
      </c>
      <c r="BH194" s="236">
        <f>IF(N194="zníž. prenesená",J194,0)</f>
        <v>0</v>
      </c>
      <c r="BI194" s="236">
        <f>IF(N194="nulová",J194,0)</f>
        <v>0</v>
      </c>
      <c r="BJ194" s="14" t="s">
        <v>133</v>
      </c>
      <c r="BK194" s="236">
        <f>ROUND(I194*H194,2)</f>
        <v>0</v>
      </c>
      <c r="BL194" s="14" t="s">
        <v>132</v>
      </c>
      <c r="BM194" s="235" t="s">
        <v>309</v>
      </c>
    </row>
    <row r="195" s="12" customFormat="1" ht="22.8" customHeight="1">
      <c r="A195" s="12"/>
      <c r="B195" s="208"/>
      <c r="C195" s="209"/>
      <c r="D195" s="210" t="s">
        <v>74</v>
      </c>
      <c r="E195" s="221" t="s">
        <v>310</v>
      </c>
      <c r="F195" s="221" t="s">
        <v>311</v>
      </c>
      <c r="G195" s="209"/>
      <c r="H195" s="209"/>
      <c r="I195" s="212"/>
      <c r="J195" s="222">
        <f>BK195</f>
        <v>0</v>
      </c>
      <c r="K195" s="209"/>
      <c r="L195" s="213"/>
      <c r="M195" s="214"/>
      <c r="N195" s="215"/>
      <c r="O195" s="215"/>
      <c r="P195" s="216">
        <f>SUM(P196:P212)</f>
        <v>0</v>
      </c>
      <c r="Q195" s="215"/>
      <c r="R195" s="216">
        <f>SUM(R196:R212)</f>
        <v>0</v>
      </c>
      <c r="S195" s="215"/>
      <c r="T195" s="217">
        <f>SUM(T196:T212)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8" t="s">
        <v>83</v>
      </c>
      <c r="AT195" s="219" t="s">
        <v>74</v>
      </c>
      <c r="AU195" s="219" t="s">
        <v>83</v>
      </c>
      <c r="AY195" s="218" t="s">
        <v>125</v>
      </c>
      <c r="BK195" s="220">
        <f>SUM(BK196:BK212)</f>
        <v>0</v>
      </c>
    </row>
    <row r="196" s="2" customFormat="1" ht="24.15" customHeight="1">
      <c r="A196" s="35"/>
      <c r="B196" s="36"/>
      <c r="C196" s="223" t="s">
        <v>312</v>
      </c>
      <c r="D196" s="223" t="s">
        <v>128</v>
      </c>
      <c r="E196" s="224" t="s">
        <v>313</v>
      </c>
      <c r="F196" s="225" t="s">
        <v>314</v>
      </c>
      <c r="G196" s="226" t="s">
        <v>131</v>
      </c>
      <c r="H196" s="227">
        <v>1</v>
      </c>
      <c r="I196" s="228"/>
      <c r="J196" s="229">
        <f>ROUND(I196*H196,2)</f>
        <v>0</v>
      </c>
      <c r="K196" s="230"/>
      <c r="L196" s="41"/>
      <c r="M196" s="231" t="s">
        <v>1</v>
      </c>
      <c r="N196" s="232" t="s">
        <v>41</v>
      </c>
      <c r="O196" s="94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5" t="s">
        <v>132</v>
      </c>
      <c r="AT196" s="235" t="s">
        <v>128</v>
      </c>
      <c r="AU196" s="235" t="s">
        <v>133</v>
      </c>
      <c r="AY196" s="14" t="s">
        <v>125</v>
      </c>
      <c r="BE196" s="236">
        <f>IF(N196="základná",J196,0)</f>
        <v>0</v>
      </c>
      <c r="BF196" s="236">
        <f>IF(N196="znížená",J196,0)</f>
        <v>0</v>
      </c>
      <c r="BG196" s="236">
        <f>IF(N196="zákl. prenesená",J196,0)</f>
        <v>0</v>
      </c>
      <c r="BH196" s="236">
        <f>IF(N196="zníž. prenesená",J196,0)</f>
        <v>0</v>
      </c>
      <c r="BI196" s="236">
        <f>IF(N196="nulová",J196,0)</f>
        <v>0</v>
      </c>
      <c r="BJ196" s="14" t="s">
        <v>133</v>
      </c>
      <c r="BK196" s="236">
        <f>ROUND(I196*H196,2)</f>
        <v>0</v>
      </c>
      <c r="BL196" s="14" t="s">
        <v>132</v>
      </c>
      <c r="BM196" s="235" t="s">
        <v>315</v>
      </c>
    </row>
    <row r="197" s="2" customFormat="1" ht="16.5" customHeight="1">
      <c r="A197" s="35"/>
      <c r="B197" s="36"/>
      <c r="C197" s="223" t="s">
        <v>211</v>
      </c>
      <c r="D197" s="223" t="s">
        <v>128</v>
      </c>
      <c r="E197" s="224" t="s">
        <v>316</v>
      </c>
      <c r="F197" s="225" t="s">
        <v>317</v>
      </c>
      <c r="G197" s="226" t="s">
        <v>131</v>
      </c>
      <c r="H197" s="227">
        <v>1</v>
      </c>
      <c r="I197" s="228"/>
      <c r="J197" s="229">
        <f>ROUND(I197*H197,2)</f>
        <v>0</v>
      </c>
      <c r="K197" s="230"/>
      <c r="L197" s="41"/>
      <c r="M197" s="231" t="s">
        <v>1</v>
      </c>
      <c r="N197" s="232" t="s">
        <v>41</v>
      </c>
      <c r="O197" s="94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5" t="s">
        <v>132</v>
      </c>
      <c r="AT197" s="235" t="s">
        <v>128</v>
      </c>
      <c r="AU197" s="235" t="s">
        <v>133</v>
      </c>
      <c r="AY197" s="14" t="s">
        <v>125</v>
      </c>
      <c r="BE197" s="236">
        <f>IF(N197="základná",J197,0)</f>
        <v>0</v>
      </c>
      <c r="BF197" s="236">
        <f>IF(N197="znížená",J197,0)</f>
        <v>0</v>
      </c>
      <c r="BG197" s="236">
        <f>IF(N197="zákl. prenesená",J197,0)</f>
        <v>0</v>
      </c>
      <c r="BH197" s="236">
        <f>IF(N197="zníž. prenesená",J197,0)</f>
        <v>0</v>
      </c>
      <c r="BI197" s="236">
        <f>IF(N197="nulová",J197,0)</f>
        <v>0</v>
      </c>
      <c r="BJ197" s="14" t="s">
        <v>133</v>
      </c>
      <c r="BK197" s="236">
        <f>ROUND(I197*H197,2)</f>
        <v>0</v>
      </c>
      <c r="BL197" s="14" t="s">
        <v>132</v>
      </c>
      <c r="BM197" s="235" t="s">
        <v>318</v>
      </c>
    </row>
    <row r="198" s="2" customFormat="1" ht="16.5" customHeight="1">
      <c r="A198" s="35"/>
      <c r="B198" s="36"/>
      <c r="C198" s="223" t="s">
        <v>319</v>
      </c>
      <c r="D198" s="223" t="s">
        <v>128</v>
      </c>
      <c r="E198" s="224" t="s">
        <v>320</v>
      </c>
      <c r="F198" s="225" t="s">
        <v>321</v>
      </c>
      <c r="G198" s="226" t="s">
        <v>131</v>
      </c>
      <c r="H198" s="227">
        <v>1</v>
      </c>
      <c r="I198" s="228"/>
      <c r="J198" s="229">
        <f>ROUND(I198*H198,2)</f>
        <v>0</v>
      </c>
      <c r="K198" s="230"/>
      <c r="L198" s="41"/>
      <c r="M198" s="231" t="s">
        <v>1</v>
      </c>
      <c r="N198" s="232" t="s">
        <v>41</v>
      </c>
      <c r="O198" s="94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5" t="s">
        <v>132</v>
      </c>
      <c r="AT198" s="235" t="s">
        <v>128</v>
      </c>
      <c r="AU198" s="235" t="s">
        <v>133</v>
      </c>
      <c r="AY198" s="14" t="s">
        <v>125</v>
      </c>
      <c r="BE198" s="236">
        <f>IF(N198="základná",J198,0)</f>
        <v>0</v>
      </c>
      <c r="BF198" s="236">
        <f>IF(N198="znížená",J198,0)</f>
        <v>0</v>
      </c>
      <c r="BG198" s="236">
        <f>IF(N198="zákl. prenesená",J198,0)</f>
        <v>0</v>
      </c>
      <c r="BH198" s="236">
        <f>IF(N198="zníž. prenesená",J198,0)</f>
        <v>0</v>
      </c>
      <c r="BI198" s="236">
        <f>IF(N198="nulová",J198,0)</f>
        <v>0</v>
      </c>
      <c r="BJ198" s="14" t="s">
        <v>133</v>
      </c>
      <c r="BK198" s="236">
        <f>ROUND(I198*H198,2)</f>
        <v>0</v>
      </c>
      <c r="BL198" s="14" t="s">
        <v>132</v>
      </c>
      <c r="BM198" s="235" t="s">
        <v>322</v>
      </c>
    </row>
    <row r="199" s="2" customFormat="1" ht="16.5" customHeight="1">
      <c r="A199" s="35"/>
      <c r="B199" s="36"/>
      <c r="C199" s="223" t="s">
        <v>215</v>
      </c>
      <c r="D199" s="223" t="s">
        <v>128</v>
      </c>
      <c r="E199" s="224" t="s">
        <v>323</v>
      </c>
      <c r="F199" s="225" t="s">
        <v>324</v>
      </c>
      <c r="G199" s="226" t="s">
        <v>131</v>
      </c>
      <c r="H199" s="227">
        <v>1</v>
      </c>
      <c r="I199" s="228"/>
      <c r="J199" s="229">
        <f>ROUND(I199*H199,2)</f>
        <v>0</v>
      </c>
      <c r="K199" s="230"/>
      <c r="L199" s="41"/>
      <c r="M199" s="231" t="s">
        <v>1</v>
      </c>
      <c r="N199" s="232" t="s">
        <v>41</v>
      </c>
      <c r="O199" s="94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5" t="s">
        <v>132</v>
      </c>
      <c r="AT199" s="235" t="s">
        <v>128</v>
      </c>
      <c r="AU199" s="235" t="s">
        <v>133</v>
      </c>
      <c r="AY199" s="14" t="s">
        <v>125</v>
      </c>
      <c r="BE199" s="236">
        <f>IF(N199="základná",J199,0)</f>
        <v>0</v>
      </c>
      <c r="BF199" s="236">
        <f>IF(N199="znížená",J199,0)</f>
        <v>0</v>
      </c>
      <c r="BG199" s="236">
        <f>IF(N199="zákl. prenesená",J199,0)</f>
        <v>0</v>
      </c>
      <c r="BH199" s="236">
        <f>IF(N199="zníž. prenesená",J199,0)</f>
        <v>0</v>
      </c>
      <c r="BI199" s="236">
        <f>IF(N199="nulová",J199,0)</f>
        <v>0</v>
      </c>
      <c r="BJ199" s="14" t="s">
        <v>133</v>
      </c>
      <c r="BK199" s="236">
        <f>ROUND(I199*H199,2)</f>
        <v>0</v>
      </c>
      <c r="BL199" s="14" t="s">
        <v>132</v>
      </c>
      <c r="BM199" s="235" t="s">
        <v>325</v>
      </c>
    </row>
    <row r="200" s="2" customFormat="1" ht="16.5" customHeight="1">
      <c r="A200" s="35"/>
      <c r="B200" s="36"/>
      <c r="C200" s="223" t="s">
        <v>326</v>
      </c>
      <c r="D200" s="223" t="s">
        <v>128</v>
      </c>
      <c r="E200" s="224" t="s">
        <v>327</v>
      </c>
      <c r="F200" s="225" t="s">
        <v>328</v>
      </c>
      <c r="G200" s="226" t="s">
        <v>131</v>
      </c>
      <c r="H200" s="227">
        <v>2</v>
      </c>
      <c r="I200" s="228"/>
      <c r="J200" s="229">
        <f>ROUND(I200*H200,2)</f>
        <v>0</v>
      </c>
      <c r="K200" s="230"/>
      <c r="L200" s="41"/>
      <c r="M200" s="231" t="s">
        <v>1</v>
      </c>
      <c r="N200" s="232" t="s">
        <v>41</v>
      </c>
      <c r="O200" s="94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5" t="s">
        <v>132</v>
      </c>
      <c r="AT200" s="235" t="s">
        <v>128</v>
      </c>
      <c r="AU200" s="235" t="s">
        <v>133</v>
      </c>
      <c r="AY200" s="14" t="s">
        <v>125</v>
      </c>
      <c r="BE200" s="236">
        <f>IF(N200="základná",J200,0)</f>
        <v>0</v>
      </c>
      <c r="BF200" s="236">
        <f>IF(N200="znížená",J200,0)</f>
        <v>0</v>
      </c>
      <c r="BG200" s="236">
        <f>IF(N200="zákl. prenesená",J200,0)</f>
        <v>0</v>
      </c>
      <c r="BH200" s="236">
        <f>IF(N200="zníž. prenesená",J200,0)</f>
        <v>0</v>
      </c>
      <c r="BI200" s="236">
        <f>IF(N200="nulová",J200,0)</f>
        <v>0</v>
      </c>
      <c r="BJ200" s="14" t="s">
        <v>133</v>
      </c>
      <c r="BK200" s="236">
        <f>ROUND(I200*H200,2)</f>
        <v>0</v>
      </c>
      <c r="BL200" s="14" t="s">
        <v>132</v>
      </c>
      <c r="BM200" s="235" t="s">
        <v>329</v>
      </c>
    </row>
    <row r="201" s="2" customFormat="1" ht="16.5" customHeight="1">
      <c r="A201" s="35"/>
      <c r="B201" s="36"/>
      <c r="C201" s="223" t="s">
        <v>218</v>
      </c>
      <c r="D201" s="223" t="s">
        <v>128</v>
      </c>
      <c r="E201" s="224" t="s">
        <v>330</v>
      </c>
      <c r="F201" s="225" t="s">
        <v>331</v>
      </c>
      <c r="G201" s="226" t="s">
        <v>131</v>
      </c>
      <c r="H201" s="227">
        <v>2</v>
      </c>
      <c r="I201" s="228"/>
      <c r="J201" s="229">
        <f>ROUND(I201*H201,2)</f>
        <v>0</v>
      </c>
      <c r="K201" s="230"/>
      <c r="L201" s="41"/>
      <c r="M201" s="231" t="s">
        <v>1</v>
      </c>
      <c r="N201" s="232" t="s">
        <v>41</v>
      </c>
      <c r="O201" s="94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5" t="s">
        <v>132</v>
      </c>
      <c r="AT201" s="235" t="s">
        <v>128</v>
      </c>
      <c r="AU201" s="235" t="s">
        <v>133</v>
      </c>
      <c r="AY201" s="14" t="s">
        <v>125</v>
      </c>
      <c r="BE201" s="236">
        <f>IF(N201="základná",J201,0)</f>
        <v>0</v>
      </c>
      <c r="BF201" s="236">
        <f>IF(N201="znížená",J201,0)</f>
        <v>0</v>
      </c>
      <c r="BG201" s="236">
        <f>IF(N201="zákl. prenesená",J201,0)</f>
        <v>0</v>
      </c>
      <c r="BH201" s="236">
        <f>IF(N201="zníž. prenesená",J201,0)</f>
        <v>0</v>
      </c>
      <c r="BI201" s="236">
        <f>IF(N201="nulová",J201,0)</f>
        <v>0</v>
      </c>
      <c r="BJ201" s="14" t="s">
        <v>133</v>
      </c>
      <c r="BK201" s="236">
        <f>ROUND(I201*H201,2)</f>
        <v>0</v>
      </c>
      <c r="BL201" s="14" t="s">
        <v>132</v>
      </c>
      <c r="BM201" s="235" t="s">
        <v>332</v>
      </c>
    </row>
    <row r="202" s="2" customFormat="1" ht="16.5" customHeight="1">
      <c r="A202" s="35"/>
      <c r="B202" s="36"/>
      <c r="C202" s="223" t="s">
        <v>333</v>
      </c>
      <c r="D202" s="223" t="s">
        <v>128</v>
      </c>
      <c r="E202" s="224" t="s">
        <v>334</v>
      </c>
      <c r="F202" s="225" t="s">
        <v>335</v>
      </c>
      <c r="G202" s="226" t="s">
        <v>131</v>
      </c>
      <c r="H202" s="227">
        <v>1</v>
      </c>
      <c r="I202" s="228"/>
      <c r="J202" s="229">
        <f>ROUND(I202*H202,2)</f>
        <v>0</v>
      </c>
      <c r="K202" s="230"/>
      <c r="L202" s="41"/>
      <c r="M202" s="231" t="s">
        <v>1</v>
      </c>
      <c r="N202" s="232" t="s">
        <v>41</v>
      </c>
      <c r="O202" s="94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5" t="s">
        <v>132</v>
      </c>
      <c r="AT202" s="235" t="s">
        <v>128</v>
      </c>
      <c r="AU202" s="235" t="s">
        <v>133</v>
      </c>
      <c r="AY202" s="14" t="s">
        <v>125</v>
      </c>
      <c r="BE202" s="236">
        <f>IF(N202="základná",J202,0)</f>
        <v>0</v>
      </c>
      <c r="BF202" s="236">
        <f>IF(N202="znížená",J202,0)</f>
        <v>0</v>
      </c>
      <c r="BG202" s="236">
        <f>IF(N202="zákl. prenesená",J202,0)</f>
        <v>0</v>
      </c>
      <c r="BH202" s="236">
        <f>IF(N202="zníž. prenesená",J202,0)</f>
        <v>0</v>
      </c>
      <c r="BI202" s="236">
        <f>IF(N202="nulová",J202,0)</f>
        <v>0</v>
      </c>
      <c r="BJ202" s="14" t="s">
        <v>133</v>
      </c>
      <c r="BK202" s="236">
        <f>ROUND(I202*H202,2)</f>
        <v>0</v>
      </c>
      <c r="BL202" s="14" t="s">
        <v>132</v>
      </c>
      <c r="BM202" s="235" t="s">
        <v>336</v>
      </c>
    </row>
    <row r="203" s="2" customFormat="1" ht="16.5" customHeight="1">
      <c r="A203" s="35"/>
      <c r="B203" s="36"/>
      <c r="C203" s="223" t="s">
        <v>222</v>
      </c>
      <c r="D203" s="223" t="s">
        <v>128</v>
      </c>
      <c r="E203" s="224" t="s">
        <v>337</v>
      </c>
      <c r="F203" s="225" t="s">
        <v>338</v>
      </c>
      <c r="G203" s="226" t="s">
        <v>131</v>
      </c>
      <c r="H203" s="227">
        <v>6</v>
      </c>
      <c r="I203" s="228"/>
      <c r="J203" s="229">
        <f>ROUND(I203*H203,2)</f>
        <v>0</v>
      </c>
      <c r="K203" s="230"/>
      <c r="L203" s="41"/>
      <c r="M203" s="231" t="s">
        <v>1</v>
      </c>
      <c r="N203" s="232" t="s">
        <v>41</v>
      </c>
      <c r="O203" s="94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5" t="s">
        <v>132</v>
      </c>
      <c r="AT203" s="235" t="s">
        <v>128</v>
      </c>
      <c r="AU203" s="235" t="s">
        <v>133</v>
      </c>
      <c r="AY203" s="14" t="s">
        <v>125</v>
      </c>
      <c r="BE203" s="236">
        <f>IF(N203="základná",J203,0)</f>
        <v>0</v>
      </c>
      <c r="BF203" s="236">
        <f>IF(N203="znížená",J203,0)</f>
        <v>0</v>
      </c>
      <c r="BG203" s="236">
        <f>IF(N203="zákl. prenesená",J203,0)</f>
        <v>0</v>
      </c>
      <c r="BH203" s="236">
        <f>IF(N203="zníž. prenesená",J203,0)</f>
        <v>0</v>
      </c>
      <c r="BI203" s="236">
        <f>IF(N203="nulová",J203,0)</f>
        <v>0</v>
      </c>
      <c r="BJ203" s="14" t="s">
        <v>133</v>
      </c>
      <c r="BK203" s="236">
        <f>ROUND(I203*H203,2)</f>
        <v>0</v>
      </c>
      <c r="BL203" s="14" t="s">
        <v>132</v>
      </c>
      <c r="BM203" s="235" t="s">
        <v>339</v>
      </c>
    </row>
    <row r="204" s="2" customFormat="1" ht="16.5" customHeight="1">
      <c r="A204" s="35"/>
      <c r="B204" s="36"/>
      <c r="C204" s="223" t="s">
        <v>340</v>
      </c>
      <c r="D204" s="223" t="s">
        <v>128</v>
      </c>
      <c r="E204" s="224" t="s">
        <v>341</v>
      </c>
      <c r="F204" s="225" t="s">
        <v>342</v>
      </c>
      <c r="G204" s="226" t="s">
        <v>131</v>
      </c>
      <c r="H204" s="227">
        <v>1</v>
      </c>
      <c r="I204" s="228"/>
      <c r="J204" s="229">
        <f>ROUND(I204*H204,2)</f>
        <v>0</v>
      </c>
      <c r="K204" s="230"/>
      <c r="L204" s="41"/>
      <c r="M204" s="231" t="s">
        <v>1</v>
      </c>
      <c r="N204" s="232" t="s">
        <v>41</v>
      </c>
      <c r="O204" s="94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5" t="s">
        <v>132</v>
      </c>
      <c r="AT204" s="235" t="s">
        <v>128</v>
      </c>
      <c r="AU204" s="235" t="s">
        <v>133</v>
      </c>
      <c r="AY204" s="14" t="s">
        <v>125</v>
      </c>
      <c r="BE204" s="236">
        <f>IF(N204="základná",J204,0)</f>
        <v>0</v>
      </c>
      <c r="BF204" s="236">
        <f>IF(N204="znížená",J204,0)</f>
        <v>0</v>
      </c>
      <c r="BG204" s="236">
        <f>IF(N204="zákl. prenesená",J204,0)</f>
        <v>0</v>
      </c>
      <c r="BH204" s="236">
        <f>IF(N204="zníž. prenesená",J204,0)</f>
        <v>0</v>
      </c>
      <c r="BI204" s="236">
        <f>IF(N204="nulová",J204,0)</f>
        <v>0</v>
      </c>
      <c r="BJ204" s="14" t="s">
        <v>133</v>
      </c>
      <c r="BK204" s="236">
        <f>ROUND(I204*H204,2)</f>
        <v>0</v>
      </c>
      <c r="BL204" s="14" t="s">
        <v>132</v>
      </c>
      <c r="BM204" s="235" t="s">
        <v>343</v>
      </c>
    </row>
    <row r="205" s="2" customFormat="1" ht="16.5" customHeight="1">
      <c r="A205" s="35"/>
      <c r="B205" s="36"/>
      <c r="C205" s="223" t="s">
        <v>132</v>
      </c>
      <c r="D205" s="223" t="s">
        <v>128</v>
      </c>
      <c r="E205" s="224" t="s">
        <v>344</v>
      </c>
      <c r="F205" s="225" t="s">
        <v>345</v>
      </c>
      <c r="G205" s="226" t="s">
        <v>131</v>
      </c>
      <c r="H205" s="227">
        <v>1</v>
      </c>
      <c r="I205" s="228"/>
      <c r="J205" s="229">
        <f>ROUND(I205*H205,2)</f>
        <v>0</v>
      </c>
      <c r="K205" s="230"/>
      <c r="L205" s="41"/>
      <c r="M205" s="231" t="s">
        <v>1</v>
      </c>
      <c r="N205" s="232" t="s">
        <v>41</v>
      </c>
      <c r="O205" s="94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5" t="s">
        <v>132</v>
      </c>
      <c r="AT205" s="235" t="s">
        <v>128</v>
      </c>
      <c r="AU205" s="235" t="s">
        <v>133</v>
      </c>
      <c r="AY205" s="14" t="s">
        <v>125</v>
      </c>
      <c r="BE205" s="236">
        <f>IF(N205="základná",J205,0)</f>
        <v>0</v>
      </c>
      <c r="BF205" s="236">
        <f>IF(N205="znížená",J205,0)</f>
        <v>0</v>
      </c>
      <c r="BG205" s="236">
        <f>IF(N205="zákl. prenesená",J205,0)</f>
        <v>0</v>
      </c>
      <c r="BH205" s="236">
        <f>IF(N205="zníž. prenesená",J205,0)</f>
        <v>0</v>
      </c>
      <c r="BI205" s="236">
        <f>IF(N205="nulová",J205,0)</f>
        <v>0</v>
      </c>
      <c r="BJ205" s="14" t="s">
        <v>133</v>
      </c>
      <c r="BK205" s="236">
        <f>ROUND(I205*H205,2)</f>
        <v>0</v>
      </c>
      <c r="BL205" s="14" t="s">
        <v>132</v>
      </c>
      <c r="BM205" s="235" t="s">
        <v>346</v>
      </c>
    </row>
    <row r="206" s="2" customFormat="1" ht="24.15" customHeight="1">
      <c r="A206" s="35"/>
      <c r="B206" s="36"/>
      <c r="C206" s="223" t="s">
        <v>347</v>
      </c>
      <c r="D206" s="223" t="s">
        <v>128</v>
      </c>
      <c r="E206" s="224" t="s">
        <v>348</v>
      </c>
      <c r="F206" s="225" t="s">
        <v>349</v>
      </c>
      <c r="G206" s="226" t="s">
        <v>131</v>
      </c>
      <c r="H206" s="227">
        <v>1</v>
      </c>
      <c r="I206" s="228"/>
      <c r="J206" s="229">
        <f>ROUND(I206*H206,2)</f>
        <v>0</v>
      </c>
      <c r="K206" s="230"/>
      <c r="L206" s="41"/>
      <c r="M206" s="231" t="s">
        <v>1</v>
      </c>
      <c r="N206" s="232" t="s">
        <v>41</v>
      </c>
      <c r="O206" s="94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5" t="s">
        <v>132</v>
      </c>
      <c r="AT206" s="235" t="s">
        <v>128</v>
      </c>
      <c r="AU206" s="235" t="s">
        <v>133</v>
      </c>
      <c r="AY206" s="14" t="s">
        <v>125</v>
      </c>
      <c r="BE206" s="236">
        <f>IF(N206="základná",J206,0)</f>
        <v>0</v>
      </c>
      <c r="BF206" s="236">
        <f>IF(N206="znížená",J206,0)</f>
        <v>0</v>
      </c>
      <c r="BG206" s="236">
        <f>IF(N206="zákl. prenesená",J206,0)</f>
        <v>0</v>
      </c>
      <c r="BH206" s="236">
        <f>IF(N206="zníž. prenesená",J206,0)</f>
        <v>0</v>
      </c>
      <c r="BI206" s="236">
        <f>IF(N206="nulová",J206,0)</f>
        <v>0</v>
      </c>
      <c r="BJ206" s="14" t="s">
        <v>133</v>
      </c>
      <c r="BK206" s="236">
        <f>ROUND(I206*H206,2)</f>
        <v>0</v>
      </c>
      <c r="BL206" s="14" t="s">
        <v>132</v>
      </c>
      <c r="BM206" s="235" t="s">
        <v>350</v>
      </c>
    </row>
    <row r="207" s="2" customFormat="1" ht="16.5" customHeight="1">
      <c r="A207" s="35"/>
      <c r="B207" s="36"/>
      <c r="C207" s="223" t="s">
        <v>228</v>
      </c>
      <c r="D207" s="223" t="s">
        <v>128</v>
      </c>
      <c r="E207" s="224" t="s">
        <v>351</v>
      </c>
      <c r="F207" s="225" t="s">
        <v>352</v>
      </c>
      <c r="G207" s="226" t="s">
        <v>131</v>
      </c>
      <c r="H207" s="227">
        <v>1</v>
      </c>
      <c r="I207" s="228"/>
      <c r="J207" s="229">
        <f>ROUND(I207*H207,2)</f>
        <v>0</v>
      </c>
      <c r="K207" s="230"/>
      <c r="L207" s="41"/>
      <c r="M207" s="231" t="s">
        <v>1</v>
      </c>
      <c r="N207" s="232" t="s">
        <v>41</v>
      </c>
      <c r="O207" s="94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5" t="s">
        <v>132</v>
      </c>
      <c r="AT207" s="235" t="s">
        <v>128</v>
      </c>
      <c r="AU207" s="235" t="s">
        <v>133</v>
      </c>
      <c r="AY207" s="14" t="s">
        <v>125</v>
      </c>
      <c r="BE207" s="236">
        <f>IF(N207="základná",J207,0)</f>
        <v>0</v>
      </c>
      <c r="BF207" s="236">
        <f>IF(N207="znížená",J207,0)</f>
        <v>0</v>
      </c>
      <c r="BG207" s="236">
        <f>IF(N207="zákl. prenesená",J207,0)</f>
        <v>0</v>
      </c>
      <c r="BH207" s="236">
        <f>IF(N207="zníž. prenesená",J207,0)</f>
        <v>0</v>
      </c>
      <c r="BI207" s="236">
        <f>IF(N207="nulová",J207,0)</f>
        <v>0</v>
      </c>
      <c r="BJ207" s="14" t="s">
        <v>133</v>
      </c>
      <c r="BK207" s="236">
        <f>ROUND(I207*H207,2)</f>
        <v>0</v>
      </c>
      <c r="BL207" s="14" t="s">
        <v>132</v>
      </c>
      <c r="BM207" s="235" t="s">
        <v>353</v>
      </c>
    </row>
    <row r="208" s="2" customFormat="1" ht="24.15" customHeight="1">
      <c r="A208" s="35"/>
      <c r="B208" s="36"/>
      <c r="C208" s="223" t="s">
        <v>354</v>
      </c>
      <c r="D208" s="223" t="s">
        <v>128</v>
      </c>
      <c r="E208" s="224" t="s">
        <v>355</v>
      </c>
      <c r="F208" s="225" t="s">
        <v>356</v>
      </c>
      <c r="G208" s="226" t="s">
        <v>131</v>
      </c>
      <c r="H208" s="227">
        <v>1</v>
      </c>
      <c r="I208" s="228"/>
      <c r="J208" s="229">
        <f>ROUND(I208*H208,2)</f>
        <v>0</v>
      </c>
      <c r="K208" s="230"/>
      <c r="L208" s="41"/>
      <c r="M208" s="231" t="s">
        <v>1</v>
      </c>
      <c r="N208" s="232" t="s">
        <v>41</v>
      </c>
      <c r="O208" s="94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5" t="s">
        <v>132</v>
      </c>
      <c r="AT208" s="235" t="s">
        <v>128</v>
      </c>
      <c r="AU208" s="235" t="s">
        <v>133</v>
      </c>
      <c r="AY208" s="14" t="s">
        <v>125</v>
      </c>
      <c r="BE208" s="236">
        <f>IF(N208="základná",J208,0)</f>
        <v>0</v>
      </c>
      <c r="BF208" s="236">
        <f>IF(N208="znížená",J208,0)</f>
        <v>0</v>
      </c>
      <c r="BG208" s="236">
        <f>IF(N208="zákl. prenesená",J208,0)</f>
        <v>0</v>
      </c>
      <c r="BH208" s="236">
        <f>IF(N208="zníž. prenesená",J208,0)</f>
        <v>0</v>
      </c>
      <c r="BI208" s="236">
        <f>IF(N208="nulová",J208,0)</f>
        <v>0</v>
      </c>
      <c r="BJ208" s="14" t="s">
        <v>133</v>
      </c>
      <c r="BK208" s="236">
        <f>ROUND(I208*H208,2)</f>
        <v>0</v>
      </c>
      <c r="BL208" s="14" t="s">
        <v>132</v>
      </c>
      <c r="BM208" s="235" t="s">
        <v>357</v>
      </c>
    </row>
    <row r="209" s="2" customFormat="1" ht="24.15" customHeight="1">
      <c r="A209" s="35"/>
      <c r="B209" s="36"/>
      <c r="C209" s="223" t="s">
        <v>231</v>
      </c>
      <c r="D209" s="223" t="s">
        <v>128</v>
      </c>
      <c r="E209" s="224" t="s">
        <v>358</v>
      </c>
      <c r="F209" s="225" t="s">
        <v>359</v>
      </c>
      <c r="G209" s="226" t="s">
        <v>131</v>
      </c>
      <c r="H209" s="227">
        <v>1</v>
      </c>
      <c r="I209" s="228"/>
      <c r="J209" s="229">
        <f>ROUND(I209*H209,2)</f>
        <v>0</v>
      </c>
      <c r="K209" s="230"/>
      <c r="L209" s="41"/>
      <c r="M209" s="231" t="s">
        <v>1</v>
      </c>
      <c r="N209" s="232" t="s">
        <v>41</v>
      </c>
      <c r="O209" s="94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5" t="s">
        <v>132</v>
      </c>
      <c r="AT209" s="235" t="s">
        <v>128</v>
      </c>
      <c r="AU209" s="235" t="s">
        <v>133</v>
      </c>
      <c r="AY209" s="14" t="s">
        <v>125</v>
      </c>
      <c r="BE209" s="236">
        <f>IF(N209="základná",J209,0)</f>
        <v>0</v>
      </c>
      <c r="BF209" s="236">
        <f>IF(N209="znížená",J209,0)</f>
        <v>0</v>
      </c>
      <c r="BG209" s="236">
        <f>IF(N209="zákl. prenesená",J209,0)</f>
        <v>0</v>
      </c>
      <c r="BH209" s="236">
        <f>IF(N209="zníž. prenesená",J209,0)</f>
        <v>0</v>
      </c>
      <c r="BI209" s="236">
        <f>IF(N209="nulová",J209,0)</f>
        <v>0</v>
      </c>
      <c r="BJ209" s="14" t="s">
        <v>133</v>
      </c>
      <c r="BK209" s="236">
        <f>ROUND(I209*H209,2)</f>
        <v>0</v>
      </c>
      <c r="BL209" s="14" t="s">
        <v>132</v>
      </c>
      <c r="BM209" s="235" t="s">
        <v>360</v>
      </c>
    </row>
    <row r="210" s="2" customFormat="1" ht="24.15" customHeight="1">
      <c r="A210" s="35"/>
      <c r="B210" s="36"/>
      <c r="C210" s="223" t="s">
        <v>361</v>
      </c>
      <c r="D210" s="223" t="s">
        <v>128</v>
      </c>
      <c r="E210" s="224" t="s">
        <v>362</v>
      </c>
      <c r="F210" s="225" t="s">
        <v>363</v>
      </c>
      <c r="G210" s="226" t="s">
        <v>131</v>
      </c>
      <c r="H210" s="227">
        <v>1</v>
      </c>
      <c r="I210" s="228"/>
      <c r="J210" s="229">
        <f>ROUND(I210*H210,2)</f>
        <v>0</v>
      </c>
      <c r="K210" s="230"/>
      <c r="L210" s="41"/>
      <c r="M210" s="231" t="s">
        <v>1</v>
      </c>
      <c r="N210" s="232" t="s">
        <v>41</v>
      </c>
      <c r="O210" s="94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5" t="s">
        <v>132</v>
      </c>
      <c r="AT210" s="235" t="s">
        <v>128</v>
      </c>
      <c r="AU210" s="235" t="s">
        <v>133</v>
      </c>
      <c r="AY210" s="14" t="s">
        <v>125</v>
      </c>
      <c r="BE210" s="236">
        <f>IF(N210="základná",J210,0)</f>
        <v>0</v>
      </c>
      <c r="BF210" s="236">
        <f>IF(N210="znížená",J210,0)</f>
        <v>0</v>
      </c>
      <c r="BG210" s="236">
        <f>IF(N210="zákl. prenesená",J210,0)</f>
        <v>0</v>
      </c>
      <c r="BH210" s="236">
        <f>IF(N210="zníž. prenesená",J210,0)</f>
        <v>0</v>
      </c>
      <c r="BI210" s="236">
        <f>IF(N210="nulová",J210,0)</f>
        <v>0</v>
      </c>
      <c r="BJ210" s="14" t="s">
        <v>133</v>
      </c>
      <c r="BK210" s="236">
        <f>ROUND(I210*H210,2)</f>
        <v>0</v>
      </c>
      <c r="BL210" s="14" t="s">
        <v>132</v>
      </c>
      <c r="BM210" s="235" t="s">
        <v>364</v>
      </c>
    </row>
    <row r="211" s="2" customFormat="1" ht="24.15" customHeight="1">
      <c r="A211" s="35"/>
      <c r="B211" s="36"/>
      <c r="C211" s="223" t="s">
        <v>235</v>
      </c>
      <c r="D211" s="223" t="s">
        <v>128</v>
      </c>
      <c r="E211" s="224" t="s">
        <v>365</v>
      </c>
      <c r="F211" s="225" t="s">
        <v>306</v>
      </c>
      <c r="G211" s="226" t="s">
        <v>240</v>
      </c>
      <c r="H211" s="227">
        <v>1</v>
      </c>
      <c r="I211" s="228"/>
      <c r="J211" s="229">
        <f>ROUND(I211*H211,2)</f>
        <v>0</v>
      </c>
      <c r="K211" s="230"/>
      <c r="L211" s="41"/>
      <c r="M211" s="231" t="s">
        <v>1</v>
      </c>
      <c r="N211" s="232" t="s">
        <v>41</v>
      </c>
      <c r="O211" s="94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5" t="s">
        <v>132</v>
      </c>
      <c r="AT211" s="235" t="s">
        <v>128</v>
      </c>
      <c r="AU211" s="235" t="s">
        <v>133</v>
      </c>
      <c r="AY211" s="14" t="s">
        <v>125</v>
      </c>
      <c r="BE211" s="236">
        <f>IF(N211="základná",J211,0)</f>
        <v>0</v>
      </c>
      <c r="BF211" s="236">
        <f>IF(N211="znížená",J211,0)</f>
        <v>0</v>
      </c>
      <c r="BG211" s="236">
        <f>IF(N211="zákl. prenesená",J211,0)</f>
        <v>0</v>
      </c>
      <c r="BH211" s="236">
        <f>IF(N211="zníž. prenesená",J211,0)</f>
        <v>0</v>
      </c>
      <c r="BI211" s="236">
        <f>IF(N211="nulová",J211,0)</f>
        <v>0</v>
      </c>
      <c r="BJ211" s="14" t="s">
        <v>133</v>
      </c>
      <c r="BK211" s="236">
        <f>ROUND(I211*H211,2)</f>
        <v>0</v>
      </c>
      <c r="BL211" s="14" t="s">
        <v>132</v>
      </c>
      <c r="BM211" s="235" t="s">
        <v>366</v>
      </c>
    </row>
    <row r="212" s="2" customFormat="1" ht="24.15" customHeight="1">
      <c r="A212" s="35"/>
      <c r="B212" s="36"/>
      <c r="C212" s="223" t="s">
        <v>367</v>
      </c>
      <c r="D212" s="223" t="s">
        <v>128</v>
      </c>
      <c r="E212" s="224" t="s">
        <v>368</v>
      </c>
      <c r="F212" s="225" t="s">
        <v>267</v>
      </c>
      <c r="G212" s="226" t="s">
        <v>240</v>
      </c>
      <c r="H212" s="227">
        <v>1</v>
      </c>
      <c r="I212" s="228"/>
      <c r="J212" s="229">
        <f>ROUND(I212*H212,2)</f>
        <v>0</v>
      </c>
      <c r="K212" s="230"/>
      <c r="L212" s="41"/>
      <c r="M212" s="231" t="s">
        <v>1</v>
      </c>
      <c r="N212" s="232" t="s">
        <v>41</v>
      </c>
      <c r="O212" s="94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5" t="s">
        <v>132</v>
      </c>
      <c r="AT212" s="235" t="s">
        <v>128</v>
      </c>
      <c r="AU212" s="235" t="s">
        <v>133</v>
      </c>
      <c r="AY212" s="14" t="s">
        <v>125</v>
      </c>
      <c r="BE212" s="236">
        <f>IF(N212="základná",J212,0)</f>
        <v>0</v>
      </c>
      <c r="BF212" s="236">
        <f>IF(N212="znížená",J212,0)</f>
        <v>0</v>
      </c>
      <c r="BG212" s="236">
        <f>IF(N212="zákl. prenesená",J212,0)</f>
        <v>0</v>
      </c>
      <c r="BH212" s="236">
        <f>IF(N212="zníž. prenesená",J212,0)</f>
        <v>0</v>
      </c>
      <c r="BI212" s="236">
        <f>IF(N212="nulová",J212,0)</f>
        <v>0</v>
      </c>
      <c r="BJ212" s="14" t="s">
        <v>133</v>
      </c>
      <c r="BK212" s="236">
        <f>ROUND(I212*H212,2)</f>
        <v>0</v>
      </c>
      <c r="BL212" s="14" t="s">
        <v>132</v>
      </c>
      <c r="BM212" s="235" t="s">
        <v>369</v>
      </c>
    </row>
    <row r="213" s="12" customFormat="1" ht="22.8" customHeight="1">
      <c r="A213" s="12"/>
      <c r="B213" s="208"/>
      <c r="C213" s="209"/>
      <c r="D213" s="210" t="s">
        <v>74</v>
      </c>
      <c r="E213" s="221" t="s">
        <v>370</v>
      </c>
      <c r="F213" s="221" t="s">
        <v>371</v>
      </c>
      <c r="G213" s="209"/>
      <c r="H213" s="209"/>
      <c r="I213" s="212"/>
      <c r="J213" s="222">
        <f>BK213</f>
        <v>0</v>
      </c>
      <c r="K213" s="209"/>
      <c r="L213" s="213"/>
      <c r="M213" s="214"/>
      <c r="N213" s="215"/>
      <c r="O213" s="215"/>
      <c r="P213" s="216">
        <f>SUM(P214:P229)</f>
        <v>0</v>
      </c>
      <c r="Q213" s="215"/>
      <c r="R213" s="216">
        <f>SUM(R214:R229)</f>
        <v>0</v>
      </c>
      <c r="S213" s="215"/>
      <c r="T213" s="217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8" t="s">
        <v>83</v>
      </c>
      <c r="AT213" s="219" t="s">
        <v>74</v>
      </c>
      <c r="AU213" s="219" t="s">
        <v>83</v>
      </c>
      <c r="AY213" s="218" t="s">
        <v>125</v>
      </c>
      <c r="BK213" s="220">
        <f>SUM(BK214:BK229)</f>
        <v>0</v>
      </c>
    </row>
    <row r="214" s="2" customFormat="1" ht="24.15" customHeight="1">
      <c r="A214" s="35"/>
      <c r="B214" s="36"/>
      <c r="C214" s="223" t="s">
        <v>241</v>
      </c>
      <c r="D214" s="223" t="s">
        <v>128</v>
      </c>
      <c r="E214" s="224" t="s">
        <v>313</v>
      </c>
      <c r="F214" s="225" t="s">
        <v>314</v>
      </c>
      <c r="G214" s="226" t="s">
        <v>131</v>
      </c>
      <c r="H214" s="227">
        <v>1</v>
      </c>
      <c r="I214" s="228"/>
      <c r="J214" s="229">
        <f>ROUND(I214*H214,2)</f>
        <v>0</v>
      </c>
      <c r="K214" s="230"/>
      <c r="L214" s="41"/>
      <c r="M214" s="231" t="s">
        <v>1</v>
      </c>
      <c r="N214" s="232" t="s">
        <v>41</v>
      </c>
      <c r="O214" s="94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5" t="s">
        <v>132</v>
      </c>
      <c r="AT214" s="235" t="s">
        <v>128</v>
      </c>
      <c r="AU214" s="235" t="s">
        <v>133</v>
      </c>
      <c r="AY214" s="14" t="s">
        <v>125</v>
      </c>
      <c r="BE214" s="236">
        <f>IF(N214="základná",J214,0)</f>
        <v>0</v>
      </c>
      <c r="BF214" s="236">
        <f>IF(N214="znížená",J214,0)</f>
        <v>0</v>
      </c>
      <c r="BG214" s="236">
        <f>IF(N214="zákl. prenesená",J214,0)</f>
        <v>0</v>
      </c>
      <c r="BH214" s="236">
        <f>IF(N214="zníž. prenesená",J214,0)</f>
        <v>0</v>
      </c>
      <c r="BI214" s="236">
        <f>IF(N214="nulová",J214,0)</f>
        <v>0</v>
      </c>
      <c r="BJ214" s="14" t="s">
        <v>133</v>
      </c>
      <c r="BK214" s="236">
        <f>ROUND(I214*H214,2)</f>
        <v>0</v>
      </c>
      <c r="BL214" s="14" t="s">
        <v>132</v>
      </c>
      <c r="BM214" s="235" t="s">
        <v>372</v>
      </c>
    </row>
    <row r="215" s="2" customFormat="1" ht="16.5" customHeight="1">
      <c r="A215" s="35"/>
      <c r="B215" s="36"/>
      <c r="C215" s="223" t="s">
        <v>373</v>
      </c>
      <c r="D215" s="223" t="s">
        <v>128</v>
      </c>
      <c r="E215" s="224" t="s">
        <v>316</v>
      </c>
      <c r="F215" s="225" t="s">
        <v>317</v>
      </c>
      <c r="G215" s="226" t="s">
        <v>131</v>
      </c>
      <c r="H215" s="227">
        <v>1</v>
      </c>
      <c r="I215" s="228"/>
      <c r="J215" s="229">
        <f>ROUND(I215*H215,2)</f>
        <v>0</v>
      </c>
      <c r="K215" s="230"/>
      <c r="L215" s="41"/>
      <c r="M215" s="231" t="s">
        <v>1</v>
      </c>
      <c r="N215" s="232" t="s">
        <v>41</v>
      </c>
      <c r="O215" s="94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5" t="s">
        <v>132</v>
      </c>
      <c r="AT215" s="235" t="s">
        <v>128</v>
      </c>
      <c r="AU215" s="235" t="s">
        <v>133</v>
      </c>
      <c r="AY215" s="14" t="s">
        <v>125</v>
      </c>
      <c r="BE215" s="236">
        <f>IF(N215="základná",J215,0)</f>
        <v>0</v>
      </c>
      <c r="BF215" s="236">
        <f>IF(N215="znížená",J215,0)</f>
        <v>0</v>
      </c>
      <c r="BG215" s="236">
        <f>IF(N215="zákl. prenesená",J215,0)</f>
        <v>0</v>
      </c>
      <c r="BH215" s="236">
        <f>IF(N215="zníž. prenesená",J215,0)</f>
        <v>0</v>
      </c>
      <c r="BI215" s="236">
        <f>IF(N215="nulová",J215,0)</f>
        <v>0</v>
      </c>
      <c r="BJ215" s="14" t="s">
        <v>133</v>
      </c>
      <c r="BK215" s="236">
        <f>ROUND(I215*H215,2)</f>
        <v>0</v>
      </c>
      <c r="BL215" s="14" t="s">
        <v>132</v>
      </c>
      <c r="BM215" s="235" t="s">
        <v>374</v>
      </c>
    </row>
    <row r="216" s="2" customFormat="1" ht="16.5" customHeight="1">
      <c r="A216" s="35"/>
      <c r="B216" s="36"/>
      <c r="C216" s="223" t="s">
        <v>245</v>
      </c>
      <c r="D216" s="223" t="s">
        <v>128</v>
      </c>
      <c r="E216" s="224" t="s">
        <v>320</v>
      </c>
      <c r="F216" s="225" t="s">
        <v>321</v>
      </c>
      <c r="G216" s="226" t="s">
        <v>131</v>
      </c>
      <c r="H216" s="227">
        <v>1</v>
      </c>
      <c r="I216" s="228"/>
      <c r="J216" s="229">
        <f>ROUND(I216*H216,2)</f>
        <v>0</v>
      </c>
      <c r="K216" s="230"/>
      <c r="L216" s="41"/>
      <c r="M216" s="231" t="s">
        <v>1</v>
      </c>
      <c r="N216" s="232" t="s">
        <v>41</v>
      </c>
      <c r="O216" s="94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5" t="s">
        <v>132</v>
      </c>
      <c r="AT216" s="235" t="s">
        <v>128</v>
      </c>
      <c r="AU216" s="235" t="s">
        <v>133</v>
      </c>
      <c r="AY216" s="14" t="s">
        <v>125</v>
      </c>
      <c r="BE216" s="236">
        <f>IF(N216="základná",J216,0)</f>
        <v>0</v>
      </c>
      <c r="BF216" s="236">
        <f>IF(N216="znížená",J216,0)</f>
        <v>0</v>
      </c>
      <c r="BG216" s="236">
        <f>IF(N216="zákl. prenesená",J216,0)</f>
        <v>0</v>
      </c>
      <c r="BH216" s="236">
        <f>IF(N216="zníž. prenesená",J216,0)</f>
        <v>0</v>
      </c>
      <c r="BI216" s="236">
        <f>IF(N216="nulová",J216,0)</f>
        <v>0</v>
      </c>
      <c r="BJ216" s="14" t="s">
        <v>133</v>
      </c>
      <c r="BK216" s="236">
        <f>ROUND(I216*H216,2)</f>
        <v>0</v>
      </c>
      <c r="BL216" s="14" t="s">
        <v>132</v>
      </c>
      <c r="BM216" s="235" t="s">
        <v>375</v>
      </c>
    </row>
    <row r="217" s="2" customFormat="1" ht="16.5" customHeight="1">
      <c r="A217" s="35"/>
      <c r="B217" s="36"/>
      <c r="C217" s="223" t="s">
        <v>376</v>
      </c>
      <c r="D217" s="223" t="s">
        <v>128</v>
      </c>
      <c r="E217" s="224" t="s">
        <v>323</v>
      </c>
      <c r="F217" s="225" t="s">
        <v>324</v>
      </c>
      <c r="G217" s="226" t="s">
        <v>131</v>
      </c>
      <c r="H217" s="227">
        <v>1</v>
      </c>
      <c r="I217" s="228"/>
      <c r="J217" s="229">
        <f>ROUND(I217*H217,2)</f>
        <v>0</v>
      </c>
      <c r="K217" s="230"/>
      <c r="L217" s="41"/>
      <c r="M217" s="231" t="s">
        <v>1</v>
      </c>
      <c r="N217" s="232" t="s">
        <v>41</v>
      </c>
      <c r="O217" s="94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5" t="s">
        <v>132</v>
      </c>
      <c r="AT217" s="235" t="s">
        <v>128</v>
      </c>
      <c r="AU217" s="235" t="s">
        <v>133</v>
      </c>
      <c r="AY217" s="14" t="s">
        <v>125</v>
      </c>
      <c r="BE217" s="236">
        <f>IF(N217="základná",J217,0)</f>
        <v>0</v>
      </c>
      <c r="BF217" s="236">
        <f>IF(N217="znížená",J217,0)</f>
        <v>0</v>
      </c>
      <c r="BG217" s="236">
        <f>IF(N217="zákl. prenesená",J217,0)</f>
        <v>0</v>
      </c>
      <c r="BH217" s="236">
        <f>IF(N217="zníž. prenesená",J217,0)</f>
        <v>0</v>
      </c>
      <c r="BI217" s="236">
        <f>IF(N217="nulová",J217,0)</f>
        <v>0</v>
      </c>
      <c r="BJ217" s="14" t="s">
        <v>133</v>
      </c>
      <c r="BK217" s="236">
        <f>ROUND(I217*H217,2)</f>
        <v>0</v>
      </c>
      <c r="BL217" s="14" t="s">
        <v>132</v>
      </c>
      <c r="BM217" s="235" t="s">
        <v>377</v>
      </c>
    </row>
    <row r="218" s="2" customFormat="1" ht="16.5" customHeight="1">
      <c r="A218" s="35"/>
      <c r="B218" s="36"/>
      <c r="C218" s="223" t="s">
        <v>248</v>
      </c>
      <c r="D218" s="223" t="s">
        <v>128</v>
      </c>
      <c r="E218" s="224" t="s">
        <v>378</v>
      </c>
      <c r="F218" s="225" t="s">
        <v>379</v>
      </c>
      <c r="G218" s="226" t="s">
        <v>131</v>
      </c>
      <c r="H218" s="227">
        <v>2</v>
      </c>
      <c r="I218" s="228"/>
      <c r="J218" s="229">
        <f>ROUND(I218*H218,2)</f>
        <v>0</v>
      </c>
      <c r="K218" s="230"/>
      <c r="L218" s="41"/>
      <c r="M218" s="231" t="s">
        <v>1</v>
      </c>
      <c r="N218" s="232" t="s">
        <v>41</v>
      </c>
      <c r="O218" s="94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5" t="s">
        <v>132</v>
      </c>
      <c r="AT218" s="235" t="s">
        <v>128</v>
      </c>
      <c r="AU218" s="235" t="s">
        <v>133</v>
      </c>
      <c r="AY218" s="14" t="s">
        <v>125</v>
      </c>
      <c r="BE218" s="236">
        <f>IF(N218="základná",J218,0)</f>
        <v>0</v>
      </c>
      <c r="BF218" s="236">
        <f>IF(N218="znížená",J218,0)</f>
        <v>0</v>
      </c>
      <c r="BG218" s="236">
        <f>IF(N218="zákl. prenesená",J218,0)</f>
        <v>0</v>
      </c>
      <c r="BH218" s="236">
        <f>IF(N218="zníž. prenesená",J218,0)</f>
        <v>0</v>
      </c>
      <c r="BI218" s="236">
        <f>IF(N218="nulová",J218,0)</f>
        <v>0</v>
      </c>
      <c r="BJ218" s="14" t="s">
        <v>133</v>
      </c>
      <c r="BK218" s="236">
        <f>ROUND(I218*H218,2)</f>
        <v>0</v>
      </c>
      <c r="BL218" s="14" t="s">
        <v>132</v>
      </c>
      <c r="BM218" s="235" t="s">
        <v>380</v>
      </c>
    </row>
    <row r="219" s="2" customFormat="1" ht="16.5" customHeight="1">
      <c r="A219" s="35"/>
      <c r="B219" s="36"/>
      <c r="C219" s="223" t="s">
        <v>381</v>
      </c>
      <c r="D219" s="223" t="s">
        <v>128</v>
      </c>
      <c r="E219" s="224" t="s">
        <v>291</v>
      </c>
      <c r="F219" s="225" t="s">
        <v>292</v>
      </c>
      <c r="G219" s="226" t="s">
        <v>131</v>
      </c>
      <c r="H219" s="227">
        <v>1</v>
      </c>
      <c r="I219" s="228"/>
      <c r="J219" s="229">
        <f>ROUND(I219*H219,2)</f>
        <v>0</v>
      </c>
      <c r="K219" s="230"/>
      <c r="L219" s="41"/>
      <c r="M219" s="231" t="s">
        <v>1</v>
      </c>
      <c r="N219" s="232" t="s">
        <v>41</v>
      </c>
      <c r="O219" s="94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5" t="s">
        <v>132</v>
      </c>
      <c r="AT219" s="235" t="s">
        <v>128</v>
      </c>
      <c r="AU219" s="235" t="s">
        <v>133</v>
      </c>
      <c r="AY219" s="14" t="s">
        <v>125</v>
      </c>
      <c r="BE219" s="236">
        <f>IF(N219="základná",J219,0)</f>
        <v>0</v>
      </c>
      <c r="BF219" s="236">
        <f>IF(N219="znížená",J219,0)</f>
        <v>0</v>
      </c>
      <c r="BG219" s="236">
        <f>IF(N219="zákl. prenesená",J219,0)</f>
        <v>0</v>
      </c>
      <c r="BH219" s="236">
        <f>IF(N219="zníž. prenesená",J219,0)</f>
        <v>0</v>
      </c>
      <c r="BI219" s="236">
        <f>IF(N219="nulová",J219,0)</f>
        <v>0</v>
      </c>
      <c r="BJ219" s="14" t="s">
        <v>133</v>
      </c>
      <c r="BK219" s="236">
        <f>ROUND(I219*H219,2)</f>
        <v>0</v>
      </c>
      <c r="BL219" s="14" t="s">
        <v>132</v>
      </c>
      <c r="BM219" s="235" t="s">
        <v>382</v>
      </c>
    </row>
    <row r="220" s="2" customFormat="1" ht="16.5" customHeight="1">
      <c r="A220" s="35"/>
      <c r="B220" s="36"/>
      <c r="C220" s="223" t="s">
        <v>252</v>
      </c>
      <c r="D220" s="223" t="s">
        <v>128</v>
      </c>
      <c r="E220" s="224" t="s">
        <v>383</v>
      </c>
      <c r="F220" s="225" t="s">
        <v>230</v>
      </c>
      <c r="G220" s="226" t="s">
        <v>131</v>
      </c>
      <c r="H220" s="227">
        <v>1</v>
      </c>
      <c r="I220" s="228"/>
      <c r="J220" s="229">
        <f>ROUND(I220*H220,2)</f>
        <v>0</v>
      </c>
      <c r="K220" s="230"/>
      <c r="L220" s="41"/>
      <c r="M220" s="231" t="s">
        <v>1</v>
      </c>
      <c r="N220" s="232" t="s">
        <v>41</v>
      </c>
      <c r="O220" s="94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5" t="s">
        <v>132</v>
      </c>
      <c r="AT220" s="235" t="s">
        <v>128</v>
      </c>
      <c r="AU220" s="235" t="s">
        <v>133</v>
      </c>
      <c r="AY220" s="14" t="s">
        <v>125</v>
      </c>
      <c r="BE220" s="236">
        <f>IF(N220="základná",J220,0)</f>
        <v>0</v>
      </c>
      <c r="BF220" s="236">
        <f>IF(N220="znížená",J220,0)</f>
        <v>0</v>
      </c>
      <c r="BG220" s="236">
        <f>IF(N220="zákl. prenesená",J220,0)</f>
        <v>0</v>
      </c>
      <c r="BH220" s="236">
        <f>IF(N220="zníž. prenesená",J220,0)</f>
        <v>0</v>
      </c>
      <c r="BI220" s="236">
        <f>IF(N220="nulová",J220,0)</f>
        <v>0</v>
      </c>
      <c r="BJ220" s="14" t="s">
        <v>133</v>
      </c>
      <c r="BK220" s="236">
        <f>ROUND(I220*H220,2)</f>
        <v>0</v>
      </c>
      <c r="BL220" s="14" t="s">
        <v>132</v>
      </c>
      <c r="BM220" s="235" t="s">
        <v>384</v>
      </c>
    </row>
    <row r="221" s="2" customFormat="1" ht="16.5" customHeight="1">
      <c r="A221" s="35"/>
      <c r="B221" s="36"/>
      <c r="C221" s="223" t="s">
        <v>385</v>
      </c>
      <c r="D221" s="223" t="s">
        <v>128</v>
      </c>
      <c r="E221" s="224" t="s">
        <v>337</v>
      </c>
      <c r="F221" s="225" t="s">
        <v>338</v>
      </c>
      <c r="G221" s="226" t="s">
        <v>131</v>
      </c>
      <c r="H221" s="227">
        <v>1</v>
      </c>
      <c r="I221" s="228"/>
      <c r="J221" s="229">
        <f>ROUND(I221*H221,2)</f>
        <v>0</v>
      </c>
      <c r="K221" s="230"/>
      <c r="L221" s="41"/>
      <c r="M221" s="231" t="s">
        <v>1</v>
      </c>
      <c r="N221" s="232" t="s">
        <v>41</v>
      </c>
      <c r="O221" s="94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5" t="s">
        <v>132</v>
      </c>
      <c r="AT221" s="235" t="s">
        <v>128</v>
      </c>
      <c r="AU221" s="235" t="s">
        <v>133</v>
      </c>
      <c r="AY221" s="14" t="s">
        <v>125</v>
      </c>
      <c r="BE221" s="236">
        <f>IF(N221="základná",J221,0)</f>
        <v>0</v>
      </c>
      <c r="BF221" s="236">
        <f>IF(N221="znížená",J221,0)</f>
        <v>0</v>
      </c>
      <c r="BG221" s="236">
        <f>IF(N221="zákl. prenesená",J221,0)</f>
        <v>0</v>
      </c>
      <c r="BH221" s="236">
        <f>IF(N221="zníž. prenesená",J221,0)</f>
        <v>0</v>
      </c>
      <c r="BI221" s="236">
        <f>IF(N221="nulová",J221,0)</f>
        <v>0</v>
      </c>
      <c r="BJ221" s="14" t="s">
        <v>133</v>
      </c>
      <c r="BK221" s="236">
        <f>ROUND(I221*H221,2)</f>
        <v>0</v>
      </c>
      <c r="BL221" s="14" t="s">
        <v>132</v>
      </c>
      <c r="BM221" s="235" t="s">
        <v>386</v>
      </c>
    </row>
    <row r="222" s="2" customFormat="1" ht="16.5" customHeight="1">
      <c r="A222" s="35"/>
      <c r="B222" s="36"/>
      <c r="C222" s="223" t="s">
        <v>257</v>
      </c>
      <c r="D222" s="223" t="s">
        <v>128</v>
      </c>
      <c r="E222" s="224" t="s">
        <v>341</v>
      </c>
      <c r="F222" s="225" t="s">
        <v>342</v>
      </c>
      <c r="G222" s="226" t="s">
        <v>131</v>
      </c>
      <c r="H222" s="227">
        <v>3</v>
      </c>
      <c r="I222" s="228"/>
      <c r="J222" s="229">
        <f>ROUND(I222*H222,2)</f>
        <v>0</v>
      </c>
      <c r="K222" s="230"/>
      <c r="L222" s="41"/>
      <c r="M222" s="231" t="s">
        <v>1</v>
      </c>
      <c r="N222" s="232" t="s">
        <v>41</v>
      </c>
      <c r="O222" s="94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5" t="s">
        <v>132</v>
      </c>
      <c r="AT222" s="235" t="s">
        <v>128</v>
      </c>
      <c r="AU222" s="235" t="s">
        <v>133</v>
      </c>
      <c r="AY222" s="14" t="s">
        <v>125</v>
      </c>
      <c r="BE222" s="236">
        <f>IF(N222="základná",J222,0)</f>
        <v>0</v>
      </c>
      <c r="BF222" s="236">
        <f>IF(N222="znížená",J222,0)</f>
        <v>0</v>
      </c>
      <c r="BG222" s="236">
        <f>IF(N222="zákl. prenesená",J222,0)</f>
        <v>0</v>
      </c>
      <c r="BH222" s="236">
        <f>IF(N222="zníž. prenesená",J222,0)</f>
        <v>0</v>
      </c>
      <c r="BI222" s="236">
        <f>IF(N222="nulová",J222,0)</f>
        <v>0</v>
      </c>
      <c r="BJ222" s="14" t="s">
        <v>133</v>
      </c>
      <c r="BK222" s="236">
        <f>ROUND(I222*H222,2)</f>
        <v>0</v>
      </c>
      <c r="BL222" s="14" t="s">
        <v>132</v>
      </c>
      <c r="BM222" s="235" t="s">
        <v>387</v>
      </c>
    </row>
    <row r="223" s="2" customFormat="1" ht="16.5" customHeight="1">
      <c r="A223" s="35"/>
      <c r="B223" s="36"/>
      <c r="C223" s="223" t="s">
        <v>388</v>
      </c>
      <c r="D223" s="223" t="s">
        <v>128</v>
      </c>
      <c r="E223" s="224" t="s">
        <v>301</v>
      </c>
      <c r="F223" s="225" t="s">
        <v>302</v>
      </c>
      <c r="G223" s="226" t="s">
        <v>131</v>
      </c>
      <c r="H223" s="227">
        <v>1</v>
      </c>
      <c r="I223" s="228"/>
      <c r="J223" s="229">
        <f>ROUND(I223*H223,2)</f>
        <v>0</v>
      </c>
      <c r="K223" s="230"/>
      <c r="L223" s="41"/>
      <c r="M223" s="231" t="s">
        <v>1</v>
      </c>
      <c r="N223" s="232" t="s">
        <v>41</v>
      </c>
      <c r="O223" s="94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5" t="s">
        <v>132</v>
      </c>
      <c r="AT223" s="235" t="s">
        <v>128</v>
      </c>
      <c r="AU223" s="235" t="s">
        <v>133</v>
      </c>
      <c r="AY223" s="14" t="s">
        <v>125</v>
      </c>
      <c r="BE223" s="236">
        <f>IF(N223="základná",J223,0)</f>
        <v>0</v>
      </c>
      <c r="BF223" s="236">
        <f>IF(N223="znížená",J223,0)</f>
        <v>0</v>
      </c>
      <c r="BG223" s="236">
        <f>IF(N223="zákl. prenesená",J223,0)</f>
        <v>0</v>
      </c>
      <c r="BH223" s="236">
        <f>IF(N223="zníž. prenesená",J223,0)</f>
        <v>0</v>
      </c>
      <c r="BI223" s="236">
        <f>IF(N223="nulová",J223,0)</f>
        <v>0</v>
      </c>
      <c r="BJ223" s="14" t="s">
        <v>133</v>
      </c>
      <c r="BK223" s="236">
        <f>ROUND(I223*H223,2)</f>
        <v>0</v>
      </c>
      <c r="BL223" s="14" t="s">
        <v>132</v>
      </c>
      <c r="BM223" s="235" t="s">
        <v>389</v>
      </c>
    </row>
    <row r="224" s="2" customFormat="1" ht="24.15" customHeight="1">
      <c r="A224" s="35"/>
      <c r="B224" s="36"/>
      <c r="C224" s="223" t="s">
        <v>261</v>
      </c>
      <c r="D224" s="223" t="s">
        <v>128</v>
      </c>
      <c r="E224" s="224" t="s">
        <v>355</v>
      </c>
      <c r="F224" s="225" t="s">
        <v>356</v>
      </c>
      <c r="G224" s="226" t="s">
        <v>131</v>
      </c>
      <c r="H224" s="227">
        <v>1</v>
      </c>
      <c r="I224" s="228"/>
      <c r="J224" s="229">
        <f>ROUND(I224*H224,2)</f>
        <v>0</v>
      </c>
      <c r="K224" s="230"/>
      <c r="L224" s="41"/>
      <c r="M224" s="231" t="s">
        <v>1</v>
      </c>
      <c r="N224" s="232" t="s">
        <v>41</v>
      </c>
      <c r="O224" s="94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5" t="s">
        <v>132</v>
      </c>
      <c r="AT224" s="235" t="s">
        <v>128</v>
      </c>
      <c r="AU224" s="235" t="s">
        <v>133</v>
      </c>
      <c r="AY224" s="14" t="s">
        <v>125</v>
      </c>
      <c r="BE224" s="236">
        <f>IF(N224="základná",J224,0)</f>
        <v>0</v>
      </c>
      <c r="BF224" s="236">
        <f>IF(N224="znížená",J224,0)</f>
        <v>0</v>
      </c>
      <c r="BG224" s="236">
        <f>IF(N224="zákl. prenesená",J224,0)</f>
        <v>0</v>
      </c>
      <c r="BH224" s="236">
        <f>IF(N224="zníž. prenesená",J224,0)</f>
        <v>0</v>
      </c>
      <c r="BI224" s="236">
        <f>IF(N224="nulová",J224,0)</f>
        <v>0</v>
      </c>
      <c r="BJ224" s="14" t="s">
        <v>133</v>
      </c>
      <c r="BK224" s="236">
        <f>ROUND(I224*H224,2)</f>
        <v>0</v>
      </c>
      <c r="BL224" s="14" t="s">
        <v>132</v>
      </c>
      <c r="BM224" s="235" t="s">
        <v>390</v>
      </c>
    </row>
    <row r="225" s="2" customFormat="1" ht="24.15" customHeight="1">
      <c r="A225" s="35"/>
      <c r="B225" s="36"/>
      <c r="C225" s="223" t="s">
        <v>391</v>
      </c>
      <c r="D225" s="223" t="s">
        <v>128</v>
      </c>
      <c r="E225" s="224" t="s">
        <v>358</v>
      </c>
      <c r="F225" s="225" t="s">
        <v>359</v>
      </c>
      <c r="G225" s="226" t="s">
        <v>131</v>
      </c>
      <c r="H225" s="227">
        <v>1</v>
      </c>
      <c r="I225" s="228"/>
      <c r="J225" s="229">
        <f>ROUND(I225*H225,2)</f>
        <v>0</v>
      </c>
      <c r="K225" s="230"/>
      <c r="L225" s="41"/>
      <c r="M225" s="231" t="s">
        <v>1</v>
      </c>
      <c r="N225" s="232" t="s">
        <v>41</v>
      </c>
      <c r="O225" s="94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5" t="s">
        <v>132</v>
      </c>
      <c r="AT225" s="235" t="s">
        <v>128</v>
      </c>
      <c r="AU225" s="235" t="s">
        <v>133</v>
      </c>
      <c r="AY225" s="14" t="s">
        <v>125</v>
      </c>
      <c r="BE225" s="236">
        <f>IF(N225="základná",J225,0)</f>
        <v>0</v>
      </c>
      <c r="BF225" s="236">
        <f>IF(N225="znížená",J225,0)</f>
        <v>0</v>
      </c>
      <c r="BG225" s="236">
        <f>IF(N225="zákl. prenesená",J225,0)</f>
        <v>0</v>
      </c>
      <c r="BH225" s="236">
        <f>IF(N225="zníž. prenesená",J225,0)</f>
        <v>0</v>
      </c>
      <c r="BI225" s="236">
        <f>IF(N225="nulová",J225,0)</f>
        <v>0</v>
      </c>
      <c r="BJ225" s="14" t="s">
        <v>133</v>
      </c>
      <c r="BK225" s="236">
        <f>ROUND(I225*H225,2)</f>
        <v>0</v>
      </c>
      <c r="BL225" s="14" t="s">
        <v>132</v>
      </c>
      <c r="BM225" s="235" t="s">
        <v>392</v>
      </c>
    </row>
    <row r="226" s="2" customFormat="1" ht="24.15" customHeight="1">
      <c r="A226" s="35"/>
      <c r="B226" s="36"/>
      <c r="C226" s="223" t="s">
        <v>264</v>
      </c>
      <c r="D226" s="223" t="s">
        <v>128</v>
      </c>
      <c r="E226" s="224" t="s">
        <v>393</v>
      </c>
      <c r="F226" s="225" t="s">
        <v>394</v>
      </c>
      <c r="G226" s="226" t="s">
        <v>131</v>
      </c>
      <c r="H226" s="227">
        <v>1</v>
      </c>
      <c r="I226" s="228"/>
      <c r="J226" s="229">
        <f>ROUND(I226*H226,2)</f>
        <v>0</v>
      </c>
      <c r="K226" s="230"/>
      <c r="L226" s="41"/>
      <c r="M226" s="231" t="s">
        <v>1</v>
      </c>
      <c r="N226" s="232" t="s">
        <v>41</v>
      </c>
      <c r="O226" s="94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5" t="s">
        <v>132</v>
      </c>
      <c r="AT226" s="235" t="s">
        <v>128</v>
      </c>
      <c r="AU226" s="235" t="s">
        <v>133</v>
      </c>
      <c r="AY226" s="14" t="s">
        <v>125</v>
      </c>
      <c r="BE226" s="236">
        <f>IF(N226="základná",J226,0)</f>
        <v>0</v>
      </c>
      <c r="BF226" s="236">
        <f>IF(N226="znížená",J226,0)</f>
        <v>0</v>
      </c>
      <c r="BG226" s="236">
        <f>IF(N226="zákl. prenesená",J226,0)</f>
        <v>0</v>
      </c>
      <c r="BH226" s="236">
        <f>IF(N226="zníž. prenesená",J226,0)</f>
        <v>0</v>
      </c>
      <c r="BI226" s="236">
        <f>IF(N226="nulová",J226,0)</f>
        <v>0</v>
      </c>
      <c r="BJ226" s="14" t="s">
        <v>133</v>
      </c>
      <c r="BK226" s="236">
        <f>ROUND(I226*H226,2)</f>
        <v>0</v>
      </c>
      <c r="BL226" s="14" t="s">
        <v>132</v>
      </c>
      <c r="BM226" s="235" t="s">
        <v>395</v>
      </c>
    </row>
    <row r="227" s="2" customFormat="1" ht="24.15" customHeight="1">
      <c r="A227" s="35"/>
      <c r="B227" s="36"/>
      <c r="C227" s="223" t="s">
        <v>396</v>
      </c>
      <c r="D227" s="223" t="s">
        <v>128</v>
      </c>
      <c r="E227" s="224" t="s">
        <v>397</v>
      </c>
      <c r="F227" s="225" t="s">
        <v>398</v>
      </c>
      <c r="G227" s="226" t="s">
        <v>131</v>
      </c>
      <c r="H227" s="227">
        <v>1</v>
      </c>
      <c r="I227" s="228"/>
      <c r="J227" s="229">
        <f>ROUND(I227*H227,2)</f>
        <v>0</v>
      </c>
      <c r="K227" s="230"/>
      <c r="L227" s="41"/>
      <c r="M227" s="231" t="s">
        <v>1</v>
      </c>
      <c r="N227" s="232" t="s">
        <v>41</v>
      </c>
      <c r="O227" s="94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5" t="s">
        <v>132</v>
      </c>
      <c r="AT227" s="235" t="s">
        <v>128</v>
      </c>
      <c r="AU227" s="235" t="s">
        <v>133</v>
      </c>
      <c r="AY227" s="14" t="s">
        <v>125</v>
      </c>
      <c r="BE227" s="236">
        <f>IF(N227="základná",J227,0)</f>
        <v>0</v>
      </c>
      <c r="BF227" s="236">
        <f>IF(N227="znížená",J227,0)</f>
        <v>0</v>
      </c>
      <c r="BG227" s="236">
        <f>IF(N227="zákl. prenesená",J227,0)</f>
        <v>0</v>
      </c>
      <c r="BH227" s="236">
        <f>IF(N227="zníž. prenesená",J227,0)</f>
        <v>0</v>
      </c>
      <c r="BI227" s="236">
        <f>IF(N227="nulová",J227,0)</f>
        <v>0</v>
      </c>
      <c r="BJ227" s="14" t="s">
        <v>133</v>
      </c>
      <c r="BK227" s="236">
        <f>ROUND(I227*H227,2)</f>
        <v>0</v>
      </c>
      <c r="BL227" s="14" t="s">
        <v>132</v>
      </c>
      <c r="BM227" s="235" t="s">
        <v>399</v>
      </c>
    </row>
    <row r="228" s="2" customFormat="1" ht="24.15" customHeight="1">
      <c r="A228" s="35"/>
      <c r="B228" s="36"/>
      <c r="C228" s="223" t="s">
        <v>268</v>
      </c>
      <c r="D228" s="223" t="s">
        <v>128</v>
      </c>
      <c r="E228" s="224" t="s">
        <v>365</v>
      </c>
      <c r="F228" s="225" t="s">
        <v>306</v>
      </c>
      <c r="G228" s="226" t="s">
        <v>240</v>
      </c>
      <c r="H228" s="227">
        <v>1</v>
      </c>
      <c r="I228" s="228"/>
      <c r="J228" s="229">
        <f>ROUND(I228*H228,2)</f>
        <v>0</v>
      </c>
      <c r="K228" s="230"/>
      <c r="L228" s="41"/>
      <c r="M228" s="231" t="s">
        <v>1</v>
      </c>
      <c r="N228" s="232" t="s">
        <v>41</v>
      </c>
      <c r="O228" s="94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5" t="s">
        <v>132</v>
      </c>
      <c r="AT228" s="235" t="s">
        <v>128</v>
      </c>
      <c r="AU228" s="235" t="s">
        <v>133</v>
      </c>
      <c r="AY228" s="14" t="s">
        <v>125</v>
      </c>
      <c r="BE228" s="236">
        <f>IF(N228="základná",J228,0)</f>
        <v>0</v>
      </c>
      <c r="BF228" s="236">
        <f>IF(N228="znížená",J228,0)</f>
        <v>0</v>
      </c>
      <c r="BG228" s="236">
        <f>IF(N228="zákl. prenesená",J228,0)</f>
        <v>0</v>
      </c>
      <c r="BH228" s="236">
        <f>IF(N228="zníž. prenesená",J228,0)</f>
        <v>0</v>
      </c>
      <c r="BI228" s="236">
        <f>IF(N228="nulová",J228,0)</f>
        <v>0</v>
      </c>
      <c r="BJ228" s="14" t="s">
        <v>133</v>
      </c>
      <c r="BK228" s="236">
        <f>ROUND(I228*H228,2)</f>
        <v>0</v>
      </c>
      <c r="BL228" s="14" t="s">
        <v>132</v>
      </c>
      <c r="BM228" s="235" t="s">
        <v>400</v>
      </c>
    </row>
    <row r="229" s="2" customFormat="1" ht="24.15" customHeight="1">
      <c r="A229" s="35"/>
      <c r="B229" s="36"/>
      <c r="C229" s="223" t="s">
        <v>401</v>
      </c>
      <c r="D229" s="223" t="s">
        <v>128</v>
      </c>
      <c r="E229" s="224" t="s">
        <v>368</v>
      </c>
      <c r="F229" s="225" t="s">
        <v>267</v>
      </c>
      <c r="G229" s="226" t="s">
        <v>240</v>
      </c>
      <c r="H229" s="227">
        <v>1</v>
      </c>
      <c r="I229" s="228"/>
      <c r="J229" s="229">
        <f>ROUND(I229*H229,2)</f>
        <v>0</v>
      </c>
      <c r="K229" s="230"/>
      <c r="L229" s="41"/>
      <c r="M229" s="231" t="s">
        <v>1</v>
      </c>
      <c r="N229" s="232" t="s">
        <v>41</v>
      </c>
      <c r="O229" s="94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5" t="s">
        <v>132</v>
      </c>
      <c r="AT229" s="235" t="s">
        <v>128</v>
      </c>
      <c r="AU229" s="235" t="s">
        <v>133</v>
      </c>
      <c r="AY229" s="14" t="s">
        <v>125</v>
      </c>
      <c r="BE229" s="236">
        <f>IF(N229="základná",J229,0)</f>
        <v>0</v>
      </c>
      <c r="BF229" s="236">
        <f>IF(N229="znížená",J229,0)</f>
        <v>0</v>
      </c>
      <c r="BG229" s="236">
        <f>IF(N229="zákl. prenesená",J229,0)</f>
        <v>0</v>
      </c>
      <c r="BH229" s="236">
        <f>IF(N229="zníž. prenesená",J229,0)</f>
        <v>0</v>
      </c>
      <c r="BI229" s="236">
        <f>IF(N229="nulová",J229,0)</f>
        <v>0</v>
      </c>
      <c r="BJ229" s="14" t="s">
        <v>133</v>
      </c>
      <c r="BK229" s="236">
        <f>ROUND(I229*H229,2)</f>
        <v>0</v>
      </c>
      <c r="BL229" s="14" t="s">
        <v>132</v>
      </c>
      <c r="BM229" s="235" t="s">
        <v>402</v>
      </c>
    </row>
    <row r="230" s="12" customFormat="1" ht="22.8" customHeight="1">
      <c r="A230" s="12"/>
      <c r="B230" s="208"/>
      <c r="C230" s="209"/>
      <c r="D230" s="210" t="s">
        <v>74</v>
      </c>
      <c r="E230" s="221" t="s">
        <v>403</v>
      </c>
      <c r="F230" s="221" t="s">
        <v>404</v>
      </c>
      <c r="G230" s="209"/>
      <c r="H230" s="209"/>
      <c r="I230" s="212"/>
      <c r="J230" s="222">
        <f>BK230</f>
        <v>0</v>
      </c>
      <c r="K230" s="209"/>
      <c r="L230" s="213"/>
      <c r="M230" s="214"/>
      <c r="N230" s="215"/>
      <c r="O230" s="215"/>
      <c r="P230" s="216">
        <f>SUM(P231:P246)</f>
        <v>0</v>
      </c>
      <c r="Q230" s="215"/>
      <c r="R230" s="216">
        <f>SUM(R231:R246)</f>
        <v>0</v>
      </c>
      <c r="S230" s="215"/>
      <c r="T230" s="217">
        <f>SUM(T231:T246)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8" t="s">
        <v>83</v>
      </c>
      <c r="AT230" s="219" t="s">
        <v>74</v>
      </c>
      <c r="AU230" s="219" t="s">
        <v>83</v>
      </c>
      <c r="AY230" s="218" t="s">
        <v>125</v>
      </c>
      <c r="BK230" s="220">
        <f>SUM(BK231:BK246)</f>
        <v>0</v>
      </c>
    </row>
    <row r="231" s="2" customFormat="1" ht="21.75" customHeight="1">
      <c r="A231" s="35"/>
      <c r="B231" s="36"/>
      <c r="C231" s="223" t="s">
        <v>273</v>
      </c>
      <c r="D231" s="223" t="s">
        <v>128</v>
      </c>
      <c r="E231" s="224" t="s">
        <v>405</v>
      </c>
      <c r="F231" s="225" t="s">
        <v>406</v>
      </c>
      <c r="G231" s="226" t="s">
        <v>131</v>
      </c>
      <c r="H231" s="227">
        <v>1</v>
      </c>
      <c r="I231" s="228"/>
      <c r="J231" s="229">
        <f>ROUND(I231*H231,2)</f>
        <v>0</v>
      </c>
      <c r="K231" s="230"/>
      <c r="L231" s="41"/>
      <c r="M231" s="231" t="s">
        <v>1</v>
      </c>
      <c r="N231" s="232" t="s">
        <v>41</v>
      </c>
      <c r="O231" s="94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5" t="s">
        <v>132</v>
      </c>
      <c r="AT231" s="235" t="s">
        <v>128</v>
      </c>
      <c r="AU231" s="235" t="s">
        <v>133</v>
      </c>
      <c r="AY231" s="14" t="s">
        <v>125</v>
      </c>
      <c r="BE231" s="236">
        <f>IF(N231="základná",J231,0)</f>
        <v>0</v>
      </c>
      <c r="BF231" s="236">
        <f>IF(N231="znížená",J231,0)</f>
        <v>0</v>
      </c>
      <c r="BG231" s="236">
        <f>IF(N231="zákl. prenesená",J231,0)</f>
        <v>0</v>
      </c>
      <c r="BH231" s="236">
        <f>IF(N231="zníž. prenesená",J231,0)</f>
        <v>0</v>
      </c>
      <c r="BI231" s="236">
        <f>IF(N231="nulová",J231,0)</f>
        <v>0</v>
      </c>
      <c r="BJ231" s="14" t="s">
        <v>133</v>
      </c>
      <c r="BK231" s="236">
        <f>ROUND(I231*H231,2)</f>
        <v>0</v>
      </c>
      <c r="BL231" s="14" t="s">
        <v>132</v>
      </c>
      <c r="BM231" s="235" t="s">
        <v>407</v>
      </c>
    </row>
    <row r="232" s="2" customFormat="1" ht="16.5" customHeight="1">
      <c r="A232" s="35"/>
      <c r="B232" s="36"/>
      <c r="C232" s="223" t="s">
        <v>408</v>
      </c>
      <c r="D232" s="223" t="s">
        <v>128</v>
      </c>
      <c r="E232" s="224" t="s">
        <v>284</v>
      </c>
      <c r="F232" s="225" t="s">
        <v>285</v>
      </c>
      <c r="G232" s="226" t="s">
        <v>131</v>
      </c>
      <c r="H232" s="227">
        <v>1</v>
      </c>
      <c r="I232" s="228"/>
      <c r="J232" s="229">
        <f>ROUND(I232*H232,2)</f>
        <v>0</v>
      </c>
      <c r="K232" s="230"/>
      <c r="L232" s="41"/>
      <c r="M232" s="231" t="s">
        <v>1</v>
      </c>
      <c r="N232" s="232" t="s">
        <v>41</v>
      </c>
      <c r="O232" s="94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5" t="s">
        <v>132</v>
      </c>
      <c r="AT232" s="235" t="s">
        <v>128</v>
      </c>
      <c r="AU232" s="235" t="s">
        <v>133</v>
      </c>
      <c r="AY232" s="14" t="s">
        <v>125</v>
      </c>
      <c r="BE232" s="236">
        <f>IF(N232="základná",J232,0)</f>
        <v>0</v>
      </c>
      <c r="BF232" s="236">
        <f>IF(N232="znížená",J232,0)</f>
        <v>0</v>
      </c>
      <c r="BG232" s="236">
        <f>IF(N232="zákl. prenesená",J232,0)</f>
        <v>0</v>
      </c>
      <c r="BH232" s="236">
        <f>IF(N232="zníž. prenesená",J232,0)</f>
        <v>0</v>
      </c>
      <c r="BI232" s="236">
        <f>IF(N232="nulová",J232,0)</f>
        <v>0</v>
      </c>
      <c r="BJ232" s="14" t="s">
        <v>133</v>
      </c>
      <c r="BK232" s="236">
        <f>ROUND(I232*H232,2)</f>
        <v>0</v>
      </c>
      <c r="BL232" s="14" t="s">
        <v>132</v>
      </c>
      <c r="BM232" s="235" t="s">
        <v>409</v>
      </c>
    </row>
    <row r="233" s="2" customFormat="1" ht="16.5" customHeight="1">
      <c r="A233" s="35"/>
      <c r="B233" s="36"/>
      <c r="C233" s="223" t="s">
        <v>279</v>
      </c>
      <c r="D233" s="223" t="s">
        <v>128</v>
      </c>
      <c r="E233" s="224" t="s">
        <v>323</v>
      </c>
      <c r="F233" s="225" t="s">
        <v>324</v>
      </c>
      <c r="G233" s="226" t="s">
        <v>131</v>
      </c>
      <c r="H233" s="227">
        <v>1</v>
      </c>
      <c r="I233" s="228"/>
      <c r="J233" s="229">
        <f>ROUND(I233*H233,2)</f>
        <v>0</v>
      </c>
      <c r="K233" s="230"/>
      <c r="L233" s="41"/>
      <c r="M233" s="231" t="s">
        <v>1</v>
      </c>
      <c r="N233" s="232" t="s">
        <v>41</v>
      </c>
      <c r="O233" s="94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5" t="s">
        <v>132</v>
      </c>
      <c r="AT233" s="235" t="s">
        <v>128</v>
      </c>
      <c r="AU233" s="235" t="s">
        <v>133</v>
      </c>
      <c r="AY233" s="14" t="s">
        <v>125</v>
      </c>
      <c r="BE233" s="236">
        <f>IF(N233="základná",J233,0)</f>
        <v>0</v>
      </c>
      <c r="BF233" s="236">
        <f>IF(N233="znížená",J233,0)</f>
        <v>0</v>
      </c>
      <c r="BG233" s="236">
        <f>IF(N233="zákl. prenesená",J233,0)</f>
        <v>0</v>
      </c>
      <c r="BH233" s="236">
        <f>IF(N233="zníž. prenesená",J233,0)</f>
        <v>0</v>
      </c>
      <c r="BI233" s="236">
        <f>IF(N233="nulová",J233,0)</f>
        <v>0</v>
      </c>
      <c r="BJ233" s="14" t="s">
        <v>133</v>
      </c>
      <c r="BK233" s="236">
        <f>ROUND(I233*H233,2)</f>
        <v>0</v>
      </c>
      <c r="BL233" s="14" t="s">
        <v>132</v>
      </c>
      <c r="BM233" s="235" t="s">
        <v>410</v>
      </c>
    </row>
    <row r="234" s="2" customFormat="1" ht="16.5" customHeight="1">
      <c r="A234" s="35"/>
      <c r="B234" s="36"/>
      <c r="C234" s="223" t="s">
        <v>411</v>
      </c>
      <c r="D234" s="223" t="s">
        <v>128</v>
      </c>
      <c r="E234" s="224" t="s">
        <v>291</v>
      </c>
      <c r="F234" s="225" t="s">
        <v>292</v>
      </c>
      <c r="G234" s="226" t="s">
        <v>131</v>
      </c>
      <c r="H234" s="227">
        <v>3</v>
      </c>
      <c r="I234" s="228"/>
      <c r="J234" s="229">
        <f>ROUND(I234*H234,2)</f>
        <v>0</v>
      </c>
      <c r="K234" s="230"/>
      <c r="L234" s="41"/>
      <c r="M234" s="231" t="s">
        <v>1</v>
      </c>
      <c r="N234" s="232" t="s">
        <v>41</v>
      </c>
      <c r="O234" s="94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5" t="s">
        <v>132</v>
      </c>
      <c r="AT234" s="235" t="s">
        <v>128</v>
      </c>
      <c r="AU234" s="235" t="s">
        <v>133</v>
      </c>
      <c r="AY234" s="14" t="s">
        <v>125</v>
      </c>
      <c r="BE234" s="236">
        <f>IF(N234="základná",J234,0)</f>
        <v>0</v>
      </c>
      <c r="BF234" s="236">
        <f>IF(N234="znížená",J234,0)</f>
        <v>0</v>
      </c>
      <c r="BG234" s="236">
        <f>IF(N234="zákl. prenesená",J234,0)</f>
        <v>0</v>
      </c>
      <c r="BH234" s="236">
        <f>IF(N234="zníž. prenesená",J234,0)</f>
        <v>0</v>
      </c>
      <c r="BI234" s="236">
        <f>IF(N234="nulová",J234,0)</f>
        <v>0</v>
      </c>
      <c r="BJ234" s="14" t="s">
        <v>133</v>
      </c>
      <c r="BK234" s="236">
        <f>ROUND(I234*H234,2)</f>
        <v>0</v>
      </c>
      <c r="BL234" s="14" t="s">
        <v>132</v>
      </c>
      <c r="BM234" s="235" t="s">
        <v>412</v>
      </c>
    </row>
    <row r="235" s="2" customFormat="1" ht="24.15" customHeight="1">
      <c r="A235" s="35"/>
      <c r="B235" s="36"/>
      <c r="C235" s="223" t="s">
        <v>282</v>
      </c>
      <c r="D235" s="223" t="s">
        <v>128</v>
      </c>
      <c r="E235" s="224" t="s">
        <v>294</v>
      </c>
      <c r="F235" s="225" t="s">
        <v>295</v>
      </c>
      <c r="G235" s="226" t="s">
        <v>131</v>
      </c>
      <c r="H235" s="227">
        <v>1</v>
      </c>
      <c r="I235" s="228"/>
      <c r="J235" s="229">
        <f>ROUND(I235*H235,2)</f>
        <v>0</v>
      </c>
      <c r="K235" s="230"/>
      <c r="L235" s="41"/>
      <c r="M235" s="231" t="s">
        <v>1</v>
      </c>
      <c r="N235" s="232" t="s">
        <v>41</v>
      </c>
      <c r="O235" s="94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5" t="s">
        <v>132</v>
      </c>
      <c r="AT235" s="235" t="s">
        <v>128</v>
      </c>
      <c r="AU235" s="235" t="s">
        <v>133</v>
      </c>
      <c r="AY235" s="14" t="s">
        <v>125</v>
      </c>
      <c r="BE235" s="236">
        <f>IF(N235="základná",J235,0)</f>
        <v>0</v>
      </c>
      <c r="BF235" s="236">
        <f>IF(N235="znížená",J235,0)</f>
        <v>0</v>
      </c>
      <c r="BG235" s="236">
        <f>IF(N235="zákl. prenesená",J235,0)</f>
        <v>0</v>
      </c>
      <c r="BH235" s="236">
        <f>IF(N235="zníž. prenesená",J235,0)</f>
        <v>0</v>
      </c>
      <c r="BI235" s="236">
        <f>IF(N235="nulová",J235,0)</f>
        <v>0</v>
      </c>
      <c r="BJ235" s="14" t="s">
        <v>133</v>
      </c>
      <c r="BK235" s="236">
        <f>ROUND(I235*H235,2)</f>
        <v>0</v>
      </c>
      <c r="BL235" s="14" t="s">
        <v>132</v>
      </c>
      <c r="BM235" s="235" t="s">
        <v>413</v>
      </c>
    </row>
    <row r="236" s="2" customFormat="1" ht="16.5" customHeight="1">
      <c r="A236" s="35"/>
      <c r="B236" s="36"/>
      <c r="C236" s="223" t="s">
        <v>414</v>
      </c>
      <c r="D236" s="223" t="s">
        <v>128</v>
      </c>
      <c r="E236" s="224" t="s">
        <v>298</v>
      </c>
      <c r="F236" s="225" t="s">
        <v>299</v>
      </c>
      <c r="G236" s="226" t="s">
        <v>131</v>
      </c>
      <c r="H236" s="227">
        <v>2</v>
      </c>
      <c r="I236" s="228"/>
      <c r="J236" s="229">
        <f>ROUND(I236*H236,2)</f>
        <v>0</v>
      </c>
      <c r="K236" s="230"/>
      <c r="L236" s="41"/>
      <c r="M236" s="231" t="s">
        <v>1</v>
      </c>
      <c r="N236" s="232" t="s">
        <v>41</v>
      </c>
      <c r="O236" s="94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5" t="s">
        <v>132</v>
      </c>
      <c r="AT236" s="235" t="s">
        <v>128</v>
      </c>
      <c r="AU236" s="235" t="s">
        <v>133</v>
      </c>
      <c r="AY236" s="14" t="s">
        <v>125</v>
      </c>
      <c r="BE236" s="236">
        <f>IF(N236="základná",J236,0)</f>
        <v>0</v>
      </c>
      <c r="BF236" s="236">
        <f>IF(N236="znížená",J236,0)</f>
        <v>0</v>
      </c>
      <c r="BG236" s="236">
        <f>IF(N236="zákl. prenesená",J236,0)</f>
        <v>0</v>
      </c>
      <c r="BH236" s="236">
        <f>IF(N236="zníž. prenesená",J236,0)</f>
        <v>0</v>
      </c>
      <c r="BI236" s="236">
        <f>IF(N236="nulová",J236,0)</f>
        <v>0</v>
      </c>
      <c r="BJ236" s="14" t="s">
        <v>133</v>
      </c>
      <c r="BK236" s="236">
        <f>ROUND(I236*H236,2)</f>
        <v>0</v>
      </c>
      <c r="BL236" s="14" t="s">
        <v>132</v>
      </c>
      <c r="BM236" s="235" t="s">
        <v>415</v>
      </c>
    </row>
    <row r="237" s="2" customFormat="1" ht="16.5" customHeight="1">
      <c r="A237" s="35"/>
      <c r="B237" s="36"/>
      <c r="C237" s="223" t="s">
        <v>286</v>
      </c>
      <c r="D237" s="223" t="s">
        <v>128</v>
      </c>
      <c r="E237" s="224" t="s">
        <v>341</v>
      </c>
      <c r="F237" s="225" t="s">
        <v>342</v>
      </c>
      <c r="G237" s="226" t="s">
        <v>131</v>
      </c>
      <c r="H237" s="227">
        <v>16</v>
      </c>
      <c r="I237" s="228"/>
      <c r="J237" s="229">
        <f>ROUND(I237*H237,2)</f>
        <v>0</v>
      </c>
      <c r="K237" s="230"/>
      <c r="L237" s="41"/>
      <c r="M237" s="231" t="s">
        <v>1</v>
      </c>
      <c r="N237" s="232" t="s">
        <v>41</v>
      </c>
      <c r="O237" s="94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5" t="s">
        <v>132</v>
      </c>
      <c r="AT237" s="235" t="s">
        <v>128</v>
      </c>
      <c r="AU237" s="235" t="s">
        <v>133</v>
      </c>
      <c r="AY237" s="14" t="s">
        <v>125</v>
      </c>
      <c r="BE237" s="236">
        <f>IF(N237="základná",J237,0)</f>
        <v>0</v>
      </c>
      <c r="BF237" s="236">
        <f>IF(N237="znížená",J237,0)</f>
        <v>0</v>
      </c>
      <c r="BG237" s="236">
        <f>IF(N237="zákl. prenesená",J237,0)</f>
        <v>0</v>
      </c>
      <c r="BH237" s="236">
        <f>IF(N237="zníž. prenesená",J237,0)</f>
        <v>0</v>
      </c>
      <c r="BI237" s="236">
        <f>IF(N237="nulová",J237,0)</f>
        <v>0</v>
      </c>
      <c r="BJ237" s="14" t="s">
        <v>133</v>
      </c>
      <c r="BK237" s="236">
        <f>ROUND(I237*H237,2)</f>
        <v>0</v>
      </c>
      <c r="BL237" s="14" t="s">
        <v>132</v>
      </c>
      <c r="BM237" s="235" t="s">
        <v>416</v>
      </c>
    </row>
    <row r="238" s="2" customFormat="1" ht="16.5" customHeight="1">
      <c r="A238" s="35"/>
      <c r="B238" s="36"/>
      <c r="C238" s="223" t="s">
        <v>417</v>
      </c>
      <c r="D238" s="223" t="s">
        <v>128</v>
      </c>
      <c r="E238" s="224" t="s">
        <v>344</v>
      </c>
      <c r="F238" s="225" t="s">
        <v>345</v>
      </c>
      <c r="G238" s="226" t="s">
        <v>131</v>
      </c>
      <c r="H238" s="227">
        <v>2</v>
      </c>
      <c r="I238" s="228"/>
      <c r="J238" s="229">
        <f>ROUND(I238*H238,2)</f>
        <v>0</v>
      </c>
      <c r="K238" s="230"/>
      <c r="L238" s="41"/>
      <c r="M238" s="231" t="s">
        <v>1</v>
      </c>
      <c r="N238" s="232" t="s">
        <v>41</v>
      </c>
      <c r="O238" s="94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5" t="s">
        <v>132</v>
      </c>
      <c r="AT238" s="235" t="s">
        <v>128</v>
      </c>
      <c r="AU238" s="235" t="s">
        <v>133</v>
      </c>
      <c r="AY238" s="14" t="s">
        <v>125</v>
      </c>
      <c r="BE238" s="236">
        <f>IF(N238="základná",J238,0)</f>
        <v>0</v>
      </c>
      <c r="BF238" s="236">
        <f>IF(N238="znížená",J238,0)</f>
        <v>0</v>
      </c>
      <c r="BG238" s="236">
        <f>IF(N238="zákl. prenesená",J238,0)</f>
        <v>0</v>
      </c>
      <c r="BH238" s="236">
        <f>IF(N238="zníž. prenesená",J238,0)</f>
        <v>0</v>
      </c>
      <c r="BI238" s="236">
        <f>IF(N238="nulová",J238,0)</f>
        <v>0</v>
      </c>
      <c r="BJ238" s="14" t="s">
        <v>133</v>
      </c>
      <c r="BK238" s="236">
        <f>ROUND(I238*H238,2)</f>
        <v>0</v>
      </c>
      <c r="BL238" s="14" t="s">
        <v>132</v>
      </c>
      <c r="BM238" s="235" t="s">
        <v>418</v>
      </c>
    </row>
    <row r="239" s="2" customFormat="1" ht="24.15" customHeight="1">
      <c r="A239" s="35"/>
      <c r="B239" s="36"/>
      <c r="C239" s="223" t="s">
        <v>289</v>
      </c>
      <c r="D239" s="223" t="s">
        <v>128</v>
      </c>
      <c r="E239" s="224" t="s">
        <v>348</v>
      </c>
      <c r="F239" s="225" t="s">
        <v>349</v>
      </c>
      <c r="G239" s="226" t="s">
        <v>131</v>
      </c>
      <c r="H239" s="227">
        <v>2</v>
      </c>
      <c r="I239" s="228"/>
      <c r="J239" s="229">
        <f>ROUND(I239*H239,2)</f>
        <v>0</v>
      </c>
      <c r="K239" s="230"/>
      <c r="L239" s="41"/>
      <c r="M239" s="231" t="s">
        <v>1</v>
      </c>
      <c r="N239" s="232" t="s">
        <v>41</v>
      </c>
      <c r="O239" s="94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5" t="s">
        <v>132</v>
      </c>
      <c r="AT239" s="235" t="s">
        <v>128</v>
      </c>
      <c r="AU239" s="235" t="s">
        <v>133</v>
      </c>
      <c r="AY239" s="14" t="s">
        <v>125</v>
      </c>
      <c r="BE239" s="236">
        <f>IF(N239="základná",J239,0)</f>
        <v>0</v>
      </c>
      <c r="BF239" s="236">
        <f>IF(N239="znížená",J239,0)</f>
        <v>0</v>
      </c>
      <c r="BG239" s="236">
        <f>IF(N239="zákl. prenesená",J239,0)</f>
        <v>0</v>
      </c>
      <c r="BH239" s="236">
        <f>IF(N239="zníž. prenesená",J239,0)</f>
        <v>0</v>
      </c>
      <c r="BI239" s="236">
        <f>IF(N239="nulová",J239,0)</f>
        <v>0</v>
      </c>
      <c r="BJ239" s="14" t="s">
        <v>133</v>
      </c>
      <c r="BK239" s="236">
        <f>ROUND(I239*H239,2)</f>
        <v>0</v>
      </c>
      <c r="BL239" s="14" t="s">
        <v>132</v>
      </c>
      <c r="BM239" s="235" t="s">
        <v>419</v>
      </c>
    </row>
    <row r="240" s="2" customFormat="1" ht="16.5" customHeight="1">
      <c r="A240" s="35"/>
      <c r="B240" s="36"/>
      <c r="C240" s="223" t="s">
        <v>420</v>
      </c>
      <c r="D240" s="223" t="s">
        <v>128</v>
      </c>
      <c r="E240" s="224" t="s">
        <v>351</v>
      </c>
      <c r="F240" s="225" t="s">
        <v>352</v>
      </c>
      <c r="G240" s="226" t="s">
        <v>131</v>
      </c>
      <c r="H240" s="227">
        <v>1</v>
      </c>
      <c r="I240" s="228"/>
      <c r="J240" s="229">
        <f>ROUND(I240*H240,2)</f>
        <v>0</v>
      </c>
      <c r="K240" s="230"/>
      <c r="L240" s="41"/>
      <c r="M240" s="231" t="s">
        <v>1</v>
      </c>
      <c r="N240" s="232" t="s">
        <v>41</v>
      </c>
      <c r="O240" s="94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5" t="s">
        <v>132</v>
      </c>
      <c r="AT240" s="235" t="s">
        <v>128</v>
      </c>
      <c r="AU240" s="235" t="s">
        <v>133</v>
      </c>
      <c r="AY240" s="14" t="s">
        <v>125</v>
      </c>
      <c r="BE240" s="236">
        <f>IF(N240="základná",J240,0)</f>
        <v>0</v>
      </c>
      <c r="BF240" s="236">
        <f>IF(N240="znížená",J240,0)</f>
        <v>0</v>
      </c>
      <c r="BG240" s="236">
        <f>IF(N240="zákl. prenesená",J240,0)</f>
        <v>0</v>
      </c>
      <c r="BH240" s="236">
        <f>IF(N240="zníž. prenesená",J240,0)</f>
        <v>0</v>
      </c>
      <c r="BI240" s="236">
        <f>IF(N240="nulová",J240,0)</f>
        <v>0</v>
      </c>
      <c r="BJ240" s="14" t="s">
        <v>133</v>
      </c>
      <c r="BK240" s="236">
        <f>ROUND(I240*H240,2)</f>
        <v>0</v>
      </c>
      <c r="BL240" s="14" t="s">
        <v>132</v>
      </c>
      <c r="BM240" s="235" t="s">
        <v>421</v>
      </c>
    </row>
    <row r="241" s="2" customFormat="1" ht="16.5" customHeight="1">
      <c r="A241" s="35"/>
      <c r="B241" s="36"/>
      <c r="C241" s="223" t="s">
        <v>293</v>
      </c>
      <c r="D241" s="223" t="s">
        <v>128</v>
      </c>
      <c r="E241" s="224" t="s">
        <v>422</v>
      </c>
      <c r="F241" s="225" t="s">
        <v>423</v>
      </c>
      <c r="G241" s="226" t="s">
        <v>131</v>
      </c>
      <c r="H241" s="227">
        <v>1</v>
      </c>
      <c r="I241" s="228"/>
      <c r="J241" s="229">
        <f>ROUND(I241*H241,2)</f>
        <v>0</v>
      </c>
      <c r="K241" s="230"/>
      <c r="L241" s="41"/>
      <c r="M241" s="231" t="s">
        <v>1</v>
      </c>
      <c r="N241" s="232" t="s">
        <v>41</v>
      </c>
      <c r="O241" s="94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5" t="s">
        <v>132</v>
      </c>
      <c r="AT241" s="235" t="s">
        <v>128</v>
      </c>
      <c r="AU241" s="235" t="s">
        <v>133</v>
      </c>
      <c r="AY241" s="14" t="s">
        <v>125</v>
      </c>
      <c r="BE241" s="236">
        <f>IF(N241="základná",J241,0)</f>
        <v>0</v>
      </c>
      <c r="BF241" s="236">
        <f>IF(N241="znížená",J241,0)</f>
        <v>0</v>
      </c>
      <c r="BG241" s="236">
        <f>IF(N241="zákl. prenesená",J241,0)</f>
        <v>0</v>
      </c>
      <c r="BH241" s="236">
        <f>IF(N241="zníž. prenesená",J241,0)</f>
        <v>0</v>
      </c>
      <c r="BI241" s="236">
        <f>IF(N241="nulová",J241,0)</f>
        <v>0</v>
      </c>
      <c r="BJ241" s="14" t="s">
        <v>133</v>
      </c>
      <c r="BK241" s="236">
        <f>ROUND(I241*H241,2)</f>
        <v>0</v>
      </c>
      <c r="BL241" s="14" t="s">
        <v>132</v>
      </c>
      <c r="BM241" s="235" t="s">
        <v>424</v>
      </c>
    </row>
    <row r="242" s="2" customFormat="1" ht="21.75" customHeight="1">
      <c r="A242" s="35"/>
      <c r="B242" s="36"/>
      <c r="C242" s="223" t="s">
        <v>425</v>
      </c>
      <c r="D242" s="223" t="s">
        <v>128</v>
      </c>
      <c r="E242" s="224" t="s">
        <v>426</v>
      </c>
      <c r="F242" s="225" t="s">
        <v>427</v>
      </c>
      <c r="G242" s="226" t="s">
        <v>131</v>
      </c>
      <c r="H242" s="227">
        <v>1</v>
      </c>
      <c r="I242" s="228"/>
      <c r="J242" s="229">
        <f>ROUND(I242*H242,2)</f>
        <v>0</v>
      </c>
      <c r="K242" s="230"/>
      <c r="L242" s="41"/>
      <c r="M242" s="231" t="s">
        <v>1</v>
      </c>
      <c r="N242" s="232" t="s">
        <v>41</v>
      </c>
      <c r="O242" s="94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5" t="s">
        <v>132</v>
      </c>
      <c r="AT242" s="235" t="s">
        <v>128</v>
      </c>
      <c r="AU242" s="235" t="s">
        <v>133</v>
      </c>
      <c r="AY242" s="14" t="s">
        <v>125</v>
      </c>
      <c r="BE242" s="236">
        <f>IF(N242="základná",J242,0)</f>
        <v>0</v>
      </c>
      <c r="BF242" s="236">
        <f>IF(N242="znížená",J242,0)</f>
        <v>0</v>
      </c>
      <c r="BG242" s="236">
        <f>IF(N242="zákl. prenesená",J242,0)</f>
        <v>0</v>
      </c>
      <c r="BH242" s="236">
        <f>IF(N242="zníž. prenesená",J242,0)</f>
        <v>0</v>
      </c>
      <c r="BI242" s="236">
        <f>IF(N242="nulová",J242,0)</f>
        <v>0</v>
      </c>
      <c r="BJ242" s="14" t="s">
        <v>133</v>
      </c>
      <c r="BK242" s="236">
        <f>ROUND(I242*H242,2)</f>
        <v>0</v>
      </c>
      <c r="BL242" s="14" t="s">
        <v>132</v>
      </c>
      <c r="BM242" s="235" t="s">
        <v>428</v>
      </c>
    </row>
    <row r="243" s="2" customFormat="1" ht="24.15" customHeight="1">
      <c r="A243" s="35"/>
      <c r="B243" s="36"/>
      <c r="C243" s="223" t="s">
        <v>296</v>
      </c>
      <c r="D243" s="223" t="s">
        <v>128</v>
      </c>
      <c r="E243" s="224" t="s">
        <v>429</v>
      </c>
      <c r="F243" s="225" t="s">
        <v>430</v>
      </c>
      <c r="G243" s="226" t="s">
        <v>131</v>
      </c>
      <c r="H243" s="227">
        <v>2</v>
      </c>
      <c r="I243" s="228"/>
      <c r="J243" s="229">
        <f>ROUND(I243*H243,2)</f>
        <v>0</v>
      </c>
      <c r="K243" s="230"/>
      <c r="L243" s="41"/>
      <c r="M243" s="231" t="s">
        <v>1</v>
      </c>
      <c r="N243" s="232" t="s">
        <v>41</v>
      </c>
      <c r="O243" s="94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5" t="s">
        <v>132</v>
      </c>
      <c r="AT243" s="235" t="s">
        <v>128</v>
      </c>
      <c r="AU243" s="235" t="s">
        <v>133</v>
      </c>
      <c r="AY243" s="14" t="s">
        <v>125</v>
      </c>
      <c r="BE243" s="236">
        <f>IF(N243="základná",J243,0)</f>
        <v>0</v>
      </c>
      <c r="BF243" s="236">
        <f>IF(N243="znížená",J243,0)</f>
        <v>0</v>
      </c>
      <c r="BG243" s="236">
        <f>IF(N243="zákl. prenesená",J243,0)</f>
        <v>0</v>
      </c>
      <c r="BH243" s="236">
        <f>IF(N243="zníž. prenesená",J243,0)</f>
        <v>0</v>
      </c>
      <c r="BI243" s="236">
        <f>IF(N243="nulová",J243,0)</f>
        <v>0</v>
      </c>
      <c r="BJ243" s="14" t="s">
        <v>133</v>
      </c>
      <c r="BK243" s="236">
        <f>ROUND(I243*H243,2)</f>
        <v>0</v>
      </c>
      <c r="BL243" s="14" t="s">
        <v>132</v>
      </c>
      <c r="BM243" s="235" t="s">
        <v>431</v>
      </c>
    </row>
    <row r="244" s="2" customFormat="1" ht="16.5" customHeight="1">
      <c r="A244" s="35"/>
      <c r="B244" s="36"/>
      <c r="C244" s="223" t="s">
        <v>432</v>
      </c>
      <c r="D244" s="223" t="s">
        <v>128</v>
      </c>
      <c r="E244" s="224" t="s">
        <v>433</v>
      </c>
      <c r="F244" s="225" t="s">
        <v>434</v>
      </c>
      <c r="G244" s="226" t="s">
        <v>131</v>
      </c>
      <c r="H244" s="227">
        <v>1</v>
      </c>
      <c r="I244" s="228"/>
      <c r="J244" s="229">
        <f>ROUND(I244*H244,2)</f>
        <v>0</v>
      </c>
      <c r="K244" s="230"/>
      <c r="L244" s="41"/>
      <c r="M244" s="231" t="s">
        <v>1</v>
      </c>
      <c r="N244" s="232" t="s">
        <v>41</v>
      </c>
      <c r="O244" s="94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5" t="s">
        <v>132</v>
      </c>
      <c r="AT244" s="235" t="s">
        <v>128</v>
      </c>
      <c r="AU244" s="235" t="s">
        <v>133</v>
      </c>
      <c r="AY244" s="14" t="s">
        <v>125</v>
      </c>
      <c r="BE244" s="236">
        <f>IF(N244="základná",J244,0)</f>
        <v>0</v>
      </c>
      <c r="BF244" s="236">
        <f>IF(N244="znížená",J244,0)</f>
        <v>0</v>
      </c>
      <c r="BG244" s="236">
        <f>IF(N244="zákl. prenesená",J244,0)</f>
        <v>0</v>
      </c>
      <c r="BH244" s="236">
        <f>IF(N244="zníž. prenesená",J244,0)</f>
        <v>0</v>
      </c>
      <c r="BI244" s="236">
        <f>IF(N244="nulová",J244,0)</f>
        <v>0</v>
      </c>
      <c r="BJ244" s="14" t="s">
        <v>133</v>
      </c>
      <c r="BK244" s="236">
        <f>ROUND(I244*H244,2)</f>
        <v>0</v>
      </c>
      <c r="BL244" s="14" t="s">
        <v>132</v>
      </c>
      <c r="BM244" s="235" t="s">
        <v>435</v>
      </c>
    </row>
    <row r="245" s="2" customFormat="1" ht="24.15" customHeight="1">
      <c r="A245" s="35"/>
      <c r="B245" s="36"/>
      <c r="C245" s="223" t="s">
        <v>300</v>
      </c>
      <c r="D245" s="223" t="s">
        <v>128</v>
      </c>
      <c r="E245" s="224" t="s">
        <v>365</v>
      </c>
      <c r="F245" s="225" t="s">
        <v>306</v>
      </c>
      <c r="G245" s="226" t="s">
        <v>240</v>
      </c>
      <c r="H245" s="227">
        <v>1</v>
      </c>
      <c r="I245" s="228"/>
      <c r="J245" s="229">
        <f>ROUND(I245*H245,2)</f>
        <v>0</v>
      </c>
      <c r="K245" s="230"/>
      <c r="L245" s="41"/>
      <c r="M245" s="231" t="s">
        <v>1</v>
      </c>
      <c r="N245" s="232" t="s">
        <v>41</v>
      </c>
      <c r="O245" s="94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5" t="s">
        <v>132</v>
      </c>
      <c r="AT245" s="235" t="s">
        <v>128</v>
      </c>
      <c r="AU245" s="235" t="s">
        <v>133</v>
      </c>
      <c r="AY245" s="14" t="s">
        <v>125</v>
      </c>
      <c r="BE245" s="236">
        <f>IF(N245="základná",J245,0)</f>
        <v>0</v>
      </c>
      <c r="BF245" s="236">
        <f>IF(N245="znížená",J245,0)</f>
        <v>0</v>
      </c>
      <c r="BG245" s="236">
        <f>IF(N245="zákl. prenesená",J245,0)</f>
        <v>0</v>
      </c>
      <c r="BH245" s="236">
        <f>IF(N245="zníž. prenesená",J245,0)</f>
        <v>0</v>
      </c>
      <c r="BI245" s="236">
        <f>IF(N245="nulová",J245,0)</f>
        <v>0</v>
      </c>
      <c r="BJ245" s="14" t="s">
        <v>133</v>
      </c>
      <c r="BK245" s="236">
        <f>ROUND(I245*H245,2)</f>
        <v>0</v>
      </c>
      <c r="BL245" s="14" t="s">
        <v>132</v>
      </c>
      <c r="BM245" s="235" t="s">
        <v>436</v>
      </c>
    </row>
    <row r="246" s="2" customFormat="1" ht="24.15" customHeight="1">
      <c r="A246" s="35"/>
      <c r="B246" s="36"/>
      <c r="C246" s="223" t="s">
        <v>437</v>
      </c>
      <c r="D246" s="223" t="s">
        <v>128</v>
      </c>
      <c r="E246" s="224" t="s">
        <v>438</v>
      </c>
      <c r="F246" s="225" t="s">
        <v>267</v>
      </c>
      <c r="G246" s="226" t="s">
        <v>240</v>
      </c>
      <c r="H246" s="227">
        <v>1</v>
      </c>
      <c r="I246" s="228"/>
      <c r="J246" s="229">
        <f>ROUND(I246*H246,2)</f>
        <v>0</v>
      </c>
      <c r="K246" s="230"/>
      <c r="L246" s="41"/>
      <c r="M246" s="231" t="s">
        <v>1</v>
      </c>
      <c r="N246" s="232" t="s">
        <v>41</v>
      </c>
      <c r="O246" s="94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5" t="s">
        <v>132</v>
      </c>
      <c r="AT246" s="235" t="s">
        <v>128</v>
      </c>
      <c r="AU246" s="235" t="s">
        <v>133</v>
      </c>
      <c r="AY246" s="14" t="s">
        <v>125</v>
      </c>
      <c r="BE246" s="236">
        <f>IF(N246="základná",J246,0)</f>
        <v>0</v>
      </c>
      <c r="BF246" s="236">
        <f>IF(N246="znížená",J246,0)</f>
        <v>0</v>
      </c>
      <c r="BG246" s="236">
        <f>IF(N246="zákl. prenesená",J246,0)</f>
        <v>0</v>
      </c>
      <c r="BH246" s="236">
        <f>IF(N246="zníž. prenesená",J246,0)</f>
        <v>0</v>
      </c>
      <c r="BI246" s="236">
        <f>IF(N246="nulová",J246,0)</f>
        <v>0</v>
      </c>
      <c r="BJ246" s="14" t="s">
        <v>133</v>
      </c>
      <c r="BK246" s="236">
        <f>ROUND(I246*H246,2)</f>
        <v>0</v>
      </c>
      <c r="BL246" s="14" t="s">
        <v>132</v>
      </c>
      <c r="BM246" s="235" t="s">
        <v>439</v>
      </c>
    </row>
    <row r="247" s="12" customFormat="1" ht="22.8" customHeight="1">
      <c r="A247" s="12"/>
      <c r="B247" s="208"/>
      <c r="C247" s="209"/>
      <c r="D247" s="210" t="s">
        <v>74</v>
      </c>
      <c r="E247" s="221" t="s">
        <v>440</v>
      </c>
      <c r="F247" s="221" t="s">
        <v>441</v>
      </c>
      <c r="G247" s="209"/>
      <c r="H247" s="209"/>
      <c r="I247" s="212"/>
      <c r="J247" s="222">
        <f>BK247</f>
        <v>0</v>
      </c>
      <c r="K247" s="209"/>
      <c r="L247" s="213"/>
      <c r="M247" s="214"/>
      <c r="N247" s="215"/>
      <c r="O247" s="215"/>
      <c r="P247" s="216">
        <f>SUM(P248:P282)</f>
        <v>0</v>
      </c>
      <c r="Q247" s="215"/>
      <c r="R247" s="216">
        <f>SUM(R248:R282)</f>
        <v>0</v>
      </c>
      <c r="S247" s="215"/>
      <c r="T247" s="217">
        <f>SUM(T248:T282)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8" t="s">
        <v>83</v>
      </c>
      <c r="AT247" s="219" t="s">
        <v>74</v>
      </c>
      <c r="AU247" s="219" t="s">
        <v>83</v>
      </c>
      <c r="AY247" s="218" t="s">
        <v>125</v>
      </c>
      <c r="BK247" s="220">
        <f>SUM(BK248:BK282)</f>
        <v>0</v>
      </c>
    </row>
    <row r="248" s="2" customFormat="1" ht="24.15" customHeight="1">
      <c r="A248" s="35"/>
      <c r="B248" s="36"/>
      <c r="C248" s="223" t="s">
        <v>303</v>
      </c>
      <c r="D248" s="223" t="s">
        <v>128</v>
      </c>
      <c r="E248" s="224" t="s">
        <v>442</v>
      </c>
      <c r="F248" s="225" t="s">
        <v>443</v>
      </c>
      <c r="G248" s="226" t="s">
        <v>131</v>
      </c>
      <c r="H248" s="227">
        <v>1</v>
      </c>
      <c r="I248" s="228"/>
      <c r="J248" s="229">
        <f>ROUND(I248*H248,2)</f>
        <v>0</v>
      </c>
      <c r="K248" s="230"/>
      <c r="L248" s="41"/>
      <c r="M248" s="231" t="s">
        <v>1</v>
      </c>
      <c r="N248" s="232" t="s">
        <v>41</v>
      </c>
      <c r="O248" s="94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5" t="s">
        <v>132</v>
      </c>
      <c r="AT248" s="235" t="s">
        <v>128</v>
      </c>
      <c r="AU248" s="235" t="s">
        <v>133</v>
      </c>
      <c r="AY248" s="14" t="s">
        <v>125</v>
      </c>
      <c r="BE248" s="236">
        <f>IF(N248="základná",J248,0)</f>
        <v>0</v>
      </c>
      <c r="BF248" s="236">
        <f>IF(N248="znížená",J248,0)</f>
        <v>0</v>
      </c>
      <c r="BG248" s="236">
        <f>IF(N248="zákl. prenesená",J248,0)</f>
        <v>0</v>
      </c>
      <c r="BH248" s="236">
        <f>IF(N248="zníž. prenesená",J248,0)</f>
        <v>0</v>
      </c>
      <c r="BI248" s="236">
        <f>IF(N248="nulová",J248,0)</f>
        <v>0</v>
      </c>
      <c r="BJ248" s="14" t="s">
        <v>133</v>
      </c>
      <c r="BK248" s="236">
        <f>ROUND(I248*H248,2)</f>
        <v>0</v>
      </c>
      <c r="BL248" s="14" t="s">
        <v>132</v>
      </c>
      <c r="BM248" s="235" t="s">
        <v>444</v>
      </c>
    </row>
    <row r="249" s="2" customFormat="1" ht="16.5" customHeight="1">
      <c r="A249" s="35"/>
      <c r="B249" s="36"/>
      <c r="C249" s="223" t="s">
        <v>445</v>
      </c>
      <c r="D249" s="223" t="s">
        <v>128</v>
      </c>
      <c r="E249" s="224" t="s">
        <v>446</v>
      </c>
      <c r="F249" s="225" t="s">
        <v>447</v>
      </c>
      <c r="G249" s="226" t="s">
        <v>131</v>
      </c>
      <c r="H249" s="227">
        <v>3</v>
      </c>
      <c r="I249" s="228"/>
      <c r="J249" s="229">
        <f>ROUND(I249*H249,2)</f>
        <v>0</v>
      </c>
      <c r="K249" s="230"/>
      <c r="L249" s="41"/>
      <c r="M249" s="231" t="s">
        <v>1</v>
      </c>
      <c r="N249" s="232" t="s">
        <v>41</v>
      </c>
      <c r="O249" s="94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5" t="s">
        <v>132</v>
      </c>
      <c r="AT249" s="235" t="s">
        <v>128</v>
      </c>
      <c r="AU249" s="235" t="s">
        <v>133</v>
      </c>
      <c r="AY249" s="14" t="s">
        <v>125</v>
      </c>
      <c r="BE249" s="236">
        <f>IF(N249="základná",J249,0)</f>
        <v>0</v>
      </c>
      <c r="BF249" s="236">
        <f>IF(N249="znížená",J249,0)</f>
        <v>0</v>
      </c>
      <c r="BG249" s="236">
        <f>IF(N249="zákl. prenesená",J249,0)</f>
        <v>0</v>
      </c>
      <c r="BH249" s="236">
        <f>IF(N249="zníž. prenesená",J249,0)</f>
        <v>0</v>
      </c>
      <c r="BI249" s="236">
        <f>IF(N249="nulová",J249,0)</f>
        <v>0</v>
      </c>
      <c r="BJ249" s="14" t="s">
        <v>133</v>
      </c>
      <c r="BK249" s="236">
        <f>ROUND(I249*H249,2)</f>
        <v>0</v>
      </c>
      <c r="BL249" s="14" t="s">
        <v>132</v>
      </c>
      <c r="BM249" s="235" t="s">
        <v>448</v>
      </c>
    </row>
    <row r="250" s="2" customFormat="1" ht="16.5" customHeight="1">
      <c r="A250" s="35"/>
      <c r="B250" s="36"/>
      <c r="C250" s="223" t="s">
        <v>307</v>
      </c>
      <c r="D250" s="223" t="s">
        <v>128</v>
      </c>
      <c r="E250" s="224" t="s">
        <v>449</v>
      </c>
      <c r="F250" s="225" t="s">
        <v>450</v>
      </c>
      <c r="G250" s="226" t="s">
        <v>131</v>
      </c>
      <c r="H250" s="227">
        <v>1</v>
      </c>
      <c r="I250" s="228"/>
      <c r="J250" s="229">
        <f>ROUND(I250*H250,2)</f>
        <v>0</v>
      </c>
      <c r="K250" s="230"/>
      <c r="L250" s="41"/>
      <c r="M250" s="231" t="s">
        <v>1</v>
      </c>
      <c r="N250" s="232" t="s">
        <v>41</v>
      </c>
      <c r="O250" s="94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5" t="s">
        <v>132</v>
      </c>
      <c r="AT250" s="235" t="s">
        <v>128</v>
      </c>
      <c r="AU250" s="235" t="s">
        <v>133</v>
      </c>
      <c r="AY250" s="14" t="s">
        <v>125</v>
      </c>
      <c r="BE250" s="236">
        <f>IF(N250="základná",J250,0)</f>
        <v>0</v>
      </c>
      <c r="BF250" s="236">
        <f>IF(N250="znížená",J250,0)</f>
        <v>0</v>
      </c>
      <c r="BG250" s="236">
        <f>IF(N250="zákl. prenesená",J250,0)</f>
        <v>0</v>
      </c>
      <c r="BH250" s="236">
        <f>IF(N250="zníž. prenesená",J250,0)</f>
        <v>0</v>
      </c>
      <c r="BI250" s="236">
        <f>IF(N250="nulová",J250,0)</f>
        <v>0</v>
      </c>
      <c r="BJ250" s="14" t="s">
        <v>133</v>
      </c>
      <c r="BK250" s="236">
        <f>ROUND(I250*H250,2)</f>
        <v>0</v>
      </c>
      <c r="BL250" s="14" t="s">
        <v>132</v>
      </c>
      <c r="BM250" s="235" t="s">
        <v>451</v>
      </c>
    </row>
    <row r="251" s="2" customFormat="1" ht="16.5" customHeight="1">
      <c r="A251" s="35"/>
      <c r="B251" s="36"/>
      <c r="C251" s="223" t="s">
        <v>452</v>
      </c>
      <c r="D251" s="223" t="s">
        <v>128</v>
      </c>
      <c r="E251" s="224" t="s">
        <v>453</v>
      </c>
      <c r="F251" s="225" t="s">
        <v>141</v>
      </c>
      <c r="G251" s="226" t="s">
        <v>131</v>
      </c>
      <c r="H251" s="227">
        <v>2</v>
      </c>
      <c r="I251" s="228"/>
      <c r="J251" s="229">
        <f>ROUND(I251*H251,2)</f>
        <v>0</v>
      </c>
      <c r="K251" s="230"/>
      <c r="L251" s="41"/>
      <c r="M251" s="231" t="s">
        <v>1</v>
      </c>
      <c r="N251" s="232" t="s">
        <v>41</v>
      </c>
      <c r="O251" s="94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5" t="s">
        <v>132</v>
      </c>
      <c r="AT251" s="235" t="s">
        <v>128</v>
      </c>
      <c r="AU251" s="235" t="s">
        <v>133</v>
      </c>
      <c r="AY251" s="14" t="s">
        <v>125</v>
      </c>
      <c r="BE251" s="236">
        <f>IF(N251="základná",J251,0)</f>
        <v>0</v>
      </c>
      <c r="BF251" s="236">
        <f>IF(N251="znížená",J251,0)</f>
        <v>0</v>
      </c>
      <c r="BG251" s="236">
        <f>IF(N251="zákl. prenesená",J251,0)</f>
        <v>0</v>
      </c>
      <c r="BH251" s="236">
        <f>IF(N251="zníž. prenesená",J251,0)</f>
        <v>0</v>
      </c>
      <c r="BI251" s="236">
        <f>IF(N251="nulová",J251,0)</f>
        <v>0</v>
      </c>
      <c r="BJ251" s="14" t="s">
        <v>133</v>
      </c>
      <c r="BK251" s="236">
        <f>ROUND(I251*H251,2)</f>
        <v>0</v>
      </c>
      <c r="BL251" s="14" t="s">
        <v>132</v>
      </c>
      <c r="BM251" s="235" t="s">
        <v>454</v>
      </c>
    </row>
    <row r="252" s="2" customFormat="1" ht="16.5" customHeight="1">
      <c r="A252" s="35"/>
      <c r="B252" s="36"/>
      <c r="C252" s="223" t="s">
        <v>309</v>
      </c>
      <c r="D252" s="223" t="s">
        <v>128</v>
      </c>
      <c r="E252" s="224" t="s">
        <v>455</v>
      </c>
      <c r="F252" s="225" t="s">
        <v>456</v>
      </c>
      <c r="G252" s="226" t="s">
        <v>131</v>
      </c>
      <c r="H252" s="227">
        <v>2</v>
      </c>
      <c r="I252" s="228"/>
      <c r="J252" s="229">
        <f>ROUND(I252*H252,2)</f>
        <v>0</v>
      </c>
      <c r="K252" s="230"/>
      <c r="L252" s="41"/>
      <c r="M252" s="231" t="s">
        <v>1</v>
      </c>
      <c r="N252" s="232" t="s">
        <v>41</v>
      </c>
      <c r="O252" s="94"/>
      <c r="P252" s="233">
        <f>O252*H252</f>
        <v>0</v>
      </c>
      <c r="Q252" s="233">
        <v>0</v>
      </c>
      <c r="R252" s="233">
        <f>Q252*H252</f>
        <v>0</v>
      </c>
      <c r="S252" s="233">
        <v>0</v>
      </c>
      <c r="T252" s="23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5" t="s">
        <v>132</v>
      </c>
      <c r="AT252" s="235" t="s">
        <v>128</v>
      </c>
      <c r="AU252" s="235" t="s">
        <v>133</v>
      </c>
      <c r="AY252" s="14" t="s">
        <v>125</v>
      </c>
      <c r="BE252" s="236">
        <f>IF(N252="základná",J252,0)</f>
        <v>0</v>
      </c>
      <c r="BF252" s="236">
        <f>IF(N252="znížená",J252,0)</f>
        <v>0</v>
      </c>
      <c r="BG252" s="236">
        <f>IF(N252="zákl. prenesená",J252,0)</f>
        <v>0</v>
      </c>
      <c r="BH252" s="236">
        <f>IF(N252="zníž. prenesená",J252,0)</f>
        <v>0</v>
      </c>
      <c r="BI252" s="236">
        <f>IF(N252="nulová",J252,0)</f>
        <v>0</v>
      </c>
      <c r="BJ252" s="14" t="s">
        <v>133</v>
      </c>
      <c r="BK252" s="236">
        <f>ROUND(I252*H252,2)</f>
        <v>0</v>
      </c>
      <c r="BL252" s="14" t="s">
        <v>132</v>
      </c>
      <c r="BM252" s="235" t="s">
        <v>457</v>
      </c>
    </row>
    <row r="253" s="2" customFormat="1" ht="16.5" customHeight="1">
      <c r="A253" s="35"/>
      <c r="B253" s="36"/>
      <c r="C253" s="223" t="s">
        <v>458</v>
      </c>
      <c r="D253" s="223" t="s">
        <v>128</v>
      </c>
      <c r="E253" s="224" t="s">
        <v>459</v>
      </c>
      <c r="F253" s="225" t="s">
        <v>460</v>
      </c>
      <c r="G253" s="226" t="s">
        <v>131</v>
      </c>
      <c r="H253" s="227">
        <v>10</v>
      </c>
      <c r="I253" s="228"/>
      <c r="J253" s="229">
        <f>ROUND(I253*H253,2)</f>
        <v>0</v>
      </c>
      <c r="K253" s="230"/>
      <c r="L253" s="41"/>
      <c r="M253" s="231" t="s">
        <v>1</v>
      </c>
      <c r="N253" s="232" t="s">
        <v>41</v>
      </c>
      <c r="O253" s="94"/>
      <c r="P253" s="233">
        <f>O253*H253</f>
        <v>0</v>
      </c>
      <c r="Q253" s="233">
        <v>0</v>
      </c>
      <c r="R253" s="233">
        <f>Q253*H253</f>
        <v>0</v>
      </c>
      <c r="S253" s="233">
        <v>0</v>
      </c>
      <c r="T253" s="23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5" t="s">
        <v>132</v>
      </c>
      <c r="AT253" s="235" t="s">
        <v>128</v>
      </c>
      <c r="AU253" s="235" t="s">
        <v>133</v>
      </c>
      <c r="AY253" s="14" t="s">
        <v>125</v>
      </c>
      <c r="BE253" s="236">
        <f>IF(N253="základná",J253,0)</f>
        <v>0</v>
      </c>
      <c r="BF253" s="236">
        <f>IF(N253="znížená",J253,0)</f>
        <v>0</v>
      </c>
      <c r="BG253" s="236">
        <f>IF(N253="zákl. prenesená",J253,0)</f>
        <v>0</v>
      </c>
      <c r="BH253" s="236">
        <f>IF(N253="zníž. prenesená",J253,0)</f>
        <v>0</v>
      </c>
      <c r="BI253" s="236">
        <f>IF(N253="nulová",J253,0)</f>
        <v>0</v>
      </c>
      <c r="BJ253" s="14" t="s">
        <v>133</v>
      </c>
      <c r="BK253" s="236">
        <f>ROUND(I253*H253,2)</f>
        <v>0</v>
      </c>
      <c r="BL253" s="14" t="s">
        <v>132</v>
      </c>
      <c r="BM253" s="235" t="s">
        <v>461</v>
      </c>
    </row>
    <row r="254" s="2" customFormat="1" ht="16.5" customHeight="1">
      <c r="A254" s="35"/>
      <c r="B254" s="36"/>
      <c r="C254" s="223" t="s">
        <v>315</v>
      </c>
      <c r="D254" s="223" t="s">
        <v>128</v>
      </c>
      <c r="E254" s="224" t="s">
        <v>462</v>
      </c>
      <c r="F254" s="225" t="s">
        <v>463</v>
      </c>
      <c r="G254" s="226" t="s">
        <v>131</v>
      </c>
      <c r="H254" s="227">
        <v>10</v>
      </c>
      <c r="I254" s="228"/>
      <c r="J254" s="229">
        <f>ROUND(I254*H254,2)</f>
        <v>0</v>
      </c>
      <c r="K254" s="230"/>
      <c r="L254" s="41"/>
      <c r="M254" s="231" t="s">
        <v>1</v>
      </c>
      <c r="N254" s="232" t="s">
        <v>41</v>
      </c>
      <c r="O254" s="94"/>
      <c r="P254" s="233">
        <f>O254*H254</f>
        <v>0</v>
      </c>
      <c r="Q254" s="233">
        <v>0</v>
      </c>
      <c r="R254" s="233">
        <f>Q254*H254</f>
        <v>0</v>
      </c>
      <c r="S254" s="233">
        <v>0</v>
      </c>
      <c r="T254" s="23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5" t="s">
        <v>132</v>
      </c>
      <c r="AT254" s="235" t="s">
        <v>128</v>
      </c>
      <c r="AU254" s="235" t="s">
        <v>133</v>
      </c>
      <c r="AY254" s="14" t="s">
        <v>125</v>
      </c>
      <c r="BE254" s="236">
        <f>IF(N254="základná",J254,0)</f>
        <v>0</v>
      </c>
      <c r="BF254" s="236">
        <f>IF(N254="znížená",J254,0)</f>
        <v>0</v>
      </c>
      <c r="BG254" s="236">
        <f>IF(N254="zákl. prenesená",J254,0)</f>
        <v>0</v>
      </c>
      <c r="BH254" s="236">
        <f>IF(N254="zníž. prenesená",J254,0)</f>
        <v>0</v>
      </c>
      <c r="BI254" s="236">
        <f>IF(N254="nulová",J254,0)</f>
        <v>0</v>
      </c>
      <c r="BJ254" s="14" t="s">
        <v>133</v>
      </c>
      <c r="BK254" s="236">
        <f>ROUND(I254*H254,2)</f>
        <v>0</v>
      </c>
      <c r="BL254" s="14" t="s">
        <v>132</v>
      </c>
      <c r="BM254" s="235" t="s">
        <v>464</v>
      </c>
    </row>
    <row r="255" s="2" customFormat="1" ht="16.5" customHeight="1">
      <c r="A255" s="35"/>
      <c r="B255" s="36"/>
      <c r="C255" s="223" t="s">
        <v>465</v>
      </c>
      <c r="D255" s="223" t="s">
        <v>128</v>
      </c>
      <c r="E255" s="224" t="s">
        <v>466</v>
      </c>
      <c r="F255" s="225" t="s">
        <v>467</v>
      </c>
      <c r="G255" s="226" t="s">
        <v>131</v>
      </c>
      <c r="H255" s="227">
        <v>20</v>
      </c>
      <c r="I255" s="228"/>
      <c r="J255" s="229">
        <f>ROUND(I255*H255,2)</f>
        <v>0</v>
      </c>
      <c r="K255" s="230"/>
      <c r="L255" s="41"/>
      <c r="M255" s="231" t="s">
        <v>1</v>
      </c>
      <c r="N255" s="232" t="s">
        <v>41</v>
      </c>
      <c r="O255" s="94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5" t="s">
        <v>132</v>
      </c>
      <c r="AT255" s="235" t="s">
        <v>128</v>
      </c>
      <c r="AU255" s="235" t="s">
        <v>133</v>
      </c>
      <c r="AY255" s="14" t="s">
        <v>125</v>
      </c>
      <c r="BE255" s="236">
        <f>IF(N255="základná",J255,0)</f>
        <v>0</v>
      </c>
      <c r="BF255" s="236">
        <f>IF(N255="znížená",J255,0)</f>
        <v>0</v>
      </c>
      <c r="BG255" s="236">
        <f>IF(N255="zákl. prenesená",J255,0)</f>
        <v>0</v>
      </c>
      <c r="BH255" s="236">
        <f>IF(N255="zníž. prenesená",J255,0)</f>
        <v>0</v>
      </c>
      <c r="BI255" s="236">
        <f>IF(N255="nulová",J255,0)</f>
        <v>0</v>
      </c>
      <c r="BJ255" s="14" t="s">
        <v>133</v>
      </c>
      <c r="BK255" s="236">
        <f>ROUND(I255*H255,2)</f>
        <v>0</v>
      </c>
      <c r="BL255" s="14" t="s">
        <v>132</v>
      </c>
      <c r="BM255" s="235" t="s">
        <v>468</v>
      </c>
    </row>
    <row r="256" s="2" customFormat="1" ht="16.5" customHeight="1">
      <c r="A256" s="35"/>
      <c r="B256" s="36"/>
      <c r="C256" s="223" t="s">
        <v>318</v>
      </c>
      <c r="D256" s="223" t="s">
        <v>128</v>
      </c>
      <c r="E256" s="224" t="s">
        <v>469</v>
      </c>
      <c r="F256" s="225" t="s">
        <v>470</v>
      </c>
      <c r="G256" s="226" t="s">
        <v>131</v>
      </c>
      <c r="H256" s="227">
        <v>40</v>
      </c>
      <c r="I256" s="228"/>
      <c r="J256" s="229">
        <f>ROUND(I256*H256,2)</f>
        <v>0</v>
      </c>
      <c r="K256" s="230"/>
      <c r="L256" s="41"/>
      <c r="M256" s="231" t="s">
        <v>1</v>
      </c>
      <c r="N256" s="232" t="s">
        <v>41</v>
      </c>
      <c r="O256" s="94"/>
      <c r="P256" s="233">
        <f>O256*H256</f>
        <v>0</v>
      </c>
      <c r="Q256" s="233">
        <v>0</v>
      </c>
      <c r="R256" s="233">
        <f>Q256*H256</f>
        <v>0</v>
      </c>
      <c r="S256" s="233">
        <v>0</v>
      </c>
      <c r="T256" s="23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5" t="s">
        <v>132</v>
      </c>
      <c r="AT256" s="235" t="s">
        <v>128</v>
      </c>
      <c r="AU256" s="235" t="s">
        <v>133</v>
      </c>
      <c r="AY256" s="14" t="s">
        <v>125</v>
      </c>
      <c r="BE256" s="236">
        <f>IF(N256="základná",J256,0)</f>
        <v>0</v>
      </c>
      <c r="BF256" s="236">
        <f>IF(N256="znížená",J256,0)</f>
        <v>0</v>
      </c>
      <c r="BG256" s="236">
        <f>IF(N256="zákl. prenesená",J256,0)</f>
        <v>0</v>
      </c>
      <c r="BH256" s="236">
        <f>IF(N256="zníž. prenesená",J256,0)</f>
        <v>0</v>
      </c>
      <c r="BI256" s="236">
        <f>IF(N256="nulová",J256,0)</f>
        <v>0</v>
      </c>
      <c r="BJ256" s="14" t="s">
        <v>133</v>
      </c>
      <c r="BK256" s="236">
        <f>ROUND(I256*H256,2)</f>
        <v>0</v>
      </c>
      <c r="BL256" s="14" t="s">
        <v>132</v>
      </c>
      <c r="BM256" s="235" t="s">
        <v>471</v>
      </c>
    </row>
    <row r="257" s="2" customFormat="1" ht="16.5" customHeight="1">
      <c r="A257" s="35"/>
      <c r="B257" s="36"/>
      <c r="C257" s="223" t="s">
        <v>472</v>
      </c>
      <c r="D257" s="223" t="s">
        <v>128</v>
      </c>
      <c r="E257" s="224" t="s">
        <v>473</v>
      </c>
      <c r="F257" s="225" t="s">
        <v>474</v>
      </c>
      <c r="G257" s="226" t="s">
        <v>131</v>
      </c>
      <c r="H257" s="227">
        <v>40</v>
      </c>
      <c r="I257" s="228"/>
      <c r="J257" s="229">
        <f>ROUND(I257*H257,2)</f>
        <v>0</v>
      </c>
      <c r="K257" s="230"/>
      <c r="L257" s="41"/>
      <c r="M257" s="231" t="s">
        <v>1</v>
      </c>
      <c r="N257" s="232" t="s">
        <v>41</v>
      </c>
      <c r="O257" s="94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5" t="s">
        <v>132</v>
      </c>
      <c r="AT257" s="235" t="s">
        <v>128</v>
      </c>
      <c r="AU257" s="235" t="s">
        <v>133</v>
      </c>
      <c r="AY257" s="14" t="s">
        <v>125</v>
      </c>
      <c r="BE257" s="236">
        <f>IF(N257="základná",J257,0)</f>
        <v>0</v>
      </c>
      <c r="BF257" s="236">
        <f>IF(N257="znížená",J257,0)</f>
        <v>0</v>
      </c>
      <c r="BG257" s="236">
        <f>IF(N257="zákl. prenesená",J257,0)</f>
        <v>0</v>
      </c>
      <c r="BH257" s="236">
        <f>IF(N257="zníž. prenesená",J257,0)</f>
        <v>0</v>
      </c>
      <c r="BI257" s="236">
        <f>IF(N257="nulová",J257,0)</f>
        <v>0</v>
      </c>
      <c r="BJ257" s="14" t="s">
        <v>133</v>
      </c>
      <c r="BK257" s="236">
        <f>ROUND(I257*H257,2)</f>
        <v>0</v>
      </c>
      <c r="BL257" s="14" t="s">
        <v>132</v>
      </c>
      <c r="BM257" s="235" t="s">
        <v>475</v>
      </c>
    </row>
    <row r="258" s="2" customFormat="1" ht="24.15" customHeight="1">
      <c r="A258" s="35"/>
      <c r="B258" s="36"/>
      <c r="C258" s="223" t="s">
        <v>322</v>
      </c>
      <c r="D258" s="223" t="s">
        <v>128</v>
      </c>
      <c r="E258" s="224" t="s">
        <v>476</v>
      </c>
      <c r="F258" s="225" t="s">
        <v>477</v>
      </c>
      <c r="G258" s="226" t="s">
        <v>240</v>
      </c>
      <c r="H258" s="227">
        <v>1</v>
      </c>
      <c r="I258" s="228"/>
      <c r="J258" s="229">
        <f>ROUND(I258*H258,2)</f>
        <v>0</v>
      </c>
      <c r="K258" s="230"/>
      <c r="L258" s="41"/>
      <c r="M258" s="231" t="s">
        <v>1</v>
      </c>
      <c r="N258" s="232" t="s">
        <v>41</v>
      </c>
      <c r="O258" s="94"/>
      <c r="P258" s="233">
        <f>O258*H258</f>
        <v>0</v>
      </c>
      <c r="Q258" s="233">
        <v>0</v>
      </c>
      <c r="R258" s="233">
        <f>Q258*H258</f>
        <v>0</v>
      </c>
      <c r="S258" s="233">
        <v>0</v>
      </c>
      <c r="T258" s="23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5" t="s">
        <v>132</v>
      </c>
      <c r="AT258" s="235" t="s">
        <v>128</v>
      </c>
      <c r="AU258" s="235" t="s">
        <v>133</v>
      </c>
      <c r="AY258" s="14" t="s">
        <v>125</v>
      </c>
      <c r="BE258" s="236">
        <f>IF(N258="základná",J258,0)</f>
        <v>0</v>
      </c>
      <c r="BF258" s="236">
        <f>IF(N258="znížená",J258,0)</f>
        <v>0</v>
      </c>
      <c r="BG258" s="236">
        <f>IF(N258="zákl. prenesená",J258,0)</f>
        <v>0</v>
      </c>
      <c r="BH258" s="236">
        <f>IF(N258="zníž. prenesená",J258,0)</f>
        <v>0</v>
      </c>
      <c r="BI258" s="236">
        <f>IF(N258="nulová",J258,0)</f>
        <v>0</v>
      </c>
      <c r="BJ258" s="14" t="s">
        <v>133</v>
      </c>
      <c r="BK258" s="236">
        <f>ROUND(I258*H258,2)</f>
        <v>0</v>
      </c>
      <c r="BL258" s="14" t="s">
        <v>132</v>
      </c>
      <c r="BM258" s="235" t="s">
        <v>478</v>
      </c>
    </row>
    <row r="259" s="2" customFormat="1" ht="16.5" customHeight="1">
      <c r="A259" s="35"/>
      <c r="B259" s="36"/>
      <c r="C259" s="223" t="s">
        <v>479</v>
      </c>
      <c r="D259" s="223" t="s">
        <v>128</v>
      </c>
      <c r="E259" s="224" t="s">
        <v>480</v>
      </c>
      <c r="F259" s="225" t="s">
        <v>481</v>
      </c>
      <c r="G259" s="226" t="s">
        <v>131</v>
      </c>
      <c r="H259" s="227">
        <v>1</v>
      </c>
      <c r="I259" s="228"/>
      <c r="J259" s="229">
        <f>ROUND(I259*H259,2)</f>
        <v>0</v>
      </c>
      <c r="K259" s="230"/>
      <c r="L259" s="41"/>
      <c r="M259" s="231" t="s">
        <v>1</v>
      </c>
      <c r="N259" s="232" t="s">
        <v>41</v>
      </c>
      <c r="O259" s="94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5" t="s">
        <v>132</v>
      </c>
      <c r="AT259" s="235" t="s">
        <v>128</v>
      </c>
      <c r="AU259" s="235" t="s">
        <v>133</v>
      </c>
      <c r="AY259" s="14" t="s">
        <v>125</v>
      </c>
      <c r="BE259" s="236">
        <f>IF(N259="základná",J259,0)</f>
        <v>0</v>
      </c>
      <c r="BF259" s="236">
        <f>IF(N259="znížená",J259,0)</f>
        <v>0</v>
      </c>
      <c r="BG259" s="236">
        <f>IF(N259="zákl. prenesená",J259,0)</f>
        <v>0</v>
      </c>
      <c r="BH259" s="236">
        <f>IF(N259="zníž. prenesená",J259,0)</f>
        <v>0</v>
      </c>
      <c r="BI259" s="236">
        <f>IF(N259="nulová",J259,0)</f>
        <v>0</v>
      </c>
      <c r="BJ259" s="14" t="s">
        <v>133</v>
      </c>
      <c r="BK259" s="236">
        <f>ROUND(I259*H259,2)</f>
        <v>0</v>
      </c>
      <c r="BL259" s="14" t="s">
        <v>132</v>
      </c>
      <c r="BM259" s="235" t="s">
        <v>482</v>
      </c>
    </row>
    <row r="260" s="2" customFormat="1" ht="16.5" customHeight="1">
      <c r="A260" s="35"/>
      <c r="B260" s="36"/>
      <c r="C260" s="223" t="s">
        <v>325</v>
      </c>
      <c r="D260" s="223" t="s">
        <v>128</v>
      </c>
      <c r="E260" s="224" t="s">
        <v>323</v>
      </c>
      <c r="F260" s="225" t="s">
        <v>324</v>
      </c>
      <c r="G260" s="226" t="s">
        <v>131</v>
      </c>
      <c r="H260" s="227">
        <v>1</v>
      </c>
      <c r="I260" s="228"/>
      <c r="J260" s="229">
        <f>ROUND(I260*H260,2)</f>
        <v>0</v>
      </c>
      <c r="K260" s="230"/>
      <c r="L260" s="41"/>
      <c r="M260" s="231" t="s">
        <v>1</v>
      </c>
      <c r="N260" s="232" t="s">
        <v>41</v>
      </c>
      <c r="O260" s="94"/>
      <c r="P260" s="233">
        <f>O260*H260</f>
        <v>0</v>
      </c>
      <c r="Q260" s="233">
        <v>0</v>
      </c>
      <c r="R260" s="233">
        <f>Q260*H260</f>
        <v>0</v>
      </c>
      <c r="S260" s="233">
        <v>0</v>
      </c>
      <c r="T260" s="23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5" t="s">
        <v>132</v>
      </c>
      <c r="AT260" s="235" t="s">
        <v>128</v>
      </c>
      <c r="AU260" s="235" t="s">
        <v>133</v>
      </c>
      <c r="AY260" s="14" t="s">
        <v>125</v>
      </c>
      <c r="BE260" s="236">
        <f>IF(N260="základná",J260,0)</f>
        <v>0</v>
      </c>
      <c r="BF260" s="236">
        <f>IF(N260="znížená",J260,0)</f>
        <v>0</v>
      </c>
      <c r="BG260" s="236">
        <f>IF(N260="zákl. prenesená",J260,0)</f>
        <v>0</v>
      </c>
      <c r="BH260" s="236">
        <f>IF(N260="zníž. prenesená",J260,0)</f>
        <v>0</v>
      </c>
      <c r="BI260" s="236">
        <f>IF(N260="nulová",J260,0)</f>
        <v>0</v>
      </c>
      <c r="BJ260" s="14" t="s">
        <v>133</v>
      </c>
      <c r="BK260" s="236">
        <f>ROUND(I260*H260,2)</f>
        <v>0</v>
      </c>
      <c r="BL260" s="14" t="s">
        <v>132</v>
      </c>
      <c r="BM260" s="235" t="s">
        <v>483</v>
      </c>
    </row>
    <row r="261" s="2" customFormat="1" ht="16.5" customHeight="1">
      <c r="A261" s="35"/>
      <c r="B261" s="36"/>
      <c r="C261" s="223" t="s">
        <v>484</v>
      </c>
      <c r="D261" s="223" t="s">
        <v>128</v>
      </c>
      <c r="E261" s="224" t="s">
        <v>291</v>
      </c>
      <c r="F261" s="225" t="s">
        <v>292</v>
      </c>
      <c r="G261" s="226" t="s">
        <v>131</v>
      </c>
      <c r="H261" s="227">
        <v>10</v>
      </c>
      <c r="I261" s="228"/>
      <c r="J261" s="229">
        <f>ROUND(I261*H261,2)</f>
        <v>0</v>
      </c>
      <c r="K261" s="230"/>
      <c r="L261" s="41"/>
      <c r="M261" s="231" t="s">
        <v>1</v>
      </c>
      <c r="N261" s="232" t="s">
        <v>41</v>
      </c>
      <c r="O261" s="94"/>
      <c r="P261" s="233">
        <f>O261*H261</f>
        <v>0</v>
      </c>
      <c r="Q261" s="233">
        <v>0</v>
      </c>
      <c r="R261" s="233">
        <f>Q261*H261</f>
        <v>0</v>
      </c>
      <c r="S261" s="233">
        <v>0</v>
      </c>
      <c r="T261" s="23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5" t="s">
        <v>132</v>
      </c>
      <c r="AT261" s="235" t="s">
        <v>128</v>
      </c>
      <c r="AU261" s="235" t="s">
        <v>133</v>
      </c>
      <c r="AY261" s="14" t="s">
        <v>125</v>
      </c>
      <c r="BE261" s="236">
        <f>IF(N261="základná",J261,0)</f>
        <v>0</v>
      </c>
      <c r="BF261" s="236">
        <f>IF(N261="znížená",J261,0)</f>
        <v>0</v>
      </c>
      <c r="BG261" s="236">
        <f>IF(N261="zákl. prenesená",J261,0)</f>
        <v>0</v>
      </c>
      <c r="BH261" s="236">
        <f>IF(N261="zníž. prenesená",J261,0)</f>
        <v>0</v>
      </c>
      <c r="BI261" s="236">
        <f>IF(N261="nulová",J261,0)</f>
        <v>0</v>
      </c>
      <c r="BJ261" s="14" t="s">
        <v>133</v>
      </c>
      <c r="BK261" s="236">
        <f>ROUND(I261*H261,2)</f>
        <v>0</v>
      </c>
      <c r="BL261" s="14" t="s">
        <v>132</v>
      </c>
      <c r="BM261" s="235" t="s">
        <v>485</v>
      </c>
    </row>
    <row r="262" s="2" customFormat="1" ht="16.5" customHeight="1">
      <c r="A262" s="35"/>
      <c r="B262" s="36"/>
      <c r="C262" s="223" t="s">
        <v>329</v>
      </c>
      <c r="D262" s="223" t="s">
        <v>128</v>
      </c>
      <c r="E262" s="224" t="s">
        <v>378</v>
      </c>
      <c r="F262" s="225" t="s">
        <v>379</v>
      </c>
      <c r="G262" s="226" t="s">
        <v>131</v>
      </c>
      <c r="H262" s="227">
        <v>1</v>
      </c>
      <c r="I262" s="228"/>
      <c r="J262" s="229">
        <f>ROUND(I262*H262,2)</f>
        <v>0</v>
      </c>
      <c r="K262" s="230"/>
      <c r="L262" s="41"/>
      <c r="M262" s="231" t="s">
        <v>1</v>
      </c>
      <c r="N262" s="232" t="s">
        <v>41</v>
      </c>
      <c r="O262" s="94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5" t="s">
        <v>132</v>
      </c>
      <c r="AT262" s="235" t="s">
        <v>128</v>
      </c>
      <c r="AU262" s="235" t="s">
        <v>133</v>
      </c>
      <c r="AY262" s="14" t="s">
        <v>125</v>
      </c>
      <c r="BE262" s="236">
        <f>IF(N262="základná",J262,0)</f>
        <v>0</v>
      </c>
      <c r="BF262" s="236">
        <f>IF(N262="znížená",J262,0)</f>
        <v>0</v>
      </c>
      <c r="BG262" s="236">
        <f>IF(N262="zákl. prenesená",J262,0)</f>
        <v>0</v>
      </c>
      <c r="BH262" s="236">
        <f>IF(N262="zníž. prenesená",J262,0)</f>
        <v>0</v>
      </c>
      <c r="BI262" s="236">
        <f>IF(N262="nulová",J262,0)</f>
        <v>0</v>
      </c>
      <c r="BJ262" s="14" t="s">
        <v>133</v>
      </c>
      <c r="BK262" s="236">
        <f>ROUND(I262*H262,2)</f>
        <v>0</v>
      </c>
      <c r="BL262" s="14" t="s">
        <v>132</v>
      </c>
      <c r="BM262" s="235" t="s">
        <v>486</v>
      </c>
    </row>
    <row r="263" s="2" customFormat="1" ht="24.15" customHeight="1">
      <c r="A263" s="35"/>
      <c r="B263" s="36"/>
      <c r="C263" s="223" t="s">
        <v>487</v>
      </c>
      <c r="D263" s="223" t="s">
        <v>128</v>
      </c>
      <c r="E263" s="224" t="s">
        <v>294</v>
      </c>
      <c r="F263" s="225" t="s">
        <v>295</v>
      </c>
      <c r="G263" s="226" t="s">
        <v>131</v>
      </c>
      <c r="H263" s="227">
        <v>2</v>
      </c>
      <c r="I263" s="228"/>
      <c r="J263" s="229">
        <f>ROUND(I263*H263,2)</f>
        <v>0</v>
      </c>
      <c r="K263" s="230"/>
      <c r="L263" s="41"/>
      <c r="M263" s="231" t="s">
        <v>1</v>
      </c>
      <c r="N263" s="232" t="s">
        <v>41</v>
      </c>
      <c r="O263" s="94"/>
      <c r="P263" s="233">
        <f>O263*H263</f>
        <v>0</v>
      </c>
      <c r="Q263" s="233">
        <v>0</v>
      </c>
      <c r="R263" s="233">
        <f>Q263*H263</f>
        <v>0</v>
      </c>
      <c r="S263" s="233">
        <v>0</v>
      </c>
      <c r="T263" s="23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5" t="s">
        <v>132</v>
      </c>
      <c r="AT263" s="235" t="s">
        <v>128</v>
      </c>
      <c r="AU263" s="235" t="s">
        <v>133</v>
      </c>
      <c r="AY263" s="14" t="s">
        <v>125</v>
      </c>
      <c r="BE263" s="236">
        <f>IF(N263="základná",J263,0)</f>
        <v>0</v>
      </c>
      <c r="BF263" s="236">
        <f>IF(N263="znížená",J263,0)</f>
        <v>0</v>
      </c>
      <c r="BG263" s="236">
        <f>IF(N263="zákl. prenesená",J263,0)</f>
        <v>0</v>
      </c>
      <c r="BH263" s="236">
        <f>IF(N263="zníž. prenesená",J263,0)</f>
        <v>0</v>
      </c>
      <c r="BI263" s="236">
        <f>IF(N263="nulová",J263,0)</f>
        <v>0</v>
      </c>
      <c r="BJ263" s="14" t="s">
        <v>133</v>
      </c>
      <c r="BK263" s="236">
        <f>ROUND(I263*H263,2)</f>
        <v>0</v>
      </c>
      <c r="BL263" s="14" t="s">
        <v>132</v>
      </c>
      <c r="BM263" s="235" t="s">
        <v>488</v>
      </c>
    </row>
    <row r="264" s="2" customFormat="1" ht="16.5" customHeight="1">
      <c r="A264" s="35"/>
      <c r="B264" s="36"/>
      <c r="C264" s="223" t="s">
        <v>332</v>
      </c>
      <c r="D264" s="223" t="s">
        <v>128</v>
      </c>
      <c r="E264" s="224" t="s">
        <v>341</v>
      </c>
      <c r="F264" s="225" t="s">
        <v>342</v>
      </c>
      <c r="G264" s="226" t="s">
        <v>131</v>
      </c>
      <c r="H264" s="227">
        <v>27</v>
      </c>
      <c r="I264" s="228"/>
      <c r="J264" s="229">
        <f>ROUND(I264*H264,2)</f>
        <v>0</v>
      </c>
      <c r="K264" s="230"/>
      <c r="L264" s="41"/>
      <c r="M264" s="231" t="s">
        <v>1</v>
      </c>
      <c r="N264" s="232" t="s">
        <v>41</v>
      </c>
      <c r="O264" s="94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5" t="s">
        <v>132</v>
      </c>
      <c r="AT264" s="235" t="s">
        <v>128</v>
      </c>
      <c r="AU264" s="235" t="s">
        <v>133</v>
      </c>
      <c r="AY264" s="14" t="s">
        <v>125</v>
      </c>
      <c r="BE264" s="236">
        <f>IF(N264="základná",J264,0)</f>
        <v>0</v>
      </c>
      <c r="BF264" s="236">
        <f>IF(N264="znížená",J264,0)</f>
        <v>0</v>
      </c>
      <c r="BG264" s="236">
        <f>IF(N264="zákl. prenesená",J264,0)</f>
        <v>0</v>
      </c>
      <c r="BH264" s="236">
        <f>IF(N264="zníž. prenesená",J264,0)</f>
        <v>0</v>
      </c>
      <c r="BI264" s="236">
        <f>IF(N264="nulová",J264,0)</f>
        <v>0</v>
      </c>
      <c r="BJ264" s="14" t="s">
        <v>133</v>
      </c>
      <c r="BK264" s="236">
        <f>ROUND(I264*H264,2)</f>
        <v>0</v>
      </c>
      <c r="BL264" s="14" t="s">
        <v>132</v>
      </c>
      <c r="BM264" s="235" t="s">
        <v>489</v>
      </c>
    </row>
    <row r="265" s="2" customFormat="1" ht="16.5" customHeight="1">
      <c r="A265" s="35"/>
      <c r="B265" s="36"/>
      <c r="C265" s="223" t="s">
        <v>490</v>
      </c>
      <c r="D265" s="223" t="s">
        <v>128</v>
      </c>
      <c r="E265" s="224" t="s">
        <v>491</v>
      </c>
      <c r="F265" s="225" t="s">
        <v>492</v>
      </c>
      <c r="G265" s="226" t="s">
        <v>131</v>
      </c>
      <c r="H265" s="227">
        <v>1</v>
      </c>
      <c r="I265" s="228"/>
      <c r="J265" s="229">
        <f>ROUND(I265*H265,2)</f>
        <v>0</v>
      </c>
      <c r="K265" s="230"/>
      <c r="L265" s="41"/>
      <c r="M265" s="231" t="s">
        <v>1</v>
      </c>
      <c r="N265" s="232" t="s">
        <v>41</v>
      </c>
      <c r="O265" s="94"/>
      <c r="P265" s="233">
        <f>O265*H265</f>
        <v>0</v>
      </c>
      <c r="Q265" s="233">
        <v>0</v>
      </c>
      <c r="R265" s="233">
        <f>Q265*H265</f>
        <v>0</v>
      </c>
      <c r="S265" s="233">
        <v>0</v>
      </c>
      <c r="T265" s="23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5" t="s">
        <v>132</v>
      </c>
      <c r="AT265" s="235" t="s">
        <v>128</v>
      </c>
      <c r="AU265" s="235" t="s">
        <v>133</v>
      </c>
      <c r="AY265" s="14" t="s">
        <v>125</v>
      </c>
      <c r="BE265" s="236">
        <f>IF(N265="základná",J265,0)</f>
        <v>0</v>
      </c>
      <c r="BF265" s="236">
        <f>IF(N265="znížená",J265,0)</f>
        <v>0</v>
      </c>
      <c r="BG265" s="236">
        <f>IF(N265="zákl. prenesená",J265,0)</f>
        <v>0</v>
      </c>
      <c r="BH265" s="236">
        <f>IF(N265="zníž. prenesená",J265,0)</f>
        <v>0</v>
      </c>
      <c r="BI265" s="236">
        <f>IF(N265="nulová",J265,0)</f>
        <v>0</v>
      </c>
      <c r="BJ265" s="14" t="s">
        <v>133</v>
      </c>
      <c r="BK265" s="236">
        <f>ROUND(I265*H265,2)</f>
        <v>0</v>
      </c>
      <c r="BL265" s="14" t="s">
        <v>132</v>
      </c>
      <c r="BM265" s="235" t="s">
        <v>493</v>
      </c>
    </row>
    <row r="266" s="2" customFormat="1" ht="16.5" customHeight="1">
      <c r="A266" s="35"/>
      <c r="B266" s="36"/>
      <c r="C266" s="223" t="s">
        <v>336</v>
      </c>
      <c r="D266" s="223" t="s">
        <v>128</v>
      </c>
      <c r="E266" s="224" t="s">
        <v>298</v>
      </c>
      <c r="F266" s="225" t="s">
        <v>299</v>
      </c>
      <c r="G266" s="226" t="s">
        <v>131</v>
      </c>
      <c r="H266" s="227">
        <v>20</v>
      </c>
      <c r="I266" s="228"/>
      <c r="J266" s="229">
        <f>ROUND(I266*H266,2)</f>
        <v>0</v>
      </c>
      <c r="K266" s="230"/>
      <c r="L266" s="41"/>
      <c r="M266" s="231" t="s">
        <v>1</v>
      </c>
      <c r="N266" s="232" t="s">
        <v>41</v>
      </c>
      <c r="O266" s="94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5" t="s">
        <v>132</v>
      </c>
      <c r="AT266" s="235" t="s">
        <v>128</v>
      </c>
      <c r="AU266" s="235" t="s">
        <v>133</v>
      </c>
      <c r="AY266" s="14" t="s">
        <v>125</v>
      </c>
      <c r="BE266" s="236">
        <f>IF(N266="základná",J266,0)</f>
        <v>0</v>
      </c>
      <c r="BF266" s="236">
        <f>IF(N266="znížená",J266,0)</f>
        <v>0</v>
      </c>
      <c r="BG266" s="236">
        <f>IF(N266="zákl. prenesená",J266,0)</f>
        <v>0</v>
      </c>
      <c r="BH266" s="236">
        <f>IF(N266="zníž. prenesená",J266,0)</f>
        <v>0</v>
      </c>
      <c r="BI266" s="236">
        <f>IF(N266="nulová",J266,0)</f>
        <v>0</v>
      </c>
      <c r="BJ266" s="14" t="s">
        <v>133</v>
      </c>
      <c r="BK266" s="236">
        <f>ROUND(I266*H266,2)</f>
        <v>0</v>
      </c>
      <c r="BL266" s="14" t="s">
        <v>132</v>
      </c>
      <c r="BM266" s="235" t="s">
        <v>494</v>
      </c>
    </row>
    <row r="267" s="2" customFormat="1" ht="16.5" customHeight="1">
      <c r="A267" s="35"/>
      <c r="B267" s="36"/>
      <c r="C267" s="223" t="s">
        <v>495</v>
      </c>
      <c r="D267" s="223" t="s">
        <v>128</v>
      </c>
      <c r="E267" s="224" t="s">
        <v>301</v>
      </c>
      <c r="F267" s="225" t="s">
        <v>302</v>
      </c>
      <c r="G267" s="226" t="s">
        <v>131</v>
      </c>
      <c r="H267" s="227">
        <v>9</v>
      </c>
      <c r="I267" s="228"/>
      <c r="J267" s="229">
        <f>ROUND(I267*H267,2)</f>
        <v>0</v>
      </c>
      <c r="K267" s="230"/>
      <c r="L267" s="41"/>
      <c r="M267" s="231" t="s">
        <v>1</v>
      </c>
      <c r="N267" s="232" t="s">
        <v>41</v>
      </c>
      <c r="O267" s="94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5" t="s">
        <v>132</v>
      </c>
      <c r="AT267" s="235" t="s">
        <v>128</v>
      </c>
      <c r="AU267" s="235" t="s">
        <v>133</v>
      </c>
      <c r="AY267" s="14" t="s">
        <v>125</v>
      </c>
      <c r="BE267" s="236">
        <f>IF(N267="základná",J267,0)</f>
        <v>0</v>
      </c>
      <c r="BF267" s="236">
        <f>IF(N267="znížená",J267,0)</f>
        <v>0</v>
      </c>
      <c r="BG267" s="236">
        <f>IF(N267="zákl. prenesená",J267,0)</f>
        <v>0</v>
      </c>
      <c r="BH267" s="236">
        <f>IF(N267="zníž. prenesená",J267,0)</f>
        <v>0</v>
      </c>
      <c r="BI267" s="236">
        <f>IF(N267="nulová",J267,0)</f>
        <v>0</v>
      </c>
      <c r="BJ267" s="14" t="s">
        <v>133</v>
      </c>
      <c r="BK267" s="236">
        <f>ROUND(I267*H267,2)</f>
        <v>0</v>
      </c>
      <c r="BL267" s="14" t="s">
        <v>132</v>
      </c>
      <c r="BM267" s="235" t="s">
        <v>496</v>
      </c>
    </row>
    <row r="268" s="2" customFormat="1" ht="16.5" customHeight="1">
      <c r="A268" s="35"/>
      <c r="B268" s="36"/>
      <c r="C268" s="223" t="s">
        <v>339</v>
      </c>
      <c r="D268" s="223" t="s">
        <v>128</v>
      </c>
      <c r="E268" s="224" t="s">
        <v>344</v>
      </c>
      <c r="F268" s="225" t="s">
        <v>345</v>
      </c>
      <c r="G268" s="226" t="s">
        <v>131</v>
      </c>
      <c r="H268" s="227">
        <v>2</v>
      </c>
      <c r="I268" s="228"/>
      <c r="J268" s="229">
        <f>ROUND(I268*H268,2)</f>
        <v>0</v>
      </c>
      <c r="K268" s="230"/>
      <c r="L268" s="41"/>
      <c r="M268" s="231" t="s">
        <v>1</v>
      </c>
      <c r="N268" s="232" t="s">
        <v>41</v>
      </c>
      <c r="O268" s="94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5" t="s">
        <v>132</v>
      </c>
      <c r="AT268" s="235" t="s">
        <v>128</v>
      </c>
      <c r="AU268" s="235" t="s">
        <v>133</v>
      </c>
      <c r="AY268" s="14" t="s">
        <v>125</v>
      </c>
      <c r="BE268" s="236">
        <f>IF(N268="základná",J268,0)</f>
        <v>0</v>
      </c>
      <c r="BF268" s="236">
        <f>IF(N268="znížená",J268,0)</f>
        <v>0</v>
      </c>
      <c r="BG268" s="236">
        <f>IF(N268="zákl. prenesená",J268,0)</f>
        <v>0</v>
      </c>
      <c r="BH268" s="236">
        <f>IF(N268="zníž. prenesená",J268,0)</f>
        <v>0</v>
      </c>
      <c r="BI268" s="236">
        <f>IF(N268="nulová",J268,0)</f>
        <v>0</v>
      </c>
      <c r="BJ268" s="14" t="s">
        <v>133</v>
      </c>
      <c r="BK268" s="236">
        <f>ROUND(I268*H268,2)</f>
        <v>0</v>
      </c>
      <c r="BL268" s="14" t="s">
        <v>132</v>
      </c>
      <c r="BM268" s="235" t="s">
        <v>497</v>
      </c>
    </row>
    <row r="269" s="2" customFormat="1" ht="24.15" customHeight="1">
      <c r="A269" s="35"/>
      <c r="B269" s="36"/>
      <c r="C269" s="223" t="s">
        <v>498</v>
      </c>
      <c r="D269" s="223" t="s">
        <v>128</v>
      </c>
      <c r="E269" s="224" t="s">
        <v>348</v>
      </c>
      <c r="F269" s="225" t="s">
        <v>349</v>
      </c>
      <c r="G269" s="226" t="s">
        <v>131</v>
      </c>
      <c r="H269" s="227">
        <v>2</v>
      </c>
      <c r="I269" s="228"/>
      <c r="J269" s="229">
        <f>ROUND(I269*H269,2)</f>
        <v>0</v>
      </c>
      <c r="K269" s="230"/>
      <c r="L269" s="41"/>
      <c r="M269" s="231" t="s">
        <v>1</v>
      </c>
      <c r="N269" s="232" t="s">
        <v>41</v>
      </c>
      <c r="O269" s="94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5" t="s">
        <v>132</v>
      </c>
      <c r="AT269" s="235" t="s">
        <v>128</v>
      </c>
      <c r="AU269" s="235" t="s">
        <v>133</v>
      </c>
      <c r="AY269" s="14" t="s">
        <v>125</v>
      </c>
      <c r="BE269" s="236">
        <f>IF(N269="základná",J269,0)</f>
        <v>0</v>
      </c>
      <c r="BF269" s="236">
        <f>IF(N269="znížená",J269,0)</f>
        <v>0</v>
      </c>
      <c r="BG269" s="236">
        <f>IF(N269="zákl. prenesená",J269,0)</f>
        <v>0</v>
      </c>
      <c r="BH269" s="236">
        <f>IF(N269="zníž. prenesená",J269,0)</f>
        <v>0</v>
      </c>
      <c r="BI269" s="236">
        <f>IF(N269="nulová",J269,0)</f>
        <v>0</v>
      </c>
      <c r="BJ269" s="14" t="s">
        <v>133</v>
      </c>
      <c r="BK269" s="236">
        <f>ROUND(I269*H269,2)</f>
        <v>0</v>
      </c>
      <c r="BL269" s="14" t="s">
        <v>132</v>
      </c>
      <c r="BM269" s="235" t="s">
        <v>499</v>
      </c>
    </row>
    <row r="270" s="2" customFormat="1" ht="16.5" customHeight="1">
      <c r="A270" s="35"/>
      <c r="B270" s="36"/>
      <c r="C270" s="223" t="s">
        <v>343</v>
      </c>
      <c r="D270" s="223" t="s">
        <v>128</v>
      </c>
      <c r="E270" s="224" t="s">
        <v>433</v>
      </c>
      <c r="F270" s="225" t="s">
        <v>434</v>
      </c>
      <c r="G270" s="226" t="s">
        <v>131</v>
      </c>
      <c r="H270" s="227">
        <v>1</v>
      </c>
      <c r="I270" s="228"/>
      <c r="J270" s="229">
        <f>ROUND(I270*H270,2)</f>
        <v>0</v>
      </c>
      <c r="K270" s="230"/>
      <c r="L270" s="41"/>
      <c r="M270" s="231" t="s">
        <v>1</v>
      </c>
      <c r="N270" s="232" t="s">
        <v>41</v>
      </c>
      <c r="O270" s="94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5" t="s">
        <v>132</v>
      </c>
      <c r="AT270" s="235" t="s">
        <v>128</v>
      </c>
      <c r="AU270" s="235" t="s">
        <v>133</v>
      </c>
      <c r="AY270" s="14" t="s">
        <v>125</v>
      </c>
      <c r="BE270" s="236">
        <f>IF(N270="základná",J270,0)</f>
        <v>0</v>
      </c>
      <c r="BF270" s="236">
        <f>IF(N270="znížená",J270,0)</f>
        <v>0</v>
      </c>
      <c r="BG270" s="236">
        <f>IF(N270="zákl. prenesená",J270,0)</f>
        <v>0</v>
      </c>
      <c r="BH270" s="236">
        <f>IF(N270="zníž. prenesená",J270,0)</f>
        <v>0</v>
      </c>
      <c r="BI270" s="236">
        <f>IF(N270="nulová",J270,0)</f>
        <v>0</v>
      </c>
      <c r="BJ270" s="14" t="s">
        <v>133</v>
      </c>
      <c r="BK270" s="236">
        <f>ROUND(I270*H270,2)</f>
        <v>0</v>
      </c>
      <c r="BL270" s="14" t="s">
        <v>132</v>
      </c>
      <c r="BM270" s="235" t="s">
        <v>500</v>
      </c>
    </row>
    <row r="271" s="2" customFormat="1" ht="24.15" customHeight="1">
      <c r="A271" s="35"/>
      <c r="B271" s="36"/>
      <c r="C271" s="223" t="s">
        <v>501</v>
      </c>
      <c r="D271" s="223" t="s">
        <v>128</v>
      </c>
      <c r="E271" s="224" t="s">
        <v>429</v>
      </c>
      <c r="F271" s="225" t="s">
        <v>430</v>
      </c>
      <c r="G271" s="226" t="s">
        <v>131</v>
      </c>
      <c r="H271" s="227">
        <v>3</v>
      </c>
      <c r="I271" s="228"/>
      <c r="J271" s="229">
        <f>ROUND(I271*H271,2)</f>
        <v>0</v>
      </c>
      <c r="K271" s="230"/>
      <c r="L271" s="41"/>
      <c r="M271" s="231" t="s">
        <v>1</v>
      </c>
      <c r="N271" s="232" t="s">
        <v>41</v>
      </c>
      <c r="O271" s="94"/>
      <c r="P271" s="233">
        <f>O271*H271</f>
        <v>0</v>
      </c>
      <c r="Q271" s="233">
        <v>0</v>
      </c>
      <c r="R271" s="233">
        <f>Q271*H271</f>
        <v>0</v>
      </c>
      <c r="S271" s="233">
        <v>0</v>
      </c>
      <c r="T271" s="23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5" t="s">
        <v>132</v>
      </c>
      <c r="AT271" s="235" t="s">
        <v>128</v>
      </c>
      <c r="AU271" s="235" t="s">
        <v>133</v>
      </c>
      <c r="AY271" s="14" t="s">
        <v>125</v>
      </c>
      <c r="BE271" s="236">
        <f>IF(N271="základná",J271,0)</f>
        <v>0</v>
      </c>
      <c r="BF271" s="236">
        <f>IF(N271="znížená",J271,0)</f>
        <v>0</v>
      </c>
      <c r="BG271" s="236">
        <f>IF(N271="zákl. prenesená",J271,0)</f>
        <v>0</v>
      </c>
      <c r="BH271" s="236">
        <f>IF(N271="zníž. prenesená",J271,0)</f>
        <v>0</v>
      </c>
      <c r="BI271" s="236">
        <f>IF(N271="nulová",J271,0)</f>
        <v>0</v>
      </c>
      <c r="BJ271" s="14" t="s">
        <v>133</v>
      </c>
      <c r="BK271" s="236">
        <f>ROUND(I271*H271,2)</f>
        <v>0</v>
      </c>
      <c r="BL271" s="14" t="s">
        <v>132</v>
      </c>
      <c r="BM271" s="235" t="s">
        <v>502</v>
      </c>
    </row>
    <row r="272" s="2" customFormat="1" ht="24.15" customHeight="1">
      <c r="A272" s="35"/>
      <c r="B272" s="36"/>
      <c r="C272" s="223" t="s">
        <v>346</v>
      </c>
      <c r="D272" s="223" t="s">
        <v>128</v>
      </c>
      <c r="E272" s="224" t="s">
        <v>503</v>
      </c>
      <c r="F272" s="225" t="s">
        <v>504</v>
      </c>
      <c r="G272" s="226" t="s">
        <v>131</v>
      </c>
      <c r="H272" s="227">
        <v>3</v>
      </c>
      <c r="I272" s="228"/>
      <c r="J272" s="229">
        <f>ROUND(I272*H272,2)</f>
        <v>0</v>
      </c>
      <c r="K272" s="230"/>
      <c r="L272" s="41"/>
      <c r="M272" s="231" t="s">
        <v>1</v>
      </c>
      <c r="N272" s="232" t="s">
        <v>41</v>
      </c>
      <c r="O272" s="94"/>
      <c r="P272" s="233">
        <f>O272*H272</f>
        <v>0</v>
      </c>
      <c r="Q272" s="233">
        <v>0</v>
      </c>
      <c r="R272" s="233">
        <f>Q272*H272</f>
        <v>0</v>
      </c>
      <c r="S272" s="233">
        <v>0</v>
      </c>
      <c r="T272" s="23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5" t="s">
        <v>132</v>
      </c>
      <c r="AT272" s="235" t="s">
        <v>128</v>
      </c>
      <c r="AU272" s="235" t="s">
        <v>133</v>
      </c>
      <c r="AY272" s="14" t="s">
        <v>125</v>
      </c>
      <c r="BE272" s="236">
        <f>IF(N272="základná",J272,0)</f>
        <v>0</v>
      </c>
      <c r="BF272" s="236">
        <f>IF(N272="znížená",J272,0)</f>
        <v>0</v>
      </c>
      <c r="BG272" s="236">
        <f>IF(N272="zákl. prenesená",J272,0)</f>
        <v>0</v>
      </c>
      <c r="BH272" s="236">
        <f>IF(N272="zníž. prenesená",J272,0)</f>
        <v>0</v>
      </c>
      <c r="BI272" s="236">
        <f>IF(N272="nulová",J272,0)</f>
        <v>0</v>
      </c>
      <c r="BJ272" s="14" t="s">
        <v>133</v>
      </c>
      <c r="BK272" s="236">
        <f>ROUND(I272*H272,2)</f>
        <v>0</v>
      </c>
      <c r="BL272" s="14" t="s">
        <v>132</v>
      </c>
      <c r="BM272" s="235" t="s">
        <v>505</v>
      </c>
    </row>
    <row r="273" s="2" customFormat="1" ht="21.75" customHeight="1">
      <c r="A273" s="35"/>
      <c r="B273" s="36"/>
      <c r="C273" s="223" t="s">
        <v>506</v>
      </c>
      <c r="D273" s="223" t="s">
        <v>128</v>
      </c>
      <c r="E273" s="224" t="s">
        <v>426</v>
      </c>
      <c r="F273" s="225" t="s">
        <v>427</v>
      </c>
      <c r="G273" s="226" t="s">
        <v>131</v>
      </c>
      <c r="H273" s="227">
        <v>5</v>
      </c>
      <c r="I273" s="228"/>
      <c r="J273" s="229">
        <f>ROUND(I273*H273,2)</f>
        <v>0</v>
      </c>
      <c r="K273" s="230"/>
      <c r="L273" s="41"/>
      <c r="M273" s="231" t="s">
        <v>1</v>
      </c>
      <c r="N273" s="232" t="s">
        <v>41</v>
      </c>
      <c r="O273" s="94"/>
      <c r="P273" s="233">
        <f>O273*H273</f>
        <v>0</v>
      </c>
      <c r="Q273" s="233">
        <v>0</v>
      </c>
      <c r="R273" s="233">
        <f>Q273*H273</f>
        <v>0</v>
      </c>
      <c r="S273" s="233">
        <v>0</v>
      </c>
      <c r="T273" s="23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5" t="s">
        <v>132</v>
      </c>
      <c r="AT273" s="235" t="s">
        <v>128</v>
      </c>
      <c r="AU273" s="235" t="s">
        <v>133</v>
      </c>
      <c r="AY273" s="14" t="s">
        <v>125</v>
      </c>
      <c r="BE273" s="236">
        <f>IF(N273="základná",J273,0)</f>
        <v>0</v>
      </c>
      <c r="BF273" s="236">
        <f>IF(N273="znížená",J273,0)</f>
        <v>0</v>
      </c>
      <c r="BG273" s="236">
        <f>IF(N273="zákl. prenesená",J273,0)</f>
        <v>0</v>
      </c>
      <c r="BH273" s="236">
        <f>IF(N273="zníž. prenesená",J273,0)</f>
        <v>0</v>
      </c>
      <c r="BI273" s="236">
        <f>IF(N273="nulová",J273,0)</f>
        <v>0</v>
      </c>
      <c r="BJ273" s="14" t="s">
        <v>133</v>
      </c>
      <c r="BK273" s="236">
        <f>ROUND(I273*H273,2)</f>
        <v>0</v>
      </c>
      <c r="BL273" s="14" t="s">
        <v>132</v>
      </c>
      <c r="BM273" s="235" t="s">
        <v>507</v>
      </c>
    </row>
    <row r="274" s="2" customFormat="1" ht="16.5" customHeight="1">
      <c r="A274" s="35"/>
      <c r="B274" s="36"/>
      <c r="C274" s="223" t="s">
        <v>350</v>
      </c>
      <c r="D274" s="223" t="s">
        <v>128</v>
      </c>
      <c r="E274" s="224" t="s">
        <v>422</v>
      </c>
      <c r="F274" s="225" t="s">
        <v>423</v>
      </c>
      <c r="G274" s="226" t="s">
        <v>131</v>
      </c>
      <c r="H274" s="227">
        <v>3</v>
      </c>
      <c r="I274" s="228"/>
      <c r="J274" s="229">
        <f>ROUND(I274*H274,2)</f>
        <v>0</v>
      </c>
      <c r="K274" s="230"/>
      <c r="L274" s="41"/>
      <c r="M274" s="231" t="s">
        <v>1</v>
      </c>
      <c r="N274" s="232" t="s">
        <v>41</v>
      </c>
      <c r="O274" s="94"/>
      <c r="P274" s="233">
        <f>O274*H274</f>
        <v>0</v>
      </c>
      <c r="Q274" s="233">
        <v>0</v>
      </c>
      <c r="R274" s="233">
        <f>Q274*H274</f>
        <v>0</v>
      </c>
      <c r="S274" s="233">
        <v>0</v>
      </c>
      <c r="T274" s="23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5" t="s">
        <v>132</v>
      </c>
      <c r="AT274" s="235" t="s">
        <v>128</v>
      </c>
      <c r="AU274" s="235" t="s">
        <v>133</v>
      </c>
      <c r="AY274" s="14" t="s">
        <v>125</v>
      </c>
      <c r="BE274" s="236">
        <f>IF(N274="základná",J274,0)</f>
        <v>0</v>
      </c>
      <c r="BF274" s="236">
        <f>IF(N274="znížená",J274,0)</f>
        <v>0</v>
      </c>
      <c r="BG274" s="236">
        <f>IF(N274="zákl. prenesená",J274,0)</f>
        <v>0</v>
      </c>
      <c r="BH274" s="236">
        <f>IF(N274="zníž. prenesená",J274,0)</f>
        <v>0</v>
      </c>
      <c r="BI274" s="236">
        <f>IF(N274="nulová",J274,0)</f>
        <v>0</v>
      </c>
      <c r="BJ274" s="14" t="s">
        <v>133</v>
      </c>
      <c r="BK274" s="236">
        <f>ROUND(I274*H274,2)</f>
        <v>0</v>
      </c>
      <c r="BL274" s="14" t="s">
        <v>132</v>
      </c>
      <c r="BM274" s="235" t="s">
        <v>508</v>
      </c>
    </row>
    <row r="275" s="2" customFormat="1" ht="24.15" customHeight="1">
      <c r="A275" s="35"/>
      <c r="B275" s="36"/>
      <c r="C275" s="223" t="s">
        <v>509</v>
      </c>
      <c r="D275" s="223" t="s">
        <v>128</v>
      </c>
      <c r="E275" s="224" t="s">
        <v>510</v>
      </c>
      <c r="F275" s="225" t="s">
        <v>511</v>
      </c>
      <c r="G275" s="226" t="s">
        <v>131</v>
      </c>
      <c r="H275" s="227">
        <v>1</v>
      </c>
      <c r="I275" s="228"/>
      <c r="J275" s="229">
        <f>ROUND(I275*H275,2)</f>
        <v>0</v>
      </c>
      <c r="K275" s="230"/>
      <c r="L275" s="41"/>
      <c r="M275" s="231" t="s">
        <v>1</v>
      </c>
      <c r="N275" s="232" t="s">
        <v>41</v>
      </c>
      <c r="O275" s="94"/>
      <c r="P275" s="233">
        <f>O275*H275</f>
        <v>0</v>
      </c>
      <c r="Q275" s="233">
        <v>0</v>
      </c>
      <c r="R275" s="233">
        <f>Q275*H275</f>
        <v>0</v>
      </c>
      <c r="S275" s="233">
        <v>0</v>
      </c>
      <c r="T275" s="234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5" t="s">
        <v>132</v>
      </c>
      <c r="AT275" s="235" t="s">
        <v>128</v>
      </c>
      <c r="AU275" s="235" t="s">
        <v>133</v>
      </c>
      <c r="AY275" s="14" t="s">
        <v>125</v>
      </c>
      <c r="BE275" s="236">
        <f>IF(N275="základná",J275,0)</f>
        <v>0</v>
      </c>
      <c r="BF275" s="236">
        <f>IF(N275="znížená",J275,0)</f>
        <v>0</v>
      </c>
      <c r="BG275" s="236">
        <f>IF(N275="zákl. prenesená",J275,0)</f>
        <v>0</v>
      </c>
      <c r="BH275" s="236">
        <f>IF(N275="zníž. prenesená",J275,0)</f>
        <v>0</v>
      </c>
      <c r="BI275" s="236">
        <f>IF(N275="nulová",J275,0)</f>
        <v>0</v>
      </c>
      <c r="BJ275" s="14" t="s">
        <v>133</v>
      </c>
      <c r="BK275" s="236">
        <f>ROUND(I275*H275,2)</f>
        <v>0</v>
      </c>
      <c r="BL275" s="14" t="s">
        <v>132</v>
      </c>
      <c r="BM275" s="235" t="s">
        <v>512</v>
      </c>
    </row>
    <row r="276" s="2" customFormat="1" ht="21.75" customHeight="1">
      <c r="A276" s="35"/>
      <c r="B276" s="36"/>
      <c r="C276" s="223" t="s">
        <v>353</v>
      </c>
      <c r="D276" s="223" t="s">
        <v>128</v>
      </c>
      <c r="E276" s="224" t="s">
        <v>513</v>
      </c>
      <c r="F276" s="225" t="s">
        <v>514</v>
      </c>
      <c r="G276" s="226" t="s">
        <v>131</v>
      </c>
      <c r="H276" s="227">
        <v>1</v>
      </c>
      <c r="I276" s="228"/>
      <c r="J276" s="229">
        <f>ROUND(I276*H276,2)</f>
        <v>0</v>
      </c>
      <c r="K276" s="230"/>
      <c r="L276" s="41"/>
      <c r="M276" s="231" t="s">
        <v>1</v>
      </c>
      <c r="N276" s="232" t="s">
        <v>41</v>
      </c>
      <c r="O276" s="94"/>
      <c r="P276" s="233">
        <f>O276*H276</f>
        <v>0</v>
      </c>
      <c r="Q276" s="233">
        <v>0</v>
      </c>
      <c r="R276" s="233">
        <f>Q276*H276</f>
        <v>0</v>
      </c>
      <c r="S276" s="233">
        <v>0</v>
      </c>
      <c r="T276" s="23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5" t="s">
        <v>132</v>
      </c>
      <c r="AT276" s="235" t="s">
        <v>128</v>
      </c>
      <c r="AU276" s="235" t="s">
        <v>133</v>
      </c>
      <c r="AY276" s="14" t="s">
        <v>125</v>
      </c>
      <c r="BE276" s="236">
        <f>IF(N276="základná",J276,0)</f>
        <v>0</v>
      </c>
      <c r="BF276" s="236">
        <f>IF(N276="znížená",J276,0)</f>
        <v>0</v>
      </c>
      <c r="BG276" s="236">
        <f>IF(N276="zákl. prenesená",J276,0)</f>
        <v>0</v>
      </c>
      <c r="BH276" s="236">
        <f>IF(N276="zníž. prenesená",J276,0)</f>
        <v>0</v>
      </c>
      <c r="BI276" s="236">
        <f>IF(N276="nulová",J276,0)</f>
        <v>0</v>
      </c>
      <c r="BJ276" s="14" t="s">
        <v>133</v>
      </c>
      <c r="BK276" s="236">
        <f>ROUND(I276*H276,2)</f>
        <v>0</v>
      </c>
      <c r="BL276" s="14" t="s">
        <v>132</v>
      </c>
      <c r="BM276" s="235" t="s">
        <v>515</v>
      </c>
    </row>
    <row r="277" s="2" customFormat="1" ht="24.15" customHeight="1">
      <c r="A277" s="35"/>
      <c r="B277" s="36"/>
      <c r="C277" s="223" t="s">
        <v>516</v>
      </c>
      <c r="D277" s="223" t="s">
        <v>128</v>
      </c>
      <c r="E277" s="224" t="s">
        <v>517</v>
      </c>
      <c r="F277" s="225" t="s">
        <v>518</v>
      </c>
      <c r="G277" s="226" t="s">
        <v>131</v>
      </c>
      <c r="H277" s="227">
        <v>1</v>
      </c>
      <c r="I277" s="228"/>
      <c r="J277" s="229">
        <f>ROUND(I277*H277,2)</f>
        <v>0</v>
      </c>
      <c r="K277" s="230"/>
      <c r="L277" s="41"/>
      <c r="M277" s="231" t="s">
        <v>1</v>
      </c>
      <c r="N277" s="232" t="s">
        <v>41</v>
      </c>
      <c r="O277" s="94"/>
      <c r="P277" s="233">
        <f>O277*H277</f>
        <v>0</v>
      </c>
      <c r="Q277" s="233">
        <v>0</v>
      </c>
      <c r="R277" s="233">
        <f>Q277*H277</f>
        <v>0</v>
      </c>
      <c r="S277" s="233">
        <v>0</v>
      </c>
      <c r="T277" s="23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5" t="s">
        <v>132</v>
      </c>
      <c r="AT277" s="235" t="s">
        <v>128</v>
      </c>
      <c r="AU277" s="235" t="s">
        <v>133</v>
      </c>
      <c r="AY277" s="14" t="s">
        <v>125</v>
      </c>
      <c r="BE277" s="236">
        <f>IF(N277="základná",J277,0)</f>
        <v>0</v>
      </c>
      <c r="BF277" s="236">
        <f>IF(N277="znížená",J277,0)</f>
        <v>0</v>
      </c>
      <c r="BG277" s="236">
        <f>IF(N277="zákl. prenesená",J277,0)</f>
        <v>0</v>
      </c>
      <c r="BH277" s="236">
        <f>IF(N277="zníž. prenesená",J277,0)</f>
        <v>0</v>
      </c>
      <c r="BI277" s="236">
        <f>IF(N277="nulová",J277,0)</f>
        <v>0</v>
      </c>
      <c r="BJ277" s="14" t="s">
        <v>133</v>
      </c>
      <c r="BK277" s="236">
        <f>ROUND(I277*H277,2)</f>
        <v>0</v>
      </c>
      <c r="BL277" s="14" t="s">
        <v>132</v>
      </c>
      <c r="BM277" s="235" t="s">
        <v>519</v>
      </c>
    </row>
    <row r="278" s="2" customFormat="1" ht="24.15" customHeight="1">
      <c r="A278" s="35"/>
      <c r="B278" s="36"/>
      <c r="C278" s="223" t="s">
        <v>357</v>
      </c>
      <c r="D278" s="223" t="s">
        <v>128</v>
      </c>
      <c r="E278" s="224" t="s">
        <v>355</v>
      </c>
      <c r="F278" s="225" t="s">
        <v>356</v>
      </c>
      <c r="G278" s="226" t="s">
        <v>131</v>
      </c>
      <c r="H278" s="227">
        <v>1</v>
      </c>
      <c r="I278" s="228"/>
      <c r="J278" s="229">
        <f>ROUND(I278*H278,2)</f>
        <v>0</v>
      </c>
      <c r="K278" s="230"/>
      <c r="L278" s="41"/>
      <c r="M278" s="231" t="s">
        <v>1</v>
      </c>
      <c r="N278" s="232" t="s">
        <v>41</v>
      </c>
      <c r="O278" s="94"/>
      <c r="P278" s="233">
        <f>O278*H278</f>
        <v>0</v>
      </c>
      <c r="Q278" s="233">
        <v>0</v>
      </c>
      <c r="R278" s="233">
        <f>Q278*H278</f>
        <v>0</v>
      </c>
      <c r="S278" s="233">
        <v>0</v>
      </c>
      <c r="T278" s="23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5" t="s">
        <v>132</v>
      </c>
      <c r="AT278" s="235" t="s">
        <v>128</v>
      </c>
      <c r="AU278" s="235" t="s">
        <v>133</v>
      </c>
      <c r="AY278" s="14" t="s">
        <v>125</v>
      </c>
      <c r="BE278" s="236">
        <f>IF(N278="základná",J278,0)</f>
        <v>0</v>
      </c>
      <c r="BF278" s="236">
        <f>IF(N278="znížená",J278,0)</f>
        <v>0</v>
      </c>
      <c r="BG278" s="236">
        <f>IF(N278="zákl. prenesená",J278,0)</f>
        <v>0</v>
      </c>
      <c r="BH278" s="236">
        <f>IF(N278="zníž. prenesená",J278,0)</f>
        <v>0</v>
      </c>
      <c r="BI278" s="236">
        <f>IF(N278="nulová",J278,0)</f>
        <v>0</v>
      </c>
      <c r="BJ278" s="14" t="s">
        <v>133</v>
      </c>
      <c r="BK278" s="236">
        <f>ROUND(I278*H278,2)</f>
        <v>0</v>
      </c>
      <c r="BL278" s="14" t="s">
        <v>132</v>
      </c>
      <c r="BM278" s="235" t="s">
        <v>520</v>
      </c>
    </row>
    <row r="279" s="2" customFormat="1" ht="55.5" customHeight="1">
      <c r="A279" s="35"/>
      <c r="B279" s="36"/>
      <c r="C279" s="223" t="s">
        <v>521</v>
      </c>
      <c r="D279" s="223" t="s">
        <v>128</v>
      </c>
      <c r="E279" s="224" t="s">
        <v>522</v>
      </c>
      <c r="F279" s="225" t="s">
        <v>523</v>
      </c>
      <c r="G279" s="226" t="s">
        <v>131</v>
      </c>
      <c r="H279" s="227">
        <v>1</v>
      </c>
      <c r="I279" s="228"/>
      <c r="J279" s="229">
        <f>ROUND(I279*H279,2)</f>
        <v>0</v>
      </c>
      <c r="K279" s="230"/>
      <c r="L279" s="41"/>
      <c r="M279" s="231" t="s">
        <v>1</v>
      </c>
      <c r="N279" s="232" t="s">
        <v>41</v>
      </c>
      <c r="O279" s="94"/>
      <c r="P279" s="233">
        <f>O279*H279</f>
        <v>0</v>
      </c>
      <c r="Q279" s="233">
        <v>0</v>
      </c>
      <c r="R279" s="233">
        <f>Q279*H279</f>
        <v>0</v>
      </c>
      <c r="S279" s="233">
        <v>0</v>
      </c>
      <c r="T279" s="23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5" t="s">
        <v>132</v>
      </c>
      <c r="AT279" s="235" t="s">
        <v>128</v>
      </c>
      <c r="AU279" s="235" t="s">
        <v>133</v>
      </c>
      <c r="AY279" s="14" t="s">
        <v>125</v>
      </c>
      <c r="BE279" s="236">
        <f>IF(N279="základná",J279,0)</f>
        <v>0</v>
      </c>
      <c r="BF279" s="236">
        <f>IF(N279="znížená",J279,0)</f>
        <v>0</v>
      </c>
      <c r="BG279" s="236">
        <f>IF(N279="zákl. prenesená",J279,0)</f>
        <v>0</v>
      </c>
      <c r="BH279" s="236">
        <f>IF(N279="zníž. prenesená",J279,0)</f>
        <v>0</v>
      </c>
      <c r="BI279" s="236">
        <f>IF(N279="nulová",J279,0)</f>
        <v>0</v>
      </c>
      <c r="BJ279" s="14" t="s">
        <v>133</v>
      </c>
      <c r="BK279" s="236">
        <f>ROUND(I279*H279,2)</f>
        <v>0</v>
      </c>
      <c r="BL279" s="14" t="s">
        <v>132</v>
      </c>
      <c r="BM279" s="235" t="s">
        <v>524</v>
      </c>
    </row>
    <row r="280" s="2" customFormat="1" ht="16.5" customHeight="1">
      <c r="A280" s="35"/>
      <c r="B280" s="36"/>
      <c r="C280" s="223" t="s">
        <v>360</v>
      </c>
      <c r="D280" s="223" t="s">
        <v>128</v>
      </c>
      <c r="E280" s="224" t="s">
        <v>525</v>
      </c>
      <c r="F280" s="225" t="s">
        <v>526</v>
      </c>
      <c r="G280" s="226" t="s">
        <v>131</v>
      </c>
      <c r="H280" s="227">
        <v>1</v>
      </c>
      <c r="I280" s="228"/>
      <c r="J280" s="229">
        <f>ROUND(I280*H280,2)</f>
        <v>0</v>
      </c>
      <c r="K280" s="230"/>
      <c r="L280" s="41"/>
      <c r="M280" s="231" t="s">
        <v>1</v>
      </c>
      <c r="N280" s="232" t="s">
        <v>41</v>
      </c>
      <c r="O280" s="94"/>
      <c r="P280" s="233">
        <f>O280*H280</f>
        <v>0</v>
      </c>
      <c r="Q280" s="233">
        <v>0</v>
      </c>
      <c r="R280" s="233">
        <f>Q280*H280</f>
        <v>0</v>
      </c>
      <c r="S280" s="233">
        <v>0</v>
      </c>
      <c r="T280" s="23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5" t="s">
        <v>132</v>
      </c>
      <c r="AT280" s="235" t="s">
        <v>128</v>
      </c>
      <c r="AU280" s="235" t="s">
        <v>133</v>
      </c>
      <c r="AY280" s="14" t="s">
        <v>125</v>
      </c>
      <c r="BE280" s="236">
        <f>IF(N280="základná",J280,0)</f>
        <v>0</v>
      </c>
      <c r="BF280" s="236">
        <f>IF(N280="znížená",J280,0)</f>
        <v>0</v>
      </c>
      <c r="BG280" s="236">
        <f>IF(N280="zákl. prenesená",J280,0)</f>
        <v>0</v>
      </c>
      <c r="BH280" s="236">
        <f>IF(N280="zníž. prenesená",J280,0)</f>
        <v>0</v>
      </c>
      <c r="BI280" s="236">
        <f>IF(N280="nulová",J280,0)</f>
        <v>0</v>
      </c>
      <c r="BJ280" s="14" t="s">
        <v>133</v>
      </c>
      <c r="BK280" s="236">
        <f>ROUND(I280*H280,2)</f>
        <v>0</v>
      </c>
      <c r="BL280" s="14" t="s">
        <v>132</v>
      </c>
      <c r="BM280" s="235" t="s">
        <v>527</v>
      </c>
    </row>
    <row r="281" s="2" customFormat="1" ht="24.15" customHeight="1">
      <c r="A281" s="35"/>
      <c r="B281" s="36"/>
      <c r="C281" s="223" t="s">
        <v>528</v>
      </c>
      <c r="D281" s="223" t="s">
        <v>128</v>
      </c>
      <c r="E281" s="224" t="s">
        <v>529</v>
      </c>
      <c r="F281" s="225" t="s">
        <v>306</v>
      </c>
      <c r="G281" s="226" t="s">
        <v>240</v>
      </c>
      <c r="H281" s="227">
        <v>1</v>
      </c>
      <c r="I281" s="228"/>
      <c r="J281" s="229">
        <f>ROUND(I281*H281,2)</f>
        <v>0</v>
      </c>
      <c r="K281" s="230"/>
      <c r="L281" s="41"/>
      <c r="M281" s="231" t="s">
        <v>1</v>
      </c>
      <c r="N281" s="232" t="s">
        <v>41</v>
      </c>
      <c r="O281" s="94"/>
      <c r="P281" s="233">
        <f>O281*H281</f>
        <v>0</v>
      </c>
      <c r="Q281" s="233">
        <v>0</v>
      </c>
      <c r="R281" s="233">
        <f>Q281*H281</f>
        <v>0</v>
      </c>
      <c r="S281" s="233">
        <v>0</v>
      </c>
      <c r="T281" s="234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5" t="s">
        <v>132</v>
      </c>
      <c r="AT281" s="235" t="s">
        <v>128</v>
      </c>
      <c r="AU281" s="235" t="s">
        <v>133</v>
      </c>
      <c r="AY281" s="14" t="s">
        <v>125</v>
      </c>
      <c r="BE281" s="236">
        <f>IF(N281="základná",J281,0)</f>
        <v>0</v>
      </c>
      <c r="BF281" s="236">
        <f>IF(N281="znížená",J281,0)</f>
        <v>0</v>
      </c>
      <c r="BG281" s="236">
        <f>IF(N281="zákl. prenesená",J281,0)</f>
        <v>0</v>
      </c>
      <c r="BH281" s="236">
        <f>IF(N281="zníž. prenesená",J281,0)</f>
        <v>0</v>
      </c>
      <c r="BI281" s="236">
        <f>IF(N281="nulová",J281,0)</f>
        <v>0</v>
      </c>
      <c r="BJ281" s="14" t="s">
        <v>133</v>
      </c>
      <c r="BK281" s="236">
        <f>ROUND(I281*H281,2)</f>
        <v>0</v>
      </c>
      <c r="BL281" s="14" t="s">
        <v>132</v>
      </c>
      <c r="BM281" s="235" t="s">
        <v>530</v>
      </c>
    </row>
    <row r="282" s="2" customFormat="1" ht="24.15" customHeight="1">
      <c r="A282" s="35"/>
      <c r="B282" s="36"/>
      <c r="C282" s="223" t="s">
        <v>364</v>
      </c>
      <c r="D282" s="223" t="s">
        <v>128</v>
      </c>
      <c r="E282" s="224" t="s">
        <v>531</v>
      </c>
      <c r="F282" s="225" t="s">
        <v>267</v>
      </c>
      <c r="G282" s="226" t="s">
        <v>240</v>
      </c>
      <c r="H282" s="227">
        <v>1</v>
      </c>
      <c r="I282" s="228"/>
      <c r="J282" s="229">
        <f>ROUND(I282*H282,2)</f>
        <v>0</v>
      </c>
      <c r="K282" s="230"/>
      <c r="L282" s="41"/>
      <c r="M282" s="231" t="s">
        <v>1</v>
      </c>
      <c r="N282" s="232" t="s">
        <v>41</v>
      </c>
      <c r="O282" s="94"/>
      <c r="P282" s="233">
        <f>O282*H282</f>
        <v>0</v>
      </c>
      <c r="Q282" s="233">
        <v>0</v>
      </c>
      <c r="R282" s="233">
        <f>Q282*H282</f>
        <v>0</v>
      </c>
      <c r="S282" s="233">
        <v>0</v>
      </c>
      <c r="T282" s="23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5" t="s">
        <v>132</v>
      </c>
      <c r="AT282" s="235" t="s">
        <v>128</v>
      </c>
      <c r="AU282" s="235" t="s">
        <v>133</v>
      </c>
      <c r="AY282" s="14" t="s">
        <v>125</v>
      </c>
      <c r="BE282" s="236">
        <f>IF(N282="základná",J282,0)</f>
        <v>0</v>
      </c>
      <c r="BF282" s="236">
        <f>IF(N282="znížená",J282,0)</f>
        <v>0</v>
      </c>
      <c r="BG282" s="236">
        <f>IF(N282="zákl. prenesená",J282,0)</f>
        <v>0</v>
      </c>
      <c r="BH282" s="236">
        <f>IF(N282="zníž. prenesená",J282,0)</f>
        <v>0</v>
      </c>
      <c r="BI282" s="236">
        <f>IF(N282="nulová",J282,0)</f>
        <v>0</v>
      </c>
      <c r="BJ282" s="14" t="s">
        <v>133</v>
      </c>
      <c r="BK282" s="236">
        <f>ROUND(I282*H282,2)</f>
        <v>0</v>
      </c>
      <c r="BL282" s="14" t="s">
        <v>132</v>
      </c>
      <c r="BM282" s="235" t="s">
        <v>532</v>
      </c>
    </row>
    <row r="283" s="12" customFormat="1" ht="22.8" customHeight="1">
      <c r="A283" s="12"/>
      <c r="B283" s="208"/>
      <c r="C283" s="209"/>
      <c r="D283" s="210" t="s">
        <v>74</v>
      </c>
      <c r="E283" s="221" t="s">
        <v>533</v>
      </c>
      <c r="F283" s="221" t="s">
        <v>534</v>
      </c>
      <c r="G283" s="209"/>
      <c r="H283" s="209"/>
      <c r="I283" s="212"/>
      <c r="J283" s="222">
        <f>BK283</f>
        <v>0</v>
      </c>
      <c r="K283" s="209"/>
      <c r="L283" s="213"/>
      <c r="M283" s="214"/>
      <c r="N283" s="215"/>
      <c r="O283" s="215"/>
      <c r="P283" s="216">
        <f>SUM(P284:P302)</f>
        <v>0</v>
      </c>
      <c r="Q283" s="215"/>
      <c r="R283" s="216">
        <f>SUM(R284:R302)</f>
        <v>0</v>
      </c>
      <c r="S283" s="215"/>
      <c r="T283" s="217">
        <f>SUM(T284:T302)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8" t="s">
        <v>83</v>
      </c>
      <c r="AT283" s="219" t="s">
        <v>74</v>
      </c>
      <c r="AU283" s="219" t="s">
        <v>83</v>
      </c>
      <c r="AY283" s="218" t="s">
        <v>125</v>
      </c>
      <c r="BK283" s="220">
        <f>SUM(BK284:BK302)</f>
        <v>0</v>
      </c>
    </row>
    <row r="284" s="2" customFormat="1" ht="21.75" customHeight="1">
      <c r="A284" s="35"/>
      <c r="B284" s="36"/>
      <c r="C284" s="223" t="s">
        <v>535</v>
      </c>
      <c r="D284" s="223" t="s">
        <v>128</v>
      </c>
      <c r="E284" s="224" t="s">
        <v>536</v>
      </c>
      <c r="F284" s="225" t="s">
        <v>537</v>
      </c>
      <c r="G284" s="226" t="s">
        <v>131</v>
      </c>
      <c r="H284" s="227">
        <v>1</v>
      </c>
      <c r="I284" s="228"/>
      <c r="J284" s="229">
        <f>ROUND(I284*H284,2)</f>
        <v>0</v>
      </c>
      <c r="K284" s="230"/>
      <c r="L284" s="41"/>
      <c r="M284" s="231" t="s">
        <v>1</v>
      </c>
      <c r="N284" s="232" t="s">
        <v>41</v>
      </c>
      <c r="O284" s="94"/>
      <c r="P284" s="233">
        <f>O284*H284</f>
        <v>0</v>
      </c>
      <c r="Q284" s="233">
        <v>0</v>
      </c>
      <c r="R284" s="233">
        <f>Q284*H284</f>
        <v>0</v>
      </c>
      <c r="S284" s="233">
        <v>0</v>
      </c>
      <c r="T284" s="23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5" t="s">
        <v>132</v>
      </c>
      <c r="AT284" s="235" t="s">
        <v>128</v>
      </c>
      <c r="AU284" s="235" t="s">
        <v>133</v>
      </c>
      <c r="AY284" s="14" t="s">
        <v>125</v>
      </c>
      <c r="BE284" s="236">
        <f>IF(N284="základná",J284,0)</f>
        <v>0</v>
      </c>
      <c r="BF284" s="236">
        <f>IF(N284="znížená",J284,0)</f>
        <v>0</v>
      </c>
      <c r="BG284" s="236">
        <f>IF(N284="zákl. prenesená",J284,0)</f>
        <v>0</v>
      </c>
      <c r="BH284" s="236">
        <f>IF(N284="zníž. prenesená",J284,0)</f>
        <v>0</v>
      </c>
      <c r="BI284" s="236">
        <f>IF(N284="nulová",J284,0)</f>
        <v>0</v>
      </c>
      <c r="BJ284" s="14" t="s">
        <v>133</v>
      </c>
      <c r="BK284" s="236">
        <f>ROUND(I284*H284,2)</f>
        <v>0</v>
      </c>
      <c r="BL284" s="14" t="s">
        <v>132</v>
      </c>
      <c r="BM284" s="235" t="s">
        <v>538</v>
      </c>
    </row>
    <row r="285" s="2" customFormat="1" ht="16.5" customHeight="1">
      <c r="A285" s="35"/>
      <c r="B285" s="36"/>
      <c r="C285" s="223" t="s">
        <v>366</v>
      </c>
      <c r="D285" s="223" t="s">
        <v>128</v>
      </c>
      <c r="E285" s="224" t="s">
        <v>284</v>
      </c>
      <c r="F285" s="225" t="s">
        <v>285</v>
      </c>
      <c r="G285" s="226" t="s">
        <v>131</v>
      </c>
      <c r="H285" s="227">
        <v>1</v>
      </c>
      <c r="I285" s="228"/>
      <c r="J285" s="229">
        <f>ROUND(I285*H285,2)</f>
        <v>0</v>
      </c>
      <c r="K285" s="230"/>
      <c r="L285" s="41"/>
      <c r="M285" s="231" t="s">
        <v>1</v>
      </c>
      <c r="N285" s="232" t="s">
        <v>41</v>
      </c>
      <c r="O285" s="94"/>
      <c r="P285" s="233">
        <f>O285*H285</f>
        <v>0</v>
      </c>
      <c r="Q285" s="233">
        <v>0</v>
      </c>
      <c r="R285" s="233">
        <f>Q285*H285</f>
        <v>0</v>
      </c>
      <c r="S285" s="233">
        <v>0</v>
      </c>
      <c r="T285" s="23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5" t="s">
        <v>132</v>
      </c>
      <c r="AT285" s="235" t="s">
        <v>128</v>
      </c>
      <c r="AU285" s="235" t="s">
        <v>133</v>
      </c>
      <c r="AY285" s="14" t="s">
        <v>125</v>
      </c>
      <c r="BE285" s="236">
        <f>IF(N285="základná",J285,0)</f>
        <v>0</v>
      </c>
      <c r="BF285" s="236">
        <f>IF(N285="znížená",J285,0)</f>
        <v>0</v>
      </c>
      <c r="BG285" s="236">
        <f>IF(N285="zákl. prenesená",J285,0)</f>
        <v>0</v>
      </c>
      <c r="BH285" s="236">
        <f>IF(N285="zníž. prenesená",J285,0)</f>
        <v>0</v>
      </c>
      <c r="BI285" s="236">
        <f>IF(N285="nulová",J285,0)</f>
        <v>0</v>
      </c>
      <c r="BJ285" s="14" t="s">
        <v>133</v>
      </c>
      <c r="BK285" s="236">
        <f>ROUND(I285*H285,2)</f>
        <v>0</v>
      </c>
      <c r="BL285" s="14" t="s">
        <v>132</v>
      </c>
      <c r="BM285" s="235" t="s">
        <v>539</v>
      </c>
    </row>
    <row r="286" s="2" customFormat="1" ht="16.5" customHeight="1">
      <c r="A286" s="35"/>
      <c r="B286" s="36"/>
      <c r="C286" s="223" t="s">
        <v>540</v>
      </c>
      <c r="D286" s="223" t="s">
        <v>128</v>
      </c>
      <c r="E286" s="224" t="s">
        <v>323</v>
      </c>
      <c r="F286" s="225" t="s">
        <v>324</v>
      </c>
      <c r="G286" s="226" t="s">
        <v>131</v>
      </c>
      <c r="H286" s="227">
        <v>1</v>
      </c>
      <c r="I286" s="228"/>
      <c r="J286" s="229">
        <f>ROUND(I286*H286,2)</f>
        <v>0</v>
      </c>
      <c r="K286" s="230"/>
      <c r="L286" s="41"/>
      <c r="M286" s="231" t="s">
        <v>1</v>
      </c>
      <c r="N286" s="232" t="s">
        <v>41</v>
      </c>
      <c r="O286" s="94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5" t="s">
        <v>132</v>
      </c>
      <c r="AT286" s="235" t="s">
        <v>128</v>
      </c>
      <c r="AU286" s="235" t="s">
        <v>133</v>
      </c>
      <c r="AY286" s="14" t="s">
        <v>125</v>
      </c>
      <c r="BE286" s="236">
        <f>IF(N286="základná",J286,0)</f>
        <v>0</v>
      </c>
      <c r="BF286" s="236">
        <f>IF(N286="znížená",J286,0)</f>
        <v>0</v>
      </c>
      <c r="BG286" s="236">
        <f>IF(N286="zákl. prenesená",J286,0)</f>
        <v>0</v>
      </c>
      <c r="BH286" s="236">
        <f>IF(N286="zníž. prenesená",J286,0)</f>
        <v>0</v>
      </c>
      <c r="BI286" s="236">
        <f>IF(N286="nulová",J286,0)</f>
        <v>0</v>
      </c>
      <c r="BJ286" s="14" t="s">
        <v>133</v>
      </c>
      <c r="BK286" s="236">
        <f>ROUND(I286*H286,2)</f>
        <v>0</v>
      </c>
      <c r="BL286" s="14" t="s">
        <v>132</v>
      </c>
      <c r="BM286" s="235" t="s">
        <v>541</v>
      </c>
    </row>
    <row r="287" s="2" customFormat="1" ht="16.5" customHeight="1">
      <c r="A287" s="35"/>
      <c r="B287" s="36"/>
      <c r="C287" s="223" t="s">
        <v>369</v>
      </c>
      <c r="D287" s="223" t="s">
        <v>128</v>
      </c>
      <c r="E287" s="224" t="s">
        <v>291</v>
      </c>
      <c r="F287" s="225" t="s">
        <v>292</v>
      </c>
      <c r="G287" s="226" t="s">
        <v>131</v>
      </c>
      <c r="H287" s="227">
        <v>3</v>
      </c>
      <c r="I287" s="228"/>
      <c r="J287" s="229">
        <f>ROUND(I287*H287,2)</f>
        <v>0</v>
      </c>
      <c r="K287" s="230"/>
      <c r="L287" s="41"/>
      <c r="M287" s="231" t="s">
        <v>1</v>
      </c>
      <c r="N287" s="232" t="s">
        <v>41</v>
      </c>
      <c r="O287" s="94"/>
      <c r="P287" s="233">
        <f>O287*H287</f>
        <v>0</v>
      </c>
      <c r="Q287" s="233">
        <v>0</v>
      </c>
      <c r="R287" s="233">
        <f>Q287*H287</f>
        <v>0</v>
      </c>
      <c r="S287" s="233">
        <v>0</v>
      </c>
      <c r="T287" s="23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5" t="s">
        <v>132</v>
      </c>
      <c r="AT287" s="235" t="s">
        <v>128</v>
      </c>
      <c r="AU287" s="235" t="s">
        <v>133</v>
      </c>
      <c r="AY287" s="14" t="s">
        <v>125</v>
      </c>
      <c r="BE287" s="236">
        <f>IF(N287="základná",J287,0)</f>
        <v>0</v>
      </c>
      <c r="BF287" s="236">
        <f>IF(N287="znížená",J287,0)</f>
        <v>0</v>
      </c>
      <c r="BG287" s="236">
        <f>IF(N287="zákl. prenesená",J287,0)</f>
        <v>0</v>
      </c>
      <c r="BH287" s="236">
        <f>IF(N287="zníž. prenesená",J287,0)</f>
        <v>0</v>
      </c>
      <c r="BI287" s="236">
        <f>IF(N287="nulová",J287,0)</f>
        <v>0</v>
      </c>
      <c r="BJ287" s="14" t="s">
        <v>133</v>
      </c>
      <c r="BK287" s="236">
        <f>ROUND(I287*H287,2)</f>
        <v>0</v>
      </c>
      <c r="BL287" s="14" t="s">
        <v>132</v>
      </c>
      <c r="BM287" s="235" t="s">
        <v>542</v>
      </c>
    </row>
    <row r="288" s="2" customFormat="1" ht="24.15" customHeight="1">
      <c r="A288" s="35"/>
      <c r="B288" s="36"/>
      <c r="C288" s="223" t="s">
        <v>543</v>
      </c>
      <c r="D288" s="223" t="s">
        <v>128</v>
      </c>
      <c r="E288" s="224" t="s">
        <v>294</v>
      </c>
      <c r="F288" s="225" t="s">
        <v>295</v>
      </c>
      <c r="G288" s="226" t="s">
        <v>131</v>
      </c>
      <c r="H288" s="227">
        <v>1</v>
      </c>
      <c r="I288" s="228"/>
      <c r="J288" s="229">
        <f>ROUND(I288*H288,2)</f>
        <v>0</v>
      </c>
      <c r="K288" s="230"/>
      <c r="L288" s="41"/>
      <c r="M288" s="231" t="s">
        <v>1</v>
      </c>
      <c r="N288" s="232" t="s">
        <v>41</v>
      </c>
      <c r="O288" s="94"/>
      <c r="P288" s="233">
        <f>O288*H288</f>
        <v>0</v>
      </c>
      <c r="Q288" s="233">
        <v>0</v>
      </c>
      <c r="R288" s="233">
        <f>Q288*H288</f>
        <v>0</v>
      </c>
      <c r="S288" s="233">
        <v>0</v>
      </c>
      <c r="T288" s="23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5" t="s">
        <v>132</v>
      </c>
      <c r="AT288" s="235" t="s">
        <v>128</v>
      </c>
      <c r="AU288" s="235" t="s">
        <v>133</v>
      </c>
      <c r="AY288" s="14" t="s">
        <v>125</v>
      </c>
      <c r="BE288" s="236">
        <f>IF(N288="základná",J288,0)</f>
        <v>0</v>
      </c>
      <c r="BF288" s="236">
        <f>IF(N288="znížená",J288,0)</f>
        <v>0</v>
      </c>
      <c r="BG288" s="236">
        <f>IF(N288="zákl. prenesená",J288,0)</f>
        <v>0</v>
      </c>
      <c r="BH288" s="236">
        <f>IF(N288="zníž. prenesená",J288,0)</f>
        <v>0</v>
      </c>
      <c r="BI288" s="236">
        <f>IF(N288="nulová",J288,0)</f>
        <v>0</v>
      </c>
      <c r="BJ288" s="14" t="s">
        <v>133</v>
      </c>
      <c r="BK288" s="236">
        <f>ROUND(I288*H288,2)</f>
        <v>0</v>
      </c>
      <c r="BL288" s="14" t="s">
        <v>132</v>
      </c>
      <c r="BM288" s="235" t="s">
        <v>544</v>
      </c>
    </row>
    <row r="289" s="2" customFormat="1" ht="16.5" customHeight="1">
      <c r="A289" s="35"/>
      <c r="B289" s="36"/>
      <c r="C289" s="223" t="s">
        <v>372</v>
      </c>
      <c r="D289" s="223" t="s">
        <v>128</v>
      </c>
      <c r="E289" s="224" t="s">
        <v>298</v>
      </c>
      <c r="F289" s="225" t="s">
        <v>299</v>
      </c>
      <c r="G289" s="226" t="s">
        <v>131</v>
      </c>
      <c r="H289" s="227">
        <v>5</v>
      </c>
      <c r="I289" s="228"/>
      <c r="J289" s="229">
        <f>ROUND(I289*H289,2)</f>
        <v>0</v>
      </c>
      <c r="K289" s="230"/>
      <c r="L289" s="41"/>
      <c r="M289" s="231" t="s">
        <v>1</v>
      </c>
      <c r="N289" s="232" t="s">
        <v>41</v>
      </c>
      <c r="O289" s="94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5" t="s">
        <v>132</v>
      </c>
      <c r="AT289" s="235" t="s">
        <v>128</v>
      </c>
      <c r="AU289" s="235" t="s">
        <v>133</v>
      </c>
      <c r="AY289" s="14" t="s">
        <v>125</v>
      </c>
      <c r="BE289" s="236">
        <f>IF(N289="základná",J289,0)</f>
        <v>0</v>
      </c>
      <c r="BF289" s="236">
        <f>IF(N289="znížená",J289,0)</f>
        <v>0</v>
      </c>
      <c r="BG289" s="236">
        <f>IF(N289="zákl. prenesená",J289,0)</f>
        <v>0</v>
      </c>
      <c r="BH289" s="236">
        <f>IF(N289="zníž. prenesená",J289,0)</f>
        <v>0</v>
      </c>
      <c r="BI289" s="236">
        <f>IF(N289="nulová",J289,0)</f>
        <v>0</v>
      </c>
      <c r="BJ289" s="14" t="s">
        <v>133</v>
      </c>
      <c r="BK289" s="236">
        <f>ROUND(I289*H289,2)</f>
        <v>0</v>
      </c>
      <c r="BL289" s="14" t="s">
        <v>132</v>
      </c>
      <c r="BM289" s="235" t="s">
        <v>545</v>
      </c>
    </row>
    <row r="290" s="2" customFormat="1" ht="16.5" customHeight="1">
      <c r="A290" s="35"/>
      <c r="B290" s="36"/>
      <c r="C290" s="223" t="s">
        <v>546</v>
      </c>
      <c r="D290" s="223" t="s">
        <v>128</v>
      </c>
      <c r="E290" s="224" t="s">
        <v>301</v>
      </c>
      <c r="F290" s="225" t="s">
        <v>302</v>
      </c>
      <c r="G290" s="226" t="s">
        <v>131</v>
      </c>
      <c r="H290" s="227">
        <v>2</v>
      </c>
      <c r="I290" s="228"/>
      <c r="J290" s="229">
        <f>ROUND(I290*H290,2)</f>
        <v>0</v>
      </c>
      <c r="K290" s="230"/>
      <c r="L290" s="41"/>
      <c r="M290" s="231" t="s">
        <v>1</v>
      </c>
      <c r="N290" s="232" t="s">
        <v>41</v>
      </c>
      <c r="O290" s="94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5" t="s">
        <v>132</v>
      </c>
      <c r="AT290" s="235" t="s">
        <v>128</v>
      </c>
      <c r="AU290" s="235" t="s">
        <v>133</v>
      </c>
      <c r="AY290" s="14" t="s">
        <v>125</v>
      </c>
      <c r="BE290" s="236">
        <f>IF(N290="základná",J290,0)</f>
        <v>0</v>
      </c>
      <c r="BF290" s="236">
        <f>IF(N290="znížená",J290,0)</f>
        <v>0</v>
      </c>
      <c r="BG290" s="236">
        <f>IF(N290="zákl. prenesená",J290,0)</f>
        <v>0</v>
      </c>
      <c r="BH290" s="236">
        <f>IF(N290="zníž. prenesená",J290,0)</f>
        <v>0</v>
      </c>
      <c r="BI290" s="236">
        <f>IF(N290="nulová",J290,0)</f>
        <v>0</v>
      </c>
      <c r="BJ290" s="14" t="s">
        <v>133</v>
      </c>
      <c r="BK290" s="236">
        <f>ROUND(I290*H290,2)</f>
        <v>0</v>
      </c>
      <c r="BL290" s="14" t="s">
        <v>132</v>
      </c>
      <c r="BM290" s="235" t="s">
        <v>547</v>
      </c>
    </row>
    <row r="291" s="2" customFormat="1" ht="16.5" customHeight="1">
      <c r="A291" s="35"/>
      <c r="B291" s="36"/>
      <c r="C291" s="223" t="s">
        <v>374</v>
      </c>
      <c r="D291" s="223" t="s">
        <v>128</v>
      </c>
      <c r="E291" s="224" t="s">
        <v>337</v>
      </c>
      <c r="F291" s="225" t="s">
        <v>338</v>
      </c>
      <c r="G291" s="226" t="s">
        <v>131</v>
      </c>
      <c r="H291" s="227">
        <v>1</v>
      </c>
      <c r="I291" s="228"/>
      <c r="J291" s="229">
        <f>ROUND(I291*H291,2)</f>
        <v>0</v>
      </c>
      <c r="K291" s="230"/>
      <c r="L291" s="41"/>
      <c r="M291" s="231" t="s">
        <v>1</v>
      </c>
      <c r="N291" s="232" t="s">
        <v>41</v>
      </c>
      <c r="O291" s="94"/>
      <c r="P291" s="233">
        <f>O291*H291</f>
        <v>0</v>
      </c>
      <c r="Q291" s="233">
        <v>0</v>
      </c>
      <c r="R291" s="233">
        <f>Q291*H291</f>
        <v>0</v>
      </c>
      <c r="S291" s="233">
        <v>0</v>
      </c>
      <c r="T291" s="23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5" t="s">
        <v>132</v>
      </c>
      <c r="AT291" s="235" t="s">
        <v>128</v>
      </c>
      <c r="AU291" s="235" t="s">
        <v>133</v>
      </c>
      <c r="AY291" s="14" t="s">
        <v>125</v>
      </c>
      <c r="BE291" s="236">
        <f>IF(N291="základná",J291,0)</f>
        <v>0</v>
      </c>
      <c r="BF291" s="236">
        <f>IF(N291="znížená",J291,0)</f>
        <v>0</v>
      </c>
      <c r="BG291" s="236">
        <f>IF(N291="zákl. prenesená",J291,0)</f>
        <v>0</v>
      </c>
      <c r="BH291" s="236">
        <f>IF(N291="zníž. prenesená",J291,0)</f>
        <v>0</v>
      </c>
      <c r="BI291" s="236">
        <f>IF(N291="nulová",J291,0)</f>
        <v>0</v>
      </c>
      <c r="BJ291" s="14" t="s">
        <v>133</v>
      </c>
      <c r="BK291" s="236">
        <f>ROUND(I291*H291,2)</f>
        <v>0</v>
      </c>
      <c r="BL291" s="14" t="s">
        <v>132</v>
      </c>
      <c r="BM291" s="235" t="s">
        <v>548</v>
      </c>
    </row>
    <row r="292" s="2" customFormat="1" ht="16.5" customHeight="1">
      <c r="A292" s="35"/>
      <c r="B292" s="36"/>
      <c r="C292" s="223" t="s">
        <v>549</v>
      </c>
      <c r="D292" s="223" t="s">
        <v>128</v>
      </c>
      <c r="E292" s="224" t="s">
        <v>341</v>
      </c>
      <c r="F292" s="225" t="s">
        <v>342</v>
      </c>
      <c r="G292" s="226" t="s">
        <v>131</v>
      </c>
      <c r="H292" s="227">
        <v>3</v>
      </c>
      <c r="I292" s="228"/>
      <c r="J292" s="229">
        <f>ROUND(I292*H292,2)</f>
        <v>0</v>
      </c>
      <c r="K292" s="230"/>
      <c r="L292" s="41"/>
      <c r="M292" s="231" t="s">
        <v>1</v>
      </c>
      <c r="N292" s="232" t="s">
        <v>41</v>
      </c>
      <c r="O292" s="94"/>
      <c r="P292" s="233">
        <f>O292*H292</f>
        <v>0</v>
      </c>
      <c r="Q292" s="233">
        <v>0</v>
      </c>
      <c r="R292" s="233">
        <f>Q292*H292</f>
        <v>0</v>
      </c>
      <c r="S292" s="233">
        <v>0</v>
      </c>
      <c r="T292" s="23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5" t="s">
        <v>132</v>
      </c>
      <c r="AT292" s="235" t="s">
        <v>128</v>
      </c>
      <c r="AU292" s="235" t="s">
        <v>133</v>
      </c>
      <c r="AY292" s="14" t="s">
        <v>125</v>
      </c>
      <c r="BE292" s="236">
        <f>IF(N292="základná",J292,0)</f>
        <v>0</v>
      </c>
      <c r="BF292" s="236">
        <f>IF(N292="znížená",J292,0)</f>
        <v>0</v>
      </c>
      <c r="BG292" s="236">
        <f>IF(N292="zákl. prenesená",J292,0)</f>
        <v>0</v>
      </c>
      <c r="BH292" s="236">
        <f>IF(N292="zníž. prenesená",J292,0)</f>
        <v>0</v>
      </c>
      <c r="BI292" s="236">
        <f>IF(N292="nulová",J292,0)</f>
        <v>0</v>
      </c>
      <c r="BJ292" s="14" t="s">
        <v>133</v>
      </c>
      <c r="BK292" s="236">
        <f>ROUND(I292*H292,2)</f>
        <v>0</v>
      </c>
      <c r="BL292" s="14" t="s">
        <v>132</v>
      </c>
      <c r="BM292" s="235" t="s">
        <v>550</v>
      </c>
    </row>
    <row r="293" s="2" customFormat="1" ht="16.5" customHeight="1">
      <c r="A293" s="35"/>
      <c r="B293" s="36"/>
      <c r="C293" s="223" t="s">
        <v>375</v>
      </c>
      <c r="D293" s="223" t="s">
        <v>128</v>
      </c>
      <c r="E293" s="224" t="s">
        <v>344</v>
      </c>
      <c r="F293" s="225" t="s">
        <v>345</v>
      </c>
      <c r="G293" s="226" t="s">
        <v>131</v>
      </c>
      <c r="H293" s="227">
        <v>1</v>
      </c>
      <c r="I293" s="228"/>
      <c r="J293" s="229">
        <f>ROUND(I293*H293,2)</f>
        <v>0</v>
      </c>
      <c r="K293" s="230"/>
      <c r="L293" s="41"/>
      <c r="M293" s="231" t="s">
        <v>1</v>
      </c>
      <c r="N293" s="232" t="s">
        <v>41</v>
      </c>
      <c r="O293" s="94"/>
      <c r="P293" s="233">
        <f>O293*H293</f>
        <v>0</v>
      </c>
      <c r="Q293" s="233">
        <v>0</v>
      </c>
      <c r="R293" s="233">
        <f>Q293*H293</f>
        <v>0</v>
      </c>
      <c r="S293" s="233">
        <v>0</v>
      </c>
      <c r="T293" s="23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5" t="s">
        <v>132</v>
      </c>
      <c r="AT293" s="235" t="s">
        <v>128</v>
      </c>
      <c r="AU293" s="235" t="s">
        <v>133</v>
      </c>
      <c r="AY293" s="14" t="s">
        <v>125</v>
      </c>
      <c r="BE293" s="236">
        <f>IF(N293="základná",J293,0)</f>
        <v>0</v>
      </c>
      <c r="BF293" s="236">
        <f>IF(N293="znížená",J293,0)</f>
        <v>0</v>
      </c>
      <c r="BG293" s="236">
        <f>IF(N293="zákl. prenesená",J293,0)</f>
        <v>0</v>
      </c>
      <c r="BH293" s="236">
        <f>IF(N293="zníž. prenesená",J293,0)</f>
        <v>0</v>
      </c>
      <c r="BI293" s="236">
        <f>IF(N293="nulová",J293,0)</f>
        <v>0</v>
      </c>
      <c r="BJ293" s="14" t="s">
        <v>133</v>
      </c>
      <c r="BK293" s="236">
        <f>ROUND(I293*H293,2)</f>
        <v>0</v>
      </c>
      <c r="BL293" s="14" t="s">
        <v>132</v>
      </c>
      <c r="BM293" s="235" t="s">
        <v>551</v>
      </c>
    </row>
    <row r="294" s="2" customFormat="1" ht="24.15" customHeight="1">
      <c r="A294" s="35"/>
      <c r="B294" s="36"/>
      <c r="C294" s="223" t="s">
        <v>552</v>
      </c>
      <c r="D294" s="223" t="s">
        <v>128</v>
      </c>
      <c r="E294" s="224" t="s">
        <v>348</v>
      </c>
      <c r="F294" s="225" t="s">
        <v>349</v>
      </c>
      <c r="G294" s="226" t="s">
        <v>131</v>
      </c>
      <c r="H294" s="227">
        <v>1</v>
      </c>
      <c r="I294" s="228"/>
      <c r="J294" s="229">
        <f>ROUND(I294*H294,2)</f>
        <v>0</v>
      </c>
      <c r="K294" s="230"/>
      <c r="L294" s="41"/>
      <c r="M294" s="231" t="s">
        <v>1</v>
      </c>
      <c r="N294" s="232" t="s">
        <v>41</v>
      </c>
      <c r="O294" s="94"/>
      <c r="P294" s="233">
        <f>O294*H294</f>
        <v>0</v>
      </c>
      <c r="Q294" s="233">
        <v>0</v>
      </c>
      <c r="R294" s="233">
        <f>Q294*H294</f>
        <v>0</v>
      </c>
      <c r="S294" s="233">
        <v>0</v>
      </c>
      <c r="T294" s="23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5" t="s">
        <v>132</v>
      </c>
      <c r="AT294" s="235" t="s">
        <v>128</v>
      </c>
      <c r="AU294" s="235" t="s">
        <v>133</v>
      </c>
      <c r="AY294" s="14" t="s">
        <v>125</v>
      </c>
      <c r="BE294" s="236">
        <f>IF(N294="základná",J294,0)</f>
        <v>0</v>
      </c>
      <c r="BF294" s="236">
        <f>IF(N294="znížená",J294,0)</f>
        <v>0</v>
      </c>
      <c r="BG294" s="236">
        <f>IF(N294="zákl. prenesená",J294,0)</f>
        <v>0</v>
      </c>
      <c r="BH294" s="236">
        <f>IF(N294="zníž. prenesená",J294,0)</f>
        <v>0</v>
      </c>
      <c r="BI294" s="236">
        <f>IF(N294="nulová",J294,0)</f>
        <v>0</v>
      </c>
      <c r="BJ294" s="14" t="s">
        <v>133</v>
      </c>
      <c r="BK294" s="236">
        <f>ROUND(I294*H294,2)</f>
        <v>0</v>
      </c>
      <c r="BL294" s="14" t="s">
        <v>132</v>
      </c>
      <c r="BM294" s="235" t="s">
        <v>553</v>
      </c>
    </row>
    <row r="295" s="2" customFormat="1" ht="16.5" customHeight="1">
      <c r="A295" s="35"/>
      <c r="B295" s="36"/>
      <c r="C295" s="223" t="s">
        <v>377</v>
      </c>
      <c r="D295" s="223" t="s">
        <v>128</v>
      </c>
      <c r="E295" s="224" t="s">
        <v>433</v>
      </c>
      <c r="F295" s="225" t="s">
        <v>434</v>
      </c>
      <c r="G295" s="226" t="s">
        <v>131</v>
      </c>
      <c r="H295" s="227">
        <v>1</v>
      </c>
      <c r="I295" s="228"/>
      <c r="J295" s="229">
        <f>ROUND(I295*H295,2)</f>
        <v>0</v>
      </c>
      <c r="K295" s="230"/>
      <c r="L295" s="41"/>
      <c r="M295" s="231" t="s">
        <v>1</v>
      </c>
      <c r="N295" s="232" t="s">
        <v>41</v>
      </c>
      <c r="O295" s="94"/>
      <c r="P295" s="233">
        <f>O295*H295</f>
        <v>0</v>
      </c>
      <c r="Q295" s="233">
        <v>0</v>
      </c>
      <c r="R295" s="233">
        <f>Q295*H295</f>
        <v>0</v>
      </c>
      <c r="S295" s="233">
        <v>0</v>
      </c>
      <c r="T295" s="23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5" t="s">
        <v>132</v>
      </c>
      <c r="AT295" s="235" t="s">
        <v>128</v>
      </c>
      <c r="AU295" s="235" t="s">
        <v>133</v>
      </c>
      <c r="AY295" s="14" t="s">
        <v>125</v>
      </c>
      <c r="BE295" s="236">
        <f>IF(N295="základná",J295,0)</f>
        <v>0</v>
      </c>
      <c r="BF295" s="236">
        <f>IF(N295="znížená",J295,0)</f>
        <v>0</v>
      </c>
      <c r="BG295" s="236">
        <f>IF(N295="zákl. prenesená",J295,0)</f>
        <v>0</v>
      </c>
      <c r="BH295" s="236">
        <f>IF(N295="zníž. prenesená",J295,0)</f>
        <v>0</v>
      </c>
      <c r="BI295" s="236">
        <f>IF(N295="nulová",J295,0)</f>
        <v>0</v>
      </c>
      <c r="BJ295" s="14" t="s">
        <v>133</v>
      </c>
      <c r="BK295" s="236">
        <f>ROUND(I295*H295,2)</f>
        <v>0</v>
      </c>
      <c r="BL295" s="14" t="s">
        <v>132</v>
      </c>
      <c r="BM295" s="235" t="s">
        <v>554</v>
      </c>
    </row>
    <row r="296" s="2" customFormat="1" ht="24.15" customHeight="1">
      <c r="A296" s="35"/>
      <c r="B296" s="36"/>
      <c r="C296" s="223" t="s">
        <v>555</v>
      </c>
      <c r="D296" s="223" t="s">
        <v>128</v>
      </c>
      <c r="E296" s="224" t="s">
        <v>503</v>
      </c>
      <c r="F296" s="225" t="s">
        <v>504</v>
      </c>
      <c r="G296" s="226" t="s">
        <v>131</v>
      </c>
      <c r="H296" s="227">
        <v>1</v>
      </c>
      <c r="I296" s="228"/>
      <c r="J296" s="229">
        <f>ROUND(I296*H296,2)</f>
        <v>0</v>
      </c>
      <c r="K296" s="230"/>
      <c r="L296" s="41"/>
      <c r="M296" s="231" t="s">
        <v>1</v>
      </c>
      <c r="N296" s="232" t="s">
        <v>41</v>
      </c>
      <c r="O296" s="94"/>
      <c r="P296" s="233">
        <f>O296*H296</f>
        <v>0</v>
      </c>
      <c r="Q296" s="233">
        <v>0</v>
      </c>
      <c r="R296" s="233">
        <f>Q296*H296</f>
        <v>0</v>
      </c>
      <c r="S296" s="233">
        <v>0</v>
      </c>
      <c r="T296" s="23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5" t="s">
        <v>132</v>
      </c>
      <c r="AT296" s="235" t="s">
        <v>128</v>
      </c>
      <c r="AU296" s="235" t="s">
        <v>133</v>
      </c>
      <c r="AY296" s="14" t="s">
        <v>125</v>
      </c>
      <c r="BE296" s="236">
        <f>IF(N296="základná",J296,0)</f>
        <v>0</v>
      </c>
      <c r="BF296" s="236">
        <f>IF(N296="znížená",J296,0)</f>
        <v>0</v>
      </c>
      <c r="BG296" s="236">
        <f>IF(N296="zákl. prenesená",J296,0)</f>
        <v>0</v>
      </c>
      <c r="BH296" s="236">
        <f>IF(N296="zníž. prenesená",J296,0)</f>
        <v>0</v>
      </c>
      <c r="BI296" s="236">
        <f>IF(N296="nulová",J296,0)</f>
        <v>0</v>
      </c>
      <c r="BJ296" s="14" t="s">
        <v>133</v>
      </c>
      <c r="BK296" s="236">
        <f>ROUND(I296*H296,2)</f>
        <v>0</v>
      </c>
      <c r="BL296" s="14" t="s">
        <v>132</v>
      </c>
      <c r="BM296" s="235" t="s">
        <v>556</v>
      </c>
    </row>
    <row r="297" s="2" customFormat="1" ht="24.15" customHeight="1">
      <c r="A297" s="35"/>
      <c r="B297" s="36"/>
      <c r="C297" s="223" t="s">
        <v>380</v>
      </c>
      <c r="D297" s="223" t="s">
        <v>128</v>
      </c>
      <c r="E297" s="224" t="s">
        <v>397</v>
      </c>
      <c r="F297" s="225" t="s">
        <v>398</v>
      </c>
      <c r="G297" s="226" t="s">
        <v>131</v>
      </c>
      <c r="H297" s="227">
        <v>1</v>
      </c>
      <c r="I297" s="228"/>
      <c r="J297" s="229">
        <f>ROUND(I297*H297,2)</f>
        <v>0</v>
      </c>
      <c r="K297" s="230"/>
      <c r="L297" s="41"/>
      <c r="M297" s="231" t="s">
        <v>1</v>
      </c>
      <c r="N297" s="232" t="s">
        <v>41</v>
      </c>
      <c r="O297" s="94"/>
      <c r="P297" s="233">
        <f>O297*H297</f>
        <v>0</v>
      </c>
      <c r="Q297" s="233">
        <v>0</v>
      </c>
      <c r="R297" s="233">
        <f>Q297*H297</f>
        <v>0</v>
      </c>
      <c r="S297" s="233">
        <v>0</v>
      </c>
      <c r="T297" s="23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5" t="s">
        <v>132</v>
      </c>
      <c r="AT297" s="235" t="s">
        <v>128</v>
      </c>
      <c r="AU297" s="235" t="s">
        <v>133</v>
      </c>
      <c r="AY297" s="14" t="s">
        <v>125</v>
      </c>
      <c r="BE297" s="236">
        <f>IF(N297="základná",J297,0)</f>
        <v>0</v>
      </c>
      <c r="BF297" s="236">
        <f>IF(N297="znížená",J297,0)</f>
        <v>0</v>
      </c>
      <c r="BG297" s="236">
        <f>IF(N297="zákl. prenesená",J297,0)</f>
        <v>0</v>
      </c>
      <c r="BH297" s="236">
        <f>IF(N297="zníž. prenesená",J297,0)</f>
        <v>0</v>
      </c>
      <c r="BI297" s="236">
        <f>IF(N297="nulová",J297,0)</f>
        <v>0</v>
      </c>
      <c r="BJ297" s="14" t="s">
        <v>133</v>
      </c>
      <c r="BK297" s="236">
        <f>ROUND(I297*H297,2)</f>
        <v>0</v>
      </c>
      <c r="BL297" s="14" t="s">
        <v>132</v>
      </c>
      <c r="BM297" s="235" t="s">
        <v>557</v>
      </c>
    </row>
    <row r="298" s="2" customFormat="1" ht="21.75" customHeight="1">
      <c r="A298" s="35"/>
      <c r="B298" s="36"/>
      <c r="C298" s="223" t="s">
        <v>558</v>
      </c>
      <c r="D298" s="223" t="s">
        <v>128</v>
      </c>
      <c r="E298" s="224" t="s">
        <v>426</v>
      </c>
      <c r="F298" s="225" t="s">
        <v>427</v>
      </c>
      <c r="G298" s="226" t="s">
        <v>131</v>
      </c>
      <c r="H298" s="227">
        <v>1</v>
      </c>
      <c r="I298" s="228"/>
      <c r="J298" s="229">
        <f>ROUND(I298*H298,2)</f>
        <v>0</v>
      </c>
      <c r="K298" s="230"/>
      <c r="L298" s="41"/>
      <c r="M298" s="231" t="s">
        <v>1</v>
      </c>
      <c r="N298" s="232" t="s">
        <v>41</v>
      </c>
      <c r="O298" s="94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5" t="s">
        <v>132</v>
      </c>
      <c r="AT298" s="235" t="s">
        <v>128</v>
      </c>
      <c r="AU298" s="235" t="s">
        <v>133</v>
      </c>
      <c r="AY298" s="14" t="s">
        <v>125</v>
      </c>
      <c r="BE298" s="236">
        <f>IF(N298="základná",J298,0)</f>
        <v>0</v>
      </c>
      <c r="BF298" s="236">
        <f>IF(N298="znížená",J298,0)</f>
        <v>0</v>
      </c>
      <c r="BG298" s="236">
        <f>IF(N298="zákl. prenesená",J298,0)</f>
        <v>0</v>
      </c>
      <c r="BH298" s="236">
        <f>IF(N298="zníž. prenesená",J298,0)</f>
        <v>0</v>
      </c>
      <c r="BI298" s="236">
        <f>IF(N298="nulová",J298,0)</f>
        <v>0</v>
      </c>
      <c r="BJ298" s="14" t="s">
        <v>133</v>
      </c>
      <c r="BK298" s="236">
        <f>ROUND(I298*H298,2)</f>
        <v>0</v>
      </c>
      <c r="BL298" s="14" t="s">
        <v>132</v>
      </c>
      <c r="BM298" s="235" t="s">
        <v>559</v>
      </c>
    </row>
    <row r="299" s="2" customFormat="1" ht="16.5" customHeight="1">
      <c r="A299" s="35"/>
      <c r="B299" s="36"/>
      <c r="C299" s="223" t="s">
        <v>382</v>
      </c>
      <c r="D299" s="223" t="s">
        <v>128</v>
      </c>
      <c r="E299" s="224" t="s">
        <v>422</v>
      </c>
      <c r="F299" s="225" t="s">
        <v>423</v>
      </c>
      <c r="G299" s="226" t="s">
        <v>131</v>
      </c>
      <c r="H299" s="227">
        <v>1</v>
      </c>
      <c r="I299" s="228"/>
      <c r="J299" s="229">
        <f>ROUND(I299*H299,2)</f>
        <v>0</v>
      </c>
      <c r="K299" s="230"/>
      <c r="L299" s="41"/>
      <c r="M299" s="231" t="s">
        <v>1</v>
      </c>
      <c r="N299" s="232" t="s">
        <v>41</v>
      </c>
      <c r="O299" s="94"/>
      <c r="P299" s="233">
        <f>O299*H299</f>
        <v>0</v>
      </c>
      <c r="Q299" s="233">
        <v>0</v>
      </c>
      <c r="R299" s="233">
        <f>Q299*H299</f>
        <v>0</v>
      </c>
      <c r="S299" s="233">
        <v>0</v>
      </c>
      <c r="T299" s="23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5" t="s">
        <v>132</v>
      </c>
      <c r="AT299" s="235" t="s">
        <v>128</v>
      </c>
      <c r="AU299" s="235" t="s">
        <v>133</v>
      </c>
      <c r="AY299" s="14" t="s">
        <v>125</v>
      </c>
      <c r="BE299" s="236">
        <f>IF(N299="základná",J299,0)</f>
        <v>0</v>
      </c>
      <c r="BF299" s="236">
        <f>IF(N299="znížená",J299,0)</f>
        <v>0</v>
      </c>
      <c r="BG299" s="236">
        <f>IF(N299="zákl. prenesená",J299,0)</f>
        <v>0</v>
      </c>
      <c r="BH299" s="236">
        <f>IF(N299="zníž. prenesená",J299,0)</f>
        <v>0</v>
      </c>
      <c r="BI299" s="236">
        <f>IF(N299="nulová",J299,0)</f>
        <v>0</v>
      </c>
      <c r="BJ299" s="14" t="s">
        <v>133</v>
      </c>
      <c r="BK299" s="236">
        <f>ROUND(I299*H299,2)</f>
        <v>0</v>
      </c>
      <c r="BL299" s="14" t="s">
        <v>132</v>
      </c>
      <c r="BM299" s="235" t="s">
        <v>560</v>
      </c>
    </row>
    <row r="300" s="2" customFormat="1" ht="24.15" customHeight="1">
      <c r="A300" s="35"/>
      <c r="B300" s="36"/>
      <c r="C300" s="223" t="s">
        <v>561</v>
      </c>
      <c r="D300" s="223" t="s">
        <v>128</v>
      </c>
      <c r="E300" s="224" t="s">
        <v>562</v>
      </c>
      <c r="F300" s="225" t="s">
        <v>563</v>
      </c>
      <c r="G300" s="226" t="s">
        <v>131</v>
      </c>
      <c r="H300" s="227">
        <v>1</v>
      </c>
      <c r="I300" s="228"/>
      <c r="J300" s="229">
        <f>ROUND(I300*H300,2)</f>
        <v>0</v>
      </c>
      <c r="K300" s="230"/>
      <c r="L300" s="41"/>
      <c r="M300" s="231" t="s">
        <v>1</v>
      </c>
      <c r="N300" s="232" t="s">
        <v>41</v>
      </c>
      <c r="O300" s="94"/>
      <c r="P300" s="233">
        <f>O300*H300</f>
        <v>0</v>
      </c>
      <c r="Q300" s="233">
        <v>0</v>
      </c>
      <c r="R300" s="233">
        <f>Q300*H300</f>
        <v>0</v>
      </c>
      <c r="S300" s="233">
        <v>0</v>
      </c>
      <c r="T300" s="23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5" t="s">
        <v>132</v>
      </c>
      <c r="AT300" s="235" t="s">
        <v>128</v>
      </c>
      <c r="AU300" s="235" t="s">
        <v>133</v>
      </c>
      <c r="AY300" s="14" t="s">
        <v>125</v>
      </c>
      <c r="BE300" s="236">
        <f>IF(N300="základná",J300,0)</f>
        <v>0</v>
      </c>
      <c r="BF300" s="236">
        <f>IF(N300="znížená",J300,0)</f>
        <v>0</v>
      </c>
      <c r="BG300" s="236">
        <f>IF(N300="zákl. prenesená",J300,0)</f>
        <v>0</v>
      </c>
      <c r="BH300" s="236">
        <f>IF(N300="zníž. prenesená",J300,0)</f>
        <v>0</v>
      </c>
      <c r="BI300" s="236">
        <f>IF(N300="nulová",J300,0)</f>
        <v>0</v>
      </c>
      <c r="BJ300" s="14" t="s">
        <v>133</v>
      </c>
      <c r="BK300" s="236">
        <f>ROUND(I300*H300,2)</f>
        <v>0</v>
      </c>
      <c r="BL300" s="14" t="s">
        <v>132</v>
      </c>
      <c r="BM300" s="235" t="s">
        <v>564</v>
      </c>
    </row>
    <row r="301" s="2" customFormat="1" ht="24.15" customHeight="1">
      <c r="A301" s="35"/>
      <c r="B301" s="36"/>
      <c r="C301" s="223" t="s">
        <v>384</v>
      </c>
      <c r="D301" s="223" t="s">
        <v>128</v>
      </c>
      <c r="E301" s="224" t="s">
        <v>365</v>
      </c>
      <c r="F301" s="225" t="s">
        <v>306</v>
      </c>
      <c r="G301" s="226" t="s">
        <v>240</v>
      </c>
      <c r="H301" s="227">
        <v>1</v>
      </c>
      <c r="I301" s="228"/>
      <c r="J301" s="229">
        <f>ROUND(I301*H301,2)</f>
        <v>0</v>
      </c>
      <c r="K301" s="230"/>
      <c r="L301" s="41"/>
      <c r="M301" s="231" t="s">
        <v>1</v>
      </c>
      <c r="N301" s="232" t="s">
        <v>41</v>
      </c>
      <c r="O301" s="94"/>
      <c r="P301" s="233">
        <f>O301*H301</f>
        <v>0</v>
      </c>
      <c r="Q301" s="233">
        <v>0</v>
      </c>
      <c r="R301" s="233">
        <f>Q301*H301</f>
        <v>0</v>
      </c>
      <c r="S301" s="233">
        <v>0</v>
      </c>
      <c r="T301" s="23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5" t="s">
        <v>132</v>
      </c>
      <c r="AT301" s="235" t="s">
        <v>128</v>
      </c>
      <c r="AU301" s="235" t="s">
        <v>133</v>
      </c>
      <c r="AY301" s="14" t="s">
        <v>125</v>
      </c>
      <c r="BE301" s="236">
        <f>IF(N301="základná",J301,0)</f>
        <v>0</v>
      </c>
      <c r="BF301" s="236">
        <f>IF(N301="znížená",J301,0)</f>
        <v>0</v>
      </c>
      <c r="BG301" s="236">
        <f>IF(N301="zákl. prenesená",J301,0)</f>
        <v>0</v>
      </c>
      <c r="BH301" s="236">
        <f>IF(N301="zníž. prenesená",J301,0)</f>
        <v>0</v>
      </c>
      <c r="BI301" s="236">
        <f>IF(N301="nulová",J301,0)</f>
        <v>0</v>
      </c>
      <c r="BJ301" s="14" t="s">
        <v>133</v>
      </c>
      <c r="BK301" s="236">
        <f>ROUND(I301*H301,2)</f>
        <v>0</v>
      </c>
      <c r="BL301" s="14" t="s">
        <v>132</v>
      </c>
      <c r="BM301" s="235" t="s">
        <v>565</v>
      </c>
    </row>
    <row r="302" s="2" customFormat="1" ht="24.15" customHeight="1">
      <c r="A302" s="35"/>
      <c r="B302" s="36"/>
      <c r="C302" s="223" t="s">
        <v>566</v>
      </c>
      <c r="D302" s="223" t="s">
        <v>128</v>
      </c>
      <c r="E302" s="224" t="s">
        <v>567</v>
      </c>
      <c r="F302" s="225" t="s">
        <v>267</v>
      </c>
      <c r="G302" s="226" t="s">
        <v>240</v>
      </c>
      <c r="H302" s="227">
        <v>1</v>
      </c>
      <c r="I302" s="228"/>
      <c r="J302" s="229">
        <f>ROUND(I302*H302,2)</f>
        <v>0</v>
      </c>
      <c r="K302" s="230"/>
      <c r="L302" s="41"/>
      <c r="M302" s="231" t="s">
        <v>1</v>
      </c>
      <c r="N302" s="232" t="s">
        <v>41</v>
      </c>
      <c r="O302" s="94"/>
      <c r="P302" s="233">
        <f>O302*H302</f>
        <v>0</v>
      </c>
      <c r="Q302" s="233">
        <v>0</v>
      </c>
      <c r="R302" s="233">
        <f>Q302*H302</f>
        <v>0</v>
      </c>
      <c r="S302" s="233">
        <v>0</v>
      </c>
      <c r="T302" s="23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5" t="s">
        <v>132</v>
      </c>
      <c r="AT302" s="235" t="s">
        <v>128</v>
      </c>
      <c r="AU302" s="235" t="s">
        <v>133</v>
      </c>
      <c r="AY302" s="14" t="s">
        <v>125</v>
      </c>
      <c r="BE302" s="236">
        <f>IF(N302="základná",J302,0)</f>
        <v>0</v>
      </c>
      <c r="BF302" s="236">
        <f>IF(N302="znížená",J302,0)</f>
        <v>0</v>
      </c>
      <c r="BG302" s="236">
        <f>IF(N302="zákl. prenesená",J302,0)</f>
        <v>0</v>
      </c>
      <c r="BH302" s="236">
        <f>IF(N302="zníž. prenesená",J302,0)</f>
        <v>0</v>
      </c>
      <c r="BI302" s="236">
        <f>IF(N302="nulová",J302,0)</f>
        <v>0</v>
      </c>
      <c r="BJ302" s="14" t="s">
        <v>133</v>
      </c>
      <c r="BK302" s="236">
        <f>ROUND(I302*H302,2)</f>
        <v>0</v>
      </c>
      <c r="BL302" s="14" t="s">
        <v>132</v>
      </c>
      <c r="BM302" s="235" t="s">
        <v>568</v>
      </c>
    </row>
    <row r="303" s="12" customFormat="1" ht="22.8" customHeight="1">
      <c r="A303" s="12"/>
      <c r="B303" s="208"/>
      <c r="C303" s="209"/>
      <c r="D303" s="210" t="s">
        <v>74</v>
      </c>
      <c r="E303" s="221" t="s">
        <v>569</v>
      </c>
      <c r="F303" s="221" t="s">
        <v>570</v>
      </c>
      <c r="G303" s="209"/>
      <c r="H303" s="209"/>
      <c r="I303" s="212"/>
      <c r="J303" s="222">
        <f>BK303</f>
        <v>0</v>
      </c>
      <c r="K303" s="209"/>
      <c r="L303" s="213"/>
      <c r="M303" s="214"/>
      <c r="N303" s="215"/>
      <c r="O303" s="215"/>
      <c r="P303" s="216">
        <f>SUM(P304:P315)</f>
        <v>0</v>
      </c>
      <c r="Q303" s="215"/>
      <c r="R303" s="216">
        <f>SUM(R304:R315)</f>
        <v>0</v>
      </c>
      <c r="S303" s="215"/>
      <c r="T303" s="217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8" t="s">
        <v>83</v>
      </c>
      <c r="AT303" s="219" t="s">
        <v>74</v>
      </c>
      <c r="AU303" s="219" t="s">
        <v>83</v>
      </c>
      <c r="AY303" s="218" t="s">
        <v>125</v>
      </c>
      <c r="BK303" s="220">
        <f>SUM(BK304:BK315)</f>
        <v>0</v>
      </c>
    </row>
    <row r="304" s="2" customFormat="1" ht="21.75" customHeight="1">
      <c r="A304" s="35"/>
      <c r="B304" s="36"/>
      <c r="C304" s="223" t="s">
        <v>386</v>
      </c>
      <c r="D304" s="223" t="s">
        <v>128</v>
      </c>
      <c r="E304" s="224" t="s">
        <v>571</v>
      </c>
      <c r="F304" s="225" t="s">
        <v>572</v>
      </c>
      <c r="G304" s="226" t="s">
        <v>131</v>
      </c>
      <c r="H304" s="227">
        <v>1</v>
      </c>
      <c r="I304" s="228"/>
      <c r="J304" s="229">
        <f>ROUND(I304*H304,2)</f>
        <v>0</v>
      </c>
      <c r="K304" s="230"/>
      <c r="L304" s="41"/>
      <c r="M304" s="231" t="s">
        <v>1</v>
      </c>
      <c r="N304" s="232" t="s">
        <v>41</v>
      </c>
      <c r="O304" s="94"/>
      <c r="P304" s="233">
        <f>O304*H304</f>
        <v>0</v>
      </c>
      <c r="Q304" s="233">
        <v>0</v>
      </c>
      <c r="R304" s="233">
        <f>Q304*H304</f>
        <v>0</v>
      </c>
      <c r="S304" s="233">
        <v>0</v>
      </c>
      <c r="T304" s="23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5" t="s">
        <v>132</v>
      </c>
      <c r="AT304" s="235" t="s">
        <v>128</v>
      </c>
      <c r="AU304" s="235" t="s">
        <v>133</v>
      </c>
      <c r="AY304" s="14" t="s">
        <v>125</v>
      </c>
      <c r="BE304" s="236">
        <f>IF(N304="základná",J304,0)</f>
        <v>0</v>
      </c>
      <c r="BF304" s="236">
        <f>IF(N304="znížená",J304,0)</f>
        <v>0</v>
      </c>
      <c r="BG304" s="236">
        <f>IF(N304="zákl. prenesená",J304,0)</f>
        <v>0</v>
      </c>
      <c r="BH304" s="236">
        <f>IF(N304="zníž. prenesená",J304,0)</f>
        <v>0</v>
      </c>
      <c r="BI304" s="236">
        <f>IF(N304="nulová",J304,0)</f>
        <v>0</v>
      </c>
      <c r="BJ304" s="14" t="s">
        <v>133</v>
      </c>
      <c r="BK304" s="236">
        <f>ROUND(I304*H304,2)</f>
        <v>0</v>
      </c>
      <c r="BL304" s="14" t="s">
        <v>132</v>
      </c>
      <c r="BM304" s="235" t="s">
        <v>573</v>
      </c>
    </row>
    <row r="305" s="2" customFormat="1" ht="16.5" customHeight="1">
      <c r="A305" s="35"/>
      <c r="B305" s="36"/>
      <c r="C305" s="223" t="s">
        <v>574</v>
      </c>
      <c r="D305" s="223" t="s">
        <v>128</v>
      </c>
      <c r="E305" s="224" t="s">
        <v>446</v>
      </c>
      <c r="F305" s="225" t="s">
        <v>447</v>
      </c>
      <c r="G305" s="226" t="s">
        <v>131</v>
      </c>
      <c r="H305" s="227">
        <v>2</v>
      </c>
      <c r="I305" s="228"/>
      <c r="J305" s="229">
        <f>ROUND(I305*H305,2)</f>
        <v>0</v>
      </c>
      <c r="K305" s="230"/>
      <c r="L305" s="41"/>
      <c r="M305" s="231" t="s">
        <v>1</v>
      </c>
      <c r="N305" s="232" t="s">
        <v>41</v>
      </c>
      <c r="O305" s="94"/>
      <c r="P305" s="233">
        <f>O305*H305</f>
        <v>0</v>
      </c>
      <c r="Q305" s="233">
        <v>0</v>
      </c>
      <c r="R305" s="233">
        <f>Q305*H305</f>
        <v>0</v>
      </c>
      <c r="S305" s="233">
        <v>0</v>
      </c>
      <c r="T305" s="23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5" t="s">
        <v>132</v>
      </c>
      <c r="AT305" s="235" t="s">
        <v>128</v>
      </c>
      <c r="AU305" s="235" t="s">
        <v>133</v>
      </c>
      <c r="AY305" s="14" t="s">
        <v>125</v>
      </c>
      <c r="BE305" s="236">
        <f>IF(N305="základná",J305,0)</f>
        <v>0</v>
      </c>
      <c r="BF305" s="236">
        <f>IF(N305="znížená",J305,0)</f>
        <v>0</v>
      </c>
      <c r="BG305" s="236">
        <f>IF(N305="zákl. prenesená",J305,0)</f>
        <v>0</v>
      </c>
      <c r="BH305" s="236">
        <f>IF(N305="zníž. prenesená",J305,0)</f>
        <v>0</v>
      </c>
      <c r="BI305" s="236">
        <f>IF(N305="nulová",J305,0)</f>
        <v>0</v>
      </c>
      <c r="BJ305" s="14" t="s">
        <v>133</v>
      </c>
      <c r="BK305" s="236">
        <f>ROUND(I305*H305,2)</f>
        <v>0</v>
      </c>
      <c r="BL305" s="14" t="s">
        <v>132</v>
      </c>
      <c r="BM305" s="235" t="s">
        <v>575</v>
      </c>
    </row>
    <row r="306" s="2" customFormat="1" ht="16.5" customHeight="1">
      <c r="A306" s="35"/>
      <c r="B306" s="36"/>
      <c r="C306" s="223" t="s">
        <v>387</v>
      </c>
      <c r="D306" s="223" t="s">
        <v>128</v>
      </c>
      <c r="E306" s="224" t="s">
        <v>449</v>
      </c>
      <c r="F306" s="225" t="s">
        <v>450</v>
      </c>
      <c r="G306" s="226" t="s">
        <v>131</v>
      </c>
      <c r="H306" s="227">
        <v>1</v>
      </c>
      <c r="I306" s="228"/>
      <c r="J306" s="229">
        <f>ROUND(I306*H306,2)</f>
        <v>0</v>
      </c>
      <c r="K306" s="230"/>
      <c r="L306" s="41"/>
      <c r="M306" s="231" t="s">
        <v>1</v>
      </c>
      <c r="N306" s="232" t="s">
        <v>41</v>
      </c>
      <c r="O306" s="94"/>
      <c r="P306" s="233">
        <f>O306*H306</f>
        <v>0</v>
      </c>
      <c r="Q306" s="233">
        <v>0</v>
      </c>
      <c r="R306" s="233">
        <f>Q306*H306</f>
        <v>0</v>
      </c>
      <c r="S306" s="233">
        <v>0</v>
      </c>
      <c r="T306" s="234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5" t="s">
        <v>132</v>
      </c>
      <c r="AT306" s="235" t="s">
        <v>128</v>
      </c>
      <c r="AU306" s="235" t="s">
        <v>133</v>
      </c>
      <c r="AY306" s="14" t="s">
        <v>125</v>
      </c>
      <c r="BE306" s="236">
        <f>IF(N306="základná",J306,0)</f>
        <v>0</v>
      </c>
      <c r="BF306" s="236">
        <f>IF(N306="znížená",J306,0)</f>
        <v>0</v>
      </c>
      <c r="BG306" s="236">
        <f>IF(N306="zákl. prenesená",J306,0)</f>
        <v>0</v>
      </c>
      <c r="BH306" s="236">
        <f>IF(N306="zníž. prenesená",J306,0)</f>
        <v>0</v>
      </c>
      <c r="BI306" s="236">
        <f>IF(N306="nulová",J306,0)</f>
        <v>0</v>
      </c>
      <c r="BJ306" s="14" t="s">
        <v>133</v>
      </c>
      <c r="BK306" s="236">
        <f>ROUND(I306*H306,2)</f>
        <v>0</v>
      </c>
      <c r="BL306" s="14" t="s">
        <v>132</v>
      </c>
      <c r="BM306" s="235" t="s">
        <v>576</v>
      </c>
    </row>
    <row r="307" s="2" customFormat="1" ht="16.5" customHeight="1">
      <c r="A307" s="35"/>
      <c r="B307" s="36"/>
      <c r="C307" s="223" t="s">
        <v>577</v>
      </c>
      <c r="D307" s="223" t="s">
        <v>128</v>
      </c>
      <c r="E307" s="224" t="s">
        <v>578</v>
      </c>
      <c r="F307" s="225" t="s">
        <v>141</v>
      </c>
      <c r="G307" s="226" t="s">
        <v>131</v>
      </c>
      <c r="H307" s="227">
        <v>2</v>
      </c>
      <c r="I307" s="228"/>
      <c r="J307" s="229">
        <f>ROUND(I307*H307,2)</f>
        <v>0</v>
      </c>
      <c r="K307" s="230"/>
      <c r="L307" s="41"/>
      <c r="M307" s="231" t="s">
        <v>1</v>
      </c>
      <c r="N307" s="232" t="s">
        <v>41</v>
      </c>
      <c r="O307" s="94"/>
      <c r="P307" s="233">
        <f>O307*H307</f>
        <v>0</v>
      </c>
      <c r="Q307" s="233">
        <v>0</v>
      </c>
      <c r="R307" s="233">
        <f>Q307*H307</f>
        <v>0</v>
      </c>
      <c r="S307" s="233">
        <v>0</v>
      </c>
      <c r="T307" s="23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5" t="s">
        <v>132</v>
      </c>
      <c r="AT307" s="235" t="s">
        <v>128</v>
      </c>
      <c r="AU307" s="235" t="s">
        <v>133</v>
      </c>
      <c r="AY307" s="14" t="s">
        <v>125</v>
      </c>
      <c r="BE307" s="236">
        <f>IF(N307="základná",J307,0)</f>
        <v>0</v>
      </c>
      <c r="BF307" s="236">
        <f>IF(N307="znížená",J307,0)</f>
        <v>0</v>
      </c>
      <c r="BG307" s="236">
        <f>IF(N307="zákl. prenesená",J307,0)</f>
        <v>0</v>
      </c>
      <c r="BH307" s="236">
        <f>IF(N307="zníž. prenesená",J307,0)</f>
        <v>0</v>
      </c>
      <c r="BI307" s="236">
        <f>IF(N307="nulová",J307,0)</f>
        <v>0</v>
      </c>
      <c r="BJ307" s="14" t="s">
        <v>133</v>
      </c>
      <c r="BK307" s="236">
        <f>ROUND(I307*H307,2)</f>
        <v>0</v>
      </c>
      <c r="BL307" s="14" t="s">
        <v>132</v>
      </c>
      <c r="BM307" s="235" t="s">
        <v>579</v>
      </c>
    </row>
    <row r="308" s="2" customFormat="1" ht="16.5" customHeight="1">
      <c r="A308" s="35"/>
      <c r="B308" s="36"/>
      <c r="C308" s="223" t="s">
        <v>389</v>
      </c>
      <c r="D308" s="223" t="s">
        <v>128</v>
      </c>
      <c r="E308" s="224" t="s">
        <v>455</v>
      </c>
      <c r="F308" s="225" t="s">
        <v>456</v>
      </c>
      <c r="G308" s="226" t="s">
        <v>131</v>
      </c>
      <c r="H308" s="227">
        <v>2</v>
      </c>
      <c r="I308" s="228"/>
      <c r="J308" s="229">
        <f>ROUND(I308*H308,2)</f>
        <v>0</v>
      </c>
      <c r="K308" s="230"/>
      <c r="L308" s="41"/>
      <c r="M308" s="231" t="s">
        <v>1</v>
      </c>
      <c r="N308" s="232" t="s">
        <v>41</v>
      </c>
      <c r="O308" s="94"/>
      <c r="P308" s="233">
        <f>O308*H308</f>
        <v>0</v>
      </c>
      <c r="Q308" s="233">
        <v>0</v>
      </c>
      <c r="R308" s="233">
        <f>Q308*H308</f>
        <v>0</v>
      </c>
      <c r="S308" s="233">
        <v>0</v>
      </c>
      <c r="T308" s="23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5" t="s">
        <v>132</v>
      </c>
      <c r="AT308" s="235" t="s">
        <v>128</v>
      </c>
      <c r="AU308" s="235" t="s">
        <v>133</v>
      </c>
      <c r="AY308" s="14" t="s">
        <v>125</v>
      </c>
      <c r="BE308" s="236">
        <f>IF(N308="základná",J308,0)</f>
        <v>0</v>
      </c>
      <c r="BF308" s="236">
        <f>IF(N308="znížená",J308,0)</f>
        <v>0</v>
      </c>
      <c r="BG308" s="236">
        <f>IF(N308="zákl. prenesená",J308,0)</f>
        <v>0</v>
      </c>
      <c r="BH308" s="236">
        <f>IF(N308="zníž. prenesená",J308,0)</f>
        <v>0</v>
      </c>
      <c r="BI308" s="236">
        <f>IF(N308="nulová",J308,0)</f>
        <v>0</v>
      </c>
      <c r="BJ308" s="14" t="s">
        <v>133</v>
      </c>
      <c r="BK308" s="236">
        <f>ROUND(I308*H308,2)</f>
        <v>0</v>
      </c>
      <c r="BL308" s="14" t="s">
        <v>132</v>
      </c>
      <c r="BM308" s="235" t="s">
        <v>580</v>
      </c>
    </row>
    <row r="309" s="2" customFormat="1" ht="16.5" customHeight="1">
      <c r="A309" s="35"/>
      <c r="B309" s="36"/>
      <c r="C309" s="223" t="s">
        <v>581</v>
      </c>
      <c r="D309" s="223" t="s">
        <v>128</v>
      </c>
      <c r="E309" s="224" t="s">
        <v>582</v>
      </c>
      <c r="F309" s="225" t="s">
        <v>460</v>
      </c>
      <c r="G309" s="226" t="s">
        <v>131</v>
      </c>
      <c r="H309" s="227">
        <v>1</v>
      </c>
      <c r="I309" s="228"/>
      <c r="J309" s="229">
        <f>ROUND(I309*H309,2)</f>
        <v>0</v>
      </c>
      <c r="K309" s="230"/>
      <c r="L309" s="41"/>
      <c r="M309" s="231" t="s">
        <v>1</v>
      </c>
      <c r="N309" s="232" t="s">
        <v>41</v>
      </c>
      <c r="O309" s="94"/>
      <c r="P309" s="233">
        <f>O309*H309</f>
        <v>0</v>
      </c>
      <c r="Q309" s="233">
        <v>0</v>
      </c>
      <c r="R309" s="233">
        <f>Q309*H309</f>
        <v>0</v>
      </c>
      <c r="S309" s="233">
        <v>0</v>
      </c>
      <c r="T309" s="23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5" t="s">
        <v>132</v>
      </c>
      <c r="AT309" s="235" t="s">
        <v>128</v>
      </c>
      <c r="AU309" s="235" t="s">
        <v>133</v>
      </c>
      <c r="AY309" s="14" t="s">
        <v>125</v>
      </c>
      <c r="BE309" s="236">
        <f>IF(N309="základná",J309,0)</f>
        <v>0</v>
      </c>
      <c r="BF309" s="236">
        <f>IF(N309="znížená",J309,0)</f>
        <v>0</v>
      </c>
      <c r="BG309" s="236">
        <f>IF(N309="zákl. prenesená",J309,0)</f>
        <v>0</v>
      </c>
      <c r="BH309" s="236">
        <f>IF(N309="zníž. prenesená",J309,0)</f>
        <v>0</v>
      </c>
      <c r="BI309" s="236">
        <f>IF(N309="nulová",J309,0)</f>
        <v>0</v>
      </c>
      <c r="BJ309" s="14" t="s">
        <v>133</v>
      </c>
      <c r="BK309" s="236">
        <f>ROUND(I309*H309,2)</f>
        <v>0</v>
      </c>
      <c r="BL309" s="14" t="s">
        <v>132</v>
      </c>
      <c r="BM309" s="235" t="s">
        <v>583</v>
      </c>
    </row>
    <row r="310" s="2" customFormat="1" ht="16.5" customHeight="1">
      <c r="A310" s="35"/>
      <c r="B310" s="36"/>
      <c r="C310" s="223" t="s">
        <v>390</v>
      </c>
      <c r="D310" s="223" t="s">
        <v>128</v>
      </c>
      <c r="E310" s="224" t="s">
        <v>584</v>
      </c>
      <c r="F310" s="225" t="s">
        <v>463</v>
      </c>
      <c r="G310" s="226" t="s">
        <v>131</v>
      </c>
      <c r="H310" s="227">
        <v>1</v>
      </c>
      <c r="I310" s="228"/>
      <c r="J310" s="229">
        <f>ROUND(I310*H310,2)</f>
        <v>0</v>
      </c>
      <c r="K310" s="230"/>
      <c r="L310" s="41"/>
      <c r="M310" s="231" t="s">
        <v>1</v>
      </c>
      <c r="N310" s="232" t="s">
        <v>41</v>
      </c>
      <c r="O310" s="94"/>
      <c r="P310" s="233">
        <f>O310*H310</f>
        <v>0</v>
      </c>
      <c r="Q310" s="233">
        <v>0</v>
      </c>
      <c r="R310" s="233">
        <f>Q310*H310</f>
        <v>0</v>
      </c>
      <c r="S310" s="233">
        <v>0</v>
      </c>
      <c r="T310" s="23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5" t="s">
        <v>132</v>
      </c>
      <c r="AT310" s="235" t="s">
        <v>128</v>
      </c>
      <c r="AU310" s="235" t="s">
        <v>133</v>
      </c>
      <c r="AY310" s="14" t="s">
        <v>125</v>
      </c>
      <c r="BE310" s="236">
        <f>IF(N310="základná",J310,0)</f>
        <v>0</v>
      </c>
      <c r="BF310" s="236">
        <f>IF(N310="znížená",J310,0)</f>
        <v>0</v>
      </c>
      <c r="BG310" s="236">
        <f>IF(N310="zákl. prenesená",J310,0)</f>
        <v>0</v>
      </c>
      <c r="BH310" s="236">
        <f>IF(N310="zníž. prenesená",J310,0)</f>
        <v>0</v>
      </c>
      <c r="BI310" s="236">
        <f>IF(N310="nulová",J310,0)</f>
        <v>0</v>
      </c>
      <c r="BJ310" s="14" t="s">
        <v>133</v>
      </c>
      <c r="BK310" s="236">
        <f>ROUND(I310*H310,2)</f>
        <v>0</v>
      </c>
      <c r="BL310" s="14" t="s">
        <v>132</v>
      </c>
      <c r="BM310" s="235" t="s">
        <v>585</v>
      </c>
    </row>
    <row r="311" s="2" customFormat="1" ht="16.5" customHeight="1">
      <c r="A311" s="35"/>
      <c r="B311" s="36"/>
      <c r="C311" s="223" t="s">
        <v>586</v>
      </c>
      <c r="D311" s="223" t="s">
        <v>128</v>
      </c>
      <c r="E311" s="224" t="s">
        <v>466</v>
      </c>
      <c r="F311" s="225" t="s">
        <v>467</v>
      </c>
      <c r="G311" s="226" t="s">
        <v>131</v>
      </c>
      <c r="H311" s="227">
        <v>2</v>
      </c>
      <c r="I311" s="228"/>
      <c r="J311" s="229">
        <f>ROUND(I311*H311,2)</f>
        <v>0</v>
      </c>
      <c r="K311" s="230"/>
      <c r="L311" s="41"/>
      <c r="M311" s="231" t="s">
        <v>1</v>
      </c>
      <c r="N311" s="232" t="s">
        <v>41</v>
      </c>
      <c r="O311" s="94"/>
      <c r="P311" s="233">
        <f>O311*H311</f>
        <v>0</v>
      </c>
      <c r="Q311" s="233">
        <v>0</v>
      </c>
      <c r="R311" s="233">
        <f>Q311*H311</f>
        <v>0</v>
      </c>
      <c r="S311" s="233">
        <v>0</v>
      </c>
      <c r="T311" s="23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5" t="s">
        <v>132</v>
      </c>
      <c r="AT311" s="235" t="s">
        <v>128</v>
      </c>
      <c r="AU311" s="235" t="s">
        <v>133</v>
      </c>
      <c r="AY311" s="14" t="s">
        <v>125</v>
      </c>
      <c r="BE311" s="236">
        <f>IF(N311="základná",J311,0)</f>
        <v>0</v>
      </c>
      <c r="BF311" s="236">
        <f>IF(N311="znížená",J311,0)</f>
        <v>0</v>
      </c>
      <c r="BG311" s="236">
        <f>IF(N311="zákl. prenesená",J311,0)</f>
        <v>0</v>
      </c>
      <c r="BH311" s="236">
        <f>IF(N311="zníž. prenesená",J311,0)</f>
        <v>0</v>
      </c>
      <c r="BI311" s="236">
        <f>IF(N311="nulová",J311,0)</f>
        <v>0</v>
      </c>
      <c r="BJ311" s="14" t="s">
        <v>133</v>
      </c>
      <c r="BK311" s="236">
        <f>ROUND(I311*H311,2)</f>
        <v>0</v>
      </c>
      <c r="BL311" s="14" t="s">
        <v>132</v>
      </c>
      <c r="BM311" s="235" t="s">
        <v>587</v>
      </c>
    </row>
    <row r="312" s="2" customFormat="1" ht="16.5" customHeight="1">
      <c r="A312" s="35"/>
      <c r="B312" s="36"/>
      <c r="C312" s="223" t="s">
        <v>392</v>
      </c>
      <c r="D312" s="223" t="s">
        <v>128</v>
      </c>
      <c r="E312" s="224" t="s">
        <v>469</v>
      </c>
      <c r="F312" s="225" t="s">
        <v>470</v>
      </c>
      <c r="G312" s="226" t="s">
        <v>131</v>
      </c>
      <c r="H312" s="227">
        <v>4</v>
      </c>
      <c r="I312" s="228"/>
      <c r="J312" s="229">
        <f>ROUND(I312*H312,2)</f>
        <v>0</v>
      </c>
      <c r="K312" s="230"/>
      <c r="L312" s="41"/>
      <c r="M312" s="231" t="s">
        <v>1</v>
      </c>
      <c r="N312" s="232" t="s">
        <v>41</v>
      </c>
      <c r="O312" s="94"/>
      <c r="P312" s="233">
        <f>O312*H312</f>
        <v>0</v>
      </c>
      <c r="Q312" s="233">
        <v>0</v>
      </c>
      <c r="R312" s="233">
        <f>Q312*H312</f>
        <v>0</v>
      </c>
      <c r="S312" s="233">
        <v>0</v>
      </c>
      <c r="T312" s="23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5" t="s">
        <v>132</v>
      </c>
      <c r="AT312" s="235" t="s">
        <v>128</v>
      </c>
      <c r="AU312" s="235" t="s">
        <v>133</v>
      </c>
      <c r="AY312" s="14" t="s">
        <v>125</v>
      </c>
      <c r="BE312" s="236">
        <f>IF(N312="základná",J312,0)</f>
        <v>0</v>
      </c>
      <c r="BF312" s="236">
        <f>IF(N312="znížená",J312,0)</f>
        <v>0</v>
      </c>
      <c r="BG312" s="236">
        <f>IF(N312="zákl. prenesená",J312,0)</f>
        <v>0</v>
      </c>
      <c r="BH312" s="236">
        <f>IF(N312="zníž. prenesená",J312,0)</f>
        <v>0</v>
      </c>
      <c r="BI312" s="236">
        <f>IF(N312="nulová",J312,0)</f>
        <v>0</v>
      </c>
      <c r="BJ312" s="14" t="s">
        <v>133</v>
      </c>
      <c r="BK312" s="236">
        <f>ROUND(I312*H312,2)</f>
        <v>0</v>
      </c>
      <c r="BL312" s="14" t="s">
        <v>132</v>
      </c>
      <c r="BM312" s="235" t="s">
        <v>588</v>
      </c>
    </row>
    <row r="313" s="2" customFormat="1" ht="16.5" customHeight="1">
      <c r="A313" s="35"/>
      <c r="B313" s="36"/>
      <c r="C313" s="223" t="s">
        <v>589</v>
      </c>
      <c r="D313" s="223" t="s">
        <v>128</v>
      </c>
      <c r="E313" s="224" t="s">
        <v>473</v>
      </c>
      <c r="F313" s="225" t="s">
        <v>474</v>
      </c>
      <c r="G313" s="226" t="s">
        <v>131</v>
      </c>
      <c r="H313" s="227">
        <v>4</v>
      </c>
      <c r="I313" s="228"/>
      <c r="J313" s="229">
        <f>ROUND(I313*H313,2)</f>
        <v>0</v>
      </c>
      <c r="K313" s="230"/>
      <c r="L313" s="41"/>
      <c r="M313" s="231" t="s">
        <v>1</v>
      </c>
      <c r="N313" s="232" t="s">
        <v>41</v>
      </c>
      <c r="O313" s="94"/>
      <c r="P313" s="233">
        <f>O313*H313</f>
        <v>0</v>
      </c>
      <c r="Q313" s="233">
        <v>0</v>
      </c>
      <c r="R313" s="233">
        <f>Q313*H313</f>
        <v>0</v>
      </c>
      <c r="S313" s="233">
        <v>0</v>
      </c>
      <c r="T313" s="23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5" t="s">
        <v>132</v>
      </c>
      <c r="AT313" s="235" t="s">
        <v>128</v>
      </c>
      <c r="AU313" s="235" t="s">
        <v>133</v>
      </c>
      <c r="AY313" s="14" t="s">
        <v>125</v>
      </c>
      <c r="BE313" s="236">
        <f>IF(N313="základná",J313,0)</f>
        <v>0</v>
      </c>
      <c r="BF313" s="236">
        <f>IF(N313="znížená",J313,0)</f>
        <v>0</v>
      </c>
      <c r="BG313" s="236">
        <f>IF(N313="zákl. prenesená",J313,0)</f>
        <v>0</v>
      </c>
      <c r="BH313" s="236">
        <f>IF(N313="zníž. prenesená",J313,0)</f>
        <v>0</v>
      </c>
      <c r="BI313" s="236">
        <f>IF(N313="nulová",J313,0)</f>
        <v>0</v>
      </c>
      <c r="BJ313" s="14" t="s">
        <v>133</v>
      </c>
      <c r="BK313" s="236">
        <f>ROUND(I313*H313,2)</f>
        <v>0</v>
      </c>
      <c r="BL313" s="14" t="s">
        <v>132</v>
      </c>
      <c r="BM313" s="235" t="s">
        <v>590</v>
      </c>
    </row>
    <row r="314" s="2" customFormat="1" ht="16.5" customHeight="1">
      <c r="A314" s="35"/>
      <c r="B314" s="36"/>
      <c r="C314" s="223" t="s">
        <v>395</v>
      </c>
      <c r="D314" s="223" t="s">
        <v>128</v>
      </c>
      <c r="E314" s="224" t="s">
        <v>320</v>
      </c>
      <c r="F314" s="225" t="s">
        <v>321</v>
      </c>
      <c r="G314" s="226" t="s">
        <v>131</v>
      </c>
      <c r="H314" s="227">
        <v>1</v>
      </c>
      <c r="I314" s="228"/>
      <c r="J314" s="229">
        <f>ROUND(I314*H314,2)</f>
        <v>0</v>
      </c>
      <c r="K314" s="230"/>
      <c r="L314" s="41"/>
      <c r="M314" s="231" t="s">
        <v>1</v>
      </c>
      <c r="N314" s="232" t="s">
        <v>41</v>
      </c>
      <c r="O314" s="94"/>
      <c r="P314" s="233">
        <f>O314*H314</f>
        <v>0</v>
      </c>
      <c r="Q314" s="233">
        <v>0</v>
      </c>
      <c r="R314" s="233">
        <f>Q314*H314</f>
        <v>0</v>
      </c>
      <c r="S314" s="233">
        <v>0</v>
      </c>
      <c r="T314" s="23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5" t="s">
        <v>132</v>
      </c>
      <c r="AT314" s="235" t="s">
        <v>128</v>
      </c>
      <c r="AU314" s="235" t="s">
        <v>133</v>
      </c>
      <c r="AY314" s="14" t="s">
        <v>125</v>
      </c>
      <c r="BE314" s="236">
        <f>IF(N314="základná",J314,0)</f>
        <v>0</v>
      </c>
      <c r="BF314" s="236">
        <f>IF(N314="znížená",J314,0)</f>
        <v>0</v>
      </c>
      <c r="BG314" s="236">
        <f>IF(N314="zákl. prenesená",J314,0)</f>
        <v>0</v>
      </c>
      <c r="BH314" s="236">
        <f>IF(N314="zníž. prenesená",J314,0)</f>
        <v>0</v>
      </c>
      <c r="BI314" s="236">
        <f>IF(N314="nulová",J314,0)</f>
        <v>0</v>
      </c>
      <c r="BJ314" s="14" t="s">
        <v>133</v>
      </c>
      <c r="BK314" s="236">
        <f>ROUND(I314*H314,2)</f>
        <v>0</v>
      </c>
      <c r="BL314" s="14" t="s">
        <v>132</v>
      </c>
      <c r="BM314" s="235" t="s">
        <v>591</v>
      </c>
    </row>
    <row r="315" s="2" customFormat="1" ht="16.5" customHeight="1">
      <c r="A315" s="35"/>
      <c r="B315" s="36"/>
      <c r="C315" s="223" t="s">
        <v>592</v>
      </c>
      <c r="D315" s="223" t="s">
        <v>128</v>
      </c>
      <c r="E315" s="224" t="s">
        <v>593</v>
      </c>
      <c r="F315" s="225" t="s">
        <v>594</v>
      </c>
      <c r="G315" s="226" t="s">
        <v>240</v>
      </c>
      <c r="H315" s="227">
        <v>1</v>
      </c>
      <c r="I315" s="228"/>
      <c r="J315" s="229">
        <f>ROUND(I315*H315,2)</f>
        <v>0</v>
      </c>
      <c r="K315" s="230"/>
      <c r="L315" s="41"/>
      <c r="M315" s="231" t="s">
        <v>1</v>
      </c>
      <c r="N315" s="232" t="s">
        <v>41</v>
      </c>
      <c r="O315" s="94"/>
      <c r="P315" s="233">
        <f>O315*H315</f>
        <v>0</v>
      </c>
      <c r="Q315" s="233">
        <v>0</v>
      </c>
      <c r="R315" s="233">
        <f>Q315*H315</f>
        <v>0</v>
      </c>
      <c r="S315" s="233">
        <v>0</v>
      </c>
      <c r="T315" s="23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5" t="s">
        <v>132</v>
      </c>
      <c r="AT315" s="235" t="s">
        <v>128</v>
      </c>
      <c r="AU315" s="235" t="s">
        <v>133</v>
      </c>
      <c r="AY315" s="14" t="s">
        <v>125</v>
      </c>
      <c r="BE315" s="236">
        <f>IF(N315="základná",J315,0)</f>
        <v>0</v>
      </c>
      <c r="BF315" s="236">
        <f>IF(N315="znížená",J315,0)</f>
        <v>0</v>
      </c>
      <c r="BG315" s="236">
        <f>IF(N315="zákl. prenesená",J315,0)</f>
        <v>0</v>
      </c>
      <c r="BH315" s="236">
        <f>IF(N315="zníž. prenesená",J315,0)</f>
        <v>0</v>
      </c>
      <c r="BI315" s="236">
        <f>IF(N315="nulová",J315,0)</f>
        <v>0</v>
      </c>
      <c r="BJ315" s="14" t="s">
        <v>133</v>
      </c>
      <c r="BK315" s="236">
        <f>ROUND(I315*H315,2)</f>
        <v>0</v>
      </c>
      <c r="BL315" s="14" t="s">
        <v>132</v>
      </c>
      <c r="BM315" s="235" t="s">
        <v>595</v>
      </c>
    </row>
    <row r="316" s="12" customFormat="1" ht="22.8" customHeight="1">
      <c r="A316" s="12"/>
      <c r="B316" s="208"/>
      <c r="C316" s="209"/>
      <c r="D316" s="210" t="s">
        <v>74</v>
      </c>
      <c r="E316" s="221" t="s">
        <v>596</v>
      </c>
      <c r="F316" s="221" t="s">
        <v>597</v>
      </c>
      <c r="G316" s="209"/>
      <c r="H316" s="209"/>
      <c r="I316" s="212"/>
      <c r="J316" s="222">
        <f>BK316</f>
        <v>0</v>
      </c>
      <c r="K316" s="209"/>
      <c r="L316" s="213"/>
      <c r="M316" s="214"/>
      <c r="N316" s="215"/>
      <c r="O316" s="215"/>
      <c r="P316" s="216">
        <f>SUM(P317:P349)</f>
        <v>0</v>
      </c>
      <c r="Q316" s="215"/>
      <c r="R316" s="216">
        <f>SUM(R317:R349)</f>
        <v>0</v>
      </c>
      <c r="S316" s="215"/>
      <c r="T316" s="217">
        <f>SUM(T317:T349)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8" t="s">
        <v>83</v>
      </c>
      <c r="AT316" s="219" t="s">
        <v>74</v>
      </c>
      <c r="AU316" s="219" t="s">
        <v>83</v>
      </c>
      <c r="AY316" s="218" t="s">
        <v>125</v>
      </c>
      <c r="BK316" s="220">
        <f>SUM(BK317:BK349)</f>
        <v>0</v>
      </c>
    </row>
    <row r="317" s="2" customFormat="1" ht="21.75" customHeight="1">
      <c r="A317" s="35"/>
      <c r="B317" s="36"/>
      <c r="C317" s="223" t="s">
        <v>399</v>
      </c>
      <c r="D317" s="223" t="s">
        <v>128</v>
      </c>
      <c r="E317" s="224" t="s">
        <v>571</v>
      </c>
      <c r="F317" s="225" t="s">
        <v>572</v>
      </c>
      <c r="G317" s="226" t="s">
        <v>131</v>
      </c>
      <c r="H317" s="227">
        <v>1</v>
      </c>
      <c r="I317" s="228"/>
      <c r="J317" s="229">
        <f>ROUND(I317*H317,2)</f>
        <v>0</v>
      </c>
      <c r="K317" s="230"/>
      <c r="L317" s="41"/>
      <c r="M317" s="231" t="s">
        <v>1</v>
      </c>
      <c r="N317" s="232" t="s">
        <v>41</v>
      </c>
      <c r="O317" s="94"/>
      <c r="P317" s="233">
        <f>O317*H317</f>
        <v>0</v>
      </c>
      <c r="Q317" s="233">
        <v>0</v>
      </c>
      <c r="R317" s="233">
        <f>Q317*H317</f>
        <v>0</v>
      </c>
      <c r="S317" s="233">
        <v>0</v>
      </c>
      <c r="T317" s="23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5" t="s">
        <v>132</v>
      </c>
      <c r="AT317" s="235" t="s">
        <v>128</v>
      </c>
      <c r="AU317" s="235" t="s">
        <v>133</v>
      </c>
      <c r="AY317" s="14" t="s">
        <v>125</v>
      </c>
      <c r="BE317" s="236">
        <f>IF(N317="základná",J317,0)</f>
        <v>0</v>
      </c>
      <c r="BF317" s="236">
        <f>IF(N317="znížená",J317,0)</f>
        <v>0</v>
      </c>
      <c r="BG317" s="236">
        <f>IF(N317="zákl. prenesená",J317,0)</f>
        <v>0</v>
      </c>
      <c r="BH317" s="236">
        <f>IF(N317="zníž. prenesená",J317,0)</f>
        <v>0</v>
      </c>
      <c r="BI317" s="236">
        <f>IF(N317="nulová",J317,0)</f>
        <v>0</v>
      </c>
      <c r="BJ317" s="14" t="s">
        <v>133</v>
      </c>
      <c r="BK317" s="236">
        <f>ROUND(I317*H317,2)</f>
        <v>0</v>
      </c>
      <c r="BL317" s="14" t="s">
        <v>132</v>
      </c>
      <c r="BM317" s="235" t="s">
        <v>598</v>
      </c>
    </row>
    <row r="318" s="2" customFormat="1" ht="16.5" customHeight="1">
      <c r="A318" s="35"/>
      <c r="B318" s="36"/>
      <c r="C318" s="223" t="s">
        <v>599</v>
      </c>
      <c r="D318" s="223" t="s">
        <v>128</v>
      </c>
      <c r="E318" s="224" t="s">
        <v>446</v>
      </c>
      <c r="F318" s="225" t="s">
        <v>447</v>
      </c>
      <c r="G318" s="226" t="s">
        <v>131</v>
      </c>
      <c r="H318" s="227">
        <v>2</v>
      </c>
      <c r="I318" s="228"/>
      <c r="J318" s="229">
        <f>ROUND(I318*H318,2)</f>
        <v>0</v>
      </c>
      <c r="K318" s="230"/>
      <c r="L318" s="41"/>
      <c r="M318" s="231" t="s">
        <v>1</v>
      </c>
      <c r="N318" s="232" t="s">
        <v>41</v>
      </c>
      <c r="O318" s="94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5" t="s">
        <v>132</v>
      </c>
      <c r="AT318" s="235" t="s">
        <v>128</v>
      </c>
      <c r="AU318" s="235" t="s">
        <v>133</v>
      </c>
      <c r="AY318" s="14" t="s">
        <v>125</v>
      </c>
      <c r="BE318" s="236">
        <f>IF(N318="základná",J318,0)</f>
        <v>0</v>
      </c>
      <c r="BF318" s="236">
        <f>IF(N318="znížená",J318,0)</f>
        <v>0</v>
      </c>
      <c r="BG318" s="236">
        <f>IF(N318="zákl. prenesená",J318,0)</f>
        <v>0</v>
      </c>
      <c r="BH318" s="236">
        <f>IF(N318="zníž. prenesená",J318,0)</f>
        <v>0</v>
      </c>
      <c r="BI318" s="236">
        <f>IF(N318="nulová",J318,0)</f>
        <v>0</v>
      </c>
      <c r="BJ318" s="14" t="s">
        <v>133</v>
      </c>
      <c r="BK318" s="236">
        <f>ROUND(I318*H318,2)</f>
        <v>0</v>
      </c>
      <c r="BL318" s="14" t="s">
        <v>132</v>
      </c>
      <c r="BM318" s="235" t="s">
        <v>600</v>
      </c>
    </row>
    <row r="319" s="2" customFormat="1" ht="16.5" customHeight="1">
      <c r="A319" s="35"/>
      <c r="B319" s="36"/>
      <c r="C319" s="223" t="s">
        <v>400</v>
      </c>
      <c r="D319" s="223" t="s">
        <v>128</v>
      </c>
      <c r="E319" s="224" t="s">
        <v>449</v>
      </c>
      <c r="F319" s="225" t="s">
        <v>450</v>
      </c>
      <c r="G319" s="226" t="s">
        <v>131</v>
      </c>
      <c r="H319" s="227">
        <v>1</v>
      </c>
      <c r="I319" s="228"/>
      <c r="J319" s="229">
        <f>ROUND(I319*H319,2)</f>
        <v>0</v>
      </c>
      <c r="K319" s="230"/>
      <c r="L319" s="41"/>
      <c r="M319" s="231" t="s">
        <v>1</v>
      </c>
      <c r="N319" s="232" t="s">
        <v>41</v>
      </c>
      <c r="O319" s="94"/>
      <c r="P319" s="233">
        <f>O319*H319</f>
        <v>0</v>
      </c>
      <c r="Q319" s="233">
        <v>0</v>
      </c>
      <c r="R319" s="233">
        <f>Q319*H319</f>
        <v>0</v>
      </c>
      <c r="S319" s="233">
        <v>0</v>
      </c>
      <c r="T319" s="23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5" t="s">
        <v>132</v>
      </c>
      <c r="AT319" s="235" t="s">
        <v>128</v>
      </c>
      <c r="AU319" s="235" t="s">
        <v>133</v>
      </c>
      <c r="AY319" s="14" t="s">
        <v>125</v>
      </c>
      <c r="BE319" s="236">
        <f>IF(N319="základná",J319,0)</f>
        <v>0</v>
      </c>
      <c r="BF319" s="236">
        <f>IF(N319="znížená",J319,0)</f>
        <v>0</v>
      </c>
      <c r="BG319" s="236">
        <f>IF(N319="zákl. prenesená",J319,0)</f>
        <v>0</v>
      </c>
      <c r="BH319" s="236">
        <f>IF(N319="zníž. prenesená",J319,0)</f>
        <v>0</v>
      </c>
      <c r="BI319" s="236">
        <f>IF(N319="nulová",J319,0)</f>
        <v>0</v>
      </c>
      <c r="BJ319" s="14" t="s">
        <v>133</v>
      </c>
      <c r="BK319" s="236">
        <f>ROUND(I319*H319,2)</f>
        <v>0</v>
      </c>
      <c r="BL319" s="14" t="s">
        <v>132</v>
      </c>
      <c r="BM319" s="235" t="s">
        <v>601</v>
      </c>
    </row>
    <row r="320" s="2" customFormat="1" ht="16.5" customHeight="1">
      <c r="A320" s="35"/>
      <c r="B320" s="36"/>
      <c r="C320" s="223" t="s">
        <v>602</v>
      </c>
      <c r="D320" s="223" t="s">
        <v>128</v>
      </c>
      <c r="E320" s="224" t="s">
        <v>578</v>
      </c>
      <c r="F320" s="225" t="s">
        <v>141</v>
      </c>
      <c r="G320" s="226" t="s">
        <v>131</v>
      </c>
      <c r="H320" s="227">
        <v>2</v>
      </c>
      <c r="I320" s="228"/>
      <c r="J320" s="229">
        <f>ROUND(I320*H320,2)</f>
        <v>0</v>
      </c>
      <c r="K320" s="230"/>
      <c r="L320" s="41"/>
      <c r="M320" s="231" t="s">
        <v>1</v>
      </c>
      <c r="N320" s="232" t="s">
        <v>41</v>
      </c>
      <c r="O320" s="94"/>
      <c r="P320" s="233">
        <f>O320*H320</f>
        <v>0</v>
      </c>
      <c r="Q320" s="233">
        <v>0</v>
      </c>
      <c r="R320" s="233">
        <f>Q320*H320</f>
        <v>0</v>
      </c>
      <c r="S320" s="233">
        <v>0</v>
      </c>
      <c r="T320" s="23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5" t="s">
        <v>132</v>
      </c>
      <c r="AT320" s="235" t="s">
        <v>128</v>
      </c>
      <c r="AU320" s="235" t="s">
        <v>133</v>
      </c>
      <c r="AY320" s="14" t="s">
        <v>125</v>
      </c>
      <c r="BE320" s="236">
        <f>IF(N320="základná",J320,0)</f>
        <v>0</v>
      </c>
      <c r="BF320" s="236">
        <f>IF(N320="znížená",J320,0)</f>
        <v>0</v>
      </c>
      <c r="BG320" s="236">
        <f>IF(N320="zákl. prenesená",J320,0)</f>
        <v>0</v>
      </c>
      <c r="BH320" s="236">
        <f>IF(N320="zníž. prenesená",J320,0)</f>
        <v>0</v>
      </c>
      <c r="BI320" s="236">
        <f>IF(N320="nulová",J320,0)</f>
        <v>0</v>
      </c>
      <c r="BJ320" s="14" t="s">
        <v>133</v>
      </c>
      <c r="BK320" s="236">
        <f>ROUND(I320*H320,2)</f>
        <v>0</v>
      </c>
      <c r="BL320" s="14" t="s">
        <v>132</v>
      </c>
      <c r="BM320" s="235" t="s">
        <v>603</v>
      </c>
    </row>
    <row r="321" s="2" customFormat="1" ht="16.5" customHeight="1">
      <c r="A321" s="35"/>
      <c r="B321" s="36"/>
      <c r="C321" s="223" t="s">
        <v>402</v>
      </c>
      <c r="D321" s="223" t="s">
        <v>128</v>
      </c>
      <c r="E321" s="224" t="s">
        <v>455</v>
      </c>
      <c r="F321" s="225" t="s">
        <v>456</v>
      </c>
      <c r="G321" s="226" t="s">
        <v>131</v>
      </c>
      <c r="H321" s="227">
        <v>2</v>
      </c>
      <c r="I321" s="228"/>
      <c r="J321" s="229">
        <f>ROUND(I321*H321,2)</f>
        <v>0</v>
      </c>
      <c r="K321" s="230"/>
      <c r="L321" s="41"/>
      <c r="M321" s="231" t="s">
        <v>1</v>
      </c>
      <c r="N321" s="232" t="s">
        <v>41</v>
      </c>
      <c r="O321" s="94"/>
      <c r="P321" s="233">
        <f>O321*H321</f>
        <v>0</v>
      </c>
      <c r="Q321" s="233">
        <v>0</v>
      </c>
      <c r="R321" s="233">
        <f>Q321*H321</f>
        <v>0</v>
      </c>
      <c r="S321" s="233">
        <v>0</v>
      </c>
      <c r="T321" s="23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5" t="s">
        <v>132</v>
      </c>
      <c r="AT321" s="235" t="s">
        <v>128</v>
      </c>
      <c r="AU321" s="235" t="s">
        <v>133</v>
      </c>
      <c r="AY321" s="14" t="s">
        <v>125</v>
      </c>
      <c r="BE321" s="236">
        <f>IF(N321="základná",J321,0)</f>
        <v>0</v>
      </c>
      <c r="BF321" s="236">
        <f>IF(N321="znížená",J321,0)</f>
        <v>0</v>
      </c>
      <c r="BG321" s="236">
        <f>IF(N321="zákl. prenesená",J321,0)</f>
        <v>0</v>
      </c>
      <c r="BH321" s="236">
        <f>IF(N321="zníž. prenesená",J321,0)</f>
        <v>0</v>
      </c>
      <c r="BI321" s="236">
        <f>IF(N321="nulová",J321,0)</f>
        <v>0</v>
      </c>
      <c r="BJ321" s="14" t="s">
        <v>133</v>
      </c>
      <c r="BK321" s="236">
        <f>ROUND(I321*H321,2)</f>
        <v>0</v>
      </c>
      <c r="BL321" s="14" t="s">
        <v>132</v>
      </c>
      <c r="BM321" s="235" t="s">
        <v>604</v>
      </c>
    </row>
    <row r="322" s="2" customFormat="1" ht="16.5" customHeight="1">
      <c r="A322" s="35"/>
      <c r="B322" s="36"/>
      <c r="C322" s="223" t="s">
        <v>605</v>
      </c>
      <c r="D322" s="223" t="s">
        <v>128</v>
      </c>
      <c r="E322" s="224" t="s">
        <v>582</v>
      </c>
      <c r="F322" s="225" t="s">
        <v>460</v>
      </c>
      <c r="G322" s="226" t="s">
        <v>131</v>
      </c>
      <c r="H322" s="227">
        <v>10</v>
      </c>
      <c r="I322" s="228"/>
      <c r="J322" s="229">
        <f>ROUND(I322*H322,2)</f>
        <v>0</v>
      </c>
      <c r="K322" s="230"/>
      <c r="L322" s="41"/>
      <c r="M322" s="231" t="s">
        <v>1</v>
      </c>
      <c r="N322" s="232" t="s">
        <v>41</v>
      </c>
      <c r="O322" s="94"/>
      <c r="P322" s="233">
        <f>O322*H322</f>
        <v>0</v>
      </c>
      <c r="Q322" s="233">
        <v>0</v>
      </c>
      <c r="R322" s="233">
        <f>Q322*H322</f>
        <v>0</v>
      </c>
      <c r="S322" s="233">
        <v>0</v>
      </c>
      <c r="T322" s="234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5" t="s">
        <v>132</v>
      </c>
      <c r="AT322" s="235" t="s">
        <v>128</v>
      </c>
      <c r="AU322" s="235" t="s">
        <v>133</v>
      </c>
      <c r="AY322" s="14" t="s">
        <v>125</v>
      </c>
      <c r="BE322" s="236">
        <f>IF(N322="základná",J322,0)</f>
        <v>0</v>
      </c>
      <c r="BF322" s="236">
        <f>IF(N322="znížená",J322,0)</f>
        <v>0</v>
      </c>
      <c r="BG322" s="236">
        <f>IF(N322="zákl. prenesená",J322,0)</f>
        <v>0</v>
      </c>
      <c r="BH322" s="236">
        <f>IF(N322="zníž. prenesená",J322,0)</f>
        <v>0</v>
      </c>
      <c r="BI322" s="236">
        <f>IF(N322="nulová",J322,0)</f>
        <v>0</v>
      </c>
      <c r="BJ322" s="14" t="s">
        <v>133</v>
      </c>
      <c r="BK322" s="236">
        <f>ROUND(I322*H322,2)</f>
        <v>0</v>
      </c>
      <c r="BL322" s="14" t="s">
        <v>132</v>
      </c>
      <c r="BM322" s="235" t="s">
        <v>606</v>
      </c>
    </row>
    <row r="323" s="2" customFormat="1" ht="16.5" customHeight="1">
      <c r="A323" s="35"/>
      <c r="B323" s="36"/>
      <c r="C323" s="223" t="s">
        <v>407</v>
      </c>
      <c r="D323" s="223" t="s">
        <v>128</v>
      </c>
      <c r="E323" s="224" t="s">
        <v>584</v>
      </c>
      <c r="F323" s="225" t="s">
        <v>463</v>
      </c>
      <c r="G323" s="226" t="s">
        <v>131</v>
      </c>
      <c r="H323" s="227">
        <v>10</v>
      </c>
      <c r="I323" s="228"/>
      <c r="J323" s="229">
        <f>ROUND(I323*H323,2)</f>
        <v>0</v>
      </c>
      <c r="K323" s="230"/>
      <c r="L323" s="41"/>
      <c r="M323" s="231" t="s">
        <v>1</v>
      </c>
      <c r="N323" s="232" t="s">
        <v>41</v>
      </c>
      <c r="O323" s="94"/>
      <c r="P323" s="233">
        <f>O323*H323</f>
        <v>0</v>
      </c>
      <c r="Q323" s="233">
        <v>0</v>
      </c>
      <c r="R323" s="233">
        <f>Q323*H323</f>
        <v>0</v>
      </c>
      <c r="S323" s="233">
        <v>0</v>
      </c>
      <c r="T323" s="23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5" t="s">
        <v>132</v>
      </c>
      <c r="AT323" s="235" t="s">
        <v>128</v>
      </c>
      <c r="AU323" s="235" t="s">
        <v>133</v>
      </c>
      <c r="AY323" s="14" t="s">
        <v>125</v>
      </c>
      <c r="BE323" s="236">
        <f>IF(N323="základná",J323,0)</f>
        <v>0</v>
      </c>
      <c r="BF323" s="236">
        <f>IF(N323="znížená",J323,0)</f>
        <v>0</v>
      </c>
      <c r="BG323" s="236">
        <f>IF(N323="zákl. prenesená",J323,0)</f>
        <v>0</v>
      </c>
      <c r="BH323" s="236">
        <f>IF(N323="zníž. prenesená",J323,0)</f>
        <v>0</v>
      </c>
      <c r="BI323" s="236">
        <f>IF(N323="nulová",J323,0)</f>
        <v>0</v>
      </c>
      <c r="BJ323" s="14" t="s">
        <v>133</v>
      </c>
      <c r="BK323" s="236">
        <f>ROUND(I323*H323,2)</f>
        <v>0</v>
      </c>
      <c r="BL323" s="14" t="s">
        <v>132</v>
      </c>
      <c r="BM323" s="235" t="s">
        <v>607</v>
      </c>
    </row>
    <row r="324" s="2" customFormat="1" ht="16.5" customHeight="1">
      <c r="A324" s="35"/>
      <c r="B324" s="36"/>
      <c r="C324" s="223" t="s">
        <v>608</v>
      </c>
      <c r="D324" s="223" t="s">
        <v>128</v>
      </c>
      <c r="E324" s="224" t="s">
        <v>466</v>
      </c>
      <c r="F324" s="225" t="s">
        <v>467</v>
      </c>
      <c r="G324" s="226" t="s">
        <v>131</v>
      </c>
      <c r="H324" s="227">
        <v>20</v>
      </c>
      <c r="I324" s="228"/>
      <c r="J324" s="229">
        <f>ROUND(I324*H324,2)</f>
        <v>0</v>
      </c>
      <c r="K324" s="230"/>
      <c r="L324" s="41"/>
      <c r="M324" s="231" t="s">
        <v>1</v>
      </c>
      <c r="N324" s="232" t="s">
        <v>41</v>
      </c>
      <c r="O324" s="94"/>
      <c r="P324" s="233">
        <f>O324*H324</f>
        <v>0</v>
      </c>
      <c r="Q324" s="233">
        <v>0</v>
      </c>
      <c r="R324" s="233">
        <f>Q324*H324</f>
        <v>0</v>
      </c>
      <c r="S324" s="233">
        <v>0</v>
      </c>
      <c r="T324" s="23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5" t="s">
        <v>132</v>
      </c>
      <c r="AT324" s="235" t="s">
        <v>128</v>
      </c>
      <c r="AU324" s="235" t="s">
        <v>133</v>
      </c>
      <c r="AY324" s="14" t="s">
        <v>125</v>
      </c>
      <c r="BE324" s="236">
        <f>IF(N324="základná",J324,0)</f>
        <v>0</v>
      </c>
      <c r="BF324" s="236">
        <f>IF(N324="znížená",J324,0)</f>
        <v>0</v>
      </c>
      <c r="BG324" s="236">
        <f>IF(N324="zákl. prenesená",J324,0)</f>
        <v>0</v>
      </c>
      <c r="BH324" s="236">
        <f>IF(N324="zníž. prenesená",J324,0)</f>
        <v>0</v>
      </c>
      <c r="BI324" s="236">
        <f>IF(N324="nulová",J324,0)</f>
        <v>0</v>
      </c>
      <c r="BJ324" s="14" t="s">
        <v>133</v>
      </c>
      <c r="BK324" s="236">
        <f>ROUND(I324*H324,2)</f>
        <v>0</v>
      </c>
      <c r="BL324" s="14" t="s">
        <v>132</v>
      </c>
      <c r="BM324" s="235" t="s">
        <v>609</v>
      </c>
    </row>
    <row r="325" s="2" customFormat="1" ht="16.5" customHeight="1">
      <c r="A325" s="35"/>
      <c r="B325" s="36"/>
      <c r="C325" s="223" t="s">
        <v>409</v>
      </c>
      <c r="D325" s="223" t="s">
        <v>128</v>
      </c>
      <c r="E325" s="224" t="s">
        <v>469</v>
      </c>
      <c r="F325" s="225" t="s">
        <v>470</v>
      </c>
      <c r="G325" s="226" t="s">
        <v>131</v>
      </c>
      <c r="H325" s="227">
        <v>40</v>
      </c>
      <c r="I325" s="228"/>
      <c r="J325" s="229">
        <f>ROUND(I325*H325,2)</f>
        <v>0</v>
      </c>
      <c r="K325" s="230"/>
      <c r="L325" s="41"/>
      <c r="M325" s="231" t="s">
        <v>1</v>
      </c>
      <c r="N325" s="232" t="s">
        <v>41</v>
      </c>
      <c r="O325" s="94"/>
      <c r="P325" s="233">
        <f>O325*H325</f>
        <v>0</v>
      </c>
      <c r="Q325" s="233">
        <v>0</v>
      </c>
      <c r="R325" s="233">
        <f>Q325*H325</f>
        <v>0</v>
      </c>
      <c r="S325" s="233">
        <v>0</v>
      </c>
      <c r="T325" s="23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5" t="s">
        <v>132</v>
      </c>
      <c r="AT325" s="235" t="s">
        <v>128</v>
      </c>
      <c r="AU325" s="235" t="s">
        <v>133</v>
      </c>
      <c r="AY325" s="14" t="s">
        <v>125</v>
      </c>
      <c r="BE325" s="236">
        <f>IF(N325="základná",J325,0)</f>
        <v>0</v>
      </c>
      <c r="BF325" s="236">
        <f>IF(N325="znížená",J325,0)</f>
        <v>0</v>
      </c>
      <c r="BG325" s="236">
        <f>IF(N325="zákl. prenesená",J325,0)</f>
        <v>0</v>
      </c>
      <c r="BH325" s="236">
        <f>IF(N325="zníž. prenesená",J325,0)</f>
        <v>0</v>
      </c>
      <c r="BI325" s="236">
        <f>IF(N325="nulová",J325,0)</f>
        <v>0</v>
      </c>
      <c r="BJ325" s="14" t="s">
        <v>133</v>
      </c>
      <c r="BK325" s="236">
        <f>ROUND(I325*H325,2)</f>
        <v>0</v>
      </c>
      <c r="BL325" s="14" t="s">
        <v>132</v>
      </c>
      <c r="BM325" s="235" t="s">
        <v>610</v>
      </c>
    </row>
    <row r="326" s="2" customFormat="1" ht="16.5" customHeight="1">
      <c r="A326" s="35"/>
      <c r="B326" s="36"/>
      <c r="C326" s="223" t="s">
        <v>611</v>
      </c>
      <c r="D326" s="223" t="s">
        <v>128</v>
      </c>
      <c r="E326" s="224" t="s">
        <v>473</v>
      </c>
      <c r="F326" s="225" t="s">
        <v>474</v>
      </c>
      <c r="G326" s="226" t="s">
        <v>131</v>
      </c>
      <c r="H326" s="227">
        <v>40</v>
      </c>
      <c r="I326" s="228"/>
      <c r="J326" s="229">
        <f>ROUND(I326*H326,2)</f>
        <v>0</v>
      </c>
      <c r="K326" s="230"/>
      <c r="L326" s="41"/>
      <c r="M326" s="231" t="s">
        <v>1</v>
      </c>
      <c r="N326" s="232" t="s">
        <v>41</v>
      </c>
      <c r="O326" s="94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5" t="s">
        <v>132</v>
      </c>
      <c r="AT326" s="235" t="s">
        <v>128</v>
      </c>
      <c r="AU326" s="235" t="s">
        <v>133</v>
      </c>
      <c r="AY326" s="14" t="s">
        <v>125</v>
      </c>
      <c r="BE326" s="236">
        <f>IF(N326="základná",J326,0)</f>
        <v>0</v>
      </c>
      <c r="BF326" s="236">
        <f>IF(N326="znížená",J326,0)</f>
        <v>0</v>
      </c>
      <c r="BG326" s="236">
        <f>IF(N326="zákl. prenesená",J326,0)</f>
        <v>0</v>
      </c>
      <c r="BH326" s="236">
        <f>IF(N326="zníž. prenesená",J326,0)</f>
        <v>0</v>
      </c>
      <c r="BI326" s="236">
        <f>IF(N326="nulová",J326,0)</f>
        <v>0</v>
      </c>
      <c r="BJ326" s="14" t="s">
        <v>133</v>
      </c>
      <c r="BK326" s="236">
        <f>ROUND(I326*H326,2)</f>
        <v>0</v>
      </c>
      <c r="BL326" s="14" t="s">
        <v>132</v>
      </c>
      <c r="BM326" s="235" t="s">
        <v>612</v>
      </c>
    </row>
    <row r="327" s="2" customFormat="1" ht="24.15" customHeight="1">
      <c r="A327" s="35"/>
      <c r="B327" s="36"/>
      <c r="C327" s="223" t="s">
        <v>410</v>
      </c>
      <c r="D327" s="223" t="s">
        <v>128</v>
      </c>
      <c r="E327" s="224" t="s">
        <v>476</v>
      </c>
      <c r="F327" s="225" t="s">
        <v>477</v>
      </c>
      <c r="G327" s="226" t="s">
        <v>240</v>
      </c>
      <c r="H327" s="227">
        <v>1</v>
      </c>
      <c r="I327" s="228"/>
      <c r="J327" s="229">
        <f>ROUND(I327*H327,2)</f>
        <v>0</v>
      </c>
      <c r="K327" s="230"/>
      <c r="L327" s="41"/>
      <c r="M327" s="231" t="s">
        <v>1</v>
      </c>
      <c r="N327" s="232" t="s">
        <v>41</v>
      </c>
      <c r="O327" s="94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5" t="s">
        <v>132</v>
      </c>
      <c r="AT327" s="235" t="s">
        <v>128</v>
      </c>
      <c r="AU327" s="235" t="s">
        <v>133</v>
      </c>
      <c r="AY327" s="14" t="s">
        <v>125</v>
      </c>
      <c r="BE327" s="236">
        <f>IF(N327="základná",J327,0)</f>
        <v>0</v>
      </c>
      <c r="BF327" s="236">
        <f>IF(N327="znížená",J327,0)</f>
        <v>0</v>
      </c>
      <c r="BG327" s="236">
        <f>IF(N327="zákl. prenesená",J327,0)</f>
        <v>0</v>
      </c>
      <c r="BH327" s="236">
        <f>IF(N327="zníž. prenesená",J327,0)</f>
        <v>0</v>
      </c>
      <c r="BI327" s="236">
        <f>IF(N327="nulová",J327,0)</f>
        <v>0</v>
      </c>
      <c r="BJ327" s="14" t="s">
        <v>133</v>
      </c>
      <c r="BK327" s="236">
        <f>ROUND(I327*H327,2)</f>
        <v>0</v>
      </c>
      <c r="BL327" s="14" t="s">
        <v>132</v>
      </c>
      <c r="BM327" s="235" t="s">
        <v>613</v>
      </c>
    </row>
    <row r="328" s="2" customFormat="1" ht="16.5" customHeight="1">
      <c r="A328" s="35"/>
      <c r="B328" s="36"/>
      <c r="C328" s="223" t="s">
        <v>614</v>
      </c>
      <c r="D328" s="223" t="s">
        <v>128</v>
      </c>
      <c r="E328" s="224" t="s">
        <v>615</v>
      </c>
      <c r="F328" s="225" t="s">
        <v>616</v>
      </c>
      <c r="G328" s="226" t="s">
        <v>131</v>
      </c>
      <c r="H328" s="227">
        <v>1</v>
      </c>
      <c r="I328" s="228"/>
      <c r="J328" s="229">
        <f>ROUND(I328*H328,2)</f>
        <v>0</v>
      </c>
      <c r="K328" s="230"/>
      <c r="L328" s="41"/>
      <c r="M328" s="231" t="s">
        <v>1</v>
      </c>
      <c r="N328" s="232" t="s">
        <v>41</v>
      </c>
      <c r="O328" s="94"/>
      <c r="P328" s="233">
        <f>O328*H328</f>
        <v>0</v>
      </c>
      <c r="Q328" s="233">
        <v>0</v>
      </c>
      <c r="R328" s="233">
        <f>Q328*H328</f>
        <v>0</v>
      </c>
      <c r="S328" s="233">
        <v>0</v>
      </c>
      <c r="T328" s="23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5" t="s">
        <v>132</v>
      </c>
      <c r="AT328" s="235" t="s">
        <v>128</v>
      </c>
      <c r="AU328" s="235" t="s">
        <v>133</v>
      </c>
      <c r="AY328" s="14" t="s">
        <v>125</v>
      </c>
      <c r="BE328" s="236">
        <f>IF(N328="základná",J328,0)</f>
        <v>0</v>
      </c>
      <c r="BF328" s="236">
        <f>IF(N328="znížená",J328,0)</f>
        <v>0</v>
      </c>
      <c r="BG328" s="236">
        <f>IF(N328="zákl. prenesená",J328,0)</f>
        <v>0</v>
      </c>
      <c r="BH328" s="236">
        <f>IF(N328="zníž. prenesená",J328,0)</f>
        <v>0</v>
      </c>
      <c r="BI328" s="236">
        <f>IF(N328="nulová",J328,0)</f>
        <v>0</v>
      </c>
      <c r="BJ328" s="14" t="s">
        <v>133</v>
      </c>
      <c r="BK328" s="236">
        <f>ROUND(I328*H328,2)</f>
        <v>0</v>
      </c>
      <c r="BL328" s="14" t="s">
        <v>132</v>
      </c>
      <c r="BM328" s="235" t="s">
        <v>617</v>
      </c>
    </row>
    <row r="329" s="2" customFormat="1" ht="16.5" customHeight="1">
      <c r="A329" s="35"/>
      <c r="B329" s="36"/>
      <c r="C329" s="223" t="s">
        <v>412</v>
      </c>
      <c r="D329" s="223" t="s">
        <v>128</v>
      </c>
      <c r="E329" s="224" t="s">
        <v>323</v>
      </c>
      <c r="F329" s="225" t="s">
        <v>324</v>
      </c>
      <c r="G329" s="226" t="s">
        <v>131</v>
      </c>
      <c r="H329" s="227">
        <v>1</v>
      </c>
      <c r="I329" s="228"/>
      <c r="J329" s="229">
        <f>ROUND(I329*H329,2)</f>
        <v>0</v>
      </c>
      <c r="K329" s="230"/>
      <c r="L329" s="41"/>
      <c r="M329" s="231" t="s">
        <v>1</v>
      </c>
      <c r="N329" s="232" t="s">
        <v>41</v>
      </c>
      <c r="O329" s="94"/>
      <c r="P329" s="233">
        <f>O329*H329</f>
        <v>0</v>
      </c>
      <c r="Q329" s="233">
        <v>0</v>
      </c>
      <c r="R329" s="233">
        <f>Q329*H329</f>
        <v>0</v>
      </c>
      <c r="S329" s="233">
        <v>0</v>
      </c>
      <c r="T329" s="23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5" t="s">
        <v>132</v>
      </c>
      <c r="AT329" s="235" t="s">
        <v>128</v>
      </c>
      <c r="AU329" s="235" t="s">
        <v>133</v>
      </c>
      <c r="AY329" s="14" t="s">
        <v>125</v>
      </c>
      <c r="BE329" s="236">
        <f>IF(N329="základná",J329,0)</f>
        <v>0</v>
      </c>
      <c r="BF329" s="236">
        <f>IF(N329="znížená",J329,0)</f>
        <v>0</v>
      </c>
      <c r="BG329" s="236">
        <f>IF(N329="zákl. prenesená",J329,0)</f>
        <v>0</v>
      </c>
      <c r="BH329" s="236">
        <f>IF(N329="zníž. prenesená",J329,0)</f>
        <v>0</v>
      </c>
      <c r="BI329" s="236">
        <f>IF(N329="nulová",J329,0)</f>
        <v>0</v>
      </c>
      <c r="BJ329" s="14" t="s">
        <v>133</v>
      </c>
      <c r="BK329" s="236">
        <f>ROUND(I329*H329,2)</f>
        <v>0</v>
      </c>
      <c r="BL329" s="14" t="s">
        <v>132</v>
      </c>
      <c r="BM329" s="235" t="s">
        <v>618</v>
      </c>
    </row>
    <row r="330" s="2" customFormat="1" ht="24.15" customHeight="1">
      <c r="A330" s="35"/>
      <c r="B330" s="36"/>
      <c r="C330" s="223" t="s">
        <v>619</v>
      </c>
      <c r="D330" s="223" t="s">
        <v>128</v>
      </c>
      <c r="E330" s="224" t="s">
        <v>294</v>
      </c>
      <c r="F330" s="225" t="s">
        <v>295</v>
      </c>
      <c r="G330" s="226" t="s">
        <v>131</v>
      </c>
      <c r="H330" s="227">
        <v>2</v>
      </c>
      <c r="I330" s="228"/>
      <c r="J330" s="229">
        <f>ROUND(I330*H330,2)</f>
        <v>0</v>
      </c>
      <c r="K330" s="230"/>
      <c r="L330" s="41"/>
      <c r="M330" s="231" t="s">
        <v>1</v>
      </c>
      <c r="N330" s="232" t="s">
        <v>41</v>
      </c>
      <c r="O330" s="94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5" t="s">
        <v>132</v>
      </c>
      <c r="AT330" s="235" t="s">
        <v>128</v>
      </c>
      <c r="AU330" s="235" t="s">
        <v>133</v>
      </c>
      <c r="AY330" s="14" t="s">
        <v>125</v>
      </c>
      <c r="BE330" s="236">
        <f>IF(N330="základná",J330,0)</f>
        <v>0</v>
      </c>
      <c r="BF330" s="236">
        <f>IF(N330="znížená",J330,0)</f>
        <v>0</v>
      </c>
      <c r="BG330" s="236">
        <f>IF(N330="zákl. prenesená",J330,0)</f>
        <v>0</v>
      </c>
      <c r="BH330" s="236">
        <f>IF(N330="zníž. prenesená",J330,0)</f>
        <v>0</v>
      </c>
      <c r="BI330" s="236">
        <f>IF(N330="nulová",J330,0)</f>
        <v>0</v>
      </c>
      <c r="BJ330" s="14" t="s">
        <v>133</v>
      </c>
      <c r="BK330" s="236">
        <f>ROUND(I330*H330,2)</f>
        <v>0</v>
      </c>
      <c r="BL330" s="14" t="s">
        <v>132</v>
      </c>
      <c r="BM330" s="235" t="s">
        <v>620</v>
      </c>
    </row>
    <row r="331" s="2" customFormat="1" ht="16.5" customHeight="1">
      <c r="A331" s="35"/>
      <c r="B331" s="36"/>
      <c r="C331" s="223" t="s">
        <v>413</v>
      </c>
      <c r="D331" s="223" t="s">
        <v>128</v>
      </c>
      <c r="E331" s="224" t="s">
        <v>291</v>
      </c>
      <c r="F331" s="225" t="s">
        <v>292</v>
      </c>
      <c r="G331" s="226" t="s">
        <v>131</v>
      </c>
      <c r="H331" s="227">
        <v>6</v>
      </c>
      <c r="I331" s="228"/>
      <c r="J331" s="229">
        <f>ROUND(I331*H331,2)</f>
        <v>0</v>
      </c>
      <c r="K331" s="230"/>
      <c r="L331" s="41"/>
      <c r="M331" s="231" t="s">
        <v>1</v>
      </c>
      <c r="N331" s="232" t="s">
        <v>41</v>
      </c>
      <c r="O331" s="94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5" t="s">
        <v>132</v>
      </c>
      <c r="AT331" s="235" t="s">
        <v>128</v>
      </c>
      <c r="AU331" s="235" t="s">
        <v>133</v>
      </c>
      <c r="AY331" s="14" t="s">
        <v>125</v>
      </c>
      <c r="BE331" s="236">
        <f>IF(N331="základná",J331,0)</f>
        <v>0</v>
      </c>
      <c r="BF331" s="236">
        <f>IF(N331="znížená",J331,0)</f>
        <v>0</v>
      </c>
      <c r="BG331" s="236">
        <f>IF(N331="zákl. prenesená",J331,0)</f>
        <v>0</v>
      </c>
      <c r="BH331" s="236">
        <f>IF(N331="zníž. prenesená",J331,0)</f>
        <v>0</v>
      </c>
      <c r="BI331" s="236">
        <f>IF(N331="nulová",J331,0)</f>
        <v>0</v>
      </c>
      <c r="BJ331" s="14" t="s">
        <v>133</v>
      </c>
      <c r="BK331" s="236">
        <f>ROUND(I331*H331,2)</f>
        <v>0</v>
      </c>
      <c r="BL331" s="14" t="s">
        <v>132</v>
      </c>
      <c r="BM331" s="235" t="s">
        <v>621</v>
      </c>
    </row>
    <row r="332" s="2" customFormat="1" ht="16.5" customHeight="1">
      <c r="A332" s="35"/>
      <c r="B332" s="36"/>
      <c r="C332" s="223" t="s">
        <v>622</v>
      </c>
      <c r="D332" s="223" t="s">
        <v>128</v>
      </c>
      <c r="E332" s="224" t="s">
        <v>341</v>
      </c>
      <c r="F332" s="225" t="s">
        <v>342</v>
      </c>
      <c r="G332" s="226" t="s">
        <v>131</v>
      </c>
      <c r="H332" s="227">
        <v>20</v>
      </c>
      <c r="I332" s="228"/>
      <c r="J332" s="229">
        <f>ROUND(I332*H332,2)</f>
        <v>0</v>
      </c>
      <c r="K332" s="230"/>
      <c r="L332" s="41"/>
      <c r="M332" s="231" t="s">
        <v>1</v>
      </c>
      <c r="N332" s="232" t="s">
        <v>41</v>
      </c>
      <c r="O332" s="94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5" t="s">
        <v>132</v>
      </c>
      <c r="AT332" s="235" t="s">
        <v>128</v>
      </c>
      <c r="AU332" s="235" t="s">
        <v>133</v>
      </c>
      <c r="AY332" s="14" t="s">
        <v>125</v>
      </c>
      <c r="BE332" s="236">
        <f>IF(N332="základná",J332,0)</f>
        <v>0</v>
      </c>
      <c r="BF332" s="236">
        <f>IF(N332="znížená",J332,0)</f>
        <v>0</v>
      </c>
      <c r="BG332" s="236">
        <f>IF(N332="zákl. prenesená",J332,0)</f>
        <v>0</v>
      </c>
      <c r="BH332" s="236">
        <f>IF(N332="zníž. prenesená",J332,0)</f>
        <v>0</v>
      </c>
      <c r="BI332" s="236">
        <f>IF(N332="nulová",J332,0)</f>
        <v>0</v>
      </c>
      <c r="BJ332" s="14" t="s">
        <v>133</v>
      </c>
      <c r="BK332" s="236">
        <f>ROUND(I332*H332,2)</f>
        <v>0</v>
      </c>
      <c r="BL332" s="14" t="s">
        <v>132</v>
      </c>
      <c r="BM332" s="235" t="s">
        <v>623</v>
      </c>
    </row>
    <row r="333" s="2" customFormat="1" ht="16.5" customHeight="1">
      <c r="A333" s="35"/>
      <c r="B333" s="36"/>
      <c r="C333" s="223" t="s">
        <v>415</v>
      </c>
      <c r="D333" s="223" t="s">
        <v>128</v>
      </c>
      <c r="E333" s="224" t="s">
        <v>298</v>
      </c>
      <c r="F333" s="225" t="s">
        <v>299</v>
      </c>
      <c r="G333" s="226" t="s">
        <v>131</v>
      </c>
      <c r="H333" s="227">
        <v>7</v>
      </c>
      <c r="I333" s="228"/>
      <c r="J333" s="229">
        <f>ROUND(I333*H333,2)</f>
        <v>0</v>
      </c>
      <c r="K333" s="230"/>
      <c r="L333" s="41"/>
      <c r="M333" s="231" t="s">
        <v>1</v>
      </c>
      <c r="N333" s="232" t="s">
        <v>41</v>
      </c>
      <c r="O333" s="94"/>
      <c r="P333" s="233">
        <f>O333*H333</f>
        <v>0</v>
      </c>
      <c r="Q333" s="233">
        <v>0</v>
      </c>
      <c r="R333" s="233">
        <f>Q333*H333</f>
        <v>0</v>
      </c>
      <c r="S333" s="233">
        <v>0</v>
      </c>
      <c r="T333" s="23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5" t="s">
        <v>132</v>
      </c>
      <c r="AT333" s="235" t="s">
        <v>128</v>
      </c>
      <c r="AU333" s="235" t="s">
        <v>133</v>
      </c>
      <c r="AY333" s="14" t="s">
        <v>125</v>
      </c>
      <c r="BE333" s="236">
        <f>IF(N333="základná",J333,0)</f>
        <v>0</v>
      </c>
      <c r="BF333" s="236">
        <f>IF(N333="znížená",J333,0)</f>
        <v>0</v>
      </c>
      <c r="BG333" s="236">
        <f>IF(N333="zákl. prenesená",J333,0)</f>
        <v>0</v>
      </c>
      <c r="BH333" s="236">
        <f>IF(N333="zníž. prenesená",J333,0)</f>
        <v>0</v>
      </c>
      <c r="BI333" s="236">
        <f>IF(N333="nulová",J333,0)</f>
        <v>0</v>
      </c>
      <c r="BJ333" s="14" t="s">
        <v>133</v>
      </c>
      <c r="BK333" s="236">
        <f>ROUND(I333*H333,2)</f>
        <v>0</v>
      </c>
      <c r="BL333" s="14" t="s">
        <v>132</v>
      </c>
      <c r="BM333" s="235" t="s">
        <v>624</v>
      </c>
    </row>
    <row r="334" s="2" customFormat="1" ht="16.5" customHeight="1">
      <c r="A334" s="35"/>
      <c r="B334" s="36"/>
      <c r="C334" s="223" t="s">
        <v>625</v>
      </c>
      <c r="D334" s="223" t="s">
        <v>128</v>
      </c>
      <c r="E334" s="224" t="s">
        <v>334</v>
      </c>
      <c r="F334" s="225" t="s">
        <v>335</v>
      </c>
      <c r="G334" s="226" t="s">
        <v>131</v>
      </c>
      <c r="H334" s="227">
        <v>1</v>
      </c>
      <c r="I334" s="228"/>
      <c r="J334" s="229">
        <f>ROUND(I334*H334,2)</f>
        <v>0</v>
      </c>
      <c r="K334" s="230"/>
      <c r="L334" s="41"/>
      <c r="M334" s="231" t="s">
        <v>1</v>
      </c>
      <c r="N334" s="232" t="s">
        <v>41</v>
      </c>
      <c r="O334" s="94"/>
      <c r="P334" s="233">
        <f>O334*H334</f>
        <v>0</v>
      </c>
      <c r="Q334" s="233">
        <v>0</v>
      </c>
      <c r="R334" s="233">
        <f>Q334*H334</f>
        <v>0</v>
      </c>
      <c r="S334" s="233">
        <v>0</v>
      </c>
      <c r="T334" s="23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5" t="s">
        <v>132</v>
      </c>
      <c r="AT334" s="235" t="s">
        <v>128</v>
      </c>
      <c r="AU334" s="235" t="s">
        <v>133</v>
      </c>
      <c r="AY334" s="14" t="s">
        <v>125</v>
      </c>
      <c r="BE334" s="236">
        <f>IF(N334="základná",J334,0)</f>
        <v>0</v>
      </c>
      <c r="BF334" s="236">
        <f>IF(N334="znížená",J334,0)</f>
        <v>0</v>
      </c>
      <c r="BG334" s="236">
        <f>IF(N334="zákl. prenesená",J334,0)</f>
        <v>0</v>
      </c>
      <c r="BH334" s="236">
        <f>IF(N334="zníž. prenesená",J334,0)</f>
        <v>0</v>
      </c>
      <c r="BI334" s="236">
        <f>IF(N334="nulová",J334,0)</f>
        <v>0</v>
      </c>
      <c r="BJ334" s="14" t="s">
        <v>133</v>
      </c>
      <c r="BK334" s="236">
        <f>ROUND(I334*H334,2)</f>
        <v>0</v>
      </c>
      <c r="BL334" s="14" t="s">
        <v>132</v>
      </c>
      <c r="BM334" s="235" t="s">
        <v>626</v>
      </c>
    </row>
    <row r="335" s="2" customFormat="1" ht="16.5" customHeight="1">
      <c r="A335" s="35"/>
      <c r="B335" s="36"/>
      <c r="C335" s="223" t="s">
        <v>416</v>
      </c>
      <c r="D335" s="223" t="s">
        <v>128</v>
      </c>
      <c r="E335" s="224" t="s">
        <v>301</v>
      </c>
      <c r="F335" s="225" t="s">
        <v>302</v>
      </c>
      <c r="G335" s="226" t="s">
        <v>131</v>
      </c>
      <c r="H335" s="227">
        <v>4</v>
      </c>
      <c r="I335" s="228"/>
      <c r="J335" s="229">
        <f>ROUND(I335*H335,2)</f>
        <v>0</v>
      </c>
      <c r="K335" s="230"/>
      <c r="L335" s="41"/>
      <c r="M335" s="231" t="s">
        <v>1</v>
      </c>
      <c r="N335" s="232" t="s">
        <v>41</v>
      </c>
      <c r="O335" s="94"/>
      <c r="P335" s="233">
        <f>O335*H335</f>
        <v>0</v>
      </c>
      <c r="Q335" s="233">
        <v>0</v>
      </c>
      <c r="R335" s="233">
        <f>Q335*H335</f>
        <v>0</v>
      </c>
      <c r="S335" s="233">
        <v>0</v>
      </c>
      <c r="T335" s="23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5" t="s">
        <v>132</v>
      </c>
      <c r="AT335" s="235" t="s">
        <v>128</v>
      </c>
      <c r="AU335" s="235" t="s">
        <v>133</v>
      </c>
      <c r="AY335" s="14" t="s">
        <v>125</v>
      </c>
      <c r="BE335" s="236">
        <f>IF(N335="základná",J335,0)</f>
        <v>0</v>
      </c>
      <c r="BF335" s="236">
        <f>IF(N335="znížená",J335,0)</f>
        <v>0</v>
      </c>
      <c r="BG335" s="236">
        <f>IF(N335="zákl. prenesená",J335,0)</f>
        <v>0</v>
      </c>
      <c r="BH335" s="236">
        <f>IF(N335="zníž. prenesená",J335,0)</f>
        <v>0</v>
      </c>
      <c r="BI335" s="236">
        <f>IF(N335="nulová",J335,0)</f>
        <v>0</v>
      </c>
      <c r="BJ335" s="14" t="s">
        <v>133</v>
      </c>
      <c r="BK335" s="236">
        <f>ROUND(I335*H335,2)</f>
        <v>0</v>
      </c>
      <c r="BL335" s="14" t="s">
        <v>132</v>
      </c>
      <c r="BM335" s="235" t="s">
        <v>627</v>
      </c>
    </row>
    <row r="336" s="2" customFormat="1" ht="16.5" customHeight="1">
      <c r="A336" s="35"/>
      <c r="B336" s="36"/>
      <c r="C336" s="223" t="s">
        <v>628</v>
      </c>
      <c r="D336" s="223" t="s">
        <v>128</v>
      </c>
      <c r="E336" s="224" t="s">
        <v>337</v>
      </c>
      <c r="F336" s="225" t="s">
        <v>338</v>
      </c>
      <c r="G336" s="226" t="s">
        <v>131</v>
      </c>
      <c r="H336" s="227">
        <v>1</v>
      </c>
      <c r="I336" s="228"/>
      <c r="J336" s="229">
        <f>ROUND(I336*H336,2)</f>
        <v>0</v>
      </c>
      <c r="K336" s="230"/>
      <c r="L336" s="41"/>
      <c r="M336" s="231" t="s">
        <v>1</v>
      </c>
      <c r="N336" s="232" t="s">
        <v>41</v>
      </c>
      <c r="O336" s="94"/>
      <c r="P336" s="233">
        <f>O336*H336</f>
        <v>0</v>
      </c>
      <c r="Q336" s="233">
        <v>0</v>
      </c>
      <c r="R336" s="233">
        <f>Q336*H336</f>
        <v>0</v>
      </c>
      <c r="S336" s="233">
        <v>0</v>
      </c>
      <c r="T336" s="23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5" t="s">
        <v>132</v>
      </c>
      <c r="AT336" s="235" t="s">
        <v>128</v>
      </c>
      <c r="AU336" s="235" t="s">
        <v>133</v>
      </c>
      <c r="AY336" s="14" t="s">
        <v>125</v>
      </c>
      <c r="BE336" s="236">
        <f>IF(N336="základná",J336,0)</f>
        <v>0</v>
      </c>
      <c r="BF336" s="236">
        <f>IF(N336="znížená",J336,0)</f>
        <v>0</v>
      </c>
      <c r="BG336" s="236">
        <f>IF(N336="zákl. prenesená",J336,0)</f>
        <v>0</v>
      </c>
      <c r="BH336" s="236">
        <f>IF(N336="zníž. prenesená",J336,0)</f>
        <v>0</v>
      </c>
      <c r="BI336" s="236">
        <f>IF(N336="nulová",J336,0)</f>
        <v>0</v>
      </c>
      <c r="BJ336" s="14" t="s">
        <v>133</v>
      </c>
      <c r="BK336" s="236">
        <f>ROUND(I336*H336,2)</f>
        <v>0</v>
      </c>
      <c r="BL336" s="14" t="s">
        <v>132</v>
      </c>
      <c r="BM336" s="235" t="s">
        <v>629</v>
      </c>
    </row>
    <row r="337" s="2" customFormat="1" ht="16.5" customHeight="1">
      <c r="A337" s="35"/>
      <c r="B337" s="36"/>
      <c r="C337" s="223" t="s">
        <v>418</v>
      </c>
      <c r="D337" s="223" t="s">
        <v>128</v>
      </c>
      <c r="E337" s="224" t="s">
        <v>344</v>
      </c>
      <c r="F337" s="225" t="s">
        <v>345</v>
      </c>
      <c r="G337" s="226" t="s">
        <v>131</v>
      </c>
      <c r="H337" s="227">
        <v>1</v>
      </c>
      <c r="I337" s="228"/>
      <c r="J337" s="229">
        <f>ROUND(I337*H337,2)</f>
        <v>0</v>
      </c>
      <c r="K337" s="230"/>
      <c r="L337" s="41"/>
      <c r="M337" s="231" t="s">
        <v>1</v>
      </c>
      <c r="N337" s="232" t="s">
        <v>41</v>
      </c>
      <c r="O337" s="94"/>
      <c r="P337" s="233">
        <f>O337*H337</f>
        <v>0</v>
      </c>
      <c r="Q337" s="233">
        <v>0</v>
      </c>
      <c r="R337" s="233">
        <f>Q337*H337</f>
        <v>0</v>
      </c>
      <c r="S337" s="233">
        <v>0</v>
      </c>
      <c r="T337" s="23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5" t="s">
        <v>132</v>
      </c>
      <c r="AT337" s="235" t="s">
        <v>128</v>
      </c>
      <c r="AU337" s="235" t="s">
        <v>133</v>
      </c>
      <c r="AY337" s="14" t="s">
        <v>125</v>
      </c>
      <c r="BE337" s="236">
        <f>IF(N337="základná",J337,0)</f>
        <v>0</v>
      </c>
      <c r="BF337" s="236">
        <f>IF(N337="znížená",J337,0)</f>
        <v>0</v>
      </c>
      <c r="BG337" s="236">
        <f>IF(N337="zákl. prenesená",J337,0)</f>
        <v>0</v>
      </c>
      <c r="BH337" s="236">
        <f>IF(N337="zníž. prenesená",J337,0)</f>
        <v>0</v>
      </c>
      <c r="BI337" s="236">
        <f>IF(N337="nulová",J337,0)</f>
        <v>0</v>
      </c>
      <c r="BJ337" s="14" t="s">
        <v>133</v>
      </c>
      <c r="BK337" s="236">
        <f>ROUND(I337*H337,2)</f>
        <v>0</v>
      </c>
      <c r="BL337" s="14" t="s">
        <v>132</v>
      </c>
      <c r="BM337" s="235" t="s">
        <v>630</v>
      </c>
    </row>
    <row r="338" s="2" customFormat="1" ht="24.15" customHeight="1">
      <c r="A338" s="35"/>
      <c r="B338" s="36"/>
      <c r="C338" s="223" t="s">
        <v>631</v>
      </c>
      <c r="D338" s="223" t="s">
        <v>128</v>
      </c>
      <c r="E338" s="224" t="s">
        <v>348</v>
      </c>
      <c r="F338" s="225" t="s">
        <v>349</v>
      </c>
      <c r="G338" s="226" t="s">
        <v>131</v>
      </c>
      <c r="H338" s="227">
        <v>1</v>
      </c>
      <c r="I338" s="228"/>
      <c r="J338" s="229">
        <f>ROUND(I338*H338,2)</f>
        <v>0</v>
      </c>
      <c r="K338" s="230"/>
      <c r="L338" s="41"/>
      <c r="M338" s="231" t="s">
        <v>1</v>
      </c>
      <c r="N338" s="232" t="s">
        <v>41</v>
      </c>
      <c r="O338" s="94"/>
      <c r="P338" s="233">
        <f>O338*H338</f>
        <v>0</v>
      </c>
      <c r="Q338" s="233">
        <v>0</v>
      </c>
      <c r="R338" s="233">
        <f>Q338*H338</f>
        <v>0</v>
      </c>
      <c r="S338" s="233">
        <v>0</v>
      </c>
      <c r="T338" s="23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5" t="s">
        <v>132</v>
      </c>
      <c r="AT338" s="235" t="s">
        <v>128</v>
      </c>
      <c r="AU338" s="235" t="s">
        <v>133</v>
      </c>
      <c r="AY338" s="14" t="s">
        <v>125</v>
      </c>
      <c r="BE338" s="236">
        <f>IF(N338="základná",J338,0)</f>
        <v>0</v>
      </c>
      <c r="BF338" s="236">
        <f>IF(N338="znížená",J338,0)</f>
        <v>0</v>
      </c>
      <c r="BG338" s="236">
        <f>IF(N338="zákl. prenesená",J338,0)</f>
        <v>0</v>
      </c>
      <c r="BH338" s="236">
        <f>IF(N338="zníž. prenesená",J338,0)</f>
        <v>0</v>
      </c>
      <c r="BI338" s="236">
        <f>IF(N338="nulová",J338,0)</f>
        <v>0</v>
      </c>
      <c r="BJ338" s="14" t="s">
        <v>133</v>
      </c>
      <c r="BK338" s="236">
        <f>ROUND(I338*H338,2)</f>
        <v>0</v>
      </c>
      <c r="BL338" s="14" t="s">
        <v>132</v>
      </c>
      <c r="BM338" s="235" t="s">
        <v>632</v>
      </c>
    </row>
    <row r="339" s="2" customFormat="1" ht="16.5" customHeight="1">
      <c r="A339" s="35"/>
      <c r="B339" s="36"/>
      <c r="C339" s="223" t="s">
        <v>419</v>
      </c>
      <c r="D339" s="223" t="s">
        <v>128</v>
      </c>
      <c r="E339" s="224" t="s">
        <v>351</v>
      </c>
      <c r="F339" s="225" t="s">
        <v>352</v>
      </c>
      <c r="G339" s="226" t="s">
        <v>131</v>
      </c>
      <c r="H339" s="227">
        <v>1</v>
      </c>
      <c r="I339" s="228"/>
      <c r="J339" s="229">
        <f>ROUND(I339*H339,2)</f>
        <v>0</v>
      </c>
      <c r="K339" s="230"/>
      <c r="L339" s="41"/>
      <c r="M339" s="231" t="s">
        <v>1</v>
      </c>
      <c r="N339" s="232" t="s">
        <v>41</v>
      </c>
      <c r="O339" s="94"/>
      <c r="P339" s="233">
        <f>O339*H339</f>
        <v>0</v>
      </c>
      <c r="Q339" s="233">
        <v>0</v>
      </c>
      <c r="R339" s="233">
        <f>Q339*H339</f>
        <v>0</v>
      </c>
      <c r="S339" s="233">
        <v>0</v>
      </c>
      <c r="T339" s="234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5" t="s">
        <v>132</v>
      </c>
      <c r="AT339" s="235" t="s">
        <v>128</v>
      </c>
      <c r="AU339" s="235" t="s">
        <v>133</v>
      </c>
      <c r="AY339" s="14" t="s">
        <v>125</v>
      </c>
      <c r="BE339" s="236">
        <f>IF(N339="základná",J339,0)</f>
        <v>0</v>
      </c>
      <c r="BF339" s="236">
        <f>IF(N339="znížená",J339,0)</f>
        <v>0</v>
      </c>
      <c r="BG339" s="236">
        <f>IF(N339="zákl. prenesená",J339,0)</f>
        <v>0</v>
      </c>
      <c r="BH339" s="236">
        <f>IF(N339="zníž. prenesená",J339,0)</f>
        <v>0</v>
      </c>
      <c r="BI339" s="236">
        <f>IF(N339="nulová",J339,0)</f>
        <v>0</v>
      </c>
      <c r="BJ339" s="14" t="s">
        <v>133</v>
      </c>
      <c r="BK339" s="236">
        <f>ROUND(I339*H339,2)</f>
        <v>0</v>
      </c>
      <c r="BL339" s="14" t="s">
        <v>132</v>
      </c>
      <c r="BM339" s="235" t="s">
        <v>633</v>
      </c>
    </row>
    <row r="340" s="2" customFormat="1" ht="24.15" customHeight="1">
      <c r="A340" s="35"/>
      <c r="B340" s="36"/>
      <c r="C340" s="223" t="s">
        <v>634</v>
      </c>
      <c r="D340" s="223" t="s">
        <v>128</v>
      </c>
      <c r="E340" s="224" t="s">
        <v>503</v>
      </c>
      <c r="F340" s="225" t="s">
        <v>504</v>
      </c>
      <c r="G340" s="226" t="s">
        <v>131</v>
      </c>
      <c r="H340" s="227">
        <v>1</v>
      </c>
      <c r="I340" s="228"/>
      <c r="J340" s="229">
        <f>ROUND(I340*H340,2)</f>
        <v>0</v>
      </c>
      <c r="K340" s="230"/>
      <c r="L340" s="41"/>
      <c r="M340" s="231" t="s">
        <v>1</v>
      </c>
      <c r="N340" s="232" t="s">
        <v>41</v>
      </c>
      <c r="O340" s="94"/>
      <c r="P340" s="233">
        <f>O340*H340</f>
        <v>0</v>
      </c>
      <c r="Q340" s="233">
        <v>0</v>
      </c>
      <c r="R340" s="233">
        <f>Q340*H340</f>
        <v>0</v>
      </c>
      <c r="S340" s="233">
        <v>0</v>
      </c>
      <c r="T340" s="23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5" t="s">
        <v>132</v>
      </c>
      <c r="AT340" s="235" t="s">
        <v>128</v>
      </c>
      <c r="AU340" s="235" t="s">
        <v>133</v>
      </c>
      <c r="AY340" s="14" t="s">
        <v>125</v>
      </c>
      <c r="BE340" s="236">
        <f>IF(N340="základná",J340,0)</f>
        <v>0</v>
      </c>
      <c r="BF340" s="236">
        <f>IF(N340="znížená",J340,0)</f>
        <v>0</v>
      </c>
      <c r="BG340" s="236">
        <f>IF(N340="zákl. prenesená",J340,0)</f>
        <v>0</v>
      </c>
      <c r="BH340" s="236">
        <f>IF(N340="zníž. prenesená",J340,0)</f>
        <v>0</v>
      </c>
      <c r="BI340" s="236">
        <f>IF(N340="nulová",J340,0)</f>
        <v>0</v>
      </c>
      <c r="BJ340" s="14" t="s">
        <v>133</v>
      </c>
      <c r="BK340" s="236">
        <f>ROUND(I340*H340,2)</f>
        <v>0</v>
      </c>
      <c r="BL340" s="14" t="s">
        <v>132</v>
      </c>
      <c r="BM340" s="235" t="s">
        <v>635</v>
      </c>
    </row>
    <row r="341" s="2" customFormat="1" ht="24.15" customHeight="1">
      <c r="A341" s="35"/>
      <c r="B341" s="36"/>
      <c r="C341" s="223" t="s">
        <v>421</v>
      </c>
      <c r="D341" s="223" t="s">
        <v>128</v>
      </c>
      <c r="E341" s="224" t="s">
        <v>429</v>
      </c>
      <c r="F341" s="225" t="s">
        <v>430</v>
      </c>
      <c r="G341" s="226" t="s">
        <v>131</v>
      </c>
      <c r="H341" s="227">
        <v>1</v>
      </c>
      <c r="I341" s="228"/>
      <c r="J341" s="229">
        <f>ROUND(I341*H341,2)</f>
        <v>0</v>
      </c>
      <c r="K341" s="230"/>
      <c r="L341" s="41"/>
      <c r="M341" s="231" t="s">
        <v>1</v>
      </c>
      <c r="N341" s="232" t="s">
        <v>41</v>
      </c>
      <c r="O341" s="94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5" t="s">
        <v>132</v>
      </c>
      <c r="AT341" s="235" t="s">
        <v>128</v>
      </c>
      <c r="AU341" s="235" t="s">
        <v>133</v>
      </c>
      <c r="AY341" s="14" t="s">
        <v>125</v>
      </c>
      <c r="BE341" s="236">
        <f>IF(N341="základná",J341,0)</f>
        <v>0</v>
      </c>
      <c r="BF341" s="236">
        <f>IF(N341="znížená",J341,0)</f>
        <v>0</v>
      </c>
      <c r="BG341" s="236">
        <f>IF(N341="zákl. prenesená",J341,0)</f>
        <v>0</v>
      </c>
      <c r="BH341" s="236">
        <f>IF(N341="zníž. prenesená",J341,0)</f>
        <v>0</v>
      </c>
      <c r="BI341" s="236">
        <f>IF(N341="nulová",J341,0)</f>
        <v>0</v>
      </c>
      <c r="BJ341" s="14" t="s">
        <v>133</v>
      </c>
      <c r="BK341" s="236">
        <f>ROUND(I341*H341,2)</f>
        <v>0</v>
      </c>
      <c r="BL341" s="14" t="s">
        <v>132</v>
      </c>
      <c r="BM341" s="235" t="s">
        <v>636</v>
      </c>
    </row>
    <row r="342" s="2" customFormat="1" ht="16.5" customHeight="1">
      <c r="A342" s="35"/>
      <c r="B342" s="36"/>
      <c r="C342" s="223" t="s">
        <v>637</v>
      </c>
      <c r="D342" s="223" t="s">
        <v>128</v>
      </c>
      <c r="E342" s="224" t="s">
        <v>422</v>
      </c>
      <c r="F342" s="225" t="s">
        <v>423</v>
      </c>
      <c r="G342" s="226" t="s">
        <v>131</v>
      </c>
      <c r="H342" s="227">
        <v>3</v>
      </c>
      <c r="I342" s="228"/>
      <c r="J342" s="229">
        <f>ROUND(I342*H342,2)</f>
        <v>0</v>
      </c>
      <c r="K342" s="230"/>
      <c r="L342" s="41"/>
      <c r="M342" s="231" t="s">
        <v>1</v>
      </c>
      <c r="N342" s="232" t="s">
        <v>41</v>
      </c>
      <c r="O342" s="94"/>
      <c r="P342" s="233">
        <f>O342*H342</f>
        <v>0</v>
      </c>
      <c r="Q342" s="233">
        <v>0</v>
      </c>
      <c r="R342" s="233">
        <f>Q342*H342</f>
        <v>0</v>
      </c>
      <c r="S342" s="233">
        <v>0</v>
      </c>
      <c r="T342" s="23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35" t="s">
        <v>132</v>
      </c>
      <c r="AT342" s="235" t="s">
        <v>128</v>
      </c>
      <c r="AU342" s="235" t="s">
        <v>133</v>
      </c>
      <c r="AY342" s="14" t="s">
        <v>125</v>
      </c>
      <c r="BE342" s="236">
        <f>IF(N342="základná",J342,0)</f>
        <v>0</v>
      </c>
      <c r="BF342" s="236">
        <f>IF(N342="znížená",J342,0)</f>
        <v>0</v>
      </c>
      <c r="BG342" s="236">
        <f>IF(N342="zákl. prenesená",J342,0)</f>
        <v>0</v>
      </c>
      <c r="BH342" s="236">
        <f>IF(N342="zníž. prenesená",J342,0)</f>
        <v>0</v>
      </c>
      <c r="BI342" s="236">
        <f>IF(N342="nulová",J342,0)</f>
        <v>0</v>
      </c>
      <c r="BJ342" s="14" t="s">
        <v>133</v>
      </c>
      <c r="BK342" s="236">
        <f>ROUND(I342*H342,2)</f>
        <v>0</v>
      </c>
      <c r="BL342" s="14" t="s">
        <v>132</v>
      </c>
      <c r="BM342" s="235" t="s">
        <v>638</v>
      </c>
    </row>
    <row r="343" s="2" customFormat="1" ht="21.75" customHeight="1">
      <c r="A343" s="35"/>
      <c r="B343" s="36"/>
      <c r="C343" s="223" t="s">
        <v>424</v>
      </c>
      <c r="D343" s="223" t="s">
        <v>128</v>
      </c>
      <c r="E343" s="224" t="s">
        <v>426</v>
      </c>
      <c r="F343" s="225" t="s">
        <v>427</v>
      </c>
      <c r="G343" s="226" t="s">
        <v>131</v>
      </c>
      <c r="H343" s="227">
        <v>6</v>
      </c>
      <c r="I343" s="228"/>
      <c r="J343" s="229">
        <f>ROUND(I343*H343,2)</f>
        <v>0</v>
      </c>
      <c r="K343" s="230"/>
      <c r="L343" s="41"/>
      <c r="M343" s="231" t="s">
        <v>1</v>
      </c>
      <c r="N343" s="232" t="s">
        <v>41</v>
      </c>
      <c r="O343" s="94"/>
      <c r="P343" s="233">
        <f>O343*H343</f>
        <v>0</v>
      </c>
      <c r="Q343" s="233">
        <v>0</v>
      </c>
      <c r="R343" s="233">
        <f>Q343*H343</f>
        <v>0</v>
      </c>
      <c r="S343" s="233">
        <v>0</v>
      </c>
      <c r="T343" s="23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5" t="s">
        <v>132</v>
      </c>
      <c r="AT343" s="235" t="s">
        <v>128</v>
      </c>
      <c r="AU343" s="235" t="s">
        <v>133</v>
      </c>
      <c r="AY343" s="14" t="s">
        <v>125</v>
      </c>
      <c r="BE343" s="236">
        <f>IF(N343="základná",J343,0)</f>
        <v>0</v>
      </c>
      <c r="BF343" s="236">
        <f>IF(N343="znížená",J343,0)</f>
        <v>0</v>
      </c>
      <c r="BG343" s="236">
        <f>IF(N343="zákl. prenesená",J343,0)</f>
        <v>0</v>
      </c>
      <c r="BH343" s="236">
        <f>IF(N343="zníž. prenesená",J343,0)</f>
        <v>0</v>
      </c>
      <c r="BI343" s="236">
        <f>IF(N343="nulová",J343,0)</f>
        <v>0</v>
      </c>
      <c r="BJ343" s="14" t="s">
        <v>133</v>
      </c>
      <c r="BK343" s="236">
        <f>ROUND(I343*H343,2)</f>
        <v>0</v>
      </c>
      <c r="BL343" s="14" t="s">
        <v>132</v>
      </c>
      <c r="BM343" s="235" t="s">
        <v>639</v>
      </c>
    </row>
    <row r="344" s="2" customFormat="1" ht="24.15" customHeight="1">
      <c r="A344" s="35"/>
      <c r="B344" s="36"/>
      <c r="C344" s="223" t="s">
        <v>640</v>
      </c>
      <c r="D344" s="223" t="s">
        <v>128</v>
      </c>
      <c r="E344" s="224" t="s">
        <v>397</v>
      </c>
      <c r="F344" s="225" t="s">
        <v>398</v>
      </c>
      <c r="G344" s="226" t="s">
        <v>131</v>
      </c>
      <c r="H344" s="227">
        <v>1</v>
      </c>
      <c r="I344" s="228"/>
      <c r="J344" s="229">
        <f>ROUND(I344*H344,2)</f>
        <v>0</v>
      </c>
      <c r="K344" s="230"/>
      <c r="L344" s="41"/>
      <c r="M344" s="231" t="s">
        <v>1</v>
      </c>
      <c r="N344" s="232" t="s">
        <v>41</v>
      </c>
      <c r="O344" s="94"/>
      <c r="P344" s="233">
        <f>O344*H344</f>
        <v>0</v>
      </c>
      <c r="Q344" s="233">
        <v>0</v>
      </c>
      <c r="R344" s="233">
        <f>Q344*H344</f>
        <v>0</v>
      </c>
      <c r="S344" s="233">
        <v>0</v>
      </c>
      <c r="T344" s="23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5" t="s">
        <v>132</v>
      </c>
      <c r="AT344" s="235" t="s">
        <v>128</v>
      </c>
      <c r="AU344" s="235" t="s">
        <v>133</v>
      </c>
      <c r="AY344" s="14" t="s">
        <v>125</v>
      </c>
      <c r="BE344" s="236">
        <f>IF(N344="základná",J344,0)</f>
        <v>0</v>
      </c>
      <c r="BF344" s="236">
        <f>IF(N344="znížená",J344,0)</f>
        <v>0</v>
      </c>
      <c r="BG344" s="236">
        <f>IF(N344="zákl. prenesená",J344,0)</f>
        <v>0</v>
      </c>
      <c r="BH344" s="236">
        <f>IF(N344="zníž. prenesená",J344,0)</f>
        <v>0</v>
      </c>
      <c r="BI344" s="236">
        <f>IF(N344="nulová",J344,0)</f>
        <v>0</v>
      </c>
      <c r="BJ344" s="14" t="s">
        <v>133</v>
      </c>
      <c r="BK344" s="236">
        <f>ROUND(I344*H344,2)</f>
        <v>0</v>
      </c>
      <c r="BL344" s="14" t="s">
        <v>132</v>
      </c>
      <c r="BM344" s="235" t="s">
        <v>641</v>
      </c>
    </row>
    <row r="345" s="2" customFormat="1" ht="24.15" customHeight="1">
      <c r="A345" s="35"/>
      <c r="B345" s="36"/>
      <c r="C345" s="223" t="s">
        <v>428</v>
      </c>
      <c r="D345" s="223" t="s">
        <v>128</v>
      </c>
      <c r="E345" s="224" t="s">
        <v>510</v>
      </c>
      <c r="F345" s="225" t="s">
        <v>511</v>
      </c>
      <c r="G345" s="226" t="s">
        <v>131</v>
      </c>
      <c r="H345" s="227">
        <v>1</v>
      </c>
      <c r="I345" s="228"/>
      <c r="J345" s="229">
        <f>ROUND(I345*H345,2)</f>
        <v>0</v>
      </c>
      <c r="K345" s="230"/>
      <c r="L345" s="41"/>
      <c r="M345" s="231" t="s">
        <v>1</v>
      </c>
      <c r="N345" s="232" t="s">
        <v>41</v>
      </c>
      <c r="O345" s="94"/>
      <c r="P345" s="233">
        <f>O345*H345</f>
        <v>0</v>
      </c>
      <c r="Q345" s="233">
        <v>0</v>
      </c>
      <c r="R345" s="233">
        <f>Q345*H345</f>
        <v>0</v>
      </c>
      <c r="S345" s="233">
        <v>0</v>
      </c>
      <c r="T345" s="23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5" t="s">
        <v>132</v>
      </c>
      <c r="AT345" s="235" t="s">
        <v>128</v>
      </c>
      <c r="AU345" s="235" t="s">
        <v>133</v>
      </c>
      <c r="AY345" s="14" t="s">
        <v>125</v>
      </c>
      <c r="BE345" s="236">
        <f>IF(N345="základná",J345,0)</f>
        <v>0</v>
      </c>
      <c r="BF345" s="236">
        <f>IF(N345="znížená",J345,0)</f>
        <v>0</v>
      </c>
      <c r="BG345" s="236">
        <f>IF(N345="zákl. prenesená",J345,0)</f>
        <v>0</v>
      </c>
      <c r="BH345" s="236">
        <f>IF(N345="zníž. prenesená",J345,0)</f>
        <v>0</v>
      </c>
      <c r="BI345" s="236">
        <f>IF(N345="nulová",J345,0)</f>
        <v>0</v>
      </c>
      <c r="BJ345" s="14" t="s">
        <v>133</v>
      </c>
      <c r="BK345" s="236">
        <f>ROUND(I345*H345,2)</f>
        <v>0</v>
      </c>
      <c r="BL345" s="14" t="s">
        <v>132</v>
      </c>
      <c r="BM345" s="235" t="s">
        <v>642</v>
      </c>
    </row>
    <row r="346" s="2" customFormat="1" ht="16.5" customHeight="1">
      <c r="A346" s="35"/>
      <c r="B346" s="36"/>
      <c r="C346" s="223" t="s">
        <v>643</v>
      </c>
      <c r="D346" s="223" t="s">
        <v>128</v>
      </c>
      <c r="E346" s="224" t="s">
        <v>644</v>
      </c>
      <c r="F346" s="225" t="s">
        <v>645</v>
      </c>
      <c r="G346" s="226" t="s">
        <v>131</v>
      </c>
      <c r="H346" s="227">
        <v>1</v>
      </c>
      <c r="I346" s="228"/>
      <c r="J346" s="229">
        <f>ROUND(I346*H346,2)</f>
        <v>0</v>
      </c>
      <c r="K346" s="230"/>
      <c r="L346" s="41"/>
      <c r="M346" s="231" t="s">
        <v>1</v>
      </c>
      <c r="N346" s="232" t="s">
        <v>41</v>
      </c>
      <c r="O346" s="94"/>
      <c r="P346" s="233">
        <f>O346*H346</f>
        <v>0</v>
      </c>
      <c r="Q346" s="233">
        <v>0</v>
      </c>
      <c r="R346" s="233">
        <f>Q346*H346</f>
        <v>0</v>
      </c>
      <c r="S346" s="233">
        <v>0</v>
      </c>
      <c r="T346" s="234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35" t="s">
        <v>132</v>
      </c>
      <c r="AT346" s="235" t="s">
        <v>128</v>
      </c>
      <c r="AU346" s="235" t="s">
        <v>133</v>
      </c>
      <c r="AY346" s="14" t="s">
        <v>125</v>
      </c>
      <c r="BE346" s="236">
        <f>IF(N346="základná",J346,0)</f>
        <v>0</v>
      </c>
      <c r="BF346" s="236">
        <f>IF(N346="znížená",J346,0)</f>
        <v>0</v>
      </c>
      <c r="BG346" s="236">
        <f>IF(N346="zákl. prenesená",J346,0)</f>
        <v>0</v>
      </c>
      <c r="BH346" s="236">
        <f>IF(N346="zníž. prenesená",J346,0)</f>
        <v>0</v>
      </c>
      <c r="BI346" s="236">
        <f>IF(N346="nulová",J346,0)</f>
        <v>0</v>
      </c>
      <c r="BJ346" s="14" t="s">
        <v>133</v>
      </c>
      <c r="BK346" s="236">
        <f>ROUND(I346*H346,2)</f>
        <v>0</v>
      </c>
      <c r="BL346" s="14" t="s">
        <v>132</v>
      </c>
      <c r="BM346" s="235" t="s">
        <v>646</v>
      </c>
    </row>
    <row r="347" s="2" customFormat="1" ht="16.5" customHeight="1">
      <c r="A347" s="35"/>
      <c r="B347" s="36"/>
      <c r="C347" s="223" t="s">
        <v>431</v>
      </c>
      <c r="D347" s="223" t="s">
        <v>128</v>
      </c>
      <c r="E347" s="224" t="s">
        <v>525</v>
      </c>
      <c r="F347" s="225" t="s">
        <v>526</v>
      </c>
      <c r="G347" s="226" t="s">
        <v>131</v>
      </c>
      <c r="H347" s="227">
        <v>1</v>
      </c>
      <c r="I347" s="228"/>
      <c r="J347" s="229">
        <f>ROUND(I347*H347,2)</f>
        <v>0</v>
      </c>
      <c r="K347" s="230"/>
      <c r="L347" s="41"/>
      <c r="M347" s="231" t="s">
        <v>1</v>
      </c>
      <c r="N347" s="232" t="s">
        <v>41</v>
      </c>
      <c r="O347" s="94"/>
      <c r="P347" s="233">
        <f>O347*H347</f>
        <v>0</v>
      </c>
      <c r="Q347" s="233">
        <v>0</v>
      </c>
      <c r="R347" s="233">
        <f>Q347*H347</f>
        <v>0</v>
      </c>
      <c r="S347" s="233">
        <v>0</v>
      </c>
      <c r="T347" s="23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5" t="s">
        <v>132</v>
      </c>
      <c r="AT347" s="235" t="s">
        <v>128</v>
      </c>
      <c r="AU347" s="235" t="s">
        <v>133</v>
      </c>
      <c r="AY347" s="14" t="s">
        <v>125</v>
      </c>
      <c r="BE347" s="236">
        <f>IF(N347="základná",J347,0)</f>
        <v>0</v>
      </c>
      <c r="BF347" s="236">
        <f>IF(N347="znížená",J347,0)</f>
        <v>0</v>
      </c>
      <c r="BG347" s="236">
        <f>IF(N347="zákl. prenesená",J347,0)</f>
        <v>0</v>
      </c>
      <c r="BH347" s="236">
        <f>IF(N347="zníž. prenesená",J347,0)</f>
        <v>0</v>
      </c>
      <c r="BI347" s="236">
        <f>IF(N347="nulová",J347,0)</f>
        <v>0</v>
      </c>
      <c r="BJ347" s="14" t="s">
        <v>133</v>
      </c>
      <c r="BK347" s="236">
        <f>ROUND(I347*H347,2)</f>
        <v>0</v>
      </c>
      <c r="BL347" s="14" t="s">
        <v>132</v>
      </c>
      <c r="BM347" s="235" t="s">
        <v>647</v>
      </c>
    </row>
    <row r="348" s="2" customFormat="1" ht="24.15" customHeight="1">
      <c r="A348" s="35"/>
      <c r="B348" s="36"/>
      <c r="C348" s="223" t="s">
        <v>648</v>
      </c>
      <c r="D348" s="223" t="s">
        <v>128</v>
      </c>
      <c r="E348" s="224" t="s">
        <v>649</v>
      </c>
      <c r="F348" s="225" t="s">
        <v>306</v>
      </c>
      <c r="G348" s="226" t="s">
        <v>240</v>
      </c>
      <c r="H348" s="227">
        <v>1</v>
      </c>
      <c r="I348" s="228"/>
      <c r="J348" s="229">
        <f>ROUND(I348*H348,2)</f>
        <v>0</v>
      </c>
      <c r="K348" s="230"/>
      <c r="L348" s="41"/>
      <c r="M348" s="231" t="s">
        <v>1</v>
      </c>
      <c r="N348" s="232" t="s">
        <v>41</v>
      </c>
      <c r="O348" s="94"/>
      <c r="P348" s="233">
        <f>O348*H348</f>
        <v>0</v>
      </c>
      <c r="Q348" s="233">
        <v>0</v>
      </c>
      <c r="R348" s="233">
        <f>Q348*H348</f>
        <v>0</v>
      </c>
      <c r="S348" s="233">
        <v>0</v>
      </c>
      <c r="T348" s="23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5" t="s">
        <v>132</v>
      </c>
      <c r="AT348" s="235" t="s">
        <v>128</v>
      </c>
      <c r="AU348" s="235" t="s">
        <v>133</v>
      </c>
      <c r="AY348" s="14" t="s">
        <v>125</v>
      </c>
      <c r="BE348" s="236">
        <f>IF(N348="základná",J348,0)</f>
        <v>0</v>
      </c>
      <c r="BF348" s="236">
        <f>IF(N348="znížená",J348,0)</f>
        <v>0</v>
      </c>
      <c r="BG348" s="236">
        <f>IF(N348="zákl. prenesená",J348,0)</f>
        <v>0</v>
      </c>
      <c r="BH348" s="236">
        <f>IF(N348="zníž. prenesená",J348,0)</f>
        <v>0</v>
      </c>
      <c r="BI348" s="236">
        <f>IF(N348="nulová",J348,0)</f>
        <v>0</v>
      </c>
      <c r="BJ348" s="14" t="s">
        <v>133</v>
      </c>
      <c r="BK348" s="236">
        <f>ROUND(I348*H348,2)</f>
        <v>0</v>
      </c>
      <c r="BL348" s="14" t="s">
        <v>132</v>
      </c>
      <c r="BM348" s="235" t="s">
        <v>650</v>
      </c>
    </row>
    <row r="349" s="2" customFormat="1" ht="24.15" customHeight="1">
      <c r="A349" s="35"/>
      <c r="B349" s="36"/>
      <c r="C349" s="223" t="s">
        <v>435</v>
      </c>
      <c r="D349" s="223" t="s">
        <v>128</v>
      </c>
      <c r="E349" s="224" t="s">
        <v>651</v>
      </c>
      <c r="F349" s="225" t="s">
        <v>267</v>
      </c>
      <c r="G349" s="226" t="s">
        <v>240</v>
      </c>
      <c r="H349" s="227">
        <v>1</v>
      </c>
      <c r="I349" s="228"/>
      <c r="J349" s="229">
        <f>ROUND(I349*H349,2)</f>
        <v>0</v>
      </c>
      <c r="K349" s="230"/>
      <c r="L349" s="41"/>
      <c r="M349" s="231" t="s">
        <v>1</v>
      </c>
      <c r="N349" s="232" t="s">
        <v>41</v>
      </c>
      <c r="O349" s="94"/>
      <c r="P349" s="233">
        <f>O349*H349</f>
        <v>0</v>
      </c>
      <c r="Q349" s="233">
        <v>0</v>
      </c>
      <c r="R349" s="233">
        <f>Q349*H349</f>
        <v>0</v>
      </c>
      <c r="S349" s="233">
        <v>0</v>
      </c>
      <c r="T349" s="23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5" t="s">
        <v>132</v>
      </c>
      <c r="AT349" s="235" t="s">
        <v>128</v>
      </c>
      <c r="AU349" s="235" t="s">
        <v>133</v>
      </c>
      <c r="AY349" s="14" t="s">
        <v>125</v>
      </c>
      <c r="BE349" s="236">
        <f>IF(N349="základná",J349,0)</f>
        <v>0</v>
      </c>
      <c r="BF349" s="236">
        <f>IF(N349="znížená",J349,0)</f>
        <v>0</v>
      </c>
      <c r="BG349" s="236">
        <f>IF(N349="zákl. prenesená",J349,0)</f>
        <v>0</v>
      </c>
      <c r="BH349" s="236">
        <f>IF(N349="zníž. prenesená",J349,0)</f>
        <v>0</v>
      </c>
      <c r="BI349" s="236">
        <f>IF(N349="nulová",J349,0)</f>
        <v>0</v>
      </c>
      <c r="BJ349" s="14" t="s">
        <v>133</v>
      </c>
      <c r="BK349" s="236">
        <f>ROUND(I349*H349,2)</f>
        <v>0</v>
      </c>
      <c r="BL349" s="14" t="s">
        <v>132</v>
      </c>
      <c r="BM349" s="235" t="s">
        <v>652</v>
      </c>
    </row>
    <row r="350" s="12" customFormat="1" ht="22.8" customHeight="1">
      <c r="A350" s="12"/>
      <c r="B350" s="208"/>
      <c r="C350" s="209"/>
      <c r="D350" s="210" t="s">
        <v>74</v>
      </c>
      <c r="E350" s="221" t="s">
        <v>653</v>
      </c>
      <c r="F350" s="221" t="s">
        <v>654</v>
      </c>
      <c r="G350" s="209"/>
      <c r="H350" s="209"/>
      <c r="I350" s="212"/>
      <c r="J350" s="222">
        <f>BK350</f>
        <v>0</v>
      </c>
      <c r="K350" s="209"/>
      <c r="L350" s="213"/>
      <c r="M350" s="214"/>
      <c r="N350" s="215"/>
      <c r="O350" s="215"/>
      <c r="P350" s="216">
        <f>SUM(P351:P375)</f>
        <v>0</v>
      </c>
      <c r="Q350" s="215"/>
      <c r="R350" s="216">
        <f>SUM(R351:R375)</f>
        <v>0</v>
      </c>
      <c r="S350" s="215"/>
      <c r="T350" s="217">
        <f>SUM(T351:T375)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8" t="s">
        <v>83</v>
      </c>
      <c r="AT350" s="219" t="s">
        <v>74</v>
      </c>
      <c r="AU350" s="219" t="s">
        <v>83</v>
      </c>
      <c r="AY350" s="218" t="s">
        <v>125</v>
      </c>
      <c r="BK350" s="220">
        <f>SUM(BK351:BK375)</f>
        <v>0</v>
      </c>
    </row>
    <row r="351" s="2" customFormat="1" ht="21.75" customHeight="1">
      <c r="A351" s="35"/>
      <c r="B351" s="36"/>
      <c r="C351" s="223" t="s">
        <v>655</v>
      </c>
      <c r="D351" s="223" t="s">
        <v>128</v>
      </c>
      <c r="E351" s="224" t="s">
        <v>571</v>
      </c>
      <c r="F351" s="225" t="s">
        <v>572</v>
      </c>
      <c r="G351" s="226" t="s">
        <v>131</v>
      </c>
      <c r="H351" s="227">
        <v>1</v>
      </c>
      <c r="I351" s="228"/>
      <c r="J351" s="229">
        <f>ROUND(I351*H351,2)</f>
        <v>0</v>
      </c>
      <c r="K351" s="230"/>
      <c r="L351" s="41"/>
      <c r="M351" s="231" t="s">
        <v>1</v>
      </c>
      <c r="N351" s="232" t="s">
        <v>41</v>
      </c>
      <c r="O351" s="94"/>
      <c r="P351" s="233">
        <f>O351*H351</f>
        <v>0</v>
      </c>
      <c r="Q351" s="233">
        <v>0</v>
      </c>
      <c r="R351" s="233">
        <f>Q351*H351</f>
        <v>0</v>
      </c>
      <c r="S351" s="233">
        <v>0</v>
      </c>
      <c r="T351" s="234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5" t="s">
        <v>132</v>
      </c>
      <c r="AT351" s="235" t="s">
        <v>128</v>
      </c>
      <c r="AU351" s="235" t="s">
        <v>133</v>
      </c>
      <c r="AY351" s="14" t="s">
        <v>125</v>
      </c>
      <c r="BE351" s="236">
        <f>IF(N351="základná",J351,0)</f>
        <v>0</v>
      </c>
      <c r="BF351" s="236">
        <f>IF(N351="znížená",J351,0)</f>
        <v>0</v>
      </c>
      <c r="BG351" s="236">
        <f>IF(N351="zákl. prenesená",J351,0)</f>
        <v>0</v>
      </c>
      <c r="BH351" s="236">
        <f>IF(N351="zníž. prenesená",J351,0)</f>
        <v>0</v>
      </c>
      <c r="BI351" s="236">
        <f>IF(N351="nulová",J351,0)</f>
        <v>0</v>
      </c>
      <c r="BJ351" s="14" t="s">
        <v>133</v>
      </c>
      <c r="BK351" s="236">
        <f>ROUND(I351*H351,2)</f>
        <v>0</v>
      </c>
      <c r="BL351" s="14" t="s">
        <v>132</v>
      </c>
      <c r="BM351" s="235" t="s">
        <v>656</v>
      </c>
    </row>
    <row r="352" s="2" customFormat="1" ht="16.5" customHeight="1">
      <c r="A352" s="35"/>
      <c r="B352" s="36"/>
      <c r="C352" s="223" t="s">
        <v>436</v>
      </c>
      <c r="D352" s="223" t="s">
        <v>128</v>
      </c>
      <c r="E352" s="224" t="s">
        <v>446</v>
      </c>
      <c r="F352" s="225" t="s">
        <v>447</v>
      </c>
      <c r="G352" s="226" t="s">
        <v>131</v>
      </c>
      <c r="H352" s="227">
        <v>2</v>
      </c>
      <c r="I352" s="228"/>
      <c r="J352" s="229">
        <f>ROUND(I352*H352,2)</f>
        <v>0</v>
      </c>
      <c r="K352" s="230"/>
      <c r="L352" s="41"/>
      <c r="M352" s="231" t="s">
        <v>1</v>
      </c>
      <c r="N352" s="232" t="s">
        <v>41</v>
      </c>
      <c r="O352" s="94"/>
      <c r="P352" s="233">
        <f>O352*H352</f>
        <v>0</v>
      </c>
      <c r="Q352" s="233">
        <v>0</v>
      </c>
      <c r="R352" s="233">
        <f>Q352*H352</f>
        <v>0</v>
      </c>
      <c r="S352" s="233">
        <v>0</v>
      </c>
      <c r="T352" s="23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5" t="s">
        <v>132</v>
      </c>
      <c r="AT352" s="235" t="s">
        <v>128</v>
      </c>
      <c r="AU352" s="235" t="s">
        <v>133</v>
      </c>
      <c r="AY352" s="14" t="s">
        <v>125</v>
      </c>
      <c r="BE352" s="236">
        <f>IF(N352="základná",J352,0)</f>
        <v>0</v>
      </c>
      <c r="BF352" s="236">
        <f>IF(N352="znížená",J352,0)</f>
        <v>0</v>
      </c>
      <c r="BG352" s="236">
        <f>IF(N352="zákl. prenesená",J352,0)</f>
        <v>0</v>
      </c>
      <c r="BH352" s="236">
        <f>IF(N352="zníž. prenesená",J352,0)</f>
        <v>0</v>
      </c>
      <c r="BI352" s="236">
        <f>IF(N352="nulová",J352,0)</f>
        <v>0</v>
      </c>
      <c r="BJ352" s="14" t="s">
        <v>133</v>
      </c>
      <c r="BK352" s="236">
        <f>ROUND(I352*H352,2)</f>
        <v>0</v>
      </c>
      <c r="BL352" s="14" t="s">
        <v>132</v>
      </c>
      <c r="BM352" s="235" t="s">
        <v>657</v>
      </c>
    </row>
    <row r="353" s="2" customFormat="1" ht="16.5" customHeight="1">
      <c r="A353" s="35"/>
      <c r="B353" s="36"/>
      <c r="C353" s="223" t="s">
        <v>658</v>
      </c>
      <c r="D353" s="223" t="s">
        <v>128</v>
      </c>
      <c r="E353" s="224" t="s">
        <v>449</v>
      </c>
      <c r="F353" s="225" t="s">
        <v>450</v>
      </c>
      <c r="G353" s="226" t="s">
        <v>131</v>
      </c>
      <c r="H353" s="227">
        <v>1</v>
      </c>
      <c r="I353" s="228"/>
      <c r="J353" s="229">
        <f>ROUND(I353*H353,2)</f>
        <v>0</v>
      </c>
      <c r="K353" s="230"/>
      <c r="L353" s="41"/>
      <c r="M353" s="231" t="s">
        <v>1</v>
      </c>
      <c r="N353" s="232" t="s">
        <v>41</v>
      </c>
      <c r="O353" s="94"/>
      <c r="P353" s="233">
        <f>O353*H353</f>
        <v>0</v>
      </c>
      <c r="Q353" s="233">
        <v>0</v>
      </c>
      <c r="R353" s="233">
        <f>Q353*H353</f>
        <v>0</v>
      </c>
      <c r="S353" s="233">
        <v>0</v>
      </c>
      <c r="T353" s="23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5" t="s">
        <v>132</v>
      </c>
      <c r="AT353" s="235" t="s">
        <v>128</v>
      </c>
      <c r="AU353" s="235" t="s">
        <v>133</v>
      </c>
      <c r="AY353" s="14" t="s">
        <v>125</v>
      </c>
      <c r="BE353" s="236">
        <f>IF(N353="základná",J353,0)</f>
        <v>0</v>
      </c>
      <c r="BF353" s="236">
        <f>IF(N353="znížená",J353,0)</f>
        <v>0</v>
      </c>
      <c r="BG353" s="236">
        <f>IF(N353="zákl. prenesená",J353,0)</f>
        <v>0</v>
      </c>
      <c r="BH353" s="236">
        <f>IF(N353="zníž. prenesená",J353,0)</f>
        <v>0</v>
      </c>
      <c r="BI353" s="236">
        <f>IF(N353="nulová",J353,0)</f>
        <v>0</v>
      </c>
      <c r="BJ353" s="14" t="s">
        <v>133</v>
      </c>
      <c r="BK353" s="236">
        <f>ROUND(I353*H353,2)</f>
        <v>0</v>
      </c>
      <c r="BL353" s="14" t="s">
        <v>132</v>
      </c>
      <c r="BM353" s="235" t="s">
        <v>659</v>
      </c>
    </row>
    <row r="354" s="2" customFormat="1" ht="16.5" customHeight="1">
      <c r="A354" s="35"/>
      <c r="B354" s="36"/>
      <c r="C354" s="223" t="s">
        <v>439</v>
      </c>
      <c r="D354" s="223" t="s">
        <v>128</v>
      </c>
      <c r="E354" s="224" t="s">
        <v>578</v>
      </c>
      <c r="F354" s="225" t="s">
        <v>141</v>
      </c>
      <c r="G354" s="226" t="s">
        <v>131</v>
      </c>
      <c r="H354" s="227">
        <v>2</v>
      </c>
      <c r="I354" s="228"/>
      <c r="J354" s="229">
        <f>ROUND(I354*H354,2)</f>
        <v>0</v>
      </c>
      <c r="K354" s="230"/>
      <c r="L354" s="41"/>
      <c r="M354" s="231" t="s">
        <v>1</v>
      </c>
      <c r="N354" s="232" t="s">
        <v>41</v>
      </c>
      <c r="O354" s="94"/>
      <c r="P354" s="233">
        <f>O354*H354</f>
        <v>0</v>
      </c>
      <c r="Q354" s="233">
        <v>0</v>
      </c>
      <c r="R354" s="233">
        <f>Q354*H354</f>
        <v>0</v>
      </c>
      <c r="S354" s="233">
        <v>0</v>
      </c>
      <c r="T354" s="234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35" t="s">
        <v>132</v>
      </c>
      <c r="AT354" s="235" t="s">
        <v>128</v>
      </c>
      <c r="AU354" s="235" t="s">
        <v>133</v>
      </c>
      <c r="AY354" s="14" t="s">
        <v>125</v>
      </c>
      <c r="BE354" s="236">
        <f>IF(N354="základná",J354,0)</f>
        <v>0</v>
      </c>
      <c r="BF354" s="236">
        <f>IF(N354="znížená",J354,0)</f>
        <v>0</v>
      </c>
      <c r="BG354" s="236">
        <f>IF(N354="zákl. prenesená",J354,0)</f>
        <v>0</v>
      </c>
      <c r="BH354" s="236">
        <f>IF(N354="zníž. prenesená",J354,0)</f>
        <v>0</v>
      </c>
      <c r="BI354" s="236">
        <f>IF(N354="nulová",J354,0)</f>
        <v>0</v>
      </c>
      <c r="BJ354" s="14" t="s">
        <v>133</v>
      </c>
      <c r="BK354" s="236">
        <f>ROUND(I354*H354,2)</f>
        <v>0</v>
      </c>
      <c r="BL354" s="14" t="s">
        <v>132</v>
      </c>
      <c r="BM354" s="235" t="s">
        <v>660</v>
      </c>
    </row>
    <row r="355" s="2" customFormat="1" ht="16.5" customHeight="1">
      <c r="A355" s="35"/>
      <c r="B355" s="36"/>
      <c r="C355" s="223" t="s">
        <v>661</v>
      </c>
      <c r="D355" s="223" t="s">
        <v>128</v>
      </c>
      <c r="E355" s="224" t="s">
        <v>455</v>
      </c>
      <c r="F355" s="225" t="s">
        <v>456</v>
      </c>
      <c r="G355" s="226" t="s">
        <v>131</v>
      </c>
      <c r="H355" s="227">
        <v>2</v>
      </c>
      <c r="I355" s="228"/>
      <c r="J355" s="229">
        <f>ROUND(I355*H355,2)</f>
        <v>0</v>
      </c>
      <c r="K355" s="230"/>
      <c r="L355" s="41"/>
      <c r="M355" s="231" t="s">
        <v>1</v>
      </c>
      <c r="N355" s="232" t="s">
        <v>41</v>
      </c>
      <c r="O355" s="94"/>
      <c r="P355" s="233">
        <f>O355*H355</f>
        <v>0</v>
      </c>
      <c r="Q355" s="233">
        <v>0</v>
      </c>
      <c r="R355" s="233">
        <f>Q355*H355</f>
        <v>0</v>
      </c>
      <c r="S355" s="233">
        <v>0</v>
      </c>
      <c r="T355" s="23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5" t="s">
        <v>132</v>
      </c>
      <c r="AT355" s="235" t="s">
        <v>128</v>
      </c>
      <c r="AU355" s="235" t="s">
        <v>133</v>
      </c>
      <c r="AY355" s="14" t="s">
        <v>125</v>
      </c>
      <c r="BE355" s="236">
        <f>IF(N355="základná",J355,0)</f>
        <v>0</v>
      </c>
      <c r="BF355" s="236">
        <f>IF(N355="znížená",J355,0)</f>
        <v>0</v>
      </c>
      <c r="BG355" s="236">
        <f>IF(N355="zákl. prenesená",J355,0)</f>
        <v>0</v>
      </c>
      <c r="BH355" s="236">
        <f>IF(N355="zníž. prenesená",J355,0)</f>
        <v>0</v>
      </c>
      <c r="BI355" s="236">
        <f>IF(N355="nulová",J355,0)</f>
        <v>0</v>
      </c>
      <c r="BJ355" s="14" t="s">
        <v>133</v>
      </c>
      <c r="BK355" s="236">
        <f>ROUND(I355*H355,2)</f>
        <v>0</v>
      </c>
      <c r="BL355" s="14" t="s">
        <v>132</v>
      </c>
      <c r="BM355" s="235" t="s">
        <v>662</v>
      </c>
    </row>
    <row r="356" s="2" customFormat="1" ht="16.5" customHeight="1">
      <c r="A356" s="35"/>
      <c r="B356" s="36"/>
      <c r="C356" s="223" t="s">
        <v>444</v>
      </c>
      <c r="D356" s="223" t="s">
        <v>128</v>
      </c>
      <c r="E356" s="224" t="s">
        <v>582</v>
      </c>
      <c r="F356" s="225" t="s">
        <v>460</v>
      </c>
      <c r="G356" s="226" t="s">
        <v>131</v>
      </c>
      <c r="H356" s="227">
        <v>10</v>
      </c>
      <c r="I356" s="228"/>
      <c r="J356" s="229">
        <f>ROUND(I356*H356,2)</f>
        <v>0</v>
      </c>
      <c r="K356" s="230"/>
      <c r="L356" s="41"/>
      <c r="M356" s="231" t="s">
        <v>1</v>
      </c>
      <c r="N356" s="232" t="s">
        <v>41</v>
      </c>
      <c r="O356" s="94"/>
      <c r="P356" s="233">
        <f>O356*H356</f>
        <v>0</v>
      </c>
      <c r="Q356" s="233">
        <v>0</v>
      </c>
      <c r="R356" s="233">
        <f>Q356*H356</f>
        <v>0</v>
      </c>
      <c r="S356" s="233">
        <v>0</v>
      </c>
      <c r="T356" s="23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5" t="s">
        <v>132</v>
      </c>
      <c r="AT356" s="235" t="s">
        <v>128</v>
      </c>
      <c r="AU356" s="235" t="s">
        <v>133</v>
      </c>
      <c r="AY356" s="14" t="s">
        <v>125</v>
      </c>
      <c r="BE356" s="236">
        <f>IF(N356="základná",J356,0)</f>
        <v>0</v>
      </c>
      <c r="BF356" s="236">
        <f>IF(N356="znížená",J356,0)</f>
        <v>0</v>
      </c>
      <c r="BG356" s="236">
        <f>IF(N356="zákl. prenesená",J356,0)</f>
        <v>0</v>
      </c>
      <c r="BH356" s="236">
        <f>IF(N356="zníž. prenesená",J356,0)</f>
        <v>0</v>
      </c>
      <c r="BI356" s="236">
        <f>IF(N356="nulová",J356,0)</f>
        <v>0</v>
      </c>
      <c r="BJ356" s="14" t="s">
        <v>133</v>
      </c>
      <c r="BK356" s="236">
        <f>ROUND(I356*H356,2)</f>
        <v>0</v>
      </c>
      <c r="BL356" s="14" t="s">
        <v>132</v>
      </c>
      <c r="BM356" s="235" t="s">
        <v>663</v>
      </c>
    </row>
    <row r="357" s="2" customFormat="1" ht="16.5" customHeight="1">
      <c r="A357" s="35"/>
      <c r="B357" s="36"/>
      <c r="C357" s="223" t="s">
        <v>664</v>
      </c>
      <c r="D357" s="223" t="s">
        <v>128</v>
      </c>
      <c r="E357" s="224" t="s">
        <v>584</v>
      </c>
      <c r="F357" s="225" t="s">
        <v>463</v>
      </c>
      <c r="G357" s="226" t="s">
        <v>131</v>
      </c>
      <c r="H357" s="227">
        <v>10</v>
      </c>
      <c r="I357" s="228"/>
      <c r="J357" s="229">
        <f>ROUND(I357*H357,2)</f>
        <v>0</v>
      </c>
      <c r="K357" s="230"/>
      <c r="L357" s="41"/>
      <c r="M357" s="231" t="s">
        <v>1</v>
      </c>
      <c r="N357" s="232" t="s">
        <v>41</v>
      </c>
      <c r="O357" s="94"/>
      <c r="P357" s="233">
        <f>O357*H357</f>
        <v>0</v>
      </c>
      <c r="Q357" s="233">
        <v>0</v>
      </c>
      <c r="R357" s="233">
        <f>Q357*H357</f>
        <v>0</v>
      </c>
      <c r="S357" s="233">
        <v>0</v>
      </c>
      <c r="T357" s="23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35" t="s">
        <v>132</v>
      </c>
      <c r="AT357" s="235" t="s">
        <v>128</v>
      </c>
      <c r="AU357" s="235" t="s">
        <v>133</v>
      </c>
      <c r="AY357" s="14" t="s">
        <v>125</v>
      </c>
      <c r="BE357" s="236">
        <f>IF(N357="základná",J357,0)</f>
        <v>0</v>
      </c>
      <c r="BF357" s="236">
        <f>IF(N357="znížená",J357,0)</f>
        <v>0</v>
      </c>
      <c r="BG357" s="236">
        <f>IF(N357="zákl. prenesená",J357,0)</f>
        <v>0</v>
      </c>
      <c r="BH357" s="236">
        <f>IF(N357="zníž. prenesená",J357,0)</f>
        <v>0</v>
      </c>
      <c r="BI357" s="236">
        <f>IF(N357="nulová",J357,0)</f>
        <v>0</v>
      </c>
      <c r="BJ357" s="14" t="s">
        <v>133</v>
      </c>
      <c r="BK357" s="236">
        <f>ROUND(I357*H357,2)</f>
        <v>0</v>
      </c>
      <c r="BL357" s="14" t="s">
        <v>132</v>
      </c>
      <c r="BM357" s="235" t="s">
        <v>665</v>
      </c>
    </row>
    <row r="358" s="2" customFormat="1" ht="16.5" customHeight="1">
      <c r="A358" s="35"/>
      <c r="B358" s="36"/>
      <c r="C358" s="223" t="s">
        <v>448</v>
      </c>
      <c r="D358" s="223" t="s">
        <v>128</v>
      </c>
      <c r="E358" s="224" t="s">
        <v>466</v>
      </c>
      <c r="F358" s="225" t="s">
        <v>467</v>
      </c>
      <c r="G358" s="226" t="s">
        <v>131</v>
      </c>
      <c r="H358" s="227">
        <v>20</v>
      </c>
      <c r="I358" s="228"/>
      <c r="J358" s="229">
        <f>ROUND(I358*H358,2)</f>
        <v>0</v>
      </c>
      <c r="K358" s="230"/>
      <c r="L358" s="41"/>
      <c r="M358" s="231" t="s">
        <v>1</v>
      </c>
      <c r="N358" s="232" t="s">
        <v>41</v>
      </c>
      <c r="O358" s="94"/>
      <c r="P358" s="233">
        <f>O358*H358</f>
        <v>0</v>
      </c>
      <c r="Q358" s="233">
        <v>0</v>
      </c>
      <c r="R358" s="233">
        <f>Q358*H358</f>
        <v>0</v>
      </c>
      <c r="S358" s="233">
        <v>0</v>
      </c>
      <c r="T358" s="23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35" t="s">
        <v>132</v>
      </c>
      <c r="AT358" s="235" t="s">
        <v>128</v>
      </c>
      <c r="AU358" s="235" t="s">
        <v>133</v>
      </c>
      <c r="AY358" s="14" t="s">
        <v>125</v>
      </c>
      <c r="BE358" s="236">
        <f>IF(N358="základná",J358,0)</f>
        <v>0</v>
      </c>
      <c r="BF358" s="236">
        <f>IF(N358="znížená",J358,0)</f>
        <v>0</v>
      </c>
      <c r="BG358" s="236">
        <f>IF(N358="zákl. prenesená",J358,0)</f>
        <v>0</v>
      </c>
      <c r="BH358" s="236">
        <f>IF(N358="zníž. prenesená",J358,0)</f>
        <v>0</v>
      </c>
      <c r="BI358" s="236">
        <f>IF(N358="nulová",J358,0)</f>
        <v>0</v>
      </c>
      <c r="BJ358" s="14" t="s">
        <v>133</v>
      </c>
      <c r="BK358" s="236">
        <f>ROUND(I358*H358,2)</f>
        <v>0</v>
      </c>
      <c r="BL358" s="14" t="s">
        <v>132</v>
      </c>
      <c r="BM358" s="235" t="s">
        <v>666</v>
      </c>
    </row>
    <row r="359" s="2" customFormat="1" ht="16.5" customHeight="1">
      <c r="A359" s="35"/>
      <c r="B359" s="36"/>
      <c r="C359" s="223" t="s">
        <v>667</v>
      </c>
      <c r="D359" s="223" t="s">
        <v>128</v>
      </c>
      <c r="E359" s="224" t="s">
        <v>469</v>
      </c>
      <c r="F359" s="225" t="s">
        <v>470</v>
      </c>
      <c r="G359" s="226" t="s">
        <v>131</v>
      </c>
      <c r="H359" s="227">
        <v>40</v>
      </c>
      <c r="I359" s="228"/>
      <c r="J359" s="229">
        <f>ROUND(I359*H359,2)</f>
        <v>0</v>
      </c>
      <c r="K359" s="230"/>
      <c r="L359" s="41"/>
      <c r="M359" s="231" t="s">
        <v>1</v>
      </c>
      <c r="N359" s="232" t="s">
        <v>41</v>
      </c>
      <c r="O359" s="94"/>
      <c r="P359" s="233">
        <f>O359*H359</f>
        <v>0</v>
      </c>
      <c r="Q359" s="233">
        <v>0</v>
      </c>
      <c r="R359" s="233">
        <f>Q359*H359</f>
        <v>0</v>
      </c>
      <c r="S359" s="233">
        <v>0</v>
      </c>
      <c r="T359" s="23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5" t="s">
        <v>132</v>
      </c>
      <c r="AT359" s="235" t="s">
        <v>128</v>
      </c>
      <c r="AU359" s="235" t="s">
        <v>133</v>
      </c>
      <c r="AY359" s="14" t="s">
        <v>125</v>
      </c>
      <c r="BE359" s="236">
        <f>IF(N359="základná",J359,0)</f>
        <v>0</v>
      </c>
      <c r="BF359" s="236">
        <f>IF(N359="znížená",J359,0)</f>
        <v>0</v>
      </c>
      <c r="BG359" s="236">
        <f>IF(N359="zákl. prenesená",J359,0)</f>
        <v>0</v>
      </c>
      <c r="BH359" s="236">
        <f>IF(N359="zníž. prenesená",J359,0)</f>
        <v>0</v>
      </c>
      <c r="BI359" s="236">
        <f>IF(N359="nulová",J359,0)</f>
        <v>0</v>
      </c>
      <c r="BJ359" s="14" t="s">
        <v>133</v>
      </c>
      <c r="BK359" s="236">
        <f>ROUND(I359*H359,2)</f>
        <v>0</v>
      </c>
      <c r="BL359" s="14" t="s">
        <v>132</v>
      </c>
      <c r="BM359" s="235" t="s">
        <v>668</v>
      </c>
    </row>
    <row r="360" s="2" customFormat="1" ht="16.5" customHeight="1">
      <c r="A360" s="35"/>
      <c r="B360" s="36"/>
      <c r="C360" s="223" t="s">
        <v>451</v>
      </c>
      <c r="D360" s="223" t="s">
        <v>128</v>
      </c>
      <c r="E360" s="224" t="s">
        <v>473</v>
      </c>
      <c r="F360" s="225" t="s">
        <v>474</v>
      </c>
      <c r="G360" s="226" t="s">
        <v>131</v>
      </c>
      <c r="H360" s="227">
        <v>40</v>
      </c>
      <c r="I360" s="228"/>
      <c r="J360" s="229">
        <f>ROUND(I360*H360,2)</f>
        <v>0</v>
      </c>
      <c r="K360" s="230"/>
      <c r="L360" s="41"/>
      <c r="M360" s="231" t="s">
        <v>1</v>
      </c>
      <c r="N360" s="232" t="s">
        <v>41</v>
      </c>
      <c r="O360" s="94"/>
      <c r="P360" s="233">
        <f>O360*H360</f>
        <v>0</v>
      </c>
      <c r="Q360" s="233">
        <v>0</v>
      </c>
      <c r="R360" s="233">
        <f>Q360*H360</f>
        <v>0</v>
      </c>
      <c r="S360" s="233">
        <v>0</v>
      </c>
      <c r="T360" s="23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35" t="s">
        <v>132</v>
      </c>
      <c r="AT360" s="235" t="s">
        <v>128</v>
      </c>
      <c r="AU360" s="235" t="s">
        <v>133</v>
      </c>
      <c r="AY360" s="14" t="s">
        <v>125</v>
      </c>
      <c r="BE360" s="236">
        <f>IF(N360="základná",J360,0)</f>
        <v>0</v>
      </c>
      <c r="BF360" s="236">
        <f>IF(N360="znížená",J360,0)</f>
        <v>0</v>
      </c>
      <c r="BG360" s="236">
        <f>IF(N360="zákl. prenesená",J360,0)</f>
        <v>0</v>
      </c>
      <c r="BH360" s="236">
        <f>IF(N360="zníž. prenesená",J360,0)</f>
        <v>0</v>
      </c>
      <c r="BI360" s="236">
        <f>IF(N360="nulová",J360,0)</f>
        <v>0</v>
      </c>
      <c r="BJ360" s="14" t="s">
        <v>133</v>
      </c>
      <c r="BK360" s="236">
        <f>ROUND(I360*H360,2)</f>
        <v>0</v>
      </c>
      <c r="BL360" s="14" t="s">
        <v>132</v>
      </c>
      <c r="BM360" s="235" t="s">
        <v>669</v>
      </c>
    </row>
    <row r="361" s="2" customFormat="1" ht="24.15" customHeight="1">
      <c r="A361" s="35"/>
      <c r="B361" s="36"/>
      <c r="C361" s="223" t="s">
        <v>670</v>
      </c>
      <c r="D361" s="223" t="s">
        <v>128</v>
      </c>
      <c r="E361" s="224" t="s">
        <v>476</v>
      </c>
      <c r="F361" s="225" t="s">
        <v>477</v>
      </c>
      <c r="G361" s="226" t="s">
        <v>240</v>
      </c>
      <c r="H361" s="227">
        <v>1</v>
      </c>
      <c r="I361" s="228"/>
      <c r="J361" s="229">
        <f>ROUND(I361*H361,2)</f>
        <v>0</v>
      </c>
      <c r="K361" s="230"/>
      <c r="L361" s="41"/>
      <c r="M361" s="231" t="s">
        <v>1</v>
      </c>
      <c r="N361" s="232" t="s">
        <v>41</v>
      </c>
      <c r="O361" s="94"/>
      <c r="P361" s="233">
        <f>O361*H361</f>
        <v>0</v>
      </c>
      <c r="Q361" s="233">
        <v>0</v>
      </c>
      <c r="R361" s="233">
        <f>Q361*H361</f>
        <v>0</v>
      </c>
      <c r="S361" s="233">
        <v>0</v>
      </c>
      <c r="T361" s="234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35" t="s">
        <v>132</v>
      </c>
      <c r="AT361" s="235" t="s">
        <v>128</v>
      </c>
      <c r="AU361" s="235" t="s">
        <v>133</v>
      </c>
      <c r="AY361" s="14" t="s">
        <v>125</v>
      </c>
      <c r="BE361" s="236">
        <f>IF(N361="základná",J361,0)</f>
        <v>0</v>
      </c>
      <c r="BF361" s="236">
        <f>IF(N361="znížená",J361,0)</f>
        <v>0</v>
      </c>
      <c r="BG361" s="236">
        <f>IF(N361="zákl. prenesená",J361,0)</f>
        <v>0</v>
      </c>
      <c r="BH361" s="236">
        <f>IF(N361="zníž. prenesená",J361,0)</f>
        <v>0</v>
      </c>
      <c r="BI361" s="236">
        <f>IF(N361="nulová",J361,0)</f>
        <v>0</v>
      </c>
      <c r="BJ361" s="14" t="s">
        <v>133</v>
      </c>
      <c r="BK361" s="236">
        <f>ROUND(I361*H361,2)</f>
        <v>0</v>
      </c>
      <c r="BL361" s="14" t="s">
        <v>132</v>
      </c>
      <c r="BM361" s="235" t="s">
        <v>671</v>
      </c>
    </row>
    <row r="362" s="2" customFormat="1" ht="16.5" customHeight="1">
      <c r="A362" s="35"/>
      <c r="B362" s="36"/>
      <c r="C362" s="223" t="s">
        <v>454</v>
      </c>
      <c r="D362" s="223" t="s">
        <v>128</v>
      </c>
      <c r="E362" s="224" t="s">
        <v>284</v>
      </c>
      <c r="F362" s="225" t="s">
        <v>285</v>
      </c>
      <c r="G362" s="226" t="s">
        <v>131</v>
      </c>
      <c r="H362" s="227">
        <v>1</v>
      </c>
      <c r="I362" s="228"/>
      <c r="J362" s="229">
        <f>ROUND(I362*H362,2)</f>
        <v>0</v>
      </c>
      <c r="K362" s="230"/>
      <c r="L362" s="41"/>
      <c r="M362" s="231" t="s">
        <v>1</v>
      </c>
      <c r="N362" s="232" t="s">
        <v>41</v>
      </c>
      <c r="O362" s="94"/>
      <c r="P362" s="233">
        <f>O362*H362</f>
        <v>0</v>
      </c>
      <c r="Q362" s="233">
        <v>0</v>
      </c>
      <c r="R362" s="233">
        <f>Q362*H362</f>
        <v>0</v>
      </c>
      <c r="S362" s="233">
        <v>0</v>
      </c>
      <c r="T362" s="23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5" t="s">
        <v>132</v>
      </c>
      <c r="AT362" s="235" t="s">
        <v>128</v>
      </c>
      <c r="AU362" s="235" t="s">
        <v>133</v>
      </c>
      <c r="AY362" s="14" t="s">
        <v>125</v>
      </c>
      <c r="BE362" s="236">
        <f>IF(N362="základná",J362,0)</f>
        <v>0</v>
      </c>
      <c r="BF362" s="236">
        <f>IF(N362="znížená",J362,0)</f>
        <v>0</v>
      </c>
      <c r="BG362" s="236">
        <f>IF(N362="zákl. prenesená",J362,0)</f>
        <v>0</v>
      </c>
      <c r="BH362" s="236">
        <f>IF(N362="zníž. prenesená",J362,0)</f>
        <v>0</v>
      </c>
      <c r="BI362" s="236">
        <f>IF(N362="nulová",J362,0)</f>
        <v>0</v>
      </c>
      <c r="BJ362" s="14" t="s">
        <v>133</v>
      </c>
      <c r="BK362" s="236">
        <f>ROUND(I362*H362,2)</f>
        <v>0</v>
      </c>
      <c r="BL362" s="14" t="s">
        <v>132</v>
      </c>
      <c r="BM362" s="235" t="s">
        <v>672</v>
      </c>
    </row>
    <row r="363" s="2" customFormat="1" ht="16.5" customHeight="1">
      <c r="A363" s="35"/>
      <c r="B363" s="36"/>
      <c r="C363" s="223" t="s">
        <v>673</v>
      </c>
      <c r="D363" s="223" t="s">
        <v>128</v>
      </c>
      <c r="E363" s="224" t="s">
        <v>323</v>
      </c>
      <c r="F363" s="225" t="s">
        <v>324</v>
      </c>
      <c r="G363" s="226" t="s">
        <v>131</v>
      </c>
      <c r="H363" s="227">
        <v>1</v>
      </c>
      <c r="I363" s="228"/>
      <c r="J363" s="229">
        <f>ROUND(I363*H363,2)</f>
        <v>0</v>
      </c>
      <c r="K363" s="230"/>
      <c r="L363" s="41"/>
      <c r="M363" s="231" t="s">
        <v>1</v>
      </c>
      <c r="N363" s="232" t="s">
        <v>41</v>
      </c>
      <c r="O363" s="94"/>
      <c r="P363" s="233">
        <f>O363*H363</f>
        <v>0</v>
      </c>
      <c r="Q363" s="233">
        <v>0</v>
      </c>
      <c r="R363" s="233">
        <f>Q363*H363</f>
        <v>0</v>
      </c>
      <c r="S363" s="233">
        <v>0</v>
      </c>
      <c r="T363" s="23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35" t="s">
        <v>132</v>
      </c>
      <c r="AT363" s="235" t="s">
        <v>128</v>
      </c>
      <c r="AU363" s="235" t="s">
        <v>133</v>
      </c>
      <c r="AY363" s="14" t="s">
        <v>125</v>
      </c>
      <c r="BE363" s="236">
        <f>IF(N363="základná",J363,0)</f>
        <v>0</v>
      </c>
      <c r="BF363" s="236">
        <f>IF(N363="znížená",J363,0)</f>
        <v>0</v>
      </c>
      <c r="BG363" s="236">
        <f>IF(N363="zákl. prenesená",J363,0)</f>
        <v>0</v>
      </c>
      <c r="BH363" s="236">
        <f>IF(N363="zníž. prenesená",J363,0)</f>
        <v>0</v>
      </c>
      <c r="BI363" s="236">
        <f>IF(N363="nulová",J363,0)</f>
        <v>0</v>
      </c>
      <c r="BJ363" s="14" t="s">
        <v>133</v>
      </c>
      <c r="BK363" s="236">
        <f>ROUND(I363*H363,2)</f>
        <v>0</v>
      </c>
      <c r="BL363" s="14" t="s">
        <v>132</v>
      </c>
      <c r="BM363" s="235" t="s">
        <v>674</v>
      </c>
    </row>
    <row r="364" s="2" customFormat="1" ht="24.15" customHeight="1">
      <c r="A364" s="35"/>
      <c r="B364" s="36"/>
      <c r="C364" s="223" t="s">
        <v>457</v>
      </c>
      <c r="D364" s="223" t="s">
        <v>128</v>
      </c>
      <c r="E364" s="224" t="s">
        <v>294</v>
      </c>
      <c r="F364" s="225" t="s">
        <v>295</v>
      </c>
      <c r="G364" s="226" t="s">
        <v>131</v>
      </c>
      <c r="H364" s="227">
        <v>2</v>
      </c>
      <c r="I364" s="228"/>
      <c r="J364" s="229">
        <f>ROUND(I364*H364,2)</f>
        <v>0</v>
      </c>
      <c r="K364" s="230"/>
      <c r="L364" s="41"/>
      <c r="M364" s="231" t="s">
        <v>1</v>
      </c>
      <c r="N364" s="232" t="s">
        <v>41</v>
      </c>
      <c r="O364" s="94"/>
      <c r="P364" s="233">
        <f>O364*H364</f>
        <v>0</v>
      </c>
      <c r="Q364" s="233">
        <v>0</v>
      </c>
      <c r="R364" s="233">
        <f>Q364*H364</f>
        <v>0</v>
      </c>
      <c r="S364" s="233">
        <v>0</v>
      </c>
      <c r="T364" s="234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5" t="s">
        <v>132</v>
      </c>
      <c r="AT364" s="235" t="s">
        <v>128</v>
      </c>
      <c r="AU364" s="235" t="s">
        <v>133</v>
      </c>
      <c r="AY364" s="14" t="s">
        <v>125</v>
      </c>
      <c r="BE364" s="236">
        <f>IF(N364="základná",J364,0)</f>
        <v>0</v>
      </c>
      <c r="BF364" s="236">
        <f>IF(N364="znížená",J364,0)</f>
        <v>0</v>
      </c>
      <c r="BG364" s="236">
        <f>IF(N364="zákl. prenesená",J364,0)</f>
        <v>0</v>
      </c>
      <c r="BH364" s="236">
        <f>IF(N364="zníž. prenesená",J364,0)</f>
        <v>0</v>
      </c>
      <c r="BI364" s="236">
        <f>IF(N364="nulová",J364,0)</f>
        <v>0</v>
      </c>
      <c r="BJ364" s="14" t="s">
        <v>133</v>
      </c>
      <c r="BK364" s="236">
        <f>ROUND(I364*H364,2)</f>
        <v>0</v>
      </c>
      <c r="BL364" s="14" t="s">
        <v>132</v>
      </c>
      <c r="BM364" s="235" t="s">
        <v>675</v>
      </c>
    </row>
    <row r="365" s="2" customFormat="1" ht="16.5" customHeight="1">
      <c r="A365" s="35"/>
      <c r="B365" s="36"/>
      <c r="C365" s="223" t="s">
        <v>676</v>
      </c>
      <c r="D365" s="223" t="s">
        <v>128</v>
      </c>
      <c r="E365" s="224" t="s">
        <v>291</v>
      </c>
      <c r="F365" s="225" t="s">
        <v>292</v>
      </c>
      <c r="G365" s="226" t="s">
        <v>131</v>
      </c>
      <c r="H365" s="227">
        <v>6</v>
      </c>
      <c r="I365" s="228"/>
      <c r="J365" s="229">
        <f>ROUND(I365*H365,2)</f>
        <v>0</v>
      </c>
      <c r="K365" s="230"/>
      <c r="L365" s="41"/>
      <c r="M365" s="231" t="s">
        <v>1</v>
      </c>
      <c r="N365" s="232" t="s">
        <v>41</v>
      </c>
      <c r="O365" s="94"/>
      <c r="P365" s="233">
        <f>O365*H365</f>
        <v>0</v>
      </c>
      <c r="Q365" s="233">
        <v>0</v>
      </c>
      <c r="R365" s="233">
        <f>Q365*H365</f>
        <v>0</v>
      </c>
      <c r="S365" s="233">
        <v>0</v>
      </c>
      <c r="T365" s="23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35" t="s">
        <v>132</v>
      </c>
      <c r="AT365" s="235" t="s">
        <v>128</v>
      </c>
      <c r="AU365" s="235" t="s">
        <v>133</v>
      </c>
      <c r="AY365" s="14" t="s">
        <v>125</v>
      </c>
      <c r="BE365" s="236">
        <f>IF(N365="základná",J365,0)</f>
        <v>0</v>
      </c>
      <c r="BF365" s="236">
        <f>IF(N365="znížená",J365,0)</f>
        <v>0</v>
      </c>
      <c r="BG365" s="236">
        <f>IF(N365="zákl. prenesená",J365,0)</f>
        <v>0</v>
      </c>
      <c r="BH365" s="236">
        <f>IF(N365="zníž. prenesená",J365,0)</f>
        <v>0</v>
      </c>
      <c r="BI365" s="236">
        <f>IF(N365="nulová",J365,0)</f>
        <v>0</v>
      </c>
      <c r="BJ365" s="14" t="s">
        <v>133</v>
      </c>
      <c r="BK365" s="236">
        <f>ROUND(I365*H365,2)</f>
        <v>0</v>
      </c>
      <c r="BL365" s="14" t="s">
        <v>132</v>
      </c>
      <c r="BM365" s="235" t="s">
        <v>677</v>
      </c>
    </row>
    <row r="366" s="2" customFormat="1" ht="16.5" customHeight="1">
      <c r="A366" s="35"/>
      <c r="B366" s="36"/>
      <c r="C366" s="223" t="s">
        <v>461</v>
      </c>
      <c r="D366" s="223" t="s">
        <v>128</v>
      </c>
      <c r="E366" s="224" t="s">
        <v>341</v>
      </c>
      <c r="F366" s="225" t="s">
        <v>342</v>
      </c>
      <c r="G366" s="226" t="s">
        <v>131</v>
      </c>
      <c r="H366" s="227">
        <v>14</v>
      </c>
      <c r="I366" s="228"/>
      <c r="J366" s="229">
        <f>ROUND(I366*H366,2)</f>
        <v>0</v>
      </c>
      <c r="K366" s="230"/>
      <c r="L366" s="41"/>
      <c r="M366" s="231" t="s">
        <v>1</v>
      </c>
      <c r="N366" s="232" t="s">
        <v>41</v>
      </c>
      <c r="O366" s="94"/>
      <c r="P366" s="233">
        <f>O366*H366</f>
        <v>0</v>
      </c>
      <c r="Q366" s="233">
        <v>0</v>
      </c>
      <c r="R366" s="233">
        <f>Q366*H366</f>
        <v>0</v>
      </c>
      <c r="S366" s="233">
        <v>0</v>
      </c>
      <c r="T366" s="234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35" t="s">
        <v>132</v>
      </c>
      <c r="AT366" s="235" t="s">
        <v>128</v>
      </c>
      <c r="AU366" s="235" t="s">
        <v>133</v>
      </c>
      <c r="AY366" s="14" t="s">
        <v>125</v>
      </c>
      <c r="BE366" s="236">
        <f>IF(N366="základná",J366,0)</f>
        <v>0</v>
      </c>
      <c r="BF366" s="236">
        <f>IF(N366="znížená",J366,0)</f>
        <v>0</v>
      </c>
      <c r="BG366" s="236">
        <f>IF(N366="zákl. prenesená",J366,0)</f>
        <v>0</v>
      </c>
      <c r="BH366" s="236">
        <f>IF(N366="zníž. prenesená",J366,0)</f>
        <v>0</v>
      </c>
      <c r="BI366" s="236">
        <f>IF(N366="nulová",J366,0)</f>
        <v>0</v>
      </c>
      <c r="BJ366" s="14" t="s">
        <v>133</v>
      </c>
      <c r="BK366" s="236">
        <f>ROUND(I366*H366,2)</f>
        <v>0</v>
      </c>
      <c r="BL366" s="14" t="s">
        <v>132</v>
      </c>
      <c r="BM366" s="235" t="s">
        <v>678</v>
      </c>
    </row>
    <row r="367" s="2" customFormat="1" ht="16.5" customHeight="1">
      <c r="A367" s="35"/>
      <c r="B367" s="36"/>
      <c r="C367" s="223" t="s">
        <v>679</v>
      </c>
      <c r="D367" s="223" t="s">
        <v>128</v>
      </c>
      <c r="E367" s="224" t="s">
        <v>298</v>
      </c>
      <c r="F367" s="225" t="s">
        <v>299</v>
      </c>
      <c r="G367" s="226" t="s">
        <v>131</v>
      </c>
      <c r="H367" s="227">
        <v>7</v>
      </c>
      <c r="I367" s="228"/>
      <c r="J367" s="229">
        <f>ROUND(I367*H367,2)</f>
        <v>0</v>
      </c>
      <c r="K367" s="230"/>
      <c r="L367" s="41"/>
      <c r="M367" s="231" t="s">
        <v>1</v>
      </c>
      <c r="N367" s="232" t="s">
        <v>41</v>
      </c>
      <c r="O367" s="94"/>
      <c r="P367" s="233">
        <f>O367*H367</f>
        <v>0</v>
      </c>
      <c r="Q367" s="233">
        <v>0</v>
      </c>
      <c r="R367" s="233">
        <f>Q367*H367</f>
        <v>0</v>
      </c>
      <c r="S367" s="233">
        <v>0</v>
      </c>
      <c r="T367" s="23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35" t="s">
        <v>132</v>
      </c>
      <c r="AT367" s="235" t="s">
        <v>128</v>
      </c>
      <c r="AU367" s="235" t="s">
        <v>133</v>
      </c>
      <c r="AY367" s="14" t="s">
        <v>125</v>
      </c>
      <c r="BE367" s="236">
        <f>IF(N367="základná",J367,0)</f>
        <v>0</v>
      </c>
      <c r="BF367" s="236">
        <f>IF(N367="znížená",J367,0)</f>
        <v>0</v>
      </c>
      <c r="BG367" s="236">
        <f>IF(N367="zákl. prenesená",J367,0)</f>
        <v>0</v>
      </c>
      <c r="BH367" s="236">
        <f>IF(N367="zníž. prenesená",J367,0)</f>
        <v>0</v>
      </c>
      <c r="BI367" s="236">
        <f>IF(N367="nulová",J367,0)</f>
        <v>0</v>
      </c>
      <c r="BJ367" s="14" t="s">
        <v>133</v>
      </c>
      <c r="BK367" s="236">
        <f>ROUND(I367*H367,2)</f>
        <v>0</v>
      </c>
      <c r="BL367" s="14" t="s">
        <v>132</v>
      </c>
      <c r="BM367" s="235" t="s">
        <v>680</v>
      </c>
    </row>
    <row r="368" s="2" customFormat="1" ht="16.5" customHeight="1">
      <c r="A368" s="35"/>
      <c r="B368" s="36"/>
      <c r="C368" s="223" t="s">
        <v>464</v>
      </c>
      <c r="D368" s="223" t="s">
        <v>128</v>
      </c>
      <c r="E368" s="224" t="s">
        <v>301</v>
      </c>
      <c r="F368" s="225" t="s">
        <v>302</v>
      </c>
      <c r="G368" s="226" t="s">
        <v>131</v>
      </c>
      <c r="H368" s="227">
        <v>2</v>
      </c>
      <c r="I368" s="228"/>
      <c r="J368" s="229">
        <f>ROUND(I368*H368,2)</f>
        <v>0</v>
      </c>
      <c r="K368" s="230"/>
      <c r="L368" s="41"/>
      <c r="M368" s="231" t="s">
        <v>1</v>
      </c>
      <c r="N368" s="232" t="s">
        <v>41</v>
      </c>
      <c r="O368" s="94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35" t="s">
        <v>132</v>
      </c>
      <c r="AT368" s="235" t="s">
        <v>128</v>
      </c>
      <c r="AU368" s="235" t="s">
        <v>133</v>
      </c>
      <c r="AY368" s="14" t="s">
        <v>125</v>
      </c>
      <c r="BE368" s="236">
        <f>IF(N368="základná",J368,0)</f>
        <v>0</v>
      </c>
      <c r="BF368" s="236">
        <f>IF(N368="znížená",J368,0)</f>
        <v>0</v>
      </c>
      <c r="BG368" s="236">
        <f>IF(N368="zákl. prenesená",J368,0)</f>
        <v>0</v>
      </c>
      <c r="BH368" s="236">
        <f>IF(N368="zníž. prenesená",J368,0)</f>
        <v>0</v>
      </c>
      <c r="BI368" s="236">
        <f>IF(N368="nulová",J368,0)</f>
        <v>0</v>
      </c>
      <c r="BJ368" s="14" t="s">
        <v>133</v>
      </c>
      <c r="BK368" s="236">
        <f>ROUND(I368*H368,2)</f>
        <v>0</v>
      </c>
      <c r="BL368" s="14" t="s">
        <v>132</v>
      </c>
      <c r="BM368" s="235" t="s">
        <v>681</v>
      </c>
    </row>
    <row r="369" s="2" customFormat="1" ht="16.5" customHeight="1">
      <c r="A369" s="35"/>
      <c r="B369" s="36"/>
      <c r="C369" s="223" t="s">
        <v>682</v>
      </c>
      <c r="D369" s="223" t="s">
        <v>128</v>
      </c>
      <c r="E369" s="224" t="s">
        <v>337</v>
      </c>
      <c r="F369" s="225" t="s">
        <v>338</v>
      </c>
      <c r="G369" s="226" t="s">
        <v>131</v>
      </c>
      <c r="H369" s="227">
        <v>1</v>
      </c>
      <c r="I369" s="228"/>
      <c r="J369" s="229">
        <f>ROUND(I369*H369,2)</f>
        <v>0</v>
      </c>
      <c r="K369" s="230"/>
      <c r="L369" s="41"/>
      <c r="M369" s="231" t="s">
        <v>1</v>
      </c>
      <c r="N369" s="232" t="s">
        <v>41</v>
      </c>
      <c r="O369" s="94"/>
      <c r="P369" s="233">
        <f>O369*H369</f>
        <v>0</v>
      </c>
      <c r="Q369" s="233">
        <v>0</v>
      </c>
      <c r="R369" s="233">
        <f>Q369*H369</f>
        <v>0</v>
      </c>
      <c r="S369" s="233">
        <v>0</v>
      </c>
      <c r="T369" s="23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35" t="s">
        <v>132</v>
      </c>
      <c r="AT369" s="235" t="s">
        <v>128</v>
      </c>
      <c r="AU369" s="235" t="s">
        <v>133</v>
      </c>
      <c r="AY369" s="14" t="s">
        <v>125</v>
      </c>
      <c r="BE369" s="236">
        <f>IF(N369="základná",J369,0)</f>
        <v>0</v>
      </c>
      <c r="BF369" s="236">
        <f>IF(N369="znížená",J369,0)</f>
        <v>0</v>
      </c>
      <c r="BG369" s="236">
        <f>IF(N369="zákl. prenesená",J369,0)</f>
        <v>0</v>
      </c>
      <c r="BH369" s="236">
        <f>IF(N369="zníž. prenesená",J369,0)</f>
        <v>0</v>
      </c>
      <c r="BI369" s="236">
        <f>IF(N369="nulová",J369,0)</f>
        <v>0</v>
      </c>
      <c r="BJ369" s="14" t="s">
        <v>133</v>
      </c>
      <c r="BK369" s="236">
        <f>ROUND(I369*H369,2)</f>
        <v>0</v>
      </c>
      <c r="BL369" s="14" t="s">
        <v>132</v>
      </c>
      <c r="BM369" s="235" t="s">
        <v>683</v>
      </c>
    </row>
    <row r="370" s="2" customFormat="1" ht="24.15" customHeight="1">
      <c r="A370" s="35"/>
      <c r="B370" s="36"/>
      <c r="C370" s="223" t="s">
        <v>468</v>
      </c>
      <c r="D370" s="223" t="s">
        <v>128</v>
      </c>
      <c r="E370" s="224" t="s">
        <v>503</v>
      </c>
      <c r="F370" s="225" t="s">
        <v>504</v>
      </c>
      <c r="G370" s="226" t="s">
        <v>131</v>
      </c>
      <c r="H370" s="227">
        <v>1</v>
      </c>
      <c r="I370" s="228"/>
      <c r="J370" s="229">
        <f>ROUND(I370*H370,2)</f>
        <v>0</v>
      </c>
      <c r="K370" s="230"/>
      <c r="L370" s="41"/>
      <c r="M370" s="231" t="s">
        <v>1</v>
      </c>
      <c r="N370" s="232" t="s">
        <v>41</v>
      </c>
      <c r="O370" s="94"/>
      <c r="P370" s="233">
        <f>O370*H370</f>
        <v>0</v>
      </c>
      <c r="Q370" s="233">
        <v>0</v>
      </c>
      <c r="R370" s="233">
        <f>Q370*H370</f>
        <v>0</v>
      </c>
      <c r="S370" s="233">
        <v>0</v>
      </c>
      <c r="T370" s="23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35" t="s">
        <v>132</v>
      </c>
      <c r="AT370" s="235" t="s">
        <v>128</v>
      </c>
      <c r="AU370" s="235" t="s">
        <v>133</v>
      </c>
      <c r="AY370" s="14" t="s">
        <v>125</v>
      </c>
      <c r="BE370" s="236">
        <f>IF(N370="základná",J370,0)</f>
        <v>0</v>
      </c>
      <c r="BF370" s="236">
        <f>IF(N370="znížená",J370,0)</f>
        <v>0</v>
      </c>
      <c r="BG370" s="236">
        <f>IF(N370="zákl. prenesená",J370,0)</f>
        <v>0</v>
      </c>
      <c r="BH370" s="236">
        <f>IF(N370="zníž. prenesená",J370,0)</f>
        <v>0</v>
      </c>
      <c r="BI370" s="236">
        <f>IF(N370="nulová",J370,0)</f>
        <v>0</v>
      </c>
      <c r="BJ370" s="14" t="s">
        <v>133</v>
      </c>
      <c r="BK370" s="236">
        <f>ROUND(I370*H370,2)</f>
        <v>0</v>
      </c>
      <c r="BL370" s="14" t="s">
        <v>132</v>
      </c>
      <c r="BM370" s="235" t="s">
        <v>684</v>
      </c>
    </row>
    <row r="371" s="2" customFormat="1" ht="24.15" customHeight="1">
      <c r="A371" s="35"/>
      <c r="B371" s="36"/>
      <c r="C371" s="223" t="s">
        <v>685</v>
      </c>
      <c r="D371" s="223" t="s">
        <v>128</v>
      </c>
      <c r="E371" s="224" t="s">
        <v>429</v>
      </c>
      <c r="F371" s="225" t="s">
        <v>430</v>
      </c>
      <c r="G371" s="226" t="s">
        <v>131</v>
      </c>
      <c r="H371" s="227">
        <v>1</v>
      </c>
      <c r="I371" s="228"/>
      <c r="J371" s="229">
        <f>ROUND(I371*H371,2)</f>
        <v>0</v>
      </c>
      <c r="K371" s="230"/>
      <c r="L371" s="41"/>
      <c r="M371" s="231" t="s">
        <v>1</v>
      </c>
      <c r="N371" s="232" t="s">
        <v>41</v>
      </c>
      <c r="O371" s="94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35" t="s">
        <v>132</v>
      </c>
      <c r="AT371" s="235" t="s">
        <v>128</v>
      </c>
      <c r="AU371" s="235" t="s">
        <v>133</v>
      </c>
      <c r="AY371" s="14" t="s">
        <v>125</v>
      </c>
      <c r="BE371" s="236">
        <f>IF(N371="základná",J371,0)</f>
        <v>0</v>
      </c>
      <c r="BF371" s="236">
        <f>IF(N371="znížená",J371,0)</f>
        <v>0</v>
      </c>
      <c r="BG371" s="236">
        <f>IF(N371="zákl. prenesená",J371,0)</f>
        <v>0</v>
      </c>
      <c r="BH371" s="236">
        <f>IF(N371="zníž. prenesená",J371,0)</f>
        <v>0</v>
      </c>
      <c r="BI371" s="236">
        <f>IF(N371="nulová",J371,0)</f>
        <v>0</v>
      </c>
      <c r="BJ371" s="14" t="s">
        <v>133</v>
      </c>
      <c r="BK371" s="236">
        <f>ROUND(I371*H371,2)</f>
        <v>0</v>
      </c>
      <c r="BL371" s="14" t="s">
        <v>132</v>
      </c>
      <c r="BM371" s="235" t="s">
        <v>686</v>
      </c>
    </row>
    <row r="372" s="2" customFormat="1" ht="16.5" customHeight="1">
      <c r="A372" s="35"/>
      <c r="B372" s="36"/>
      <c r="C372" s="223" t="s">
        <v>471</v>
      </c>
      <c r="D372" s="223" t="s">
        <v>128</v>
      </c>
      <c r="E372" s="224" t="s">
        <v>422</v>
      </c>
      <c r="F372" s="225" t="s">
        <v>423</v>
      </c>
      <c r="G372" s="226" t="s">
        <v>131</v>
      </c>
      <c r="H372" s="227">
        <v>1</v>
      </c>
      <c r="I372" s="228"/>
      <c r="J372" s="229">
        <f>ROUND(I372*H372,2)</f>
        <v>0</v>
      </c>
      <c r="K372" s="230"/>
      <c r="L372" s="41"/>
      <c r="M372" s="231" t="s">
        <v>1</v>
      </c>
      <c r="N372" s="232" t="s">
        <v>41</v>
      </c>
      <c r="O372" s="94"/>
      <c r="P372" s="233">
        <f>O372*H372</f>
        <v>0</v>
      </c>
      <c r="Q372" s="233">
        <v>0</v>
      </c>
      <c r="R372" s="233">
        <f>Q372*H372</f>
        <v>0</v>
      </c>
      <c r="S372" s="233">
        <v>0</v>
      </c>
      <c r="T372" s="23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35" t="s">
        <v>132</v>
      </c>
      <c r="AT372" s="235" t="s">
        <v>128</v>
      </c>
      <c r="AU372" s="235" t="s">
        <v>133</v>
      </c>
      <c r="AY372" s="14" t="s">
        <v>125</v>
      </c>
      <c r="BE372" s="236">
        <f>IF(N372="základná",J372,0)</f>
        <v>0</v>
      </c>
      <c r="BF372" s="236">
        <f>IF(N372="znížená",J372,0)</f>
        <v>0</v>
      </c>
      <c r="BG372" s="236">
        <f>IF(N372="zákl. prenesená",J372,0)</f>
        <v>0</v>
      </c>
      <c r="BH372" s="236">
        <f>IF(N372="zníž. prenesená",J372,0)</f>
        <v>0</v>
      </c>
      <c r="BI372" s="236">
        <f>IF(N372="nulová",J372,0)</f>
        <v>0</v>
      </c>
      <c r="BJ372" s="14" t="s">
        <v>133</v>
      </c>
      <c r="BK372" s="236">
        <f>ROUND(I372*H372,2)</f>
        <v>0</v>
      </c>
      <c r="BL372" s="14" t="s">
        <v>132</v>
      </c>
      <c r="BM372" s="235" t="s">
        <v>687</v>
      </c>
    </row>
    <row r="373" s="2" customFormat="1" ht="21.75" customHeight="1">
      <c r="A373" s="35"/>
      <c r="B373" s="36"/>
      <c r="C373" s="223" t="s">
        <v>688</v>
      </c>
      <c r="D373" s="223" t="s">
        <v>128</v>
      </c>
      <c r="E373" s="224" t="s">
        <v>426</v>
      </c>
      <c r="F373" s="225" t="s">
        <v>427</v>
      </c>
      <c r="G373" s="226" t="s">
        <v>131</v>
      </c>
      <c r="H373" s="227">
        <v>2</v>
      </c>
      <c r="I373" s="228"/>
      <c r="J373" s="229">
        <f>ROUND(I373*H373,2)</f>
        <v>0</v>
      </c>
      <c r="K373" s="230"/>
      <c r="L373" s="41"/>
      <c r="M373" s="231" t="s">
        <v>1</v>
      </c>
      <c r="N373" s="232" t="s">
        <v>41</v>
      </c>
      <c r="O373" s="94"/>
      <c r="P373" s="233">
        <f>O373*H373</f>
        <v>0</v>
      </c>
      <c r="Q373" s="233">
        <v>0</v>
      </c>
      <c r="R373" s="233">
        <f>Q373*H373</f>
        <v>0</v>
      </c>
      <c r="S373" s="233">
        <v>0</v>
      </c>
      <c r="T373" s="23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35" t="s">
        <v>132</v>
      </c>
      <c r="AT373" s="235" t="s">
        <v>128</v>
      </c>
      <c r="AU373" s="235" t="s">
        <v>133</v>
      </c>
      <c r="AY373" s="14" t="s">
        <v>125</v>
      </c>
      <c r="BE373" s="236">
        <f>IF(N373="základná",J373,0)</f>
        <v>0</v>
      </c>
      <c r="BF373" s="236">
        <f>IF(N373="znížená",J373,0)</f>
        <v>0</v>
      </c>
      <c r="BG373" s="236">
        <f>IF(N373="zákl. prenesená",J373,0)</f>
        <v>0</v>
      </c>
      <c r="BH373" s="236">
        <f>IF(N373="zníž. prenesená",J373,0)</f>
        <v>0</v>
      </c>
      <c r="BI373" s="236">
        <f>IF(N373="nulová",J373,0)</f>
        <v>0</v>
      </c>
      <c r="BJ373" s="14" t="s">
        <v>133</v>
      </c>
      <c r="BK373" s="236">
        <f>ROUND(I373*H373,2)</f>
        <v>0</v>
      </c>
      <c r="BL373" s="14" t="s">
        <v>132</v>
      </c>
      <c r="BM373" s="235" t="s">
        <v>689</v>
      </c>
    </row>
    <row r="374" s="2" customFormat="1" ht="24.15" customHeight="1">
      <c r="A374" s="35"/>
      <c r="B374" s="36"/>
      <c r="C374" s="223" t="s">
        <v>475</v>
      </c>
      <c r="D374" s="223" t="s">
        <v>128</v>
      </c>
      <c r="E374" s="224" t="s">
        <v>690</v>
      </c>
      <c r="F374" s="225" t="s">
        <v>306</v>
      </c>
      <c r="G374" s="226" t="s">
        <v>240</v>
      </c>
      <c r="H374" s="227">
        <v>1</v>
      </c>
      <c r="I374" s="228"/>
      <c r="J374" s="229">
        <f>ROUND(I374*H374,2)</f>
        <v>0</v>
      </c>
      <c r="K374" s="230"/>
      <c r="L374" s="41"/>
      <c r="M374" s="231" t="s">
        <v>1</v>
      </c>
      <c r="N374" s="232" t="s">
        <v>41</v>
      </c>
      <c r="O374" s="94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35" t="s">
        <v>132</v>
      </c>
      <c r="AT374" s="235" t="s">
        <v>128</v>
      </c>
      <c r="AU374" s="235" t="s">
        <v>133</v>
      </c>
      <c r="AY374" s="14" t="s">
        <v>125</v>
      </c>
      <c r="BE374" s="236">
        <f>IF(N374="základná",J374,0)</f>
        <v>0</v>
      </c>
      <c r="BF374" s="236">
        <f>IF(N374="znížená",J374,0)</f>
        <v>0</v>
      </c>
      <c r="BG374" s="236">
        <f>IF(N374="zákl. prenesená",J374,0)</f>
        <v>0</v>
      </c>
      <c r="BH374" s="236">
        <f>IF(N374="zníž. prenesená",J374,0)</f>
        <v>0</v>
      </c>
      <c r="BI374" s="236">
        <f>IF(N374="nulová",J374,0)</f>
        <v>0</v>
      </c>
      <c r="BJ374" s="14" t="s">
        <v>133</v>
      </c>
      <c r="BK374" s="236">
        <f>ROUND(I374*H374,2)</f>
        <v>0</v>
      </c>
      <c r="BL374" s="14" t="s">
        <v>132</v>
      </c>
      <c r="BM374" s="235" t="s">
        <v>691</v>
      </c>
    </row>
    <row r="375" s="2" customFormat="1" ht="24.15" customHeight="1">
      <c r="A375" s="35"/>
      <c r="B375" s="36"/>
      <c r="C375" s="223" t="s">
        <v>692</v>
      </c>
      <c r="D375" s="223" t="s">
        <v>128</v>
      </c>
      <c r="E375" s="224" t="s">
        <v>651</v>
      </c>
      <c r="F375" s="225" t="s">
        <v>267</v>
      </c>
      <c r="G375" s="226" t="s">
        <v>240</v>
      </c>
      <c r="H375" s="227">
        <v>1</v>
      </c>
      <c r="I375" s="228"/>
      <c r="J375" s="229">
        <f>ROUND(I375*H375,2)</f>
        <v>0</v>
      </c>
      <c r="K375" s="230"/>
      <c r="L375" s="41"/>
      <c r="M375" s="231" t="s">
        <v>1</v>
      </c>
      <c r="N375" s="232" t="s">
        <v>41</v>
      </c>
      <c r="O375" s="94"/>
      <c r="P375" s="233">
        <f>O375*H375</f>
        <v>0</v>
      </c>
      <c r="Q375" s="233">
        <v>0</v>
      </c>
      <c r="R375" s="233">
        <f>Q375*H375</f>
        <v>0</v>
      </c>
      <c r="S375" s="233">
        <v>0</v>
      </c>
      <c r="T375" s="234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35" t="s">
        <v>132</v>
      </c>
      <c r="AT375" s="235" t="s">
        <v>128</v>
      </c>
      <c r="AU375" s="235" t="s">
        <v>133</v>
      </c>
      <c r="AY375" s="14" t="s">
        <v>125</v>
      </c>
      <c r="BE375" s="236">
        <f>IF(N375="základná",J375,0)</f>
        <v>0</v>
      </c>
      <c r="BF375" s="236">
        <f>IF(N375="znížená",J375,0)</f>
        <v>0</v>
      </c>
      <c r="BG375" s="236">
        <f>IF(N375="zákl. prenesená",J375,0)</f>
        <v>0</v>
      </c>
      <c r="BH375" s="236">
        <f>IF(N375="zníž. prenesená",J375,0)</f>
        <v>0</v>
      </c>
      <c r="BI375" s="236">
        <f>IF(N375="nulová",J375,0)</f>
        <v>0</v>
      </c>
      <c r="BJ375" s="14" t="s">
        <v>133</v>
      </c>
      <c r="BK375" s="236">
        <f>ROUND(I375*H375,2)</f>
        <v>0</v>
      </c>
      <c r="BL375" s="14" t="s">
        <v>132</v>
      </c>
      <c r="BM375" s="235" t="s">
        <v>693</v>
      </c>
    </row>
    <row r="376" s="12" customFormat="1" ht="22.8" customHeight="1">
      <c r="A376" s="12"/>
      <c r="B376" s="208"/>
      <c r="C376" s="209"/>
      <c r="D376" s="210" t="s">
        <v>74</v>
      </c>
      <c r="E376" s="221" t="s">
        <v>694</v>
      </c>
      <c r="F376" s="221" t="s">
        <v>695</v>
      </c>
      <c r="G376" s="209"/>
      <c r="H376" s="209"/>
      <c r="I376" s="212"/>
      <c r="J376" s="222">
        <f>BK376</f>
        <v>0</v>
      </c>
      <c r="K376" s="209"/>
      <c r="L376" s="213"/>
      <c r="M376" s="214"/>
      <c r="N376" s="215"/>
      <c r="O376" s="215"/>
      <c r="P376" s="216">
        <f>SUM(P377:P379)</f>
        <v>0</v>
      </c>
      <c r="Q376" s="215"/>
      <c r="R376" s="216">
        <f>SUM(R377:R379)</f>
        <v>0</v>
      </c>
      <c r="S376" s="215"/>
      <c r="T376" s="217">
        <f>SUM(T377:T379)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8" t="s">
        <v>83</v>
      </c>
      <c r="AT376" s="219" t="s">
        <v>74</v>
      </c>
      <c r="AU376" s="219" t="s">
        <v>83</v>
      </c>
      <c r="AY376" s="218" t="s">
        <v>125</v>
      </c>
      <c r="BK376" s="220">
        <f>SUM(BK377:BK379)</f>
        <v>0</v>
      </c>
    </row>
    <row r="377" s="2" customFormat="1" ht="21.75" customHeight="1">
      <c r="A377" s="35"/>
      <c r="B377" s="36"/>
      <c r="C377" s="223" t="s">
        <v>478</v>
      </c>
      <c r="D377" s="223" t="s">
        <v>128</v>
      </c>
      <c r="E377" s="224" t="s">
        <v>536</v>
      </c>
      <c r="F377" s="225" t="s">
        <v>537</v>
      </c>
      <c r="G377" s="226" t="s">
        <v>131</v>
      </c>
      <c r="H377" s="227">
        <v>1</v>
      </c>
      <c r="I377" s="228"/>
      <c r="J377" s="229">
        <f>ROUND(I377*H377,2)</f>
        <v>0</v>
      </c>
      <c r="K377" s="230"/>
      <c r="L377" s="41"/>
      <c r="M377" s="231" t="s">
        <v>1</v>
      </c>
      <c r="N377" s="232" t="s">
        <v>41</v>
      </c>
      <c r="O377" s="94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35" t="s">
        <v>132</v>
      </c>
      <c r="AT377" s="235" t="s">
        <v>128</v>
      </c>
      <c r="AU377" s="235" t="s">
        <v>133</v>
      </c>
      <c r="AY377" s="14" t="s">
        <v>125</v>
      </c>
      <c r="BE377" s="236">
        <f>IF(N377="základná",J377,0)</f>
        <v>0</v>
      </c>
      <c r="BF377" s="236">
        <f>IF(N377="znížená",J377,0)</f>
        <v>0</v>
      </c>
      <c r="BG377" s="236">
        <f>IF(N377="zákl. prenesená",J377,0)</f>
        <v>0</v>
      </c>
      <c r="BH377" s="236">
        <f>IF(N377="zníž. prenesená",J377,0)</f>
        <v>0</v>
      </c>
      <c r="BI377" s="236">
        <f>IF(N377="nulová",J377,0)</f>
        <v>0</v>
      </c>
      <c r="BJ377" s="14" t="s">
        <v>133</v>
      </c>
      <c r="BK377" s="236">
        <f>ROUND(I377*H377,2)</f>
        <v>0</v>
      </c>
      <c r="BL377" s="14" t="s">
        <v>132</v>
      </c>
      <c r="BM377" s="235" t="s">
        <v>696</v>
      </c>
    </row>
    <row r="378" s="2" customFormat="1" ht="16.5" customHeight="1">
      <c r="A378" s="35"/>
      <c r="B378" s="36"/>
      <c r="C378" s="223" t="s">
        <v>697</v>
      </c>
      <c r="D378" s="223" t="s">
        <v>128</v>
      </c>
      <c r="E378" s="224" t="s">
        <v>284</v>
      </c>
      <c r="F378" s="225" t="s">
        <v>285</v>
      </c>
      <c r="G378" s="226" t="s">
        <v>131</v>
      </c>
      <c r="H378" s="227">
        <v>1</v>
      </c>
      <c r="I378" s="228"/>
      <c r="J378" s="229">
        <f>ROUND(I378*H378,2)</f>
        <v>0</v>
      </c>
      <c r="K378" s="230"/>
      <c r="L378" s="41"/>
      <c r="M378" s="231" t="s">
        <v>1</v>
      </c>
      <c r="N378" s="232" t="s">
        <v>41</v>
      </c>
      <c r="O378" s="94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35" t="s">
        <v>132</v>
      </c>
      <c r="AT378" s="235" t="s">
        <v>128</v>
      </c>
      <c r="AU378" s="235" t="s">
        <v>133</v>
      </c>
      <c r="AY378" s="14" t="s">
        <v>125</v>
      </c>
      <c r="BE378" s="236">
        <f>IF(N378="základná",J378,0)</f>
        <v>0</v>
      </c>
      <c r="BF378" s="236">
        <f>IF(N378="znížená",J378,0)</f>
        <v>0</v>
      </c>
      <c r="BG378" s="236">
        <f>IF(N378="zákl. prenesená",J378,0)</f>
        <v>0</v>
      </c>
      <c r="BH378" s="236">
        <f>IF(N378="zníž. prenesená",J378,0)</f>
        <v>0</v>
      </c>
      <c r="BI378" s="236">
        <f>IF(N378="nulová",J378,0)</f>
        <v>0</v>
      </c>
      <c r="BJ378" s="14" t="s">
        <v>133</v>
      </c>
      <c r="BK378" s="236">
        <f>ROUND(I378*H378,2)</f>
        <v>0</v>
      </c>
      <c r="BL378" s="14" t="s">
        <v>132</v>
      </c>
      <c r="BM378" s="235" t="s">
        <v>698</v>
      </c>
    </row>
    <row r="379" s="2" customFormat="1" ht="16.5" customHeight="1">
      <c r="A379" s="35"/>
      <c r="B379" s="36"/>
      <c r="C379" s="223" t="s">
        <v>482</v>
      </c>
      <c r="D379" s="223" t="s">
        <v>128</v>
      </c>
      <c r="E379" s="224" t="s">
        <v>593</v>
      </c>
      <c r="F379" s="225" t="s">
        <v>594</v>
      </c>
      <c r="G379" s="226" t="s">
        <v>240</v>
      </c>
      <c r="H379" s="227">
        <v>1</v>
      </c>
      <c r="I379" s="228"/>
      <c r="J379" s="229">
        <f>ROUND(I379*H379,2)</f>
        <v>0</v>
      </c>
      <c r="K379" s="230"/>
      <c r="L379" s="41"/>
      <c r="M379" s="231" t="s">
        <v>1</v>
      </c>
      <c r="N379" s="232" t="s">
        <v>41</v>
      </c>
      <c r="O379" s="94"/>
      <c r="P379" s="233">
        <f>O379*H379</f>
        <v>0</v>
      </c>
      <c r="Q379" s="233">
        <v>0</v>
      </c>
      <c r="R379" s="233">
        <f>Q379*H379</f>
        <v>0</v>
      </c>
      <c r="S379" s="233">
        <v>0</v>
      </c>
      <c r="T379" s="23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35" t="s">
        <v>132</v>
      </c>
      <c r="AT379" s="235" t="s">
        <v>128</v>
      </c>
      <c r="AU379" s="235" t="s">
        <v>133</v>
      </c>
      <c r="AY379" s="14" t="s">
        <v>125</v>
      </c>
      <c r="BE379" s="236">
        <f>IF(N379="základná",J379,0)</f>
        <v>0</v>
      </c>
      <c r="BF379" s="236">
        <f>IF(N379="znížená",J379,0)</f>
        <v>0</v>
      </c>
      <c r="BG379" s="236">
        <f>IF(N379="zákl. prenesená",J379,0)</f>
        <v>0</v>
      </c>
      <c r="BH379" s="236">
        <f>IF(N379="zníž. prenesená",J379,0)</f>
        <v>0</v>
      </c>
      <c r="BI379" s="236">
        <f>IF(N379="nulová",J379,0)</f>
        <v>0</v>
      </c>
      <c r="BJ379" s="14" t="s">
        <v>133</v>
      </c>
      <c r="BK379" s="236">
        <f>ROUND(I379*H379,2)</f>
        <v>0</v>
      </c>
      <c r="BL379" s="14" t="s">
        <v>132</v>
      </c>
      <c r="BM379" s="235" t="s">
        <v>699</v>
      </c>
    </row>
    <row r="380" s="2" customFormat="1" ht="49.92" customHeight="1">
      <c r="A380" s="35"/>
      <c r="B380" s="36"/>
      <c r="C380" s="37"/>
      <c r="D380" s="37"/>
      <c r="E380" s="211" t="s">
        <v>700</v>
      </c>
      <c r="F380" s="211" t="s">
        <v>701</v>
      </c>
      <c r="G380" s="37"/>
      <c r="H380" s="37"/>
      <c r="I380" s="37"/>
      <c r="J380" s="195">
        <f>BK380</f>
        <v>0</v>
      </c>
      <c r="K380" s="37"/>
      <c r="L380" s="41"/>
      <c r="M380" s="237"/>
      <c r="N380" s="238"/>
      <c r="O380" s="94"/>
      <c r="P380" s="94"/>
      <c r="Q380" s="94"/>
      <c r="R380" s="94"/>
      <c r="S380" s="94"/>
      <c r="T380" s="9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4" t="s">
        <v>74</v>
      </c>
      <c r="AU380" s="14" t="s">
        <v>75</v>
      </c>
      <c r="AY380" s="14" t="s">
        <v>702</v>
      </c>
      <c r="BK380" s="236">
        <f>SUM(BK381:BK385)</f>
        <v>0</v>
      </c>
    </row>
    <row r="381" s="2" customFormat="1" ht="16.32" customHeight="1">
      <c r="A381" s="35"/>
      <c r="B381" s="36"/>
      <c r="C381" s="239" t="s">
        <v>1</v>
      </c>
      <c r="D381" s="239" t="s">
        <v>128</v>
      </c>
      <c r="E381" s="240" t="s">
        <v>1</v>
      </c>
      <c r="F381" s="241" t="s">
        <v>1</v>
      </c>
      <c r="G381" s="242" t="s">
        <v>1</v>
      </c>
      <c r="H381" s="243"/>
      <c r="I381" s="244"/>
      <c r="J381" s="245">
        <f>BK381</f>
        <v>0</v>
      </c>
      <c r="K381" s="230"/>
      <c r="L381" s="41"/>
      <c r="M381" s="246" t="s">
        <v>1</v>
      </c>
      <c r="N381" s="247" t="s">
        <v>41</v>
      </c>
      <c r="O381" s="94"/>
      <c r="P381" s="94"/>
      <c r="Q381" s="94"/>
      <c r="R381" s="94"/>
      <c r="S381" s="94"/>
      <c r="T381" s="9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4" t="s">
        <v>702</v>
      </c>
      <c r="AU381" s="14" t="s">
        <v>83</v>
      </c>
      <c r="AY381" s="14" t="s">
        <v>702</v>
      </c>
      <c r="BE381" s="236">
        <f>IF(N381="základná",J381,0)</f>
        <v>0</v>
      </c>
      <c r="BF381" s="236">
        <f>IF(N381="znížená",J381,0)</f>
        <v>0</v>
      </c>
      <c r="BG381" s="236">
        <f>IF(N381="zákl. prenesená",J381,0)</f>
        <v>0</v>
      </c>
      <c r="BH381" s="236">
        <f>IF(N381="zníž. prenesená",J381,0)</f>
        <v>0</v>
      </c>
      <c r="BI381" s="236">
        <f>IF(N381="nulová",J381,0)</f>
        <v>0</v>
      </c>
      <c r="BJ381" s="14" t="s">
        <v>133</v>
      </c>
      <c r="BK381" s="236">
        <f>I381*H381</f>
        <v>0</v>
      </c>
    </row>
    <row r="382" s="2" customFormat="1" ht="16.32" customHeight="1">
      <c r="A382" s="35"/>
      <c r="B382" s="36"/>
      <c r="C382" s="239" t="s">
        <v>1</v>
      </c>
      <c r="D382" s="239" t="s">
        <v>128</v>
      </c>
      <c r="E382" s="240" t="s">
        <v>1</v>
      </c>
      <c r="F382" s="241" t="s">
        <v>1</v>
      </c>
      <c r="G382" s="242" t="s">
        <v>1</v>
      </c>
      <c r="H382" s="243"/>
      <c r="I382" s="244"/>
      <c r="J382" s="245">
        <f>BK382</f>
        <v>0</v>
      </c>
      <c r="K382" s="230"/>
      <c r="L382" s="41"/>
      <c r="M382" s="246" t="s">
        <v>1</v>
      </c>
      <c r="N382" s="247" t="s">
        <v>41</v>
      </c>
      <c r="O382" s="94"/>
      <c r="P382" s="94"/>
      <c r="Q382" s="94"/>
      <c r="R382" s="94"/>
      <c r="S382" s="94"/>
      <c r="T382" s="9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4" t="s">
        <v>702</v>
      </c>
      <c r="AU382" s="14" t="s">
        <v>83</v>
      </c>
      <c r="AY382" s="14" t="s">
        <v>702</v>
      </c>
      <c r="BE382" s="236">
        <f>IF(N382="základná",J382,0)</f>
        <v>0</v>
      </c>
      <c r="BF382" s="236">
        <f>IF(N382="znížená",J382,0)</f>
        <v>0</v>
      </c>
      <c r="BG382" s="236">
        <f>IF(N382="zákl. prenesená",J382,0)</f>
        <v>0</v>
      </c>
      <c r="BH382" s="236">
        <f>IF(N382="zníž. prenesená",J382,0)</f>
        <v>0</v>
      </c>
      <c r="BI382" s="236">
        <f>IF(N382="nulová",J382,0)</f>
        <v>0</v>
      </c>
      <c r="BJ382" s="14" t="s">
        <v>133</v>
      </c>
      <c r="BK382" s="236">
        <f>I382*H382</f>
        <v>0</v>
      </c>
    </row>
    <row r="383" s="2" customFormat="1" ht="16.32" customHeight="1">
      <c r="A383" s="35"/>
      <c r="B383" s="36"/>
      <c r="C383" s="239" t="s">
        <v>1</v>
      </c>
      <c r="D383" s="239" t="s">
        <v>128</v>
      </c>
      <c r="E383" s="240" t="s">
        <v>1</v>
      </c>
      <c r="F383" s="241" t="s">
        <v>1</v>
      </c>
      <c r="G383" s="242" t="s">
        <v>1</v>
      </c>
      <c r="H383" s="243"/>
      <c r="I383" s="244"/>
      <c r="J383" s="245">
        <f>BK383</f>
        <v>0</v>
      </c>
      <c r="K383" s="230"/>
      <c r="L383" s="41"/>
      <c r="M383" s="246" t="s">
        <v>1</v>
      </c>
      <c r="N383" s="247" t="s">
        <v>41</v>
      </c>
      <c r="O383" s="94"/>
      <c r="P383" s="94"/>
      <c r="Q383" s="94"/>
      <c r="R383" s="94"/>
      <c r="S383" s="94"/>
      <c r="T383" s="9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4" t="s">
        <v>702</v>
      </c>
      <c r="AU383" s="14" t="s">
        <v>83</v>
      </c>
      <c r="AY383" s="14" t="s">
        <v>702</v>
      </c>
      <c r="BE383" s="236">
        <f>IF(N383="základná",J383,0)</f>
        <v>0</v>
      </c>
      <c r="BF383" s="236">
        <f>IF(N383="znížená",J383,0)</f>
        <v>0</v>
      </c>
      <c r="BG383" s="236">
        <f>IF(N383="zákl. prenesená",J383,0)</f>
        <v>0</v>
      </c>
      <c r="BH383" s="236">
        <f>IF(N383="zníž. prenesená",J383,0)</f>
        <v>0</v>
      </c>
      <c r="BI383" s="236">
        <f>IF(N383="nulová",J383,0)</f>
        <v>0</v>
      </c>
      <c r="BJ383" s="14" t="s">
        <v>133</v>
      </c>
      <c r="BK383" s="236">
        <f>I383*H383</f>
        <v>0</v>
      </c>
    </row>
    <row r="384" s="2" customFormat="1" ht="16.32" customHeight="1">
      <c r="A384" s="35"/>
      <c r="B384" s="36"/>
      <c r="C384" s="239" t="s">
        <v>1</v>
      </c>
      <c r="D384" s="239" t="s">
        <v>128</v>
      </c>
      <c r="E384" s="240" t="s">
        <v>1</v>
      </c>
      <c r="F384" s="241" t="s">
        <v>1</v>
      </c>
      <c r="G384" s="242" t="s">
        <v>1</v>
      </c>
      <c r="H384" s="243"/>
      <c r="I384" s="244"/>
      <c r="J384" s="245">
        <f>BK384</f>
        <v>0</v>
      </c>
      <c r="K384" s="230"/>
      <c r="L384" s="41"/>
      <c r="M384" s="246" t="s">
        <v>1</v>
      </c>
      <c r="N384" s="247" t="s">
        <v>41</v>
      </c>
      <c r="O384" s="94"/>
      <c r="P384" s="94"/>
      <c r="Q384" s="94"/>
      <c r="R384" s="94"/>
      <c r="S384" s="94"/>
      <c r="T384" s="9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4" t="s">
        <v>702</v>
      </c>
      <c r="AU384" s="14" t="s">
        <v>83</v>
      </c>
      <c r="AY384" s="14" t="s">
        <v>702</v>
      </c>
      <c r="BE384" s="236">
        <f>IF(N384="základná",J384,0)</f>
        <v>0</v>
      </c>
      <c r="BF384" s="236">
        <f>IF(N384="znížená",J384,0)</f>
        <v>0</v>
      </c>
      <c r="BG384" s="236">
        <f>IF(N384="zákl. prenesená",J384,0)</f>
        <v>0</v>
      </c>
      <c r="BH384" s="236">
        <f>IF(N384="zníž. prenesená",J384,0)</f>
        <v>0</v>
      </c>
      <c r="BI384" s="236">
        <f>IF(N384="nulová",J384,0)</f>
        <v>0</v>
      </c>
      <c r="BJ384" s="14" t="s">
        <v>133</v>
      </c>
      <c r="BK384" s="236">
        <f>I384*H384</f>
        <v>0</v>
      </c>
    </row>
    <row r="385" s="2" customFormat="1" ht="16.32" customHeight="1">
      <c r="A385" s="35"/>
      <c r="B385" s="36"/>
      <c r="C385" s="239" t="s">
        <v>1</v>
      </c>
      <c r="D385" s="239" t="s">
        <v>128</v>
      </c>
      <c r="E385" s="240" t="s">
        <v>1</v>
      </c>
      <c r="F385" s="241" t="s">
        <v>1</v>
      </c>
      <c r="G385" s="242" t="s">
        <v>1</v>
      </c>
      <c r="H385" s="243"/>
      <c r="I385" s="244"/>
      <c r="J385" s="245">
        <f>BK385</f>
        <v>0</v>
      </c>
      <c r="K385" s="230"/>
      <c r="L385" s="41"/>
      <c r="M385" s="246" t="s">
        <v>1</v>
      </c>
      <c r="N385" s="247" t="s">
        <v>41</v>
      </c>
      <c r="O385" s="248"/>
      <c r="P385" s="248"/>
      <c r="Q385" s="248"/>
      <c r="R385" s="248"/>
      <c r="S385" s="248"/>
      <c r="T385" s="249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4" t="s">
        <v>702</v>
      </c>
      <c r="AU385" s="14" t="s">
        <v>83</v>
      </c>
      <c r="AY385" s="14" t="s">
        <v>702</v>
      </c>
      <c r="BE385" s="236">
        <f>IF(N385="základná",J385,0)</f>
        <v>0</v>
      </c>
      <c r="BF385" s="236">
        <f>IF(N385="znížená",J385,0)</f>
        <v>0</v>
      </c>
      <c r="BG385" s="236">
        <f>IF(N385="zákl. prenesená",J385,0)</f>
        <v>0</v>
      </c>
      <c r="BH385" s="236">
        <f>IF(N385="zníž. prenesená",J385,0)</f>
        <v>0</v>
      </c>
      <c r="BI385" s="236">
        <f>IF(N385="nulová",J385,0)</f>
        <v>0</v>
      </c>
      <c r="BJ385" s="14" t="s">
        <v>133</v>
      </c>
      <c r="BK385" s="236">
        <f>I385*H385</f>
        <v>0</v>
      </c>
    </row>
    <row r="386" s="2" customFormat="1" ht="6.96" customHeight="1">
      <c r="A386" s="35"/>
      <c r="B386" s="69"/>
      <c r="C386" s="70"/>
      <c r="D386" s="70"/>
      <c r="E386" s="70"/>
      <c r="F386" s="70"/>
      <c r="G386" s="70"/>
      <c r="H386" s="70"/>
      <c r="I386" s="70"/>
      <c r="J386" s="70"/>
      <c r="K386" s="70"/>
      <c r="L386" s="41"/>
      <c r="M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</row>
  </sheetData>
  <sheetProtection sheet="1" autoFilter="0" formatColumns="0" formatRows="0" objects="1" scenarios="1" spinCount="100000" saltValue="SFUzwXtpi3jzK7k8tuik8E7M9NC+So9DSdAWTsMU32f0eJ8HNDd+agkClMkusutymyhGnZGYGFYX2hzRd2PiEA==" hashValue="FPuQisIJmed3/ZRo0i+1J2be2el2wevScAbbJhmsR/DKy8Lz+OVhIQ3Vu49AiIyybK9vOs8X3LwjC5WJQ2H4Zg==" algorithmName="SHA-512" password="CC35"/>
  <autoFilter ref="C132:K385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dataValidations count="2">
    <dataValidation type="list" allowBlank="1" showInputMessage="1" showErrorMessage="1" error="Povolené sú hodnoty K, M." sqref="D381:D386">
      <formula1>"K, M"</formula1>
    </dataValidation>
    <dataValidation type="list" allowBlank="1" showInputMessage="1" showErrorMessage="1" error="Povolené sú hodnoty základná, znížená, nulová." sqref="N381:N38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PILNIK VLADIMIR</dc:creator>
  <cp:lastModifiedBy>PILNIK VLADIMIR</cp:lastModifiedBy>
  <dcterms:created xsi:type="dcterms:W3CDTF">2022-09-20T07:09:16Z</dcterms:created>
  <dcterms:modified xsi:type="dcterms:W3CDTF">2022-09-20T07:09:21Z</dcterms:modified>
</cp:coreProperties>
</file>