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195" yWindow="60" windowWidth="15195" windowHeight="154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3" l="1"/>
  <c r="F170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<sst xmlns="http://schemas.openxmlformats.org/spreadsheetml/2006/main" count="611" uniqueCount="266">
  <si>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</si>
  <si>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</si>
  <si>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</si>
  <si>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</si>
  <si>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</si>
  <si>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</si>
  <si>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</si>
  <si>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</si>
  <si>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</si>
  <si>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</si>
  <si>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</si>
  <si>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</si>
  <si>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</si>
  <si>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</si>
  <si>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</si>
  <si>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</si>
  <si>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</si>
  <si>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</si>
  <si>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</si>
  <si>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</si>
  <si>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</si>
  <si>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</si>
  <si>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</si>
  <si>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</si>
  <si>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</si>
  <si>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</si>
  <si>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</si>
  <si>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</si>
  <si>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</si>
  <si>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</si>
  <si>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</si>
  <si>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</si>
  <si>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</si>
  <si>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</si>
  <si>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</si>
  <si>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</si>
  <si>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</si>
  <si>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</si>
  <si>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</si>
  <si>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</si>
  <si>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</si>
  <si>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</si>
  <si>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</si>
  <si>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</si>
  <si>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</si>
  <si>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</si>
  <si>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</si>
  <si>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</si>
  <si>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</si>
  <si>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</si>
  <si>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</si>
  <si>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</si>
  <si>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</si>
  <si>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</si>
  <si>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</si>
  <si>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</si>
  <si>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</si>
  <si>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</si>
  <si>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</si>
  <si>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</si>
  <si>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</si>
  <si>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</si>
  <si>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</si>
  <si>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</si>
  <si>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</si>
  <si>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</si>
  <si>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</si>
  <si>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</si>
  <si>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</si>
  <si>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</si>
  <si>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</si>
  <si>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</si>
  <si>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</si>
  <si>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</si>
  <si>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</si>
  <si>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</si>
  <si>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</si>
  <si>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</si>
  <si>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</si>
  <si>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</si>
  <si>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</si>
  <si>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</si>
  <si>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</si>
  <si>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</si>
  <si>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</si>
  <si>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</si>
  <si>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</si>
  <si>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</si>
  <si>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</si>
  <si>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</si>
  <si>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</si>
  <si>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</si>
  <si>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</si>
  <si>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</si>
  <si>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</si>
  <si>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</si>
  <si>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</si>
  <si>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</si>
  <si>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</si>
  <si>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</si>
  <si>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</si>
  <si>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</si>
  <si>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</si>
  <si>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</si>
  <si>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</si>
  <si>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</si>
  <si>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</si>
  <si>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</si>
  <si>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</si>
  <si>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</si>
  <si>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</si>
  <si>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</si>
  <si>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</si>
  <si>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</si>
  <si>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</si>
  <si>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</si>
  <si>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</si>
  <si>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</si>
  <si>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</si>
  <si>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</si>
  <si>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</si>
  <si>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</si>
  <si>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</si>
  <si>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</si>
  <si>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</si>
  <si>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</si>
  <si>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</si>
  <si>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</si>
  <si>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</si>
  <si>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</si>
  <si>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</si>
  <si>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</si>
  <si>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</si>
  <si>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</si>
  <si>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</si>
  <si>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</si>
  <si>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</si>
  <si>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</si>
  <si>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</si>
  <si>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</si>
  <si>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</si>
  <si>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</si>
  <si>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</si>
  <si>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</si>
  <si>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</si>
  <si>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</si>
  <si>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</si>
  <si>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</si>
  <si>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</si>
  <si>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</si>
  <si>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</si>
  <si>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</si>
  <si>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</si>
  <si>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</si>
  <si>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</si>
  <si>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</si>
  <si>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</si>
  <si>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</si>
  <si>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</si>
  <si>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</si>
  <si>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</si>
  <si>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</si>
  <si>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</si>
  <si>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</si>
  <si>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</si>
  <si>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</si>
  <si>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</si>
  <si>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</si>
  <si>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</si>
  <si>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</si>
  <si>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</si>
  <si>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</si>
  <si>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</si>
  <si>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</si>
  <si>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</si>
  <si>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</si>
  <si>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</si>
  <si>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</si>
  <si>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</si>
  <si>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</si>
  <si>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</si>
  <si>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</si>
  <si>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</si>
  <si>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</si>
  <si>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</si>
  <si>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</si>
  <si>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</si>
  <si>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</si>
  <si>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</si>
  <si>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</si>
  <si>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</si>
  <si>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</si>
  <si>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</si>
  <si>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</si>
  <si>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</si>
  <si>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</si>
  <si>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</si>
  <si>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</si>
  <si>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</si>
  <si>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</si>
  <si>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</si>
  <si>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</si>
  <si>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</si>
  <si>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</si>
  <si>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</si>
  <si>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</si>
  <si>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</si>
  <si>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</si>
  <si>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</si>
  <si>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</si>
  <si>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</si>
  <si>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</si>
  <si>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</si>
  <si>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</si>
  <si>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</si>
  <si>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</si>
  <si>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</si>
  <si>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</si>
  <si>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</si>
  <si>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</si>
  <si>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</si>
  <si>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</si>
  <si>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</si>
  <si>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</si>
  <si>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</si>
  <si>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</si>
  <si>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</si>
  <si>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</si>
  <si>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</si>
  <si>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</si>
  <si>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</si>
  <si>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</si>
  <si>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</si>
  <si>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</si>
  <si>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</si>
  <si>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</si>
  <si>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</si>
  <si>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</si>
  <si>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</si>
  <si>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</si>
  <si>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</si>
  <si>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</si>
  <si>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</si>
  <si>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</si>
  <si>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</si>
  <si>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</si>
  <si>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</si>
  <si>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</si>
  <si>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</si>
  <si>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</si>
  <si>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</si>
  <si>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</si>
  <si>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</si>
  <si>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</si>
  <si>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</si>
  <si>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</si>
  <si>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</si>
  <si>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</si>
  <si>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</si>
  <si>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</si>
  <si>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</si>
  <si>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</si>
  <si>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</si>
  <si>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30 - VC Čadca VI.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</si>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</sst>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tabSelected="1" view="pageBreakPreview" zoomScale="70" zoomScaleNormal="80" zoomScaleSheetLayoutView="70" workbookViewId="0">
      <selection activeCell="D148" sqref="D14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5703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5703125" style="85" customWidth="1"/>
    <col min="9" max="19" width="18.5703125" style="81" customWidth="1"/>
    <col min="2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9" s="1" customFormat="1" ht="15.75" x14ac:dyDescent="0.25">
      <c r="A1" s="1" t="s">
        <v>192</v>
      </c>
      <c r="D1" s="2"/>
      <c r="G1" s="64" t="s">
        <v>260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s="1" customFormat="1" ht="12" customHeight="1" x14ac:dyDescent="0.25">
      <c r="D2" s="2"/>
      <c r="H2" s="77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45.75" customHeight="1" x14ac:dyDescent="0.25">
      <c r="A3" s="88" t="s">
        <v>263</v>
      </c>
      <c r="B3" s="88"/>
      <c r="C3" s="88"/>
      <c r="D3" s="88"/>
      <c r="E3" s="88"/>
      <c r="F3" s="88"/>
      <c r="G3" s="88"/>
      <c r="H3" s="78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s="1" customFormat="1" ht="18.75" customHeight="1" x14ac:dyDescent="0.25">
      <c r="A4" s="6" t="s">
        <v>261</v>
      </c>
      <c r="B4" s="6"/>
      <c r="C4" s="6">
        <v>34</v>
      </c>
      <c r="D4" s="71" t="s">
        <v>262</v>
      </c>
      <c r="E4" s="6"/>
      <c r="F4" s="6"/>
      <c r="G4" s="6"/>
      <c r="H4" s="78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80" t="s">
        <v>252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19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4663</v>
      </c>
      <c r="F7" s="68">
        <v>54.026999999999994</v>
      </c>
      <c r="G7" s="72">
        <f t="shared" ref="G7:G38" si="0">F7*E7</f>
        <v>251927.90099999998</v>
      </c>
      <c r="H7" s="81" t="s">
        <v>253</v>
      </c>
    </row>
    <row r="8" spans="1:19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574.5</v>
      </c>
      <c r="F8" s="68">
        <v>60.378</v>
      </c>
      <c r="G8" s="72">
        <f t="shared" si="0"/>
        <v>34687.161</v>
      </c>
      <c r="H8" s="81" t="s">
        <v>253</v>
      </c>
    </row>
    <row r="9" spans="1:19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63</v>
      </c>
      <c r="F9" s="68">
        <v>30.971999999999998</v>
      </c>
      <c r="G9" s="72">
        <f t="shared" si="0"/>
        <v>1951.2359999999999</v>
      </c>
      <c r="H9" s="81" t="s">
        <v>253</v>
      </c>
    </row>
    <row r="10" spans="1:19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63</v>
      </c>
      <c r="F10" s="68">
        <v>40.454999999999998</v>
      </c>
      <c r="G10" s="72">
        <f t="shared" si="0"/>
        <v>2548.665</v>
      </c>
      <c r="H10" s="81" t="s">
        <v>253</v>
      </c>
    </row>
    <row r="11" spans="1:19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81" t="s">
        <v>253</v>
      </c>
    </row>
    <row r="12" spans="1:19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900</v>
      </c>
      <c r="F12" s="68">
        <v>35.582999999999998</v>
      </c>
      <c r="G12" s="72">
        <f t="shared" si="0"/>
        <v>32024.699999999997</v>
      </c>
      <c r="H12" s="81" t="s">
        <v>253</v>
      </c>
    </row>
    <row r="13" spans="1:19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200</v>
      </c>
      <c r="F13" s="68">
        <v>17.052</v>
      </c>
      <c r="G13" s="72">
        <f t="shared" si="0"/>
        <v>3410.4</v>
      </c>
      <c r="H13" s="81" t="s">
        <v>253</v>
      </c>
    </row>
    <row r="14" spans="1:19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81" t="s">
        <v>253</v>
      </c>
    </row>
    <row r="15" spans="1:19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81" t="s">
        <v>254</v>
      </c>
    </row>
    <row r="16" spans="1:19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8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8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8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100</v>
      </c>
      <c r="F19" s="68">
        <v>30.015000000000001</v>
      </c>
      <c r="G19" s="72">
        <f t="shared" si="0"/>
        <v>3001.5</v>
      </c>
      <c r="H19" s="8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8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100</v>
      </c>
      <c r="F21" s="68">
        <v>30.015000000000001</v>
      </c>
      <c r="G21" s="72">
        <f t="shared" si="0"/>
        <v>3001.5</v>
      </c>
      <c r="H21" s="8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584</v>
      </c>
      <c r="F22" s="68">
        <v>8.6999999999999993</v>
      </c>
      <c r="G22" s="72">
        <f t="shared" si="0"/>
        <v>5080.7999999999993</v>
      </c>
      <c r="H22" s="8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510</v>
      </c>
      <c r="F23" s="68">
        <v>8.6999999999999993</v>
      </c>
      <c r="G23" s="72">
        <f t="shared" si="0"/>
        <v>4437</v>
      </c>
      <c r="H23" s="81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8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748</v>
      </c>
      <c r="F25" s="68">
        <v>65.587500000000006</v>
      </c>
      <c r="G25" s="72">
        <f t="shared" si="0"/>
        <v>49059.450000000004</v>
      </c>
      <c r="H25" s="8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8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1</v>
      </c>
      <c r="F27" s="68">
        <v>246.053</v>
      </c>
      <c r="G27" s="72">
        <f t="shared" si="0"/>
        <v>246.053</v>
      </c>
      <c r="H27" s="8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12800</v>
      </c>
      <c r="F28" s="68">
        <v>4.4159999999999995</v>
      </c>
      <c r="G28" s="72">
        <f t="shared" si="0"/>
        <v>56524.799999999996</v>
      </c>
      <c r="H28" s="8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22550</v>
      </c>
      <c r="F29" s="68">
        <v>5.9799999999999995</v>
      </c>
      <c r="G29" s="72">
        <f t="shared" si="0"/>
        <v>134849</v>
      </c>
      <c r="H29" s="8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5000</v>
      </c>
      <c r="F30" s="68">
        <v>4.4159999999999995</v>
      </c>
      <c r="G30" s="72">
        <f t="shared" si="0"/>
        <v>22079.999999999996</v>
      </c>
      <c r="H30" s="8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5000</v>
      </c>
      <c r="F31" s="68">
        <v>3.0449999999999995</v>
      </c>
      <c r="G31" s="72">
        <f t="shared" si="0"/>
        <v>15224.999999999998</v>
      </c>
      <c r="H31" s="8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192</v>
      </c>
      <c r="F32" s="68">
        <v>27.230999999999998</v>
      </c>
      <c r="G32" s="72">
        <f t="shared" si="0"/>
        <v>5228.3519999999999</v>
      </c>
      <c r="H32" s="8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8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8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12953.599999999999</v>
      </c>
      <c r="F35" s="68">
        <v>7.95</v>
      </c>
      <c r="G35" s="72">
        <f t="shared" si="0"/>
        <v>102981.12</v>
      </c>
      <c r="H35" s="8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800</v>
      </c>
      <c r="F36" s="68">
        <v>4.8959999999999999</v>
      </c>
      <c r="G36" s="72">
        <f t="shared" si="0"/>
        <v>3916.7999999999997</v>
      </c>
      <c r="H36" s="8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800</v>
      </c>
      <c r="F37" s="68">
        <v>10.847999999999999</v>
      </c>
      <c r="G37" s="72">
        <f t="shared" si="0"/>
        <v>8678.4</v>
      </c>
      <c r="H37" s="8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1350</v>
      </c>
      <c r="F38" s="68">
        <v>6.4395000000000007</v>
      </c>
      <c r="G38" s="72">
        <f t="shared" si="0"/>
        <v>8693.3250000000007</v>
      </c>
      <c r="H38" s="8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8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180</v>
      </c>
      <c r="F40" s="68">
        <v>1.593</v>
      </c>
      <c r="G40" s="72">
        <f t="shared" si="1"/>
        <v>286.74</v>
      </c>
      <c r="H40" s="8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8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230</v>
      </c>
      <c r="F42" s="68">
        <v>7.6319999999999997</v>
      </c>
      <c r="G42" s="72">
        <f t="shared" si="1"/>
        <v>1755.36</v>
      </c>
      <c r="H42" s="8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150</v>
      </c>
      <c r="F43" s="68">
        <v>3.1005000000000003</v>
      </c>
      <c r="G43" s="72">
        <f t="shared" si="1"/>
        <v>465.07500000000005</v>
      </c>
      <c r="H43" s="8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16881.8</v>
      </c>
      <c r="F44" s="68">
        <v>4.6905000000000001</v>
      </c>
      <c r="G44" s="72">
        <f t="shared" si="1"/>
        <v>79184.082899999994</v>
      </c>
      <c r="H44" s="8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130</v>
      </c>
      <c r="F45" s="68">
        <v>453.18299999999999</v>
      </c>
      <c r="G45" s="72">
        <f t="shared" si="1"/>
        <v>58913.79</v>
      </c>
      <c r="H45" s="8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80</v>
      </c>
      <c r="F46" s="68">
        <v>529.56899999999996</v>
      </c>
      <c r="G46" s="72">
        <f t="shared" si="1"/>
        <v>42365.52</v>
      </c>
      <c r="H46" s="8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8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8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1430</v>
      </c>
      <c r="F49" s="68">
        <v>8.6999999999999993</v>
      </c>
      <c r="G49" s="72">
        <f t="shared" si="1"/>
        <v>12440.999999999998</v>
      </c>
      <c r="H49" s="8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550</v>
      </c>
      <c r="F50" s="68">
        <v>8.6999999999999993</v>
      </c>
      <c r="G50" s="72">
        <f t="shared" si="1"/>
        <v>4785</v>
      </c>
      <c r="H50" s="8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300</v>
      </c>
      <c r="F51" s="68">
        <v>8.6999999999999993</v>
      </c>
      <c r="G51" s="72">
        <f t="shared" si="1"/>
        <v>2610</v>
      </c>
      <c r="H51" s="8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450</v>
      </c>
      <c r="F52" s="68">
        <v>10.526999999999999</v>
      </c>
      <c r="G52" s="72">
        <f t="shared" si="1"/>
        <v>4737.1499999999996</v>
      </c>
      <c r="H52" s="8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450</v>
      </c>
      <c r="F53" s="68">
        <v>9.6</v>
      </c>
      <c r="G53" s="72">
        <f t="shared" si="1"/>
        <v>4320</v>
      </c>
      <c r="H53" s="8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450</v>
      </c>
      <c r="F54" s="68">
        <v>9.6</v>
      </c>
      <c r="G54" s="72">
        <f t="shared" si="1"/>
        <v>4320</v>
      </c>
      <c r="H54" s="8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8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8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8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300</v>
      </c>
      <c r="F58" s="68">
        <v>5.22</v>
      </c>
      <c r="G58" s="72">
        <f t="shared" si="1"/>
        <v>1566</v>
      </c>
      <c r="H58" s="8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300</v>
      </c>
      <c r="F59" s="68">
        <v>5.76</v>
      </c>
      <c r="G59" s="72">
        <f t="shared" si="1"/>
        <v>1728</v>
      </c>
      <c r="H59" s="8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300</v>
      </c>
      <c r="F60" s="68">
        <v>12.005999999999998</v>
      </c>
      <c r="G60" s="72">
        <f t="shared" si="1"/>
        <v>3601.7999999999997</v>
      </c>
      <c r="H60" s="8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300</v>
      </c>
      <c r="F61" s="68">
        <v>9.6</v>
      </c>
      <c r="G61" s="72">
        <f t="shared" si="1"/>
        <v>2880</v>
      </c>
      <c r="H61" s="8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240</v>
      </c>
      <c r="F62" s="68">
        <v>6.3719999999999999</v>
      </c>
      <c r="G62" s="72">
        <f t="shared" si="1"/>
        <v>1529.28</v>
      </c>
      <c r="H62" s="8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8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0</v>
      </c>
      <c r="F64" s="68">
        <v>0</v>
      </c>
      <c r="G64" s="72">
        <f t="shared" si="1"/>
        <v>0</v>
      </c>
      <c r="H64" s="8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210</v>
      </c>
      <c r="F65" s="68">
        <v>7.3079999999999989</v>
      </c>
      <c r="G65" s="72">
        <f t="shared" si="1"/>
        <v>1534.6799999999998</v>
      </c>
      <c r="H65" s="8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1050</v>
      </c>
      <c r="F66" s="68">
        <v>5.6639999999999997</v>
      </c>
      <c r="G66" s="72">
        <f t="shared" si="1"/>
        <v>5947.2</v>
      </c>
      <c r="H66" s="8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210</v>
      </c>
      <c r="F67" s="68">
        <v>8.6129999999999995</v>
      </c>
      <c r="G67" s="72">
        <f t="shared" si="1"/>
        <v>1808.73</v>
      </c>
      <c r="H67" s="8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1850</v>
      </c>
      <c r="F68" s="68">
        <v>6.6239999999999997</v>
      </c>
      <c r="G68" s="72">
        <f t="shared" si="1"/>
        <v>12254.4</v>
      </c>
      <c r="H68" s="8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14803</v>
      </c>
      <c r="F69" s="68">
        <v>6.766</v>
      </c>
      <c r="G69" s="72">
        <f t="shared" si="1"/>
        <v>100157.098</v>
      </c>
      <c r="H69" s="8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4886</v>
      </c>
      <c r="F70" s="68">
        <v>10.746</v>
      </c>
      <c r="G70" s="72">
        <f t="shared" si="1"/>
        <v>52504.956000000006</v>
      </c>
      <c r="H70" s="8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3460</v>
      </c>
      <c r="F71" s="68">
        <v>16.119</v>
      </c>
      <c r="G71" s="72">
        <f t="shared" ref="G71:G102" si="2">F71*E71</f>
        <v>55771.74</v>
      </c>
      <c r="H71" s="8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972</v>
      </c>
      <c r="F72" s="68">
        <v>10.148999999999999</v>
      </c>
      <c r="G72" s="72">
        <f t="shared" si="2"/>
        <v>9864.8279999999995</v>
      </c>
      <c r="H72" s="8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520</v>
      </c>
      <c r="F73" s="68">
        <v>10.845499999999999</v>
      </c>
      <c r="G73" s="72">
        <f t="shared" si="2"/>
        <v>5639.66</v>
      </c>
      <c r="H73" s="8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620</v>
      </c>
      <c r="F74" s="68">
        <v>11.144</v>
      </c>
      <c r="G74" s="72">
        <f t="shared" si="2"/>
        <v>6909.28</v>
      </c>
      <c r="H74" s="81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100</v>
      </c>
      <c r="F75" s="68">
        <v>8.1885000000000012</v>
      </c>
      <c r="G75" s="72">
        <f t="shared" si="2"/>
        <v>818.85000000000014</v>
      </c>
      <c r="H75" s="81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100</v>
      </c>
      <c r="F76" s="68">
        <v>3.2640000000000002</v>
      </c>
      <c r="G76" s="72">
        <f t="shared" si="2"/>
        <v>326.40000000000003</v>
      </c>
      <c r="H76" s="81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81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0</v>
      </c>
      <c r="F78" s="68">
        <v>0</v>
      </c>
      <c r="G78" s="72">
        <f t="shared" si="2"/>
        <v>0</v>
      </c>
      <c r="H78" s="81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100</v>
      </c>
      <c r="F79" s="68">
        <v>0.53099999999999992</v>
      </c>
      <c r="G79" s="72">
        <f t="shared" si="2"/>
        <v>53.099999999999994</v>
      </c>
      <c r="H79" s="81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81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50</v>
      </c>
      <c r="F81" s="68">
        <v>7.95</v>
      </c>
      <c r="G81" s="72">
        <f t="shared" si="2"/>
        <v>397.5</v>
      </c>
      <c r="H81" s="81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81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81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81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81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81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81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81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81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3300</v>
      </c>
      <c r="F90" s="68">
        <v>1.8285</v>
      </c>
      <c r="G90" s="72">
        <f t="shared" si="2"/>
        <v>6034.05</v>
      </c>
      <c r="H90" s="81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230</v>
      </c>
      <c r="F91" s="68">
        <v>7.8704999999999998</v>
      </c>
      <c r="G91" s="72">
        <f t="shared" si="2"/>
        <v>1810.2149999999999</v>
      </c>
      <c r="H91" s="81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1574</v>
      </c>
      <c r="F92" s="68">
        <v>7.95</v>
      </c>
      <c r="G92" s="72">
        <f t="shared" si="2"/>
        <v>12513.300000000001</v>
      </c>
      <c r="H92" s="81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800</v>
      </c>
      <c r="F93" s="68">
        <v>9.8000000000000007</v>
      </c>
      <c r="G93" s="72">
        <f t="shared" si="2"/>
        <v>7840.0000000000009</v>
      </c>
      <c r="H93" s="81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0</v>
      </c>
      <c r="F94" s="68">
        <v>0</v>
      </c>
      <c r="G94" s="72">
        <f t="shared" si="2"/>
        <v>0</v>
      </c>
      <c r="H94" s="81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81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81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81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81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81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81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81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794</v>
      </c>
      <c r="F102" s="68">
        <v>7.95</v>
      </c>
      <c r="G102" s="72">
        <f t="shared" si="2"/>
        <v>6312.3</v>
      </c>
      <c r="H102" s="81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800</v>
      </c>
      <c r="F103" s="68">
        <v>9.8000000000000007</v>
      </c>
      <c r="G103" s="72">
        <f t="shared" ref="G103:G134" si="3">F103*E103</f>
        <v>7840.0000000000009</v>
      </c>
      <c r="H103" s="81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81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81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81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152</v>
      </c>
      <c r="F107" s="68">
        <v>8.6999999999999993</v>
      </c>
      <c r="G107" s="72">
        <f t="shared" si="3"/>
        <v>1322.3999999999999</v>
      </c>
      <c r="H107" s="81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160</v>
      </c>
      <c r="F108" s="68">
        <v>8.6999999999999993</v>
      </c>
      <c r="G108" s="72">
        <f t="shared" si="3"/>
        <v>1392</v>
      </c>
      <c r="H108" s="81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15</v>
      </c>
      <c r="F109" s="68">
        <v>5.5385</v>
      </c>
      <c r="G109" s="72">
        <f t="shared" si="3"/>
        <v>83.077500000000001</v>
      </c>
      <c r="H109" s="81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15</v>
      </c>
      <c r="F110" s="68">
        <v>7.95</v>
      </c>
      <c r="G110" s="72">
        <f t="shared" si="3"/>
        <v>119.25</v>
      </c>
      <c r="H110" s="81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75</v>
      </c>
      <c r="F111" s="68">
        <v>8.6999999999999993</v>
      </c>
      <c r="G111" s="72">
        <f t="shared" si="3"/>
        <v>652.5</v>
      </c>
      <c r="H111" s="81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12</v>
      </c>
      <c r="F112" s="68">
        <v>3.54</v>
      </c>
      <c r="G112" s="72">
        <f t="shared" si="3"/>
        <v>42.480000000000004</v>
      </c>
      <c r="H112" s="81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3</v>
      </c>
      <c r="F113" s="68">
        <v>9.048</v>
      </c>
      <c r="G113" s="72">
        <f t="shared" si="3"/>
        <v>27.143999999999998</v>
      </c>
      <c r="H113" s="81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2600</v>
      </c>
      <c r="F114" s="68">
        <v>5.6119999999999992</v>
      </c>
      <c r="G114" s="72">
        <f t="shared" si="3"/>
        <v>14591.199999999997</v>
      </c>
      <c r="H114" s="81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1200</v>
      </c>
      <c r="F115" s="68">
        <v>3.339</v>
      </c>
      <c r="G115" s="72">
        <f t="shared" si="3"/>
        <v>4006.8</v>
      </c>
      <c r="H115" s="81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2350</v>
      </c>
      <c r="F116" s="68">
        <v>2.2124999999999999</v>
      </c>
      <c r="G116" s="72">
        <f t="shared" si="3"/>
        <v>5199.375</v>
      </c>
      <c r="H116" s="81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100</v>
      </c>
      <c r="F117" s="68">
        <v>8.9610000000000003</v>
      </c>
      <c r="G117" s="72">
        <f t="shared" si="3"/>
        <v>896.1</v>
      </c>
      <c r="H117" s="81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500</v>
      </c>
      <c r="F118" s="68">
        <v>11.1625</v>
      </c>
      <c r="G118" s="72">
        <f t="shared" si="3"/>
        <v>5581.25</v>
      </c>
      <c r="H118" s="81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4000</v>
      </c>
      <c r="F119" s="68">
        <v>2.3895</v>
      </c>
      <c r="G119" s="72">
        <f t="shared" si="3"/>
        <v>9558</v>
      </c>
      <c r="H119" s="81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200</v>
      </c>
      <c r="F120" s="68">
        <v>9.048</v>
      </c>
      <c r="G120" s="72">
        <f t="shared" si="3"/>
        <v>1809.6</v>
      </c>
      <c r="H120" s="81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8</v>
      </c>
      <c r="F121" s="68">
        <v>68.210999999999999</v>
      </c>
      <c r="G121" s="72">
        <f t="shared" si="3"/>
        <v>545.68799999999999</v>
      </c>
      <c r="H121" s="81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150</v>
      </c>
      <c r="F122" s="68">
        <v>7.95</v>
      </c>
      <c r="G122" s="72">
        <f t="shared" si="3"/>
        <v>1192.5</v>
      </c>
      <c r="H122" s="81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0</v>
      </c>
      <c r="F123" s="68">
        <v>0</v>
      </c>
      <c r="G123" s="72">
        <f t="shared" si="3"/>
        <v>0</v>
      </c>
      <c r="H123" s="81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0</v>
      </c>
      <c r="F124" s="68">
        <v>0</v>
      </c>
      <c r="G124" s="72">
        <f t="shared" si="3"/>
        <v>0</v>
      </c>
      <c r="H124" s="81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600</v>
      </c>
      <c r="F125" s="70">
        <v>8.85</v>
      </c>
      <c r="G125" s="72">
        <f t="shared" si="3"/>
        <v>5310</v>
      </c>
      <c r="H125" s="81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3500</v>
      </c>
      <c r="F126" s="70">
        <v>6.0179999999999998</v>
      </c>
      <c r="G126" s="72">
        <f t="shared" si="3"/>
        <v>21063</v>
      </c>
      <c r="H126" s="81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1800</v>
      </c>
      <c r="F127" s="70">
        <v>1.9875</v>
      </c>
      <c r="G127" s="72">
        <f t="shared" si="3"/>
        <v>3577.5</v>
      </c>
      <c r="H127" s="81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1500</v>
      </c>
      <c r="F128" s="70">
        <v>1.1924999999999999</v>
      </c>
      <c r="G128" s="72">
        <f t="shared" si="3"/>
        <v>1788.7499999999998</v>
      </c>
      <c r="H128" s="81" t="s">
        <v>253</v>
      </c>
    </row>
    <row r="129" spans="1:19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7200</v>
      </c>
      <c r="F129" s="70">
        <v>0.61950000000000005</v>
      </c>
      <c r="G129" s="72">
        <f t="shared" si="3"/>
        <v>4460.4000000000005</v>
      </c>
      <c r="H129" s="81" t="s">
        <v>253</v>
      </c>
    </row>
    <row r="130" spans="1:19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1600</v>
      </c>
      <c r="F130" s="70">
        <v>7.95</v>
      </c>
      <c r="G130" s="72">
        <f t="shared" si="3"/>
        <v>12720</v>
      </c>
      <c r="H130" s="81" t="s">
        <v>253</v>
      </c>
    </row>
    <row r="131" spans="1:19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70">
        <v>0</v>
      </c>
      <c r="G131" s="72">
        <f t="shared" si="3"/>
        <v>0</v>
      </c>
      <c r="H131" s="81" t="s">
        <v>255</v>
      </c>
    </row>
    <row r="132" spans="1:19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70">
        <v>0</v>
      </c>
      <c r="G132" s="72">
        <f t="shared" si="3"/>
        <v>0</v>
      </c>
      <c r="H132" s="81" t="s">
        <v>255</v>
      </c>
    </row>
    <row r="133" spans="1:19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70">
        <v>0</v>
      </c>
      <c r="G133" s="72">
        <f t="shared" si="3"/>
        <v>0</v>
      </c>
      <c r="H133" s="81" t="s">
        <v>253</v>
      </c>
    </row>
    <row r="134" spans="1:19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70">
        <v>0</v>
      </c>
      <c r="G134" s="72">
        <f t="shared" si="3"/>
        <v>0</v>
      </c>
      <c r="H134" s="81" t="s">
        <v>253</v>
      </c>
    </row>
    <row r="135" spans="1:19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3</v>
      </c>
      <c r="F135" s="70">
        <v>1462.8</v>
      </c>
      <c r="G135" s="72">
        <f t="shared" ref="G135" si="4">F135*E135</f>
        <v>4388.3999999999996</v>
      </c>
      <c r="H135" s="81" t="s">
        <v>253</v>
      </c>
    </row>
    <row r="136" spans="1:19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11.5</v>
      </c>
      <c r="F136" s="70">
        <v>519.85050000000001</v>
      </c>
      <c r="G136" s="72">
        <f t="shared" ref="G136:G139" si="5">F136*E136</f>
        <v>5978.2807499999999</v>
      </c>
      <c r="H136" s="81" t="s">
        <v>255</v>
      </c>
    </row>
    <row r="137" spans="1:19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70">
        <v>0</v>
      </c>
      <c r="G137" s="72">
        <f t="shared" si="5"/>
        <v>0</v>
      </c>
      <c r="H137" s="81" t="s">
        <v>255</v>
      </c>
    </row>
    <row r="138" spans="1:19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2</v>
      </c>
      <c r="F138" s="70">
        <v>1806.4679999999998</v>
      </c>
      <c r="G138" s="72">
        <f t="shared" si="5"/>
        <v>3612.9359999999997</v>
      </c>
      <c r="H138" s="81" t="s">
        <v>253</v>
      </c>
    </row>
    <row r="139" spans="1:19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2020</v>
      </c>
      <c r="F139" s="70">
        <v>7.95</v>
      </c>
      <c r="G139" s="72">
        <f t="shared" si="5"/>
        <v>16059</v>
      </c>
      <c r="H139" s="81" t="s">
        <v>253</v>
      </c>
    </row>
    <row r="140" spans="1:19" s="3" customFormat="1" ht="17.25" customHeight="1" x14ac:dyDescent="0.25">
      <c r="A140" s="105" t="s">
        <v>232</v>
      </c>
      <c r="B140" s="105"/>
      <c r="C140" s="38"/>
      <c r="D140" s="39"/>
      <c r="E140" s="40"/>
      <c r="F140" s="41"/>
      <c r="G140" s="73">
        <f>SUM(G7:G139)</f>
        <v>1399357.8791500002</v>
      </c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</row>
    <row r="141" spans="1:19" ht="26.25" customHeight="1" x14ac:dyDescent="0.2">
      <c r="A141" s="112" t="s">
        <v>194</v>
      </c>
      <c r="B141" s="112"/>
      <c r="C141" s="112"/>
      <c r="D141" s="112"/>
      <c r="E141" s="112"/>
      <c r="F141" s="112"/>
      <c r="G141" s="112"/>
      <c r="H141" s="82"/>
      <c r="I141" s="83"/>
    </row>
    <row r="142" spans="1:19" ht="13.5" thickBot="1" x14ac:dyDescent="0.25">
      <c r="A142" s="27"/>
      <c r="B142" s="28"/>
      <c r="C142" s="28"/>
      <c r="D142" s="28"/>
      <c r="E142" s="28"/>
      <c r="F142" s="28"/>
      <c r="G142" s="28"/>
      <c r="H142" s="84"/>
    </row>
    <row r="143" spans="1:19" ht="15.75" customHeight="1" thickTop="1" x14ac:dyDescent="0.2">
      <c r="B143" s="44" t="s">
        <v>2</v>
      </c>
      <c r="C143" s="106"/>
      <c r="D143" s="106"/>
      <c r="E143" s="106"/>
      <c r="F143" s="107"/>
    </row>
    <row r="144" spans="1:19" ht="15.75" customHeight="1" x14ac:dyDescent="0.2">
      <c r="B144" s="45" t="s">
        <v>25</v>
      </c>
      <c r="C144" s="108" t="s">
        <v>233</v>
      </c>
      <c r="D144" s="108"/>
      <c r="E144" s="108"/>
      <c r="F144" s="109"/>
    </row>
    <row r="145" spans="2:6" ht="32.25" customHeight="1" x14ac:dyDescent="0.2">
      <c r="B145" s="111"/>
      <c r="C145" s="11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9" t="s">
        <v>264</v>
      </c>
      <c r="C147" s="90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1"/>
      <c r="D149" s="92"/>
      <c r="E149" s="33"/>
      <c r="F149" s="33"/>
    </row>
    <row r="150" spans="2:6" ht="15.75" x14ac:dyDescent="0.25">
      <c r="B150" s="13" t="s">
        <v>3</v>
      </c>
      <c r="C150" s="91"/>
      <c r="D150" s="92"/>
      <c r="E150" s="33"/>
      <c r="F150" s="33"/>
    </row>
    <row r="151" spans="2:6" ht="15.75" customHeight="1" x14ac:dyDescent="0.25">
      <c r="B151" s="32" t="s">
        <v>23</v>
      </c>
      <c r="C151" s="91"/>
      <c r="D151" s="92"/>
      <c r="E151" s="33"/>
      <c r="F151" s="33"/>
    </row>
    <row r="152" spans="2:6" ht="15.75" customHeight="1" x14ac:dyDescent="0.25">
      <c r="B152" s="17" t="s">
        <v>210</v>
      </c>
      <c r="C152" s="91"/>
      <c r="D152" s="92"/>
      <c r="E152" s="33"/>
      <c r="F152" s="33"/>
    </row>
    <row r="153" spans="2:6" ht="15.75" customHeight="1" x14ac:dyDescent="0.25">
      <c r="B153" s="17" t="s">
        <v>211</v>
      </c>
      <c r="C153" s="91"/>
      <c r="D153" s="92"/>
      <c r="E153" s="33"/>
      <c r="F153" s="33"/>
    </row>
    <row r="154" spans="2:6" ht="15.75" customHeight="1" x14ac:dyDescent="0.25">
      <c r="B154" s="17" t="s">
        <v>212</v>
      </c>
      <c r="C154" s="91"/>
      <c r="D154" s="92"/>
      <c r="E154" s="33"/>
      <c r="F154" s="33"/>
    </row>
    <row r="155" spans="2:6" ht="15.75" customHeight="1" x14ac:dyDescent="0.25">
      <c r="B155" s="17" t="s">
        <v>213</v>
      </c>
      <c r="C155" s="91"/>
      <c r="D155" s="92"/>
      <c r="E155" s="33"/>
      <c r="F155" s="33"/>
    </row>
    <row r="156" spans="2:6" ht="15.75" customHeight="1" x14ac:dyDescent="0.25">
      <c r="B156" s="17" t="s">
        <v>208</v>
      </c>
      <c r="C156" s="91"/>
      <c r="D156" s="92"/>
      <c r="E156" s="33"/>
      <c r="F156" s="33"/>
    </row>
    <row r="157" spans="2:6" ht="15.75" customHeight="1" x14ac:dyDescent="0.25">
      <c r="B157" s="17" t="s">
        <v>209</v>
      </c>
      <c r="C157" s="91"/>
      <c r="D157" s="92"/>
      <c r="E157" s="33"/>
      <c r="F157" s="33"/>
    </row>
    <row r="158" spans="2:6" ht="15.75" customHeight="1" x14ac:dyDescent="0.25">
      <c r="B158" s="17" t="s">
        <v>214</v>
      </c>
      <c r="C158" s="91"/>
      <c r="D158" s="92"/>
      <c r="E158" s="33"/>
      <c r="F158" s="33"/>
    </row>
    <row r="159" spans="2:6" ht="15.75" customHeight="1" x14ac:dyDescent="0.25">
      <c r="B159" s="32" t="s">
        <v>22</v>
      </c>
      <c r="C159" s="91"/>
      <c r="D159" s="92"/>
      <c r="E159" s="33"/>
      <c r="F159" s="33"/>
    </row>
    <row r="160" spans="2:6" ht="15.75" x14ac:dyDescent="0.25">
      <c r="B160" s="32" t="s">
        <v>24</v>
      </c>
      <c r="C160" s="91"/>
      <c r="D160" s="92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95" t="s">
        <v>231</v>
      </c>
      <c r="D165" s="96"/>
      <c r="E165" s="42" t="s">
        <v>234</v>
      </c>
      <c r="F165" s="87" t="s">
        <v>265</v>
      </c>
      <c r="G165" s="42" t="s">
        <v>235</v>
      </c>
    </row>
    <row r="166" spans="2:7" ht="28.5" customHeight="1" x14ac:dyDescent="0.25">
      <c r="B166"/>
      <c r="C166" s="93" t="s">
        <v>230</v>
      </c>
      <c r="D166" s="94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1061757.9419</v>
      </c>
      <c r="F166" s="86">
        <v>0</v>
      </c>
      <c r="G166" s="66">
        <f>ROUND(F166/E166,3)</f>
        <v>0</v>
      </c>
    </row>
    <row r="167" spans="2:7" ht="28.5" customHeight="1" x14ac:dyDescent="0.25">
      <c r="B167"/>
      <c r="C167" s="103" t="s">
        <v>236</v>
      </c>
      <c r="D167" s="104"/>
      <c r="E167" s="74">
        <f>SUBTOTAL(9,G40,G53,G54,G57,G59,G61,G64,G66,G68,G69,G70,G71,G72,G73,G74,G76,G79,G84,G85,G90,G93,G96,G98,G100,G103,G109,G112,G113,G114,G124,G125,G126,G131,G132,G136,G137)</f>
        <v>331772.63424999994</v>
      </c>
      <c r="F167" s="86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101" t="s">
        <v>237</v>
      </c>
      <c r="D168" s="102"/>
      <c r="E168" s="74">
        <f>SUBTOTAL(9,G15,G16,G24,G26,G27,G33,G34,G77,G80,G87,G94,G101)</f>
        <v>246.053</v>
      </c>
      <c r="F168" s="86">
        <v>0</v>
      </c>
      <c r="G168" s="66">
        <f t="shared" si="6"/>
        <v>0</v>
      </c>
    </row>
    <row r="169" spans="2:7" ht="28.5" customHeight="1" x14ac:dyDescent="0.25">
      <c r="B169"/>
      <c r="C169" s="99" t="s">
        <v>238</v>
      </c>
      <c r="D169" s="100"/>
      <c r="E169" s="74">
        <f>SUBTOTAL(9,G118)</f>
        <v>5581.25</v>
      </c>
      <c r="F169" s="86">
        <v>0</v>
      </c>
      <c r="G169" s="66">
        <f t="shared" si="6"/>
        <v>0</v>
      </c>
    </row>
    <row r="170" spans="2:7" ht="28.5" customHeight="1" x14ac:dyDescent="0.25">
      <c r="B170"/>
      <c r="C170" s="97" t="s">
        <v>232</v>
      </c>
      <c r="D170" s="98"/>
      <c r="E170" s="75">
        <f>SUM(E166:E169)</f>
        <v>1399357.8791499999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8HIOW5AcW+bie7QKQ1wDJoCgyJnyQtoMLr4+Vd5il+FzLm6PMSlM9z2TDy8cZAYsMiw4k3CNZ8NFmC1pItfGnQ==" saltValue="9HNUFczTCiFTEfEDuPJKDQ==" spinCount="100000" sheet="1" objects="1" scenarios="1"/>
  <autoFilter ref="A6:J141"/>
  <mergeCells count="26">
    <mergeCell ref="C153:D153"/>
    <mergeCell ref="C154:D154"/>
    <mergeCell ref="C170:D170"/>
    <mergeCell ref="C169:D169"/>
    <mergeCell ref="C168:D168"/>
    <mergeCell ref="C167:D167"/>
    <mergeCell ref="C157:D157"/>
    <mergeCell ref="C158:D158"/>
    <mergeCell ref="C159:D159"/>
    <mergeCell ref="C160:D160"/>
    <mergeCell ref="A3:G3"/>
    <mergeCell ref="B147:C147"/>
    <mergeCell ref="C155:D155"/>
    <mergeCell ref="C156:D156"/>
    <mergeCell ref="C166:D166"/>
    <mergeCell ref="C165:D165"/>
    <mergeCell ref="A140:B14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2022-11-22T10:42:39Z</dcterms:modified>
</cp:coreProperties>
</file>