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<sst xmlns="http://schemas.openxmlformats.org/spreadsheetml/2006/main" count="612" uniqueCount="267">
  <si>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</si>
  <si>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</si>
  <si>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</si>
  <si>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</si>
  <si>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</si>
  <si>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</si>
  <si>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</si>
  <si>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</si>
  <si>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</si>
  <si>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</si>
  <si>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</si>
  <si>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</si>
  <si>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</si>
  <si>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</si>
  <si>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</si>
  <si>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</si>
  <si>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</si>
  <si>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</si>
  <si>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</si>
  <si>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</si>
  <si>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</si>
  <si>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</si>
  <si>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</si>
  <si>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</si>
  <si>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</si>
  <si>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</si>
  <si>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</si>
  <si>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</si>
  <si>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</si>
  <si>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</si>
  <si>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</si>
  <si>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</si>
  <si>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</si>
  <si>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</si>
  <si>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</si>
  <si>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</si>
  <si>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</si>
  <si>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</si>
  <si>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</si>
  <si>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</si>
  <si>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</si>
  <si>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</si>
  <si>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</si>
  <si>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</si>
  <si>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</si>
  <si>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</si>
  <si>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</si>
  <si>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</si>
  <si>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</si>
  <si>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</si>
  <si>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</si>
  <si>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</si>
  <si>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</si>
  <si>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</si>
  <si>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</si>
  <si>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</si>
  <si>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</si>
  <si>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</si>
  <si>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</si>
  <si>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</si>
  <si>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</si>
  <si>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</si>
  <si>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</si>
  <si>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</si>
  <si>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</si>
  <si>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</si>
  <si>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</si>
  <si>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</si>
  <si>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</si>
  <si>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</si>
  <si>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</si>
  <si>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</si>
  <si>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</si>
  <si>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</si>
  <si>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</si>
  <si>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</si>
  <si>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</si>
  <si>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</si>
  <si>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</si>
  <si>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</si>
  <si>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</si>
  <si>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</si>
  <si>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</si>
  <si>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</si>
  <si>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</si>
  <si>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</si>
  <si>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</si>
  <si>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</si>
  <si>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</si>
  <si>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</si>
  <si>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</si>
  <si>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</si>
  <si>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</si>
  <si>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</si>
  <si>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</si>
  <si>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</si>
  <si>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</si>
  <si>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</si>
  <si>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</si>
  <si>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</si>
  <si>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</si>
  <si>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</si>
  <si>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</si>
  <si>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</si>
  <si>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</si>
  <si>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</si>
  <si>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</si>
  <si>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</si>
  <si>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</si>
  <si>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</si>
  <si>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</si>
  <si>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</si>
  <si>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</si>
  <si>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</si>
  <si>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</si>
  <si>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</si>
  <si>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</si>
  <si>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</si>
  <si>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</si>
  <si>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</si>
  <si>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</si>
  <si>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</si>
  <si>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</si>
  <si>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</si>
  <si>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</si>
  <si>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</si>
  <si>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</si>
  <si>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</si>
  <si>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</si>
  <si>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</si>
  <si>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</si>
  <si>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</si>
  <si>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</si>
  <si>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</si>
  <si>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</si>
  <si>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</si>
  <si>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</si>
  <si>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</si>
  <si>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</si>
  <si>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</si>
  <si>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</si>
  <si>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</si>
  <si>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</si>
  <si>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</si>
  <si>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</si>
  <si>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</si>
  <si>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</si>
  <si>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</si>
  <si>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</si>
  <si>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</si>
  <si>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</si>
  <si>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</si>
  <si>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</si>
  <si>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</si>
  <si>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</si>
  <si>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</si>
  <si>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</si>
  <si>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</si>
  <si>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</si>
  <si>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</si>
  <si>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</si>
  <si>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</si>
  <si>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</si>
  <si>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</si>
  <si>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</si>
  <si>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</si>
  <si>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</si>
  <si>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</si>
  <si>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</si>
  <si>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</si>
  <si>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</si>
  <si>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</si>
  <si>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</si>
  <si>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</si>
  <si>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</si>
  <si>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</si>
  <si>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</si>
  <si>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</si>
  <si>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</si>
  <si>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</si>
  <si>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</si>
  <si>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</si>
  <si>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</si>
  <si>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</si>
  <si>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</si>
  <si>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</si>
  <si>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</si>
  <si>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</si>
  <si>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</si>
  <si>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</si>
  <si>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</si>
  <si>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</si>
  <si>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</si>
  <si>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</si>
  <si>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</si>
  <si>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</si>
  <si>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</si>
  <si>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</si>
  <si>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</si>
  <si>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</si>
  <si>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</si>
  <si>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</si>
  <si>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</si>
  <si>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</si>
  <si>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</si>
  <si>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</si>
  <si>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</si>
  <si>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</si>
  <si>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</si>
  <si>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</si>
  <si>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</si>
  <si>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</si>
  <si>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</si>
  <si>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</si>
  <si>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</si>
  <si>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</si>
  <si>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</si>
  <si>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</si>
  <si>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</si>
  <si>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</si>
  <si>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</si>
  <si>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</si>
  <si>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</si>
  <si>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</si>
  <si>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</si>
  <si>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</si>
  <si>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</si>
  <si>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</si>
  <si>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</si>
  <si>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</si>
  <si>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</si>
  <si>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</si>
  <si>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</si>
  <si>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</si>
  <si>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</si>
  <si>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</si>
  <si>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</si>
  <si>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</si>
  <si>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</si>
  <si>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</si>
  <si>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</si>
  <si>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</si>
  <si>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</si>
  <si>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</si>
  <si>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</si>
  <si>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</si>
  <si>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</si>
  <si>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</si>
  <si>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</si>
  <si>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</si>
  <si>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</si>
  <si>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</si>
  <si>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</si>
  <si>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</si>
  <si>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</si>
  <si>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</si>
  <si>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</si>
  <si>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</si>
  <si>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</si>
  <si>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</si>
  <si>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</si>
  <si>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</si>
  <si>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rozostup kolov 3 m, hĺbka jám 50 cm+, výška pletiva 200 cm</t>
  </si>
  <si>
    <t>Názov predmetu zákazky: Lesnícke služby v pestovnej činnosti na organizačnej zložke OZ Podunajsko na obdobie 2023-2026</t>
  </si>
  <si>
    <t>VC 5 Kamenín na LS Želiezovce</t>
  </si>
  <si>
    <t>osôb 10</t>
  </si>
  <si>
    <t xml:space="preserve">Požadovaná kapacita: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</si>
</sst>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/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149" sqref="C149:D149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9" customWidth="1"/>
    <col min="5" max="5" width="14.5703125" style="30" customWidth="1"/>
    <col min="6" max="6" width="15.7109375" style="30" customWidth="1"/>
    <col min="7" max="7" width="18.7109375" style="68" customWidth="1"/>
    <col min="8" max="8" width="18.42578125" style="80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263</v>
      </c>
      <c r="B3" s="10"/>
      <c r="C3" s="10"/>
      <c r="D3" s="11"/>
      <c r="E3" s="10" t="s">
        <v>264</v>
      </c>
      <c r="F3" s="10"/>
      <c r="G3" s="12"/>
      <c r="H3" s="13"/>
    </row>
    <row r="4" spans="1:8" s="5" customFormat="1" ht="18.75" customHeight="1" x14ac:dyDescent="0.25">
      <c r="A4" s="10" t="s">
        <v>266</v>
      </c>
      <c r="B4" s="10"/>
      <c r="C4" s="15" t="s">
        <v>265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1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258</v>
      </c>
      <c r="F6" s="20" t="s">
        <v>260</v>
      </c>
      <c r="G6" s="21" t="s">
        <v>259</v>
      </c>
      <c r="H6" s="22" t="s">
        <v>253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0</v>
      </c>
      <c r="F7" s="28">
        <v>0</v>
      </c>
      <c r="G7" s="29">
        <f t="shared" ref="G7:G38" si="0">F7*E7</f>
        <v>0</v>
      </c>
      <c r="H7" s="30" t="s">
        <v>254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0</v>
      </c>
      <c r="F8" s="28">
        <v>0</v>
      </c>
      <c r="G8" s="29">
        <f t="shared" si="0"/>
        <v>0</v>
      </c>
      <c r="H8" s="30" t="s">
        <v>254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0</v>
      </c>
      <c r="F9" s="28">
        <v>0</v>
      </c>
      <c r="G9" s="29">
        <f t="shared" si="0"/>
        <v>0</v>
      </c>
      <c r="H9" s="30" t="s">
        <v>254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2300</v>
      </c>
      <c r="F10" s="28">
        <v>36.54</v>
      </c>
      <c r="G10" s="29">
        <f t="shared" si="0"/>
        <v>84042</v>
      </c>
      <c r="H10" s="30" t="s">
        <v>254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>
        <v>0</v>
      </c>
      <c r="G11" s="29">
        <f t="shared" si="0"/>
        <v>0</v>
      </c>
      <c r="H11" s="30" t="s">
        <v>254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0</v>
      </c>
      <c r="F12" s="28">
        <v>0</v>
      </c>
      <c r="G12" s="29">
        <f t="shared" si="0"/>
        <v>0</v>
      </c>
      <c r="H12" s="30" t="s">
        <v>254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230</v>
      </c>
      <c r="F13" s="28">
        <v>32.625</v>
      </c>
      <c r="G13" s="29">
        <f t="shared" si="0"/>
        <v>7503.75</v>
      </c>
      <c r="H13" s="30" t="s">
        <v>254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285.19999999999993</v>
      </c>
      <c r="F14" s="28">
        <v>297.86399999999998</v>
      </c>
      <c r="G14" s="29">
        <f t="shared" si="0"/>
        <v>84950.812799999971</v>
      </c>
      <c r="H14" s="30" t="s">
        <v>254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0</v>
      </c>
      <c r="F15" s="28">
        <v>0</v>
      </c>
      <c r="G15" s="29">
        <f t="shared" si="0"/>
        <v>0</v>
      </c>
      <c r="H15" s="30" t="s">
        <v>255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>
        <v>0</v>
      </c>
      <c r="G16" s="29">
        <f t="shared" si="0"/>
        <v>0</v>
      </c>
      <c r="H16" s="30" t="s">
        <v>255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0</v>
      </c>
      <c r="F17" s="28">
        <v>0</v>
      </c>
      <c r="G17" s="29">
        <f t="shared" si="0"/>
        <v>0</v>
      </c>
      <c r="H17" s="30" t="s">
        <v>254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>
        <v>0</v>
      </c>
      <c r="G18" s="29">
        <f t="shared" si="0"/>
        <v>0</v>
      </c>
      <c r="H18" s="30" t="s">
        <v>254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230</v>
      </c>
      <c r="F19" s="28">
        <v>33.93</v>
      </c>
      <c r="G19" s="29">
        <f t="shared" si="0"/>
        <v>7803.9</v>
      </c>
      <c r="H19" s="30" t="s">
        <v>254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0</v>
      </c>
      <c r="F20" s="28">
        <v>0</v>
      </c>
      <c r="G20" s="29">
        <f t="shared" si="0"/>
        <v>0</v>
      </c>
      <c r="H20" s="30" t="s">
        <v>254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>
        <v>0</v>
      </c>
      <c r="G21" s="29">
        <f t="shared" si="0"/>
        <v>0</v>
      </c>
      <c r="H21" s="30" t="s">
        <v>254</v>
      </c>
    </row>
    <row r="22" spans="1:8" ht="28.5" customHeight="1" x14ac:dyDescent="0.25">
      <c r="A22" s="23">
        <v>14</v>
      </c>
      <c r="B22" s="24" t="s">
        <v>225</v>
      </c>
      <c r="C22" s="25" t="s">
        <v>49</v>
      </c>
      <c r="D22" s="26" t="s">
        <v>15</v>
      </c>
      <c r="E22" s="31">
        <v>1380</v>
      </c>
      <c r="F22" s="28">
        <v>8.6999999999999993</v>
      </c>
      <c r="G22" s="29">
        <f t="shared" si="0"/>
        <v>12005.999999999998</v>
      </c>
      <c r="H22" s="30" t="s">
        <v>254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0</v>
      </c>
      <c r="F23" s="28">
        <v>0</v>
      </c>
      <c r="G23" s="29">
        <f t="shared" si="0"/>
        <v>0</v>
      </c>
      <c r="H23" s="30" t="s">
        <v>254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>
        <v>0</v>
      </c>
      <c r="G24" s="29">
        <f t="shared" si="0"/>
        <v>0</v>
      </c>
      <c r="H24" s="30" t="s">
        <v>255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230</v>
      </c>
      <c r="F25" s="28">
        <v>11.484</v>
      </c>
      <c r="G25" s="29">
        <f t="shared" si="0"/>
        <v>2641.32</v>
      </c>
      <c r="H25" s="30" t="s">
        <v>254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0</v>
      </c>
      <c r="F26" s="28">
        <v>0</v>
      </c>
      <c r="G26" s="29">
        <f t="shared" si="0"/>
        <v>0</v>
      </c>
      <c r="H26" s="30" t="s">
        <v>255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>
        <v>0</v>
      </c>
      <c r="G27" s="29">
        <f t="shared" si="0"/>
        <v>0</v>
      </c>
      <c r="H27" s="30" t="s">
        <v>255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23000</v>
      </c>
      <c r="F28" s="28">
        <v>3.3119999999999998</v>
      </c>
      <c r="G28" s="29">
        <f t="shared" si="0"/>
        <v>76176</v>
      </c>
      <c r="H28" s="30" t="s">
        <v>254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>
        <v>0</v>
      </c>
      <c r="G29" s="29">
        <f t="shared" si="0"/>
        <v>0</v>
      </c>
      <c r="H29" s="30" t="s">
        <v>254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0</v>
      </c>
      <c r="F30" s="28">
        <v>0</v>
      </c>
      <c r="G30" s="29">
        <f t="shared" si="0"/>
        <v>0</v>
      </c>
      <c r="H30" s="30" t="s">
        <v>254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>
        <v>0</v>
      </c>
      <c r="F31" s="28">
        <v>0</v>
      </c>
      <c r="G31" s="29">
        <f t="shared" si="0"/>
        <v>0</v>
      </c>
      <c r="H31" s="30" t="s">
        <v>254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1150</v>
      </c>
      <c r="F32" s="28">
        <v>12.527999999999999</v>
      </c>
      <c r="G32" s="29">
        <f t="shared" si="0"/>
        <v>14407.199999999999</v>
      </c>
      <c r="H32" s="30" t="s">
        <v>254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>
        <v>0</v>
      </c>
      <c r="F33" s="28">
        <v>0</v>
      </c>
      <c r="G33" s="29">
        <f t="shared" si="0"/>
        <v>0</v>
      </c>
      <c r="H33" s="30" t="s">
        <v>255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>
        <v>0</v>
      </c>
      <c r="G34" s="29">
        <f t="shared" si="0"/>
        <v>0</v>
      </c>
      <c r="H34" s="30" t="s">
        <v>255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1150</v>
      </c>
      <c r="F35" s="28">
        <v>6.2010000000000005</v>
      </c>
      <c r="G35" s="29">
        <f t="shared" si="0"/>
        <v>7131.1500000000005</v>
      </c>
      <c r="H35" s="30" t="s">
        <v>254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552</v>
      </c>
      <c r="F36" s="28">
        <v>6.36</v>
      </c>
      <c r="G36" s="29">
        <f t="shared" si="0"/>
        <v>3510.7200000000003</v>
      </c>
      <c r="H36" s="30" t="s">
        <v>254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0</v>
      </c>
      <c r="F37" s="28">
        <v>0</v>
      </c>
      <c r="G37" s="29">
        <f t="shared" si="0"/>
        <v>0</v>
      </c>
      <c r="H37" s="30" t="s">
        <v>254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0</v>
      </c>
      <c r="F38" s="28">
        <v>0</v>
      </c>
      <c r="G38" s="29">
        <f t="shared" si="0"/>
        <v>0</v>
      </c>
      <c r="H38" s="30" t="s">
        <v>254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0</v>
      </c>
      <c r="F39" s="28">
        <v>0</v>
      </c>
      <c r="G39" s="29">
        <f t="shared" ref="G39:G70" si="1">F39*E39</f>
        <v>0</v>
      </c>
      <c r="H39" s="30" t="s">
        <v>254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0</v>
      </c>
      <c r="F40" s="28">
        <v>0</v>
      </c>
      <c r="G40" s="29">
        <f t="shared" si="1"/>
        <v>0</v>
      </c>
      <c r="H40" s="30" t="s">
        <v>256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230</v>
      </c>
      <c r="F41" s="28">
        <v>3.9750000000000001</v>
      </c>
      <c r="G41" s="29">
        <f t="shared" si="1"/>
        <v>914.25</v>
      </c>
      <c r="H41" s="30" t="s">
        <v>254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0</v>
      </c>
      <c r="F42" s="28">
        <v>0</v>
      </c>
      <c r="G42" s="29">
        <f t="shared" si="1"/>
        <v>0</v>
      </c>
      <c r="H42" s="30" t="s">
        <v>254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0</v>
      </c>
      <c r="F43" s="28">
        <v>0</v>
      </c>
      <c r="G43" s="29">
        <f t="shared" si="1"/>
        <v>0</v>
      </c>
      <c r="H43" s="30" t="s">
        <v>254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1840</v>
      </c>
      <c r="F44" s="28">
        <v>3.7364999999999999</v>
      </c>
      <c r="G44" s="29">
        <f t="shared" si="1"/>
        <v>6875.16</v>
      </c>
      <c r="H44" s="30" t="s">
        <v>254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0</v>
      </c>
      <c r="F45" s="28">
        <v>0</v>
      </c>
      <c r="G45" s="29">
        <f t="shared" si="1"/>
        <v>0</v>
      </c>
      <c r="H45" s="30" t="s">
        <v>254</v>
      </c>
    </row>
    <row r="46" spans="1:8" ht="48" customHeight="1" x14ac:dyDescent="0.25">
      <c r="A46" s="23">
        <v>37</v>
      </c>
      <c r="B46" s="24" t="s">
        <v>219</v>
      </c>
      <c r="C46" s="32" t="s">
        <v>262</v>
      </c>
      <c r="D46" s="26" t="s">
        <v>220</v>
      </c>
      <c r="E46" s="31">
        <v>46</v>
      </c>
      <c r="F46" s="28">
        <v>313.64399999999995</v>
      </c>
      <c r="G46" s="29">
        <f t="shared" si="1"/>
        <v>14427.623999999998</v>
      </c>
      <c r="H46" s="30" t="s">
        <v>254</v>
      </c>
    </row>
    <row r="47" spans="1:8" ht="28.5" customHeight="1" x14ac:dyDescent="0.25">
      <c r="A47" s="23">
        <v>38</v>
      </c>
      <c r="B47" s="24" t="s">
        <v>221</v>
      </c>
      <c r="C47" s="32" t="s">
        <v>222</v>
      </c>
      <c r="D47" s="26" t="s">
        <v>220</v>
      </c>
      <c r="E47" s="31">
        <v>46</v>
      </c>
      <c r="F47" s="28">
        <v>308.32799999999997</v>
      </c>
      <c r="G47" s="29">
        <f t="shared" si="1"/>
        <v>14183.088</v>
      </c>
      <c r="H47" s="30" t="s">
        <v>254</v>
      </c>
    </row>
    <row r="48" spans="1:8" ht="28.5" customHeight="1" x14ac:dyDescent="0.25">
      <c r="A48" s="23">
        <v>39</v>
      </c>
      <c r="B48" s="24" t="s">
        <v>223</v>
      </c>
      <c r="C48" s="32" t="s">
        <v>224</v>
      </c>
      <c r="D48" s="26" t="s">
        <v>220</v>
      </c>
      <c r="E48" s="31">
        <v>92</v>
      </c>
      <c r="F48" s="28">
        <v>313.64399999999995</v>
      </c>
      <c r="G48" s="29">
        <f t="shared" si="1"/>
        <v>28855.247999999996</v>
      </c>
      <c r="H48" s="30" t="s">
        <v>254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345</v>
      </c>
      <c r="F49" s="28">
        <v>8.6999999999999993</v>
      </c>
      <c r="G49" s="29">
        <f t="shared" si="1"/>
        <v>3001.4999999999995</v>
      </c>
      <c r="H49" s="30" t="s">
        <v>254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690</v>
      </c>
      <c r="F50" s="28">
        <v>8.6999999999999993</v>
      </c>
      <c r="G50" s="29">
        <f t="shared" si="1"/>
        <v>6002.9999999999991</v>
      </c>
      <c r="H50" s="30" t="s">
        <v>254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345</v>
      </c>
      <c r="F51" s="28">
        <v>8.6999999999999993</v>
      </c>
      <c r="G51" s="29">
        <f t="shared" si="1"/>
        <v>3001.4999999999995</v>
      </c>
      <c r="H51" s="30" t="s">
        <v>254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0</v>
      </c>
      <c r="F52" s="28">
        <v>0</v>
      </c>
      <c r="G52" s="29">
        <f t="shared" si="1"/>
        <v>0</v>
      </c>
      <c r="H52" s="30" t="s">
        <v>254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690</v>
      </c>
      <c r="F53" s="28">
        <v>9.6959999999999997</v>
      </c>
      <c r="G53" s="29">
        <f t="shared" si="1"/>
        <v>6690.24</v>
      </c>
      <c r="H53" s="30" t="s">
        <v>256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0</v>
      </c>
      <c r="F54" s="28">
        <v>0</v>
      </c>
      <c r="G54" s="29">
        <f t="shared" si="1"/>
        <v>0</v>
      </c>
      <c r="H54" s="30" t="s">
        <v>256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46</v>
      </c>
      <c r="F55" s="28">
        <v>6.1949999999999994</v>
      </c>
      <c r="G55" s="29">
        <f t="shared" si="1"/>
        <v>284.96999999999997</v>
      </c>
      <c r="H55" s="30" t="s">
        <v>254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0</v>
      </c>
      <c r="F56" s="28">
        <v>0</v>
      </c>
      <c r="G56" s="29">
        <f t="shared" si="1"/>
        <v>0</v>
      </c>
      <c r="H56" s="30" t="s">
        <v>254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0</v>
      </c>
      <c r="F57" s="28">
        <v>0</v>
      </c>
      <c r="G57" s="29">
        <f t="shared" si="1"/>
        <v>0</v>
      </c>
      <c r="H57" s="30" t="s">
        <v>256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0</v>
      </c>
      <c r="F58" s="28">
        <v>0</v>
      </c>
      <c r="G58" s="29">
        <f t="shared" si="1"/>
        <v>0</v>
      </c>
      <c r="H58" s="30" t="s">
        <v>254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0</v>
      </c>
      <c r="F59" s="28">
        <v>0</v>
      </c>
      <c r="G59" s="29">
        <f t="shared" si="1"/>
        <v>0</v>
      </c>
      <c r="H59" s="30" t="s">
        <v>256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0</v>
      </c>
      <c r="F60" s="28">
        <v>0</v>
      </c>
      <c r="G60" s="29">
        <f t="shared" si="1"/>
        <v>0</v>
      </c>
      <c r="H60" s="30" t="s">
        <v>254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0</v>
      </c>
      <c r="F61" s="28">
        <v>0</v>
      </c>
      <c r="G61" s="29">
        <f t="shared" si="1"/>
        <v>0</v>
      </c>
      <c r="H61" s="30" t="s">
        <v>256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>
        <v>0</v>
      </c>
      <c r="G62" s="29">
        <f t="shared" si="1"/>
        <v>0</v>
      </c>
      <c r="H62" s="30" t="s">
        <v>254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0</v>
      </c>
      <c r="F63" s="28">
        <v>0</v>
      </c>
      <c r="G63" s="29">
        <f t="shared" si="1"/>
        <v>0</v>
      </c>
      <c r="H63" s="30" t="s">
        <v>254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0</v>
      </c>
      <c r="F64" s="28">
        <v>0</v>
      </c>
      <c r="G64" s="29">
        <f t="shared" si="1"/>
        <v>0</v>
      </c>
      <c r="H64" s="30" t="s">
        <v>256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0</v>
      </c>
      <c r="F65" s="28">
        <v>0</v>
      </c>
      <c r="G65" s="29">
        <f t="shared" si="1"/>
        <v>0</v>
      </c>
      <c r="H65" s="30" t="s">
        <v>254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1380</v>
      </c>
      <c r="F66" s="28">
        <v>9.6959999999999997</v>
      </c>
      <c r="G66" s="29">
        <f t="shared" si="1"/>
        <v>13380.48</v>
      </c>
      <c r="H66" s="30" t="s">
        <v>256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0</v>
      </c>
      <c r="F67" s="28">
        <v>0</v>
      </c>
      <c r="G67" s="29">
        <f t="shared" si="1"/>
        <v>0</v>
      </c>
      <c r="H67" s="30" t="s">
        <v>254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0</v>
      </c>
      <c r="F68" s="28">
        <v>0</v>
      </c>
      <c r="G68" s="29">
        <f t="shared" si="1"/>
        <v>0</v>
      </c>
      <c r="H68" s="30" t="s">
        <v>256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2760</v>
      </c>
      <c r="F69" s="28">
        <v>11.541999999999998</v>
      </c>
      <c r="G69" s="29">
        <f t="shared" si="1"/>
        <v>31855.919999999995</v>
      </c>
      <c r="H69" s="30" t="s">
        <v>256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6900</v>
      </c>
      <c r="F70" s="28">
        <v>11.541999999999998</v>
      </c>
      <c r="G70" s="29">
        <f t="shared" si="1"/>
        <v>79639.799999999988</v>
      </c>
      <c r="H70" s="30" t="s">
        <v>256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1840</v>
      </c>
      <c r="F71" s="28">
        <v>11.541999999999998</v>
      </c>
      <c r="G71" s="29">
        <f t="shared" ref="G71:G102" si="2">F71*E71</f>
        <v>21237.279999999995</v>
      </c>
      <c r="H71" s="30" t="s">
        <v>256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0</v>
      </c>
      <c r="F72" s="28">
        <v>0</v>
      </c>
      <c r="G72" s="29">
        <f t="shared" si="2"/>
        <v>0</v>
      </c>
      <c r="H72" s="30" t="s">
        <v>256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46</v>
      </c>
      <c r="F73" s="28">
        <v>6.9119999999999999</v>
      </c>
      <c r="G73" s="29">
        <f t="shared" si="2"/>
        <v>317.952</v>
      </c>
      <c r="H73" s="30" t="s">
        <v>256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46</v>
      </c>
      <c r="F74" s="28">
        <v>6.9119999999999999</v>
      </c>
      <c r="G74" s="29">
        <f t="shared" si="2"/>
        <v>317.952</v>
      </c>
      <c r="H74" s="30" t="s">
        <v>256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0</v>
      </c>
      <c r="F75" s="28">
        <v>0</v>
      </c>
      <c r="G75" s="29">
        <f t="shared" si="2"/>
        <v>0</v>
      </c>
      <c r="H75" s="30" t="s">
        <v>254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920</v>
      </c>
      <c r="F76" s="28">
        <v>7.871999999999999</v>
      </c>
      <c r="G76" s="29">
        <f t="shared" si="2"/>
        <v>7242.2399999999989</v>
      </c>
      <c r="H76" s="30" t="s">
        <v>256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>
        <v>0</v>
      </c>
      <c r="G77" s="29">
        <f t="shared" si="2"/>
        <v>0</v>
      </c>
      <c r="H77" s="30" t="s">
        <v>255</v>
      </c>
    </row>
    <row r="78" spans="1:8" ht="28.5" customHeight="1" x14ac:dyDescent="0.25">
      <c r="A78" s="40" t="s">
        <v>240</v>
      </c>
      <c r="B78" s="43" t="s">
        <v>87</v>
      </c>
      <c r="C78" s="32" t="s">
        <v>88</v>
      </c>
      <c r="D78" s="26" t="s">
        <v>22</v>
      </c>
      <c r="E78" s="31">
        <v>0</v>
      </c>
      <c r="F78" s="28">
        <v>0</v>
      </c>
      <c r="G78" s="29">
        <f t="shared" si="2"/>
        <v>0</v>
      </c>
      <c r="H78" s="30" t="s">
        <v>254</v>
      </c>
    </row>
    <row r="79" spans="1:8" ht="28.5" customHeight="1" x14ac:dyDescent="0.25">
      <c r="A79" s="40" t="s">
        <v>241</v>
      </c>
      <c r="B79" s="41" t="s">
        <v>87</v>
      </c>
      <c r="C79" s="32" t="s">
        <v>89</v>
      </c>
      <c r="D79" s="26" t="s">
        <v>22</v>
      </c>
      <c r="E79" s="31">
        <v>0</v>
      </c>
      <c r="F79" s="28">
        <v>0</v>
      </c>
      <c r="G79" s="29">
        <f t="shared" si="2"/>
        <v>0</v>
      </c>
      <c r="H79" s="30" t="s">
        <v>256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>
        <v>0</v>
      </c>
      <c r="G80" s="29">
        <f t="shared" si="2"/>
        <v>0</v>
      </c>
      <c r="H80" s="30" t="s">
        <v>255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0</v>
      </c>
      <c r="F81" s="28">
        <v>0</v>
      </c>
      <c r="G81" s="29">
        <f t="shared" si="2"/>
        <v>0</v>
      </c>
      <c r="H81" s="30" t="s">
        <v>254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0</v>
      </c>
      <c r="F82" s="28">
        <v>0</v>
      </c>
      <c r="G82" s="29">
        <f t="shared" si="2"/>
        <v>0</v>
      </c>
      <c r="H82" s="30" t="s">
        <v>254</v>
      </c>
    </row>
    <row r="83" spans="1:8" ht="28.5" customHeight="1" x14ac:dyDescent="0.25">
      <c r="A83" s="40" t="s">
        <v>242</v>
      </c>
      <c r="B83" s="43" t="s">
        <v>183</v>
      </c>
      <c r="C83" s="25" t="s">
        <v>116</v>
      </c>
      <c r="D83" s="26" t="s">
        <v>19</v>
      </c>
      <c r="E83" s="31">
        <v>0</v>
      </c>
      <c r="F83" s="28">
        <v>0</v>
      </c>
      <c r="G83" s="29">
        <f t="shared" si="2"/>
        <v>0</v>
      </c>
      <c r="H83" s="30" t="s">
        <v>254</v>
      </c>
    </row>
    <row r="84" spans="1:8" ht="28.5" customHeight="1" x14ac:dyDescent="0.25">
      <c r="A84" s="40" t="s">
        <v>243</v>
      </c>
      <c r="B84" s="41" t="s">
        <v>184</v>
      </c>
      <c r="C84" s="25" t="s">
        <v>116</v>
      </c>
      <c r="D84" s="26" t="s">
        <v>19</v>
      </c>
      <c r="E84" s="31">
        <v>0</v>
      </c>
      <c r="F84" s="28">
        <v>0</v>
      </c>
      <c r="G84" s="29">
        <f t="shared" si="2"/>
        <v>0</v>
      </c>
      <c r="H84" s="30" t="s">
        <v>256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0</v>
      </c>
      <c r="F85" s="28">
        <v>0</v>
      </c>
      <c r="G85" s="29">
        <f t="shared" si="2"/>
        <v>0</v>
      </c>
      <c r="H85" s="30" t="s">
        <v>256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1380</v>
      </c>
      <c r="F86" s="28">
        <v>6.2834999999999992</v>
      </c>
      <c r="G86" s="29">
        <f t="shared" si="2"/>
        <v>8671.23</v>
      </c>
      <c r="H86" s="30" t="s">
        <v>254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>
        <v>0</v>
      </c>
      <c r="G87" s="29">
        <f t="shared" si="2"/>
        <v>0</v>
      </c>
      <c r="H87" s="30" t="s">
        <v>255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0</v>
      </c>
      <c r="F88" s="28">
        <v>0</v>
      </c>
      <c r="G88" s="29">
        <f t="shared" si="2"/>
        <v>0</v>
      </c>
      <c r="H88" s="30" t="s">
        <v>254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0</v>
      </c>
      <c r="F89" s="28">
        <v>0</v>
      </c>
      <c r="G89" s="29">
        <f t="shared" si="2"/>
        <v>0</v>
      </c>
      <c r="H89" s="30" t="s">
        <v>254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0</v>
      </c>
      <c r="F90" s="28">
        <v>0</v>
      </c>
      <c r="G90" s="29">
        <f t="shared" si="2"/>
        <v>0</v>
      </c>
      <c r="H90" s="30" t="s">
        <v>256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0</v>
      </c>
      <c r="F91" s="28">
        <v>0</v>
      </c>
      <c r="G91" s="29">
        <f t="shared" si="2"/>
        <v>0</v>
      </c>
      <c r="H91" s="30" t="s">
        <v>254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230</v>
      </c>
      <c r="F92" s="28">
        <v>7.95</v>
      </c>
      <c r="G92" s="29">
        <f t="shared" si="2"/>
        <v>1828.5</v>
      </c>
      <c r="H92" s="30" t="s">
        <v>254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2070</v>
      </c>
      <c r="F93" s="28">
        <v>9.8000000000000007</v>
      </c>
      <c r="G93" s="29">
        <f t="shared" si="2"/>
        <v>20286</v>
      </c>
      <c r="H93" s="30" t="s">
        <v>256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0</v>
      </c>
      <c r="F94" s="28">
        <v>0</v>
      </c>
      <c r="G94" s="29">
        <f t="shared" si="2"/>
        <v>0</v>
      </c>
      <c r="H94" s="30" t="s">
        <v>255</v>
      </c>
    </row>
    <row r="95" spans="1:8" ht="28.5" customHeight="1" x14ac:dyDescent="0.25">
      <c r="A95" s="40" t="s">
        <v>244</v>
      </c>
      <c r="B95" s="24" t="s">
        <v>185</v>
      </c>
      <c r="C95" s="25" t="s">
        <v>49</v>
      </c>
      <c r="D95" s="26" t="s">
        <v>15</v>
      </c>
      <c r="E95" s="31">
        <v>0</v>
      </c>
      <c r="F95" s="28">
        <v>0</v>
      </c>
      <c r="G95" s="29">
        <f t="shared" si="2"/>
        <v>0</v>
      </c>
      <c r="H95" s="30" t="s">
        <v>254</v>
      </c>
    </row>
    <row r="96" spans="1:8" ht="28.5" customHeight="1" x14ac:dyDescent="0.25">
      <c r="A96" s="40" t="s">
        <v>245</v>
      </c>
      <c r="B96" s="39" t="s">
        <v>186</v>
      </c>
      <c r="C96" s="25" t="s">
        <v>49</v>
      </c>
      <c r="D96" s="26" t="s">
        <v>15</v>
      </c>
      <c r="E96" s="31">
        <v>0</v>
      </c>
      <c r="F96" s="28">
        <v>0</v>
      </c>
      <c r="G96" s="29">
        <f t="shared" si="2"/>
        <v>0</v>
      </c>
      <c r="H96" s="30" t="s">
        <v>256</v>
      </c>
    </row>
    <row r="97" spans="1:8" ht="28.5" customHeight="1" x14ac:dyDescent="0.25">
      <c r="A97" s="40" t="s">
        <v>246</v>
      </c>
      <c r="B97" s="24" t="s">
        <v>189</v>
      </c>
      <c r="C97" s="25" t="s">
        <v>49</v>
      </c>
      <c r="D97" s="26" t="s">
        <v>15</v>
      </c>
      <c r="E97" s="31">
        <v>0</v>
      </c>
      <c r="F97" s="28">
        <v>0</v>
      </c>
      <c r="G97" s="29">
        <f t="shared" si="2"/>
        <v>0</v>
      </c>
      <c r="H97" s="30" t="s">
        <v>254</v>
      </c>
    </row>
    <row r="98" spans="1:8" ht="28.5" customHeight="1" x14ac:dyDescent="0.25">
      <c r="A98" s="40" t="s">
        <v>247</v>
      </c>
      <c r="B98" s="39" t="s">
        <v>190</v>
      </c>
      <c r="C98" s="25" t="s">
        <v>49</v>
      </c>
      <c r="D98" s="26" t="s">
        <v>15</v>
      </c>
      <c r="E98" s="31">
        <v>0</v>
      </c>
      <c r="F98" s="28">
        <v>0</v>
      </c>
      <c r="G98" s="29">
        <f t="shared" si="2"/>
        <v>0</v>
      </c>
      <c r="H98" s="30" t="s">
        <v>256</v>
      </c>
    </row>
    <row r="99" spans="1:8" ht="28.5" customHeight="1" x14ac:dyDescent="0.25">
      <c r="A99" s="40" t="s">
        <v>248</v>
      </c>
      <c r="B99" s="24" t="s">
        <v>191</v>
      </c>
      <c r="C99" s="25" t="s">
        <v>49</v>
      </c>
      <c r="D99" s="26" t="s">
        <v>15</v>
      </c>
      <c r="E99" s="31">
        <v>0</v>
      </c>
      <c r="F99" s="28">
        <v>0</v>
      </c>
      <c r="G99" s="29">
        <f t="shared" si="2"/>
        <v>0</v>
      </c>
      <c r="H99" s="30" t="s">
        <v>254</v>
      </c>
    </row>
    <row r="100" spans="1:8" ht="28.5" customHeight="1" x14ac:dyDescent="0.25">
      <c r="A100" s="40" t="s">
        <v>249</v>
      </c>
      <c r="B100" s="39" t="s">
        <v>192</v>
      </c>
      <c r="C100" s="25" t="s">
        <v>49</v>
      </c>
      <c r="D100" s="26" t="s">
        <v>15</v>
      </c>
      <c r="E100" s="31">
        <v>0</v>
      </c>
      <c r="F100" s="28">
        <v>0</v>
      </c>
      <c r="G100" s="29">
        <f t="shared" si="2"/>
        <v>0</v>
      </c>
      <c r="H100" s="30" t="s">
        <v>256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>
        <v>0</v>
      </c>
      <c r="G101" s="29">
        <f t="shared" si="2"/>
        <v>0</v>
      </c>
      <c r="H101" s="30" t="s">
        <v>255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230</v>
      </c>
      <c r="F102" s="28">
        <v>7.95</v>
      </c>
      <c r="G102" s="29">
        <f t="shared" si="2"/>
        <v>1828.5</v>
      </c>
      <c r="H102" s="30" t="s">
        <v>254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230</v>
      </c>
      <c r="F103" s="28">
        <v>8.6999999999999993</v>
      </c>
      <c r="G103" s="29">
        <f t="shared" ref="G103:G134" si="3">F103*E103</f>
        <v>2000.9999999999998</v>
      </c>
      <c r="H103" s="30" t="s">
        <v>256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>
        <v>0</v>
      </c>
      <c r="G104" s="29">
        <f t="shared" si="3"/>
        <v>0</v>
      </c>
      <c r="H104" s="30" t="s">
        <v>254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0</v>
      </c>
      <c r="F105" s="28">
        <v>0</v>
      </c>
      <c r="G105" s="29">
        <f t="shared" si="3"/>
        <v>0</v>
      </c>
      <c r="H105" s="30" t="s">
        <v>254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69</v>
      </c>
      <c r="F106" s="28">
        <v>7.95</v>
      </c>
      <c r="G106" s="29">
        <f t="shared" si="3"/>
        <v>548.55000000000007</v>
      </c>
      <c r="H106" s="30" t="s">
        <v>254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0</v>
      </c>
      <c r="F107" s="28">
        <v>0</v>
      </c>
      <c r="G107" s="29">
        <f t="shared" si="3"/>
        <v>0</v>
      </c>
      <c r="H107" s="30" t="s">
        <v>254</v>
      </c>
    </row>
    <row r="108" spans="1:8" ht="29.25" customHeight="1" x14ac:dyDescent="0.25">
      <c r="A108" s="40">
        <v>97</v>
      </c>
      <c r="B108" s="24" t="s">
        <v>226</v>
      </c>
      <c r="C108" s="49" t="s">
        <v>49</v>
      </c>
      <c r="D108" s="26" t="s">
        <v>137</v>
      </c>
      <c r="E108" s="31">
        <v>0</v>
      </c>
      <c r="F108" s="28">
        <v>0</v>
      </c>
      <c r="G108" s="29">
        <f t="shared" si="3"/>
        <v>0</v>
      </c>
      <c r="H108" s="30" t="s">
        <v>254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0</v>
      </c>
      <c r="F109" s="28">
        <v>0</v>
      </c>
      <c r="G109" s="29">
        <f t="shared" si="3"/>
        <v>0</v>
      </c>
      <c r="H109" s="30" t="s">
        <v>256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0</v>
      </c>
      <c r="F110" s="28">
        <v>0</v>
      </c>
      <c r="G110" s="29">
        <f t="shared" si="3"/>
        <v>0</v>
      </c>
      <c r="H110" s="30" t="s">
        <v>254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0</v>
      </c>
      <c r="F111" s="28">
        <v>0</v>
      </c>
      <c r="G111" s="29">
        <f t="shared" si="3"/>
        <v>0</v>
      </c>
      <c r="H111" s="30" t="s">
        <v>254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0</v>
      </c>
      <c r="F112" s="28">
        <v>0</v>
      </c>
      <c r="G112" s="29">
        <f t="shared" si="3"/>
        <v>0</v>
      </c>
      <c r="H112" s="30" t="s">
        <v>256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0</v>
      </c>
      <c r="F113" s="28">
        <v>0</v>
      </c>
      <c r="G113" s="29">
        <f t="shared" si="3"/>
        <v>0</v>
      </c>
      <c r="H113" s="30" t="s">
        <v>256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0</v>
      </c>
      <c r="F114" s="28">
        <v>0</v>
      </c>
      <c r="G114" s="29">
        <f t="shared" si="3"/>
        <v>0</v>
      </c>
      <c r="H114" s="30" t="s">
        <v>256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>
        <v>0</v>
      </c>
      <c r="G115" s="29">
        <f t="shared" si="3"/>
        <v>0</v>
      </c>
      <c r="H115" s="30" t="s">
        <v>254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0</v>
      </c>
      <c r="F116" s="28">
        <v>0</v>
      </c>
      <c r="G116" s="29">
        <f t="shared" si="3"/>
        <v>0</v>
      </c>
      <c r="H116" s="30" t="s">
        <v>254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0</v>
      </c>
      <c r="F117" s="28">
        <v>0</v>
      </c>
      <c r="G117" s="29">
        <f t="shared" si="3"/>
        <v>0</v>
      </c>
      <c r="H117" s="30" t="s">
        <v>254</v>
      </c>
    </row>
    <row r="118" spans="1:8" ht="29.25" customHeight="1" x14ac:dyDescent="0.25">
      <c r="A118" s="40">
        <v>107</v>
      </c>
      <c r="B118" s="50" t="s">
        <v>252</v>
      </c>
      <c r="C118" s="49" t="s">
        <v>49</v>
      </c>
      <c r="D118" s="26" t="s">
        <v>21</v>
      </c>
      <c r="E118" s="31">
        <v>0</v>
      </c>
      <c r="F118" s="28">
        <v>0</v>
      </c>
      <c r="G118" s="29">
        <f t="shared" si="3"/>
        <v>0</v>
      </c>
      <c r="H118" s="30" t="s">
        <v>257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>
        <v>0</v>
      </c>
      <c r="F119" s="28">
        <v>0</v>
      </c>
      <c r="G119" s="29">
        <f t="shared" si="3"/>
        <v>0</v>
      </c>
      <c r="H119" s="30" t="s">
        <v>254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>
        <v>0</v>
      </c>
      <c r="F120" s="28">
        <v>0</v>
      </c>
      <c r="G120" s="29">
        <f t="shared" si="3"/>
        <v>0</v>
      </c>
      <c r="H120" s="30" t="s">
        <v>254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>
        <v>0</v>
      </c>
      <c r="G121" s="29">
        <f t="shared" si="3"/>
        <v>0</v>
      </c>
      <c r="H121" s="30" t="s">
        <v>254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>
        <v>0</v>
      </c>
      <c r="G122" s="29">
        <f t="shared" si="3"/>
        <v>0</v>
      </c>
      <c r="H122" s="30" t="s">
        <v>254</v>
      </c>
    </row>
    <row r="123" spans="1:8" ht="29.25" customHeight="1" x14ac:dyDescent="0.25">
      <c r="A123" s="40" t="s">
        <v>250</v>
      </c>
      <c r="B123" s="24" t="s">
        <v>227</v>
      </c>
      <c r="C123" s="51" t="s">
        <v>49</v>
      </c>
      <c r="D123" s="52" t="s">
        <v>137</v>
      </c>
      <c r="E123" s="31">
        <v>0</v>
      </c>
      <c r="F123" s="28">
        <v>0</v>
      </c>
      <c r="G123" s="29">
        <f t="shared" si="3"/>
        <v>0</v>
      </c>
      <c r="H123" s="30" t="s">
        <v>254</v>
      </c>
    </row>
    <row r="124" spans="1:8" ht="29.25" customHeight="1" x14ac:dyDescent="0.25">
      <c r="A124" s="40" t="s">
        <v>251</v>
      </c>
      <c r="B124" s="39" t="s">
        <v>228</v>
      </c>
      <c r="C124" s="51" t="s">
        <v>49</v>
      </c>
      <c r="D124" s="52" t="s">
        <v>137</v>
      </c>
      <c r="E124" s="31">
        <v>0</v>
      </c>
      <c r="F124" s="28">
        <v>0</v>
      </c>
      <c r="G124" s="29">
        <f t="shared" si="3"/>
        <v>0</v>
      </c>
      <c r="H124" s="30" t="s">
        <v>256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54">
        <v>0</v>
      </c>
      <c r="G125" s="29">
        <f t="shared" si="3"/>
        <v>0</v>
      </c>
      <c r="H125" s="30" t="s">
        <v>256</v>
      </c>
    </row>
    <row r="126" spans="1:8" ht="29.25" customHeight="1" x14ac:dyDescent="0.25">
      <c r="A126" s="55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54">
        <v>0</v>
      </c>
      <c r="G126" s="29">
        <f t="shared" si="3"/>
        <v>0</v>
      </c>
      <c r="H126" s="30" t="s">
        <v>256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54">
        <v>0</v>
      </c>
      <c r="G127" s="29">
        <f t="shared" si="3"/>
        <v>0</v>
      </c>
      <c r="H127" s="30" t="s">
        <v>254</v>
      </c>
    </row>
    <row r="128" spans="1:8" ht="29.25" customHeight="1" x14ac:dyDescent="0.25">
      <c r="A128" s="40">
        <v>116</v>
      </c>
      <c r="B128" s="24" t="s">
        <v>132</v>
      </c>
      <c r="C128" s="56" t="s">
        <v>142</v>
      </c>
      <c r="D128" s="26" t="s">
        <v>97</v>
      </c>
      <c r="E128" s="53">
        <v>0</v>
      </c>
      <c r="F128" s="54">
        <v>0</v>
      </c>
      <c r="G128" s="29">
        <f t="shared" si="3"/>
        <v>0</v>
      </c>
      <c r="H128" s="30" t="s">
        <v>254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0</v>
      </c>
      <c r="F129" s="54">
        <v>0</v>
      </c>
      <c r="G129" s="29">
        <f t="shared" si="3"/>
        <v>0</v>
      </c>
      <c r="H129" s="30" t="s">
        <v>254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0</v>
      </c>
      <c r="F130" s="54">
        <v>0</v>
      </c>
      <c r="G130" s="29">
        <f t="shared" si="3"/>
        <v>0</v>
      </c>
      <c r="H130" s="30" t="s">
        <v>254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9.2000000000000011</v>
      </c>
      <c r="F131" s="54">
        <v>8.85</v>
      </c>
      <c r="G131" s="29">
        <f t="shared" si="3"/>
        <v>81.42</v>
      </c>
      <c r="H131" s="30" t="s">
        <v>256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0</v>
      </c>
      <c r="F132" s="54">
        <v>0</v>
      </c>
      <c r="G132" s="29">
        <f t="shared" si="3"/>
        <v>0</v>
      </c>
      <c r="H132" s="30" t="s">
        <v>256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54">
        <v>0</v>
      </c>
      <c r="G133" s="29">
        <f t="shared" si="3"/>
        <v>0</v>
      </c>
      <c r="H133" s="30" t="s">
        <v>254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54">
        <v>0</v>
      </c>
      <c r="G134" s="29">
        <f t="shared" si="3"/>
        <v>0</v>
      </c>
      <c r="H134" s="30" t="s">
        <v>254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54">
        <v>0</v>
      </c>
      <c r="G135" s="29">
        <f t="shared" ref="G135" si="4">F135*E135</f>
        <v>0</v>
      </c>
      <c r="H135" s="30" t="s">
        <v>254</v>
      </c>
    </row>
    <row r="136" spans="1:10" ht="29.25" customHeight="1" x14ac:dyDescent="0.25">
      <c r="A136" s="40">
        <v>124</v>
      </c>
      <c r="B136" s="39" t="s">
        <v>229</v>
      </c>
      <c r="C136" s="36" t="s">
        <v>145</v>
      </c>
      <c r="D136" s="26" t="s">
        <v>138</v>
      </c>
      <c r="E136" s="53">
        <v>0</v>
      </c>
      <c r="F136" s="54">
        <v>0</v>
      </c>
      <c r="G136" s="29">
        <f t="shared" ref="G136:G139" si="5">F136*E136</f>
        <v>0</v>
      </c>
      <c r="H136" s="30" t="s">
        <v>256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54">
        <v>0</v>
      </c>
      <c r="G137" s="29">
        <f t="shared" si="5"/>
        <v>0</v>
      </c>
      <c r="H137" s="30" t="s">
        <v>256</v>
      </c>
    </row>
    <row r="138" spans="1:10" ht="27.75" customHeight="1" x14ac:dyDescent="0.25">
      <c r="A138" s="44">
        <v>126</v>
      </c>
      <c r="B138" s="57" t="s">
        <v>196</v>
      </c>
      <c r="C138" s="58" t="s">
        <v>197</v>
      </c>
      <c r="D138" s="26" t="s">
        <v>138</v>
      </c>
      <c r="E138" s="53">
        <v>0</v>
      </c>
      <c r="F138" s="54">
        <v>0</v>
      </c>
      <c r="G138" s="29">
        <f t="shared" si="5"/>
        <v>0</v>
      </c>
      <c r="H138" s="30" t="s">
        <v>254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690</v>
      </c>
      <c r="F139" s="54">
        <v>7.95</v>
      </c>
      <c r="G139" s="29">
        <f t="shared" si="5"/>
        <v>5485.5</v>
      </c>
      <c r="H139" s="30" t="s">
        <v>254</v>
      </c>
    </row>
    <row r="140" spans="1:10" s="65" customFormat="1" ht="17.25" customHeight="1" x14ac:dyDescent="0.25">
      <c r="A140" s="59" t="s">
        <v>232</v>
      </c>
      <c r="B140" s="59"/>
      <c r="C140" s="60"/>
      <c r="D140" s="61"/>
      <c r="E140" s="62"/>
      <c r="F140" s="63"/>
      <c r="G140" s="64">
        <f>SUM(G7:G139)</f>
        <v>579131.75679999997</v>
      </c>
    </row>
    <row r="141" spans="1:10" ht="26.25" customHeight="1" x14ac:dyDescent="0.2">
      <c r="A141" s="66" t="s">
        <v>195</v>
      </c>
      <c r="B141" s="67"/>
      <c r="C141" s="67"/>
      <c r="D141" s="67"/>
      <c r="E141" s="67"/>
      <c r="F141" s="67"/>
      <c r="G141" s="67"/>
      <c r="H141" s="67"/>
      <c r="I141" s="68"/>
      <c r="J141" s="69"/>
    </row>
    <row r="142" spans="1:10" ht="13.5" thickBot="1" x14ac:dyDescent="0.25">
      <c r="A142" s="70"/>
      <c r="B142" s="71"/>
      <c r="C142" s="71"/>
      <c r="D142" s="71"/>
      <c r="E142" s="71"/>
      <c r="F142" s="71"/>
      <c r="G142" s="72"/>
      <c r="H142" s="73"/>
      <c r="J142" s="69"/>
    </row>
    <row r="143" spans="1:10" ht="15.75" customHeight="1" thickTop="1" x14ac:dyDescent="0.2">
      <c r="B143" s="74" t="s">
        <v>2</v>
      </c>
      <c r="C143" s="1"/>
      <c r="D143" s="1"/>
      <c r="E143" s="1"/>
      <c r="F143" s="2"/>
      <c r="H143" s="75"/>
      <c r="J143" s="69"/>
    </row>
    <row r="144" spans="1:10" ht="15.75" customHeight="1" x14ac:dyDescent="0.2">
      <c r="B144" s="76" t="s">
        <v>26</v>
      </c>
      <c r="C144" s="3" t="s">
        <v>233</v>
      </c>
      <c r="D144" s="3"/>
      <c r="E144" s="3"/>
      <c r="F144" s="4"/>
      <c r="H144" s="75"/>
      <c r="J144" s="69"/>
    </row>
    <row r="145" spans="2:6" ht="32.25" customHeight="1" x14ac:dyDescent="0.2">
      <c r="B145" s="77"/>
      <c r="C145" s="78"/>
      <c r="D145" s="23" t="s">
        <v>0</v>
      </c>
      <c r="E145" s="23" t="s">
        <v>7</v>
      </c>
      <c r="F145" s="79" t="s">
        <v>1</v>
      </c>
    </row>
    <row r="146" spans="2:6" ht="15.75" customHeight="1" x14ac:dyDescent="0.2">
      <c r="B146" s="77"/>
      <c r="C146" s="78"/>
      <c r="D146" s="23" t="s">
        <v>4</v>
      </c>
      <c r="E146" s="23" t="s">
        <v>5</v>
      </c>
      <c r="F146" s="79" t="s">
        <v>5</v>
      </c>
    </row>
    <row r="147" spans="2:6" ht="16.5" thickBot="1" x14ac:dyDescent="0.25">
      <c r="B147" s="81"/>
      <c r="C147" s="82" t="s">
        <v>6</v>
      </c>
      <c r="D147" s="83">
        <f>SUM(F170)</f>
        <v>0</v>
      </c>
      <c r="E147" s="84">
        <f>IF(C144="áno",D147*0.2,0)</f>
        <v>0</v>
      </c>
      <c r="F147" s="85">
        <f>D147+E147</f>
        <v>0</v>
      </c>
    </row>
    <row r="148" spans="2:6" ht="15.75" customHeight="1" thickTop="1" x14ac:dyDescent="0.25">
      <c r="B148" s="86"/>
      <c r="C148" s="86"/>
      <c r="D148" s="86"/>
      <c r="E148" s="86"/>
      <c r="F148" s="86"/>
    </row>
    <row r="149" spans="2:6" ht="15.75" x14ac:dyDescent="0.25">
      <c r="B149" s="87" t="s">
        <v>2</v>
      </c>
      <c r="C149" s="110"/>
      <c r="D149" s="111"/>
      <c r="E149" s="88"/>
      <c r="F149" s="88"/>
    </row>
    <row r="150" spans="2:6" ht="15.75" x14ac:dyDescent="0.25">
      <c r="B150" s="89" t="s">
        <v>3</v>
      </c>
      <c r="C150" s="112"/>
      <c r="D150" s="113"/>
      <c r="E150" s="88"/>
      <c r="F150" s="88"/>
    </row>
    <row r="151" spans="2:6" ht="15.75" customHeight="1" x14ac:dyDescent="0.25">
      <c r="B151" s="87" t="s">
        <v>24</v>
      </c>
      <c r="C151" s="110"/>
      <c r="D151" s="111"/>
      <c r="E151" s="88"/>
      <c r="F151" s="88"/>
    </row>
    <row r="152" spans="2:6" ht="15.75" customHeight="1" x14ac:dyDescent="0.25">
      <c r="B152" s="90" t="s">
        <v>211</v>
      </c>
      <c r="C152" s="112"/>
      <c r="D152" s="113"/>
      <c r="E152" s="88"/>
      <c r="F152" s="88"/>
    </row>
    <row r="153" spans="2:6" ht="15.75" customHeight="1" x14ac:dyDescent="0.25">
      <c r="B153" s="90" t="s">
        <v>212</v>
      </c>
      <c r="C153" s="112"/>
      <c r="D153" s="113"/>
      <c r="E153" s="88"/>
      <c r="F153" s="88"/>
    </row>
    <row r="154" spans="2:6" ht="15.75" customHeight="1" x14ac:dyDescent="0.25">
      <c r="B154" s="90" t="s">
        <v>213</v>
      </c>
      <c r="C154" s="112"/>
      <c r="D154" s="113"/>
      <c r="E154" s="88"/>
      <c r="F154" s="88"/>
    </row>
    <row r="155" spans="2:6" ht="15.75" customHeight="1" x14ac:dyDescent="0.25">
      <c r="B155" s="90" t="s">
        <v>214</v>
      </c>
      <c r="C155" s="112"/>
      <c r="D155" s="113"/>
      <c r="E155" s="88"/>
      <c r="F155" s="88"/>
    </row>
    <row r="156" spans="2:6" ht="15.75" customHeight="1" x14ac:dyDescent="0.25">
      <c r="B156" s="90" t="s">
        <v>209</v>
      </c>
      <c r="C156" s="112"/>
      <c r="D156" s="113"/>
      <c r="E156" s="88"/>
      <c r="F156" s="88"/>
    </row>
    <row r="157" spans="2:6" ht="15.75" customHeight="1" x14ac:dyDescent="0.25">
      <c r="B157" s="90" t="s">
        <v>210</v>
      </c>
      <c r="C157" s="112"/>
      <c r="D157" s="113"/>
      <c r="E157" s="88"/>
      <c r="F157" s="88"/>
    </row>
    <row r="158" spans="2:6" ht="15.75" customHeight="1" x14ac:dyDescent="0.25">
      <c r="B158" s="90" t="s">
        <v>215</v>
      </c>
      <c r="C158" s="112"/>
      <c r="D158" s="113"/>
      <c r="E158" s="88"/>
      <c r="F158" s="88"/>
    </row>
    <row r="159" spans="2:6" ht="15.75" customHeight="1" x14ac:dyDescent="0.25">
      <c r="B159" s="87" t="s">
        <v>23</v>
      </c>
      <c r="C159" s="112"/>
      <c r="D159" s="113"/>
      <c r="E159" s="88"/>
      <c r="F159" s="88"/>
    </row>
    <row r="160" spans="2:6" ht="15.75" x14ac:dyDescent="0.25">
      <c r="B160" s="87" t="s">
        <v>25</v>
      </c>
      <c r="C160" s="110"/>
      <c r="D160" s="111"/>
      <c r="E160" s="88"/>
      <c r="F160" s="88"/>
    </row>
    <row r="161" spans="2:7" ht="15" x14ac:dyDescent="0.25">
      <c r="B161" s="91"/>
      <c r="C161" s="91"/>
      <c r="D161" s="91"/>
      <c r="E161" s="91"/>
      <c r="F161" s="91"/>
    </row>
    <row r="162" spans="2:7" ht="15" x14ac:dyDescent="0.25">
      <c r="B162" s="91"/>
      <c r="C162" s="91"/>
      <c r="D162" s="91"/>
      <c r="E162" s="92"/>
      <c r="F162" s="91"/>
    </row>
    <row r="163" spans="2:7" ht="15" x14ac:dyDescent="0.25">
      <c r="B163" s="91"/>
      <c r="C163" s="91"/>
      <c r="D163" s="91"/>
      <c r="E163" s="91"/>
      <c r="F163" s="91"/>
    </row>
    <row r="164" spans="2:7" ht="15" x14ac:dyDescent="0.25">
      <c r="B164" s="91"/>
      <c r="C164" s="91"/>
      <c r="D164" s="91"/>
      <c r="E164" s="91"/>
      <c r="F164" s="91"/>
    </row>
    <row r="165" spans="2:7" ht="15" x14ac:dyDescent="0.25">
      <c r="B165" s="91"/>
      <c r="C165" s="93" t="s">
        <v>231</v>
      </c>
      <c r="D165" s="94"/>
      <c r="E165" s="95" t="s">
        <v>234</v>
      </c>
      <c r="F165" s="95" t="s">
        <v>235</v>
      </c>
      <c r="G165" s="96" t="s">
        <v>236</v>
      </c>
    </row>
    <row r="166" spans="2:7" ht="15" customHeight="1" x14ac:dyDescent="0.25">
      <c r="B166" s="91"/>
      <c r="C166" s="97" t="s">
        <v>230</v>
      </c>
      <c r="D166" s="9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396081.47279999987</v>
      </c>
      <c r="F166" s="114"/>
      <c r="G166" s="100">
        <f>ROUND(F166/E166,3)</f>
        <v>0</v>
      </c>
    </row>
    <row r="167" spans="2:7" ht="26.25" customHeight="1" x14ac:dyDescent="0.25">
      <c r="B167" s="91"/>
      <c r="C167" s="101" t="s">
        <v>237</v>
      </c>
      <c r="D167" s="102"/>
      <c r="E167" s="99">
        <f>SUBTOTAL(9,G40,G53,G54,G57,G59,G61,G64,G66,G68,G69,G70,G71,G72,G73,G74,G76,G79,G84,G85,G90,G93,G96,G98,G100,G103,G109,G112,G113,G114,G124,G125,G126,G131,G132,G136,G137)</f>
        <v>183050.28399999999</v>
      </c>
      <c r="F167" s="114"/>
      <c r="G167" s="100">
        <f t="shared" ref="G167:G169" si="6">ROUND(F167/E167,3)</f>
        <v>0</v>
      </c>
    </row>
    <row r="168" spans="2:7" ht="15" customHeight="1" x14ac:dyDescent="0.25">
      <c r="B168" s="91"/>
      <c r="C168" s="103" t="s">
        <v>238</v>
      </c>
      <c r="D168" s="104"/>
      <c r="E168" s="99">
        <f>SUBTOTAL(9,G15,G16,G24,G26,G27,G33,G34,G77,G80,G87,G94,G101)</f>
        <v>0</v>
      </c>
      <c r="F168" s="114"/>
      <c r="G168" s="100" t="e">
        <f t="shared" si="6"/>
        <v>#DIV/0!</v>
      </c>
    </row>
    <row r="169" spans="2:7" ht="15" customHeight="1" x14ac:dyDescent="0.25">
      <c r="B169" s="91"/>
      <c r="C169" s="105" t="s">
        <v>239</v>
      </c>
      <c r="D169" s="106"/>
      <c r="E169" s="99">
        <f>SUBTOTAL(9,G118)</f>
        <v>0</v>
      </c>
      <c r="F169" s="114"/>
      <c r="G169" s="100" t="e">
        <f t="shared" si="6"/>
        <v>#DIV/0!</v>
      </c>
    </row>
    <row r="170" spans="2:7" ht="15" x14ac:dyDescent="0.25">
      <c r="B170" s="91"/>
      <c r="C170" s="107" t="s">
        <v>232</v>
      </c>
      <c r="D170" s="108"/>
      <c r="E170" s="100">
        <f>SUM(E166:E169)</f>
        <v>579131.75679999986</v>
      </c>
      <c r="F170" s="100">
        <f>SUM(F166:F169)</f>
        <v>0</v>
      </c>
      <c r="G170" s="100"/>
    </row>
    <row r="171" spans="2:7" ht="15" x14ac:dyDescent="0.25">
      <c r="B171" s="91"/>
      <c r="C171" s="91"/>
      <c r="D171" s="91"/>
      <c r="E171" s="91"/>
      <c r="F171" s="91"/>
    </row>
    <row r="172" spans="2:7" ht="15" x14ac:dyDescent="0.25">
      <c r="B172" s="91"/>
      <c r="C172" s="91"/>
      <c r="D172" s="91"/>
      <c r="E172" s="91"/>
      <c r="F172" s="91"/>
    </row>
    <row r="173" spans="2:7" ht="15" x14ac:dyDescent="0.25">
      <c r="B173" s="91"/>
      <c r="C173" s="91"/>
      <c r="D173" s="91"/>
      <c r="E173" s="91"/>
      <c r="F173" s="91"/>
    </row>
    <row r="174" spans="2:7" ht="15" x14ac:dyDescent="0.25">
      <c r="B174" s="91"/>
      <c r="C174" s="91"/>
    </row>
  </sheetData>
  <sheetProtection algorithmName="SHA-512" hashValue="iN7WP9gS+dHbXIpEXnAb8GDguu88dhpVsD/m7Jyp3MM6sFBMD4ulMnU/Z40a35W9PpUJQOlC4SrPqY60SL/TXw==" saltValue="Og3erPNKTwPE70sooTUtcw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2022-11-25T09:36:51Z</dcterms:modified>
</cp:coreProperties>
</file>