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iskD\00_VodoKap-SK_sro\Cicava-infrastruktura DRS\Cicava-rozsirenie DSP-2019\"/>
    </mc:Choice>
  </mc:AlternateContent>
  <bookViews>
    <workbookView xWindow="0" yWindow="0" windowWidth="0" windowHeight="0"/>
  </bookViews>
  <sheets>
    <sheet name="Rekapitulácia stavby" sheetId="1" r:id="rId1"/>
    <sheet name="1 - Stoka AII-5" sheetId="2" r:id="rId2"/>
    <sheet name="2 - Stoka AII-6" sheetId="3" r:id="rId3"/>
    <sheet name="3 - Stoka AII-7" sheetId="4" r:id="rId4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'1 - Stoka AII-5'!$C$123:$K$196</definedName>
    <definedName name="_xlnm.Print_Area" localSheetId="1">'1 - Stoka AII-5'!$C$4:$J$76,'1 - Stoka AII-5'!$C$111:$J$196</definedName>
    <definedName name="_xlnm.Print_Titles" localSheetId="1">'1 - Stoka AII-5'!$123:$123</definedName>
    <definedName name="_xlnm._FilterDatabase" localSheetId="2" hidden="1">'2 - Stoka AII-6'!$C$123:$K$194</definedName>
    <definedName name="_xlnm.Print_Area" localSheetId="2">'2 - Stoka AII-6'!$C$4:$J$76,'2 - Stoka AII-6'!$C$111:$J$194</definedName>
    <definedName name="_xlnm.Print_Titles" localSheetId="2">'2 - Stoka AII-6'!$123:$123</definedName>
    <definedName name="_xlnm._FilterDatabase" localSheetId="3" hidden="1">'3 - Stoka AII-7'!$C$123:$K$194</definedName>
    <definedName name="_xlnm.Print_Area" localSheetId="3">'3 - Stoka AII-7'!$C$4:$J$76,'3 - Stoka AII-7'!$C$111:$J$194</definedName>
    <definedName name="_xlnm.Print_Titles" localSheetId="3">'3 - Stoka AII-7'!$123:$123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91"/>
  <c r="J14"/>
  <c r="J12"/>
  <c r="J118"/>
  <c r="E7"/>
  <c r="E85"/>
  <c i="3" r="J37"/>
  <c r="J36"/>
  <c i="1" r="AY96"/>
  <c i="3" r="J35"/>
  <c i="1" r="AX96"/>
  <c i="3"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120"/>
  <c r="J14"/>
  <c r="J12"/>
  <c r="J118"/>
  <c r="E7"/>
  <c r="E114"/>
  <c i="2" r="J37"/>
  <c r="J36"/>
  <c i="1" r="AY95"/>
  <c i="2" r="J35"/>
  <c i="1" r="AX95"/>
  <c i="2" r="BI196"/>
  <c r="BH196"/>
  <c r="BG196"/>
  <c r="BE196"/>
  <c r="T196"/>
  <c r="T195"/>
  <c r="R196"/>
  <c r="R195"/>
  <c r="P196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/>
  <c r="J23"/>
  <c r="J21"/>
  <c r="E21"/>
  <c r="J120"/>
  <c r="J20"/>
  <c r="J18"/>
  <c r="E18"/>
  <c r="F92"/>
  <c r="J17"/>
  <c r="J15"/>
  <c r="E15"/>
  <c r="F91"/>
  <c r="J14"/>
  <c r="J12"/>
  <c r="J118"/>
  <c r="E7"/>
  <c r="E114"/>
  <c i="1" r="L90"/>
  <c r="AM90"/>
  <c r="AM89"/>
  <c r="L89"/>
  <c r="AM87"/>
  <c r="L87"/>
  <c r="L85"/>
  <c r="L84"/>
  <c i="2" r="BK170"/>
  <c r="J159"/>
  <c r="BK151"/>
  <c r="BK134"/>
  <c r="BK193"/>
  <c r="BK187"/>
  <c r="BK183"/>
  <c r="J181"/>
  <c r="BK179"/>
  <c r="J178"/>
  <c r="BK173"/>
  <c r="BK155"/>
  <c r="BK145"/>
  <c r="BK142"/>
  <c r="J135"/>
  <c r="J129"/>
  <c r="J191"/>
  <c r="BK186"/>
  <c r="J183"/>
  <c r="J163"/>
  <c r="BK154"/>
  <c r="J149"/>
  <c r="J142"/>
  <c r="BK136"/>
  <c r="BK130"/>
  <c r="J196"/>
  <c r="J177"/>
  <c r="J173"/>
  <c r="BK168"/>
  <c r="J162"/>
  <c r="J146"/>
  <c r="BK137"/>
  <c r="J131"/>
  <c i="3" r="J179"/>
  <c r="BK160"/>
  <c r="BK149"/>
  <c r="J139"/>
  <c r="BK133"/>
  <c r="J187"/>
  <c r="BK169"/>
  <c r="BK157"/>
  <c r="J151"/>
  <c r="J142"/>
  <c r="J129"/>
  <c r="J189"/>
  <c r="J178"/>
  <c r="BK162"/>
  <c r="BK138"/>
  <c r="J183"/>
  <c r="J171"/>
  <c r="J165"/>
  <c r="J173"/>
  <c r="J163"/>
  <c r="J146"/>
  <c r="J137"/>
  <c r="J192"/>
  <c r="BK185"/>
  <c r="BK174"/>
  <c r="BK158"/>
  <c r="BK151"/>
  <c r="BK139"/>
  <c r="BK129"/>
  <c i="4" r="J188"/>
  <c r="BK182"/>
  <c r="BK176"/>
  <c r="BK169"/>
  <c r="BK164"/>
  <c r="J145"/>
  <c r="J134"/>
  <c r="BK190"/>
  <c r="BK175"/>
  <c r="BK166"/>
  <c r="J152"/>
  <c r="J141"/>
  <c r="BK135"/>
  <c r="J191"/>
  <c r="J180"/>
  <c r="BK157"/>
  <c r="J144"/>
  <c r="BK127"/>
  <c r="BK188"/>
  <c r="J154"/>
  <c r="BK140"/>
  <c r="BK194"/>
  <c r="BK185"/>
  <c r="BK172"/>
  <c r="J160"/>
  <c r="J151"/>
  <c r="J135"/>
  <c r="BK187"/>
  <c r="J165"/>
  <c r="BK153"/>
  <c r="BK129"/>
  <c i="2" r="BK163"/>
  <c r="J155"/>
  <c r="J145"/>
  <c r="BK131"/>
  <c r="J194"/>
  <c r="BK192"/>
  <c r="J184"/>
  <c r="BK181"/>
  <c r="J180"/>
  <c r="J176"/>
  <c r="BK172"/>
  <c r="BK167"/>
  <c r="J153"/>
  <c r="J141"/>
  <c r="J134"/>
  <c r="J128"/>
  <c r="BK191"/>
  <c r="J187"/>
  <c r="J168"/>
  <c r="BK160"/>
  <c r="BK153"/>
  <c r="BK147"/>
  <c r="BK139"/>
  <c r="BK135"/>
  <c r="J127"/>
  <c r="BK189"/>
  <c r="J174"/>
  <c r="J171"/>
  <c r="BK165"/>
  <c r="J157"/>
  <c r="J138"/>
  <c i="1" r="AS94"/>
  <c i="3" r="BK145"/>
  <c r="BK136"/>
  <c r="BK132"/>
  <c r="BK128"/>
  <c r="BK165"/>
  <c r="J154"/>
  <c r="BK144"/>
  <c r="J133"/>
  <c r="BK192"/>
  <c r="BK184"/>
  <c r="J172"/>
  <c r="J152"/>
  <c r="BK140"/>
  <c r="BK187"/>
  <c r="J175"/>
  <c r="J168"/>
  <c r="BK177"/>
  <c r="J169"/>
  <c r="BK147"/>
  <c r="BK134"/>
  <c r="J191"/>
  <c r="BK179"/>
  <c r="BK166"/>
  <c r="J153"/>
  <c r="J145"/>
  <c r="J136"/>
  <c r="J127"/>
  <c i="4" r="BK183"/>
  <c r="J177"/>
  <c r="BK173"/>
  <c r="BK165"/>
  <c r="BK154"/>
  <c r="BK139"/>
  <c r="J130"/>
  <c r="J185"/>
  <c r="J171"/>
  <c r="J167"/>
  <c r="J155"/>
  <c r="J140"/>
  <c r="BK131"/>
  <c r="J174"/>
  <c r="BK155"/>
  <c r="BK141"/>
  <c r="BK130"/>
  <c r="J190"/>
  <c r="J164"/>
  <c r="BK142"/>
  <c r="J129"/>
  <c r="BK189"/>
  <c r="BK179"/>
  <c r="BK167"/>
  <c r="J153"/>
  <c r="BK138"/>
  <c r="J131"/>
  <c r="J173"/>
  <c r="BK160"/>
  <c r="BK146"/>
  <c r="J128"/>
  <c i="2" r="BK169"/>
  <c r="J160"/>
  <c r="J147"/>
  <c r="BK141"/>
  <c r="BK194"/>
  <c r="J192"/>
  <c r="J185"/>
  <c r="J182"/>
  <c r="J179"/>
  <c r="BK177"/>
  <c r="BK174"/>
  <c r="J170"/>
  <c r="J154"/>
  <c r="BK144"/>
  <c r="J139"/>
  <c r="J130"/>
  <c r="BK196"/>
  <c r="J189"/>
  <c r="BK184"/>
  <c r="J165"/>
  <c r="BK158"/>
  <c r="J151"/>
  <c r="BK146"/>
  <c r="J137"/>
  <c r="J132"/>
  <c r="BK190"/>
  <c r="BK175"/>
  <c r="J169"/>
  <c r="J166"/>
  <c r="BK159"/>
  <c r="BK143"/>
  <c r="J136"/>
  <c i="3" r="BK181"/>
  <c r="BK163"/>
  <c r="J157"/>
  <c r="J140"/>
  <c r="J134"/>
  <c r="J130"/>
  <c r="BK175"/>
  <c r="J164"/>
  <c r="BK153"/>
  <c r="J149"/>
  <c r="BK137"/>
  <c r="BK130"/>
  <c r="J185"/>
  <c r="BK176"/>
  <c r="BK159"/>
  <c r="J143"/>
  <c r="BK190"/>
  <c r="BK173"/>
  <c r="J166"/>
  <c r="J176"/>
  <c r="BK167"/>
  <c r="J159"/>
  <c r="BK142"/>
  <c r="BK127"/>
  <c r="BK180"/>
  <c r="BK172"/>
  <c r="BK155"/>
  <c r="J147"/>
  <c r="J138"/>
  <c r="BK131"/>
  <c i="4" r="J189"/>
  <c r="BK178"/>
  <c r="J175"/>
  <c r="J166"/>
  <c r="BK162"/>
  <c r="BK152"/>
  <c r="J138"/>
  <c r="BK192"/>
  <c r="J179"/>
  <c r="BK168"/>
  <c r="BK163"/>
  <c r="J149"/>
  <c r="J136"/>
  <c r="BK184"/>
  <c r="BK177"/>
  <c r="J158"/>
  <c r="J146"/>
  <c r="BK133"/>
  <c r="J192"/>
  <c r="J178"/>
  <c r="J147"/>
  <c r="J139"/>
  <c r="BK191"/>
  <c r="J181"/>
  <c r="J169"/>
  <c r="J157"/>
  <c r="BK143"/>
  <c r="BK132"/>
  <c r="J172"/>
  <c r="J163"/>
  <c r="BK149"/>
  <c r="J132"/>
  <c i="2" r="BK166"/>
  <c r="BK162"/>
  <c r="J152"/>
  <c r="J144"/>
  <c r="BK129"/>
  <c r="J193"/>
  <c r="J186"/>
  <c r="BK182"/>
  <c r="BK180"/>
  <c r="BK178"/>
  <c r="J175"/>
  <c r="BK171"/>
  <c r="J164"/>
  <c r="BK149"/>
  <c r="J140"/>
  <c r="BK132"/>
  <c r="BK127"/>
  <c r="J190"/>
  <c r="BK185"/>
  <c r="BK164"/>
  <c r="BK157"/>
  <c r="BK152"/>
  <c r="J143"/>
  <c r="BK138"/>
  <c r="BK133"/>
  <c r="BK128"/>
  <c r="BK176"/>
  <c r="J172"/>
  <c r="J167"/>
  <c r="J158"/>
  <c r="BK140"/>
  <c r="J133"/>
  <c i="3" r="J174"/>
  <c r="J158"/>
  <c r="J155"/>
  <c r="J141"/>
  <c r="J135"/>
  <c r="J131"/>
  <c r="BK171"/>
  <c r="J162"/>
  <c r="BK152"/>
  <c r="BK146"/>
  <c r="BK135"/>
  <c r="J128"/>
  <c r="BK188"/>
  <c r="BK183"/>
  <c r="J167"/>
  <c r="J144"/>
  <c r="BK194"/>
  <c r="J182"/>
  <c r="J170"/>
  <c r="BK164"/>
  <c r="BK191"/>
  <c r="BK189"/>
  <c r="J188"/>
  <c r="J184"/>
  <c r="BK182"/>
  <c r="J181"/>
  <c r="J180"/>
  <c r="BK178"/>
  <c r="BK170"/>
  <c r="J160"/>
  <c r="BK141"/>
  <c r="J194"/>
  <c r="J190"/>
  <c r="J177"/>
  <c r="BK168"/>
  <c r="BK154"/>
  <c r="BK143"/>
  <c r="J132"/>
  <c i="4" r="BK180"/>
  <c r="BK174"/>
  <c r="J168"/>
  <c r="BK151"/>
  <c r="BK136"/>
  <c r="BK128"/>
  <c r="J184"/>
  <c r="J170"/>
  <c r="BK159"/>
  <c r="J142"/>
  <c r="BK137"/>
  <c r="J133"/>
  <c r="J183"/>
  <c r="BK170"/>
  <c r="BK147"/>
  <c r="J137"/>
  <c r="J194"/>
  <c r="J182"/>
  <c r="J162"/>
  <c r="J143"/>
  <c r="J127"/>
  <c r="J187"/>
  <c r="J176"/>
  <c r="J159"/>
  <c r="BK145"/>
  <c r="BK134"/>
  <c r="BK181"/>
  <c r="BK171"/>
  <c r="BK158"/>
  <c r="BK144"/>
  <c i="2" l="1" r="R126"/>
  <c r="P150"/>
  <c r="P156"/>
  <c r="R156"/>
  <c r="T156"/>
  <c r="BK188"/>
  <c r="J188"/>
  <c r="J103"/>
  <c i="3" r="P126"/>
  <c r="BK156"/>
  <c r="J156"/>
  <c r="J101"/>
  <c r="P156"/>
  <c r="T156"/>
  <c r="BK186"/>
  <c r="J186"/>
  <c r="J103"/>
  <c r="R186"/>
  <c i="2" r="T150"/>
  <c r="P161"/>
  <c r="R188"/>
  <c i="3" r="BK126"/>
  <c r="J126"/>
  <c r="J98"/>
  <c r="T150"/>
  <c r="R156"/>
  <c i="4" r="R126"/>
  <c r="T150"/>
  <c i="2" r="T126"/>
  <c r="BK150"/>
  <c r="J150"/>
  <c r="J100"/>
  <c r="BK161"/>
  <c r="J161"/>
  <c r="J102"/>
  <c r="P188"/>
  <c i="3" r="P150"/>
  <c r="R161"/>
  <c i="4" r="R156"/>
  <c i="2" r="BK126"/>
  <c r="J126"/>
  <c r="J98"/>
  <c r="BK156"/>
  <c r="J156"/>
  <c r="J101"/>
  <c r="T161"/>
  <c i="3" r="T126"/>
  <c r="T161"/>
  <c i="4" r="P126"/>
  <c r="BK150"/>
  <c r="J150"/>
  <c r="J100"/>
  <c r="P156"/>
  <c i="3" r="BK150"/>
  <c r="J150"/>
  <c r="J100"/>
  <c r="BK161"/>
  <c r="J161"/>
  <c r="J102"/>
  <c r="P186"/>
  <c r="T186"/>
  <c i="4" r="BK126"/>
  <c r="J126"/>
  <c r="J98"/>
  <c r="P150"/>
  <c r="BK161"/>
  <c r="J161"/>
  <c r="J102"/>
  <c r="R161"/>
  <c i="2" r="P126"/>
  <c r="P125"/>
  <c r="P124"/>
  <c i="1" r="AU95"/>
  <c i="2" r="R150"/>
  <c r="R161"/>
  <c r="T188"/>
  <c i="3" r="R126"/>
  <c r="R125"/>
  <c r="R124"/>
  <c r="R150"/>
  <c r="P161"/>
  <c i="4" r="T126"/>
  <c r="R150"/>
  <c r="BK156"/>
  <c r="J156"/>
  <c r="J101"/>
  <c r="T156"/>
  <c r="P161"/>
  <c r="T161"/>
  <c r="BK186"/>
  <c r="J186"/>
  <c r="J103"/>
  <c r="P186"/>
  <c r="R186"/>
  <c r="T186"/>
  <c i="3" r="BK148"/>
  <c r="J148"/>
  <c r="J99"/>
  <c r="BK193"/>
  <c r="J193"/>
  <c r="J104"/>
  <c i="2" r="BK148"/>
  <c r="J148"/>
  <c r="J99"/>
  <c r="BK195"/>
  <c r="J195"/>
  <c r="J104"/>
  <c i="4" r="BK148"/>
  <c r="J148"/>
  <c r="J99"/>
  <c r="BK193"/>
  <c r="J193"/>
  <c r="J104"/>
  <c r="E114"/>
  <c r="BF132"/>
  <c r="BF139"/>
  <c r="BF141"/>
  <c r="BF144"/>
  <c r="BF145"/>
  <c r="BF147"/>
  <c r="BF157"/>
  <c r="BF163"/>
  <c r="BF165"/>
  <c r="BF170"/>
  <c r="BF179"/>
  <c r="BF180"/>
  <c r="BF182"/>
  <c r="J89"/>
  <c r="F120"/>
  <c r="J121"/>
  <c r="BF140"/>
  <c r="BF151"/>
  <c r="BF153"/>
  <c r="BF155"/>
  <c r="BF169"/>
  <c r="BF172"/>
  <c r="BF174"/>
  <c r="BF184"/>
  <c r="BF188"/>
  <c r="BF190"/>
  <c r="BF192"/>
  <c r="BF194"/>
  <c r="F92"/>
  <c r="BF131"/>
  <c r="BF134"/>
  <c r="BF136"/>
  <c r="BF143"/>
  <c r="BF154"/>
  <c r="BF162"/>
  <c r="BF173"/>
  <c r="BF175"/>
  <c r="BF185"/>
  <c r="BF189"/>
  <c r="BF127"/>
  <c r="BF129"/>
  <c r="BF142"/>
  <c r="BF159"/>
  <c r="BF164"/>
  <c r="BF166"/>
  <c r="BF167"/>
  <c r="BF168"/>
  <c r="BF178"/>
  <c r="BF181"/>
  <c r="BF191"/>
  <c r="J91"/>
  <c r="BF128"/>
  <c r="BF133"/>
  <c r="BF138"/>
  <c r="BF149"/>
  <c r="BF152"/>
  <c r="BF158"/>
  <c r="BF171"/>
  <c r="BF176"/>
  <c r="BF177"/>
  <c r="BF130"/>
  <c r="BF135"/>
  <c r="BF137"/>
  <c r="BF146"/>
  <c r="BF160"/>
  <c r="BF183"/>
  <c r="BF187"/>
  <c i="3" r="F91"/>
  <c r="BF127"/>
  <c r="BF135"/>
  <c r="BF142"/>
  <c r="BF147"/>
  <c r="BF149"/>
  <c r="BF157"/>
  <c r="BF169"/>
  <c r="BF170"/>
  <c r="BF171"/>
  <c r="BF175"/>
  <c r="BF183"/>
  <c r="BF184"/>
  <c r="F92"/>
  <c r="J121"/>
  <c r="BF134"/>
  <c r="BF140"/>
  <c r="BF141"/>
  <c r="BF146"/>
  <c r="BF153"/>
  <c r="BF162"/>
  <c r="BF163"/>
  <c r="BF165"/>
  <c r="BF166"/>
  <c r="BF167"/>
  <c r="BF168"/>
  <c r="BF173"/>
  <c r="BF185"/>
  <c r="BF194"/>
  <c r="BF174"/>
  <c r="BF189"/>
  <c r="BF191"/>
  <c r="BF192"/>
  <c r="BF137"/>
  <c r="BF139"/>
  <c r="BF143"/>
  <c r="BF151"/>
  <c r="BF154"/>
  <c r="BF158"/>
  <c r="BF160"/>
  <c r="BF172"/>
  <c r="BF180"/>
  <c r="E85"/>
  <c r="J91"/>
  <c r="BF128"/>
  <c r="BF132"/>
  <c r="BF145"/>
  <c r="BF155"/>
  <c r="BF176"/>
  <c r="BF178"/>
  <c r="BF179"/>
  <c r="BF181"/>
  <c r="BF182"/>
  <c r="J89"/>
  <c r="BF129"/>
  <c r="BF130"/>
  <c r="BF131"/>
  <c r="BF133"/>
  <c r="BF136"/>
  <c r="BF138"/>
  <c r="BF144"/>
  <c r="BF152"/>
  <c r="BF159"/>
  <c r="BF164"/>
  <c r="BF177"/>
  <c r="BF187"/>
  <c r="BF188"/>
  <c r="BF190"/>
  <c i="2" r="J91"/>
  <c r="BF135"/>
  <c r="BF137"/>
  <c r="BF145"/>
  <c r="BF155"/>
  <c r="BF157"/>
  <c r="BF166"/>
  <c r="BF171"/>
  <c r="BF172"/>
  <c r="BF173"/>
  <c r="BF174"/>
  <c r="BF186"/>
  <c r="BF187"/>
  <c r="BF196"/>
  <c r="E85"/>
  <c r="J89"/>
  <c r="J92"/>
  <c r="F120"/>
  <c r="BF130"/>
  <c r="BF131"/>
  <c r="BF132"/>
  <c r="BF134"/>
  <c r="BF141"/>
  <c r="BF149"/>
  <c r="BF151"/>
  <c r="BF154"/>
  <c r="BF164"/>
  <c r="BF165"/>
  <c r="BF182"/>
  <c r="BF189"/>
  <c r="BF190"/>
  <c r="BF191"/>
  <c r="BF194"/>
  <c r="F121"/>
  <c r="BF128"/>
  <c r="BF133"/>
  <c r="BF136"/>
  <c r="BF138"/>
  <c r="BF139"/>
  <c r="BF153"/>
  <c r="BF162"/>
  <c r="BF169"/>
  <c r="BF175"/>
  <c r="BF176"/>
  <c r="BF177"/>
  <c r="BF178"/>
  <c r="BF179"/>
  <c r="BF180"/>
  <c r="BF181"/>
  <c r="BF183"/>
  <c r="BF184"/>
  <c r="BF192"/>
  <c r="BF193"/>
  <c r="BF127"/>
  <c r="BF129"/>
  <c r="BF140"/>
  <c r="BF142"/>
  <c r="BF143"/>
  <c r="BF144"/>
  <c r="BF146"/>
  <c r="BF147"/>
  <c r="BF152"/>
  <c r="BF158"/>
  <c r="BF159"/>
  <c r="BF160"/>
  <c r="BF163"/>
  <c r="BF167"/>
  <c r="BF168"/>
  <c r="BF170"/>
  <c r="BF185"/>
  <c r="F37"/>
  <c i="1" r="BD95"/>
  <c i="3" r="F36"/>
  <c i="1" r="BC96"/>
  <c i="4" r="F33"/>
  <c i="1" r="AZ97"/>
  <c i="2" r="J33"/>
  <c i="1" r="AV95"/>
  <c i="4" r="J33"/>
  <c i="1" r="AV97"/>
  <c i="2" r="F35"/>
  <c i="1" r="BB95"/>
  <c i="3" r="F35"/>
  <c i="1" r="BB96"/>
  <c i="4" r="F35"/>
  <c i="1" r="BB97"/>
  <c i="3" r="J33"/>
  <c i="1" r="AV96"/>
  <c i="3" r="F33"/>
  <c i="1" r="AZ96"/>
  <c i="4" r="F36"/>
  <c i="1" r="BC97"/>
  <c i="2" r="F36"/>
  <c i="1" r="BC95"/>
  <c i="3" r="F37"/>
  <c i="1" r="BD96"/>
  <c i="2" r="F33"/>
  <c i="1" r="AZ95"/>
  <c i="4" r="F37"/>
  <c i="1" r="BD97"/>
  <c i="4" l="1" r="T125"/>
  <c r="T124"/>
  <c i="2" r="T125"/>
  <c r="T124"/>
  <c i="3" r="P125"/>
  <c r="P124"/>
  <c i="1" r="AU96"/>
  <c i="4" r="R125"/>
  <c r="R124"/>
  <c i="3" r="T125"/>
  <c r="T124"/>
  <c i="4" r="P125"/>
  <c r="P124"/>
  <c i="1" r="AU97"/>
  <c i="2" r="R125"/>
  <c r="R124"/>
  <c r="BK125"/>
  <c r="J125"/>
  <c r="J97"/>
  <c i="4" r="BK125"/>
  <c r="J125"/>
  <c r="J97"/>
  <c i="3" r="BK125"/>
  <c r="J125"/>
  <c r="J97"/>
  <c i="2" r="F34"/>
  <c i="1" r="BA95"/>
  <c r="BB94"/>
  <c r="W31"/>
  <c r="BD94"/>
  <c r="W33"/>
  <c i="3" r="F34"/>
  <c i="1" r="BA96"/>
  <c i="2" r="J34"/>
  <c i="1" r="AW95"/>
  <c r="AT95"/>
  <c i="3" r="J34"/>
  <c i="1" r="AW96"/>
  <c r="AT96"/>
  <c r="AZ94"/>
  <c r="W29"/>
  <c r="BC94"/>
  <c r="W32"/>
  <c i="4" r="F34"/>
  <c i="1" r="BA97"/>
  <c i="4" r="J34"/>
  <c i="1" r="AW97"/>
  <c r="AT97"/>
  <c i="2" l="1" r="BK124"/>
  <c r="J124"/>
  <c r="J96"/>
  <c i="4" r="BK124"/>
  <c r="J124"/>
  <c r="J96"/>
  <c i="3" r="BK124"/>
  <c r="J124"/>
  <c r="J96"/>
  <c i="1" r="AU94"/>
  <c r="BA94"/>
  <c r="W30"/>
  <c r="AX94"/>
  <c r="AV94"/>
  <c r="AK29"/>
  <c r="AY94"/>
  <c i="4" l="1" r="J30"/>
  <c i="1" r="AG97"/>
  <c i="3" r="J30"/>
  <c i="1" r="AG96"/>
  <c i="2" r="J30"/>
  <c i="1" r="AG95"/>
  <c r="AN95"/>
  <c r="AW94"/>
  <c r="AK30"/>
  <c i="3" l="1" r="J39"/>
  <c i="4" r="J39"/>
  <c i="2" r="J39"/>
  <c i="1" r="AN96"/>
  <c r="AN97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<sst xmlns="http://schemas.openxmlformats.org/spreadsheetml/2006/main">
  <si>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</si>
  <si>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</si>
  <si>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</si>
  <si>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</si>
  <si>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</si>
  <si>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{5bc11317-c0c3-402e-8a1a-00ed4b042ca0}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</si>
  <si>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</si>
  <si>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</si>
  <si>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</si>
  <si>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</si>
  <si>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</si>
  <si>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</si>
  <si>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2022-34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</si>
  <si>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</si>
  <si>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</si>
  <si>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Čičava - Kanalizácia, rozšírenie kanalizácie</t>
  </si>
  <si>
    <t>JKSO:</t>
  </si>
  <si>
    <t>KS:</t>
  </si>
  <si>
    <t>Miesto:</t>
  </si>
  <si>
    <t>Čičava</t>
  </si>
  <si>
    <t>Dátum:</t>
  </si>
  <si>
    <t>5. 12. 2022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</si>
  <si>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</si>
  <si>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</si>
  <si>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</si>
  <si>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</si>
  <si>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</si>
  <si>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</si>
  <si>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</si>
  <si>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</si>
  <si>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</si>
  <si>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</si>
  <si>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</si>
  <si>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</si>
  <si>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</si>
  <si>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</si>
  <si>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</si>
  <si>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</si>
  <si>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</si>
  <si>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</si>
  <si>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</si>
  <si>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</si>
  <si>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</si>
  <si>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</si>
  <si>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</si>
  <si>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</si>
  <si>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</si>
  <si>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</si>
  <si>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</si>
  <si>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</si>
  <si>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</si>
  <si>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</si>
  <si>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</si>
  <si>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</si>
  <si>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</si>
  <si>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</si>
  <si>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</si>
  <si>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</si>
  <si>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</si>
  <si>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</si>
  <si>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</si>
  <si>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</si>
  <si>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</si>
  <si>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</si>
  <si>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</si>
  <si>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</si>
  <si>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</si>
  <si>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</si>
  <si>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</si>
  <si>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</si>
  <si>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</si>
  <si>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</si>
  <si>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</si>
  <si>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</si>
  <si>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</si>
  <si>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</si>
  <si>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</si>
  <si>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</si>
  <si>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</si>
  <si>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Stoka AII-5</t>
  </si>
  <si>
    <t>STA</t>
  </si>
  <si>
    <t>{fe916564-36e1-4441-8267-e0188be1b98b}</t>
  </si>
  <si>
    <t>2</t>
  </si>
  <si>
    <t>Stoka AII-6</t>
  </si>
  <si>
    <t>{e71db029-2ec7-40aa-90d2-6a6f4b12369d}</t>
  </si>
  <si>
    <t>3</t>
  </si>
  <si>
    <t>Stoka AII-7</t>
  </si>
  <si>
    <t>{c834c7f3-dd85-4844-9086-8d7cdd2e4968}</t>
  </si>
  <si>
    <t>KRYCÍ LIST ROZPOČTU</t>
  </si>
  <si>
    <t>Objekt:</t>
  </si>
  <si>
    <t>1 - Stoka AII-5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</si>
  <si>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</si>
  <si>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</si>
  <si>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</si>
  <si>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</si>
  <si>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</si>
  <si>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</si>
  <si>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</si>
  <si>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</si>
  <si>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</si>
  <si>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</si>
  <si>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</si>
  <si>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</si>
  <si>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</si>
  <si>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</si>
  <si>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</si>
  <si>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</si>
  <si>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</si>
  <si>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</si>
  <si>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</si>
  <si>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</si>
  <si>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</si>
  <si>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</si>
  <si>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</si>
  <si>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</si>
  <si>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</si>
  <si>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</si>
  <si>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</si>
  <si>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</si>
  <si>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</si>
  <si>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</si>
  <si>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113107242.S</t>
  </si>
  <si>
    <t xml:space="preserve">Odstránenie krytu asfaltového v ploche nad 200 m2, hr. nad 50 do 100 mm,  -0,25000t</t>
  </si>
  <si>
    <t>m2</t>
  </si>
  <si>
    <t>4</t>
  </si>
  <si>
    <t>-1270525589</t>
  </si>
  <si>
    <t>113307212</t>
  </si>
  <si>
    <t xml:space="preserve">Odstránenie podkladu v ploche nad 200 m2 z kameniva ťaženého, hr. vrstvy 100 do 200 mm,  -0,24000t</t>
  </si>
  <si>
    <t>1608436612</t>
  </si>
  <si>
    <t>113307222</t>
  </si>
  <si>
    <t xml:space="preserve">Odstránenie podkladu v ploche nad 200 m2 z kameniva hrubého drveného, hr.100 do 200 mm,  -0,23500t</t>
  </si>
  <si>
    <t>-1469076803</t>
  </si>
  <si>
    <t>115001102</t>
  </si>
  <si>
    <t>Odvedenie vody potrubím pri priemere potrubia DN nad 100 do 150</t>
  </si>
  <si>
    <t>m</t>
  </si>
  <si>
    <t>1951576662</t>
  </si>
  <si>
    <t>5</t>
  </si>
  <si>
    <t>115101201</t>
  </si>
  <si>
    <t>Čerpanie vody na dopravnú výšku do 10 m s priemerným prítokom litrov za minútu nad 100 do 500 l</t>
  </si>
  <si>
    <t>hod</t>
  </si>
  <si>
    <t>534104149</t>
  </si>
  <si>
    <t>6</t>
  </si>
  <si>
    <t>119001411</t>
  </si>
  <si>
    <t>Dočasné zaistenie podzemného potrubia DN do 200</t>
  </si>
  <si>
    <t>1448670435</t>
  </si>
  <si>
    <t>7</t>
  </si>
  <si>
    <t>119001801</t>
  </si>
  <si>
    <t>Ochranné zábradlie okolo výkopu, drevené výšky 1,10 m dvojtyčové</t>
  </si>
  <si>
    <t>-1608905921</t>
  </si>
  <si>
    <t>8</t>
  </si>
  <si>
    <t>120001101</t>
  </si>
  <si>
    <t>Príplatok k cenám výkopov za sťaženie výkopu v blízkosti podzemného vedenia alebo výbušnín</t>
  </si>
  <si>
    <t>m3</t>
  </si>
  <si>
    <t>-1198992935</t>
  </si>
  <si>
    <t>9</t>
  </si>
  <si>
    <t>132201203</t>
  </si>
  <si>
    <t>Výkop ryhy šírky 600-2000mm horn.3 nad 1000 do 10000m3</t>
  </si>
  <si>
    <t>73703966</t>
  </si>
  <si>
    <t>10</t>
  </si>
  <si>
    <t>132201209</t>
  </si>
  <si>
    <t>Príplatok k cenám za lepivosť pri hĺbení rýh š. nad 600 do 2 000 mm zapaž. i nezapažených, s urovnaním dna v hornine 3</t>
  </si>
  <si>
    <t>822221822</t>
  </si>
  <si>
    <t>11</t>
  </si>
  <si>
    <t>151101102</t>
  </si>
  <si>
    <t>Paženie a rozopretie stien rýh pre podzemné vedenie, príložné do 4 m</t>
  </si>
  <si>
    <t>918732232</t>
  </si>
  <si>
    <t>12</t>
  </si>
  <si>
    <t>151101112</t>
  </si>
  <si>
    <t>Odstránenie paženia rýh pre podzemné vedenie, príložné hĺbky do 4 m</t>
  </si>
  <si>
    <t>-342171385</t>
  </si>
  <si>
    <t>13</t>
  </si>
  <si>
    <t>162501122</t>
  </si>
  <si>
    <t>Vodorovné premiestnenie výkopku po spevnenej ceste z horniny tr.1-4, nad 100 do 1000 m3 na vzdialenosť do 3000 m</t>
  </si>
  <si>
    <t>619703767</t>
  </si>
  <si>
    <t>14</t>
  </si>
  <si>
    <t>162501123</t>
  </si>
  <si>
    <t>Vodorovné premiestnenie výkopku po spevnenej ceste z horniny tr.1-4, nad 100 do 1000 m3, príplatok k cene za každých ďalšich a začatých 1000 m</t>
  </si>
  <si>
    <t>958777030</t>
  </si>
  <si>
    <t>15</t>
  </si>
  <si>
    <t>171201203</t>
  </si>
  <si>
    <t>Uloženie sypaniny na skládky nad 1000 do 10000 m3</t>
  </si>
  <si>
    <t>-578437231</t>
  </si>
  <si>
    <t>16</t>
  </si>
  <si>
    <t>171209002</t>
  </si>
  <si>
    <t>Poplatok za skladovanie - zemina a kamenivo (17 05) ostatné</t>
  </si>
  <si>
    <t>t</t>
  </si>
  <si>
    <t>-395388873</t>
  </si>
  <si>
    <t>17</t>
  </si>
  <si>
    <t>174101002</t>
  </si>
  <si>
    <t>Zásyp sypaninou so zhutnením jám, šachiet, rýh, zárezov alebo okolo objektov nad 100 do 1000 m3</t>
  </si>
  <si>
    <t>272563898</t>
  </si>
  <si>
    <t>18</t>
  </si>
  <si>
    <t>M</t>
  </si>
  <si>
    <t>583310003400.S</t>
  </si>
  <si>
    <t>Štrkopiesok frakcia 0-63 mm</t>
  </si>
  <si>
    <t>-1235297918</t>
  </si>
  <si>
    <t>19</t>
  </si>
  <si>
    <t>175101101</t>
  </si>
  <si>
    <t>Obsyp potrubia sypaninou z vhodných hornín 1 až 4 bez prehodenia sypaniny</t>
  </si>
  <si>
    <t>407151465</t>
  </si>
  <si>
    <t>583310003000.S</t>
  </si>
  <si>
    <t>Štrkopiesok frakcia 0-22 mm</t>
  </si>
  <si>
    <t>-891722099</t>
  </si>
  <si>
    <t>21</t>
  </si>
  <si>
    <t>181101101</t>
  </si>
  <si>
    <t>Úprava pláne v zárezoch v hornine 1-4 bez zhutnenia</t>
  </si>
  <si>
    <t>-901394798</t>
  </si>
  <si>
    <t>Zakladanie</t>
  </si>
  <si>
    <t>22</t>
  </si>
  <si>
    <t>271571111</t>
  </si>
  <si>
    <t>Vankúše zhutnené pod základy zo štrkopiesku</t>
  </si>
  <si>
    <t>-974564593</t>
  </si>
  <si>
    <t>Vodorovné konštrukcie</t>
  </si>
  <si>
    <t>23</t>
  </si>
  <si>
    <t>451572111</t>
  </si>
  <si>
    <t>Lôžko pod potrubie, stoky a drobné objekty, v otvorenom výkope z kameniva drobného ťaženého 0-4 mm</t>
  </si>
  <si>
    <t>854674598</t>
  </si>
  <si>
    <t>24</t>
  </si>
  <si>
    <t>452112111</t>
  </si>
  <si>
    <t>Osadenie prstenca alebo rámu pod poklopy a mreže, výšky do 100 mm</t>
  </si>
  <si>
    <t>ks</t>
  </si>
  <si>
    <t>508361786</t>
  </si>
  <si>
    <t>25</t>
  </si>
  <si>
    <t>TBS 62,5/10</t>
  </si>
  <si>
    <t>Vyrovnávací prstenec TBS 62,5/10, PREFA SUČANY</t>
  </si>
  <si>
    <t>1252063975</t>
  </si>
  <si>
    <t>26</t>
  </si>
  <si>
    <t>452311141</t>
  </si>
  <si>
    <t>Dosky, bloky, sedlá z betónu v otvorenom výkope tr. C 16/20</t>
  </si>
  <si>
    <t>106441286</t>
  </si>
  <si>
    <t>27</t>
  </si>
  <si>
    <t>452351101</t>
  </si>
  <si>
    <t>Debnenie v otvorenom výkope dosiek, sedlových lôžok a blokov pod potrubie,stoky a drobné objekty</t>
  </si>
  <si>
    <t>1191324736</t>
  </si>
  <si>
    <t>Komunikácie</t>
  </si>
  <si>
    <t>28</t>
  </si>
  <si>
    <t>564651111</t>
  </si>
  <si>
    <t>Podklad z kameniva hrubého drveného veľ. 63-125 mm s rozprestretím a zhutnením, po zhutnení hr. 150 mm</t>
  </si>
  <si>
    <t>-947747633</t>
  </si>
  <si>
    <t>29</t>
  </si>
  <si>
    <t>564861111</t>
  </si>
  <si>
    <t>Podklad zo štrkodrviny s rozprestretím a zhutnením, po zhutnení hr. 200 mm</t>
  </si>
  <si>
    <t>1800655950</t>
  </si>
  <si>
    <t>30</t>
  </si>
  <si>
    <t>573211111.S</t>
  </si>
  <si>
    <t>Postrek asfaltový spojovací bez posypu kamenivom z asfaltu cestného v množstve 0,70 kg/m2</t>
  </si>
  <si>
    <t>1923287226</t>
  </si>
  <si>
    <t>31</t>
  </si>
  <si>
    <t>576151111</t>
  </si>
  <si>
    <t>Koberec asfaltový otvorený z kameniva drveného obaleného asfaltom so zhutnením hr. 60 mm</t>
  </si>
  <si>
    <t>-1913008339</t>
  </si>
  <si>
    <t>Rúrové vedenie</t>
  </si>
  <si>
    <t>32</t>
  </si>
  <si>
    <t>871326026.S</t>
  </si>
  <si>
    <t>Montáž kanalizačného PVC-U potrubia hladkého plnostenného DN 150</t>
  </si>
  <si>
    <t>-1891406351</t>
  </si>
  <si>
    <t>33</t>
  </si>
  <si>
    <t>286110002700.S</t>
  </si>
  <si>
    <t>Rúra PVC-U hladký, kanalizačný, gravitačný systém Dxr 160x4,7 mm dĺ. 6 m, SN8 - plnostenná</t>
  </si>
  <si>
    <t>-195827514</t>
  </si>
  <si>
    <t>34</t>
  </si>
  <si>
    <t>871376032.S</t>
  </si>
  <si>
    <t>Montáž kanalizačného PVC-U potrubia hladkého plnostenného DN 300</t>
  </si>
  <si>
    <t>1353239360</t>
  </si>
  <si>
    <t>35</t>
  </si>
  <si>
    <t>286110003800.S</t>
  </si>
  <si>
    <t>Rúra PVC-U hladký, kanalizačný, gravitačný systém Dxr 315x9,2 mm, dĺ. 6 m, SN8 - plnostenná</t>
  </si>
  <si>
    <t>1728076402</t>
  </si>
  <si>
    <t>36</t>
  </si>
  <si>
    <t>877326004.S</t>
  </si>
  <si>
    <t>Montáž kanalizačného PVC-U kolena DN 150</t>
  </si>
  <si>
    <t>-2033807093</t>
  </si>
  <si>
    <t>37</t>
  </si>
  <si>
    <t>286520003100</t>
  </si>
  <si>
    <t>Koleno PVC D 150/45° hladký kanalizačný systém, PIPELIFE</t>
  </si>
  <si>
    <t>1361372996</t>
  </si>
  <si>
    <t>38</t>
  </si>
  <si>
    <t>877326076.S</t>
  </si>
  <si>
    <t>Montáž kanalizačnej PVC-U zátky DN 150</t>
  </si>
  <si>
    <t>-529543491</t>
  </si>
  <si>
    <t>39</t>
  </si>
  <si>
    <t>286520015200</t>
  </si>
  <si>
    <t>Zátka PVC do hrdla DN 150 hladký kanalizačný systém, PIPELIFE</t>
  </si>
  <si>
    <t>-2126226438</t>
  </si>
  <si>
    <t>40</t>
  </si>
  <si>
    <t>877376034.S</t>
  </si>
  <si>
    <t>Montáž kanalizačnej PVC-U odbočky DN 300</t>
  </si>
  <si>
    <t>1374769247</t>
  </si>
  <si>
    <t>41</t>
  </si>
  <si>
    <t>286520019500</t>
  </si>
  <si>
    <t>Odbočka PVC DN 300/150/45° hladký kanalizačný systém, PIPELIFE</t>
  </si>
  <si>
    <t>651952659</t>
  </si>
  <si>
    <t>42</t>
  </si>
  <si>
    <t>892311000.S</t>
  </si>
  <si>
    <t>Skúška tesnosti kanalizácie D 150 mm</t>
  </si>
  <si>
    <t>-392691933</t>
  </si>
  <si>
    <t>43</t>
  </si>
  <si>
    <t>892371000.S</t>
  </si>
  <si>
    <t>Skúška tesnosti kanalizácie D 300 mm</t>
  </si>
  <si>
    <t>-1824754778</t>
  </si>
  <si>
    <t>44</t>
  </si>
  <si>
    <t>395210000200</t>
  </si>
  <si>
    <t>Kompletná sada SAVA na kontrolu tesnosti potrubia vodou pre DN 150-300</t>
  </si>
  <si>
    <t>1758909485</t>
  </si>
  <si>
    <t>45</t>
  </si>
  <si>
    <t>892374111.S</t>
  </si>
  <si>
    <t>Monitoring potrubia kamerovým systémom do DN 300</t>
  </si>
  <si>
    <t>54452993</t>
  </si>
  <si>
    <t>46</t>
  </si>
  <si>
    <t>894118001</t>
  </si>
  <si>
    <t>Príplatok za každých ďalších 600 mm výšky vstupu šachty</t>
  </si>
  <si>
    <t>35650822</t>
  </si>
  <si>
    <t>47</t>
  </si>
  <si>
    <t>894201122</t>
  </si>
  <si>
    <t>Dno alebo steny šachiet kanalizačných hr. nad 200 mm z prostého betónu tr. C 25/30</t>
  </si>
  <si>
    <t>50948728</t>
  </si>
  <si>
    <t>48</t>
  </si>
  <si>
    <t>894401111</t>
  </si>
  <si>
    <t>Osadenie betónového dielca pre šachty, rovná alebo prechodová skruž TBS</t>
  </si>
  <si>
    <t>158746912</t>
  </si>
  <si>
    <t>49</t>
  </si>
  <si>
    <t>592240002300.S</t>
  </si>
  <si>
    <t>Skruž betónová so stúpadlom pre kanalizačnú šachtu DN 1000, Dxvxhr 1000x250x100 mm</t>
  </si>
  <si>
    <t>-639560201</t>
  </si>
  <si>
    <t>50</t>
  </si>
  <si>
    <t>592240002500.S</t>
  </si>
  <si>
    <t>Skruž betónová so stúpadlom pre kanalizačnú šachtu DN 1000, Dxvxhr 1000x500x100 mm</t>
  </si>
  <si>
    <t>-1991307873</t>
  </si>
  <si>
    <t>51</t>
  </si>
  <si>
    <t>592240002100.S</t>
  </si>
  <si>
    <t>Kónus betónový so stúpadlom pre kanalizačnú šachtu DN 1000, hr. steny 100 mm, rozmer 1000x625x580 mm</t>
  </si>
  <si>
    <t>-1356667975</t>
  </si>
  <si>
    <t>52</t>
  </si>
  <si>
    <t>592240004500</t>
  </si>
  <si>
    <t>Elastomerové tesnenie EMT DN 1000 pre spojenie šachtových dielov kanalizačnej šachty DN 1000</t>
  </si>
  <si>
    <t>680931745</t>
  </si>
  <si>
    <t>53</t>
  </si>
  <si>
    <t>894403021</t>
  </si>
  <si>
    <t>Osadenie betónového dielca pre šachty, dno akéhokoľvek druhu</t>
  </si>
  <si>
    <t>-1142379188</t>
  </si>
  <si>
    <t>54</t>
  </si>
  <si>
    <t>592240004100</t>
  </si>
  <si>
    <t>Dno jednoliate šachtové KOMPAKT TBZ-Q.1 100/68 KOM V30 pre kanalizačnú šachtu DN 1000, rozmer 1000/675x300 mm</t>
  </si>
  <si>
    <t>209771897</t>
  </si>
  <si>
    <t>55</t>
  </si>
  <si>
    <t>894421111</t>
  </si>
  <si>
    <t>Zriadenie šachiet prefabrikovaných do 4t</t>
  </si>
  <si>
    <t>853960843</t>
  </si>
  <si>
    <t>56</t>
  </si>
  <si>
    <t>899102111</t>
  </si>
  <si>
    <t>Osadenie poklopu liatinového a oceľového vrátane rámu hmotn. nad 50 do 100 kg</t>
  </si>
  <si>
    <t>771387359</t>
  </si>
  <si>
    <t>57</t>
  </si>
  <si>
    <t>592240008400</t>
  </si>
  <si>
    <t>Poklop BEGU betón - liatina 1000 PL600/D400 pre zaťaženie do 40 t pre revízne šachty DN 630 až 1000, PIPELIFE</t>
  </si>
  <si>
    <t>-1976063700</t>
  </si>
  <si>
    <t>Ostatné konštrukcie a práce-búranie</t>
  </si>
  <si>
    <t>58</t>
  </si>
  <si>
    <t>919735112</t>
  </si>
  <si>
    <t>Rezanie existujúceho asfaltového krytu alebo podkladu hĺbky nad 50 do 100 mm</t>
  </si>
  <si>
    <t>-1536583404</t>
  </si>
  <si>
    <t>59</t>
  </si>
  <si>
    <t>979082213</t>
  </si>
  <si>
    <t>Vodorovná doprava sutiny so zložením a hrubým urovnaním na vzdialenosť do 1 km</t>
  </si>
  <si>
    <t>-465571368</t>
  </si>
  <si>
    <t>60</t>
  </si>
  <si>
    <t>979082219.S</t>
  </si>
  <si>
    <t>Príplatok k cene za každý ďalší aj začatý 1 km nad 1 km pre vodorovnú dopravu sutiny</t>
  </si>
  <si>
    <t>-1464604324</t>
  </si>
  <si>
    <t>61</t>
  </si>
  <si>
    <t>979087212</t>
  </si>
  <si>
    <t>Nakladanie na dopravné prostriedky pre vodorovnú dopravu sutiny</t>
  </si>
  <si>
    <t>771658825</t>
  </si>
  <si>
    <t>62</t>
  </si>
  <si>
    <t>979089212</t>
  </si>
  <si>
    <t>Poplatok za skladovanie - bitúmenové zmesi, uholný decht, dechtové výrobky (17 03 ), ostatné</t>
  </si>
  <si>
    <t>-2080446836</t>
  </si>
  <si>
    <t>63</t>
  </si>
  <si>
    <t>979093111</t>
  </si>
  <si>
    <t>Uloženie sutiny na skládku s hrubým urovnaním bez zhutnenia</t>
  </si>
  <si>
    <t>-135841316</t>
  </si>
  <si>
    <t>99</t>
  </si>
  <si>
    <t>Presun hmôt HSV</t>
  </si>
  <si>
    <t>64</t>
  </si>
  <si>
    <t>998276101</t>
  </si>
  <si>
    <t>Presun hmôt pre rúrové vedenie hĺbené z rúr z plast., hmôt alebo sklolamin. v otvorenom výkope</t>
  </si>
  <si>
    <t>498752540</t>
  </si>
  <si>
    <t>2 - Stoka AII-6</t>
  </si>
  <si>
    <t>1582948757</t>
  </si>
  <si>
    <t>-1382080427</t>
  </si>
  <si>
    <t>-1390616496</t>
  </si>
  <si>
    <t>-1097744557</t>
  </si>
  <si>
    <t>294638109</t>
  </si>
  <si>
    <t>119001412</t>
  </si>
  <si>
    <t>Dočasné zaistenie podzemného potrubia DN 200-500</t>
  </si>
  <si>
    <t>346228541</t>
  </si>
  <si>
    <t>898782007</t>
  </si>
  <si>
    <t>-920943249</t>
  </si>
  <si>
    <t>132201202</t>
  </si>
  <si>
    <t>Výkop ryhy šírky 600-2000mm horn.3 od 100 do 1000 m3</t>
  </si>
  <si>
    <t>2114788192</t>
  </si>
  <si>
    <t>-960183416</t>
  </si>
  <si>
    <t>-1923343625</t>
  </si>
  <si>
    <t>-1039966322</t>
  </si>
  <si>
    <t>1144120816</t>
  </si>
  <si>
    <t>35145981</t>
  </si>
  <si>
    <t>171201202</t>
  </si>
  <si>
    <t>Uloženie sypaniny na skládky nad 100 do 1000 m3</t>
  </si>
  <si>
    <t>-903481807</t>
  </si>
  <si>
    <t>-1461783363</t>
  </si>
  <si>
    <t>-271378560</t>
  </si>
  <si>
    <t>-833012500</t>
  </si>
  <si>
    <t>779442517</t>
  </si>
  <si>
    <t>-800872879</t>
  </si>
  <si>
    <t>1990252035</t>
  </si>
  <si>
    <t>-708312439</t>
  </si>
  <si>
    <t>-100450399</t>
  </si>
  <si>
    <t>1337163272</t>
  </si>
  <si>
    <t>Vyrovnávací prstenec TBS 62,5/10</t>
  </si>
  <si>
    <t>-980288</t>
  </si>
  <si>
    <t>111319123</t>
  </si>
  <si>
    <t>1688159738</t>
  </si>
  <si>
    <t>1369947655</t>
  </si>
  <si>
    <t>-1550786017</t>
  </si>
  <si>
    <t>372496954</t>
  </si>
  <si>
    <t>1579241458</t>
  </si>
  <si>
    <t>1211387711</t>
  </si>
  <si>
    <t>-2122927578</t>
  </si>
  <si>
    <t>488446123</t>
  </si>
  <si>
    <t>845369554</t>
  </si>
  <si>
    <t>1789869229</t>
  </si>
  <si>
    <t>286520003100.S</t>
  </si>
  <si>
    <t>Koleno PVC, DN 150x15°, 30°, 45° pre hladký, kanalizačný, gravitačný systém</t>
  </si>
  <si>
    <t>1824658302</t>
  </si>
  <si>
    <t>-981939239</t>
  </si>
  <si>
    <t>286520015200.S</t>
  </si>
  <si>
    <t>Zátka PVC vnútorná do hrdla DN 150 pre hladký, kanalizačný, gravitačný systém</t>
  </si>
  <si>
    <t>-1307608013</t>
  </si>
  <si>
    <t>518060031</t>
  </si>
  <si>
    <t>286520019500.S</t>
  </si>
  <si>
    <t>Odbočka 45° PVC, DN 300/150 pre hladký, kanalizačný, gravitačný systém</t>
  </si>
  <si>
    <t>158120755</t>
  </si>
  <si>
    <t>1040198921</t>
  </si>
  <si>
    <t>1457281989</t>
  </si>
  <si>
    <t>-715811179</t>
  </si>
  <si>
    <t>1350320381</t>
  </si>
  <si>
    <t>1206675787</t>
  </si>
  <si>
    <t>2026598220</t>
  </si>
  <si>
    <t>707901639</t>
  </si>
  <si>
    <t>-1489600303</t>
  </si>
  <si>
    <t>1913511785</t>
  </si>
  <si>
    <t>718066560</t>
  </si>
  <si>
    <t>295844907</t>
  </si>
  <si>
    <t>940436060</t>
  </si>
  <si>
    <t>486264092</t>
  </si>
  <si>
    <t>1749393466</t>
  </si>
  <si>
    <t>839509857</t>
  </si>
  <si>
    <t>-1076020812</t>
  </si>
  <si>
    <t>981180465</t>
  </si>
  <si>
    <t>-976969399</t>
  </si>
  <si>
    <t>551293219</t>
  </si>
  <si>
    <t>-67287398</t>
  </si>
  <si>
    <t>-639714646</t>
  </si>
  <si>
    <t>3 - Stoka AII-7</t>
  </si>
  <si>
    <t>-358326656</t>
  </si>
  <si>
    <t>137467924</t>
  </si>
  <si>
    <t>-1755369669</t>
  </si>
  <si>
    <t>279390098</t>
  </si>
  <si>
    <t>-1694447684</t>
  </si>
  <si>
    <t>374824933</t>
  </si>
  <si>
    <t>-972060391</t>
  </si>
  <si>
    <t>1094556743</t>
  </si>
  <si>
    <t>-258968229</t>
  </si>
  <si>
    <t>-127250150</t>
  </si>
  <si>
    <t>-1681823495</t>
  </si>
  <si>
    <t>-1148985078</t>
  </si>
  <si>
    <t>1163138109</t>
  </si>
  <si>
    <t>-1562921155</t>
  </si>
  <si>
    <t>-338686381</t>
  </si>
  <si>
    <t>329400339</t>
  </si>
  <si>
    <t>-996602832</t>
  </si>
  <si>
    <t>2038739262</t>
  </si>
  <si>
    <t>-441763559</t>
  </si>
  <si>
    <t>165541983</t>
  </si>
  <si>
    <t>1245115404</t>
  </si>
  <si>
    <t>696070660</t>
  </si>
  <si>
    <t>-1608719356</t>
  </si>
  <si>
    <t>-764308140</t>
  </si>
  <si>
    <t>1641448648</t>
  </si>
  <si>
    <t>1562173991</t>
  </si>
  <si>
    <t>666253157</t>
  </si>
  <si>
    <t>-1483145201</t>
  </si>
  <si>
    <t>-1467219738</t>
  </si>
  <si>
    <t>-1207775875</t>
  </si>
  <si>
    <t>-1465310</t>
  </si>
  <si>
    <t>-1433241988</t>
  </si>
  <si>
    <t>-1696523158</t>
  </si>
  <si>
    <t>1721433145</t>
  </si>
  <si>
    <t>51719517</t>
  </si>
  <si>
    <t>1895974885</t>
  </si>
  <si>
    <t>-901384367</t>
  </si>
  <si>
    <t>329416064</t>
  </si>
  <si>
    <t>456935795</t>
  </si>
  <si>
    <t>790628030</t>
  </si>
  <si>
    <t>1802404957</t>
  </si>
  <si>
    <t>512514706</t>
  </si>
  <si>
    <t>-311282710</t>
  </si>
  <si>
    <t>1869344185</t>
  </si>
  <si>
    <t>-1745135527</t>
  </si>
  <si>
    <t>458771643</t>
  </si>
  <si>
    <t>1306540453</t>
  </si>
  <si>
    <t>1896036936</t>
  </si>
  <si>
    <t>-957580569</t>
  </si>
  <si>
    <t>221446825</t>
  </si>
  <si>
    <t>-984400227</t>
  </si>
  <si>
    <t>1187660042</t>
  </si>
  <si>
    <t>1826792096</t>
  </si>
  <si>
    <t>-415456990</t>
  </si>
  <si>
    <t>2046722165</t>
  </si>
  <si>
    <t>383866605</t>
  </si>
  <si>
    <t>394455707</t>
  </si>
  <si>
    <t>-1117912161</t>
  </si>
  <si>
    <t>1250858535</t>
  </si>
  <si>
    <t>212827801</t>
  </si>
  <si>
    <t>36985775</t>
  </si>
  <si>
    <t>-108809602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</si>
</sst>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24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30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30</v>
      </c>
    </row>
    <row r="20" s="1" customFormat="1" ht="18.48" customHeight="1">
      <c r="B20" s="18"/>
      <c r="C20" s="19"/>
      <c r="D20" s="19"/>
      <c r="E20" s="24" t="s">
        <v>24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45" t="s">
        <v>38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39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42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43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44</v>
      </c>
      <c r="U35" s="57"/>
      <c r="V35" s="57"/>
      <c r="W35" s="57"/>
      <c r="X35" s="59" t="s">
        <v>45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46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47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48</v>
      </c>
      <c r="AI60" s="39"/>
      <c r="AJ60" s="39"/>
      <c r="AK60" s="39"/>
      <c r="AL60" s="39"/>
      <c r="AM60" s="67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50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51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48</v>
      </c>
      <c r="AI75" s="39"/>
      <c r="AJ75" s="39"/>
      <c r="AK75" s="39"/>
      <c r="AL75" s="39"/>
      <c r="AM75" s="67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2022-34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Čičava - Kanalizácia, rozšírenie kanalizácie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Čičava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5. 12. 2022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53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54</v>
      </c>
      <c r="D92" s="97"/>
      <c r="E92" s="97"/>
      <c r="F92" s="97"/>
      <c r="G92" s="97"/>
      <c r="H92" s="98"/>
      <c r="I92" s="99" t="s">
        <v>55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56</v>
      </c>
      <c r="AH92" s="97"/>
      <c r="AI92" s="97"/>
      <c r="AJ92" s="97"/>
      <c r="AK92" s="97"/>
      <c r="AL92" s="97"/>
      <c r="AM92" s="97"/>
      <c r="AN92" s="99" t="s">
        <v>57</v>
      </c>
      <c r="AO92" s="97"/>
      <c r="AP92" s="101"/>
      <c r="AQ92" s="102" t="s">
        <v>58</v>
      </c>
      <c r="AR92" s="41"/>
      <c r="AS92" s="103" t="s">
        <v>59</v>
      </c>
      <c r="AT92" s="104" t="s">
        <v>60</v>
      </c>
      <c r="AU92" s="104" t="s">
        <v>61</v>
      </c>
      <c r="AV92" s="104" t="s">
        <v>62</v>
      </c>
      <c r="AW92" s="104" t="s">
        <v>63</v>
      </c>
      <c r="AX92" s="104" t="s">
        <v>64</v>
      </c>
      <c r="AY92" s="104" t="s">
        <v>65</v>
      </c>
      <c r="AZ92" s="104" t="s">
        <v>66</v>
      </c>
      <c r="BA92" s="104" t="s">
        <v>67</v>
      </c>
      <c r="BB92" s="104" t="s">
        <v>68</v>
      </c>
      <c r="BC92" s="104" t="s">
        <v>69</v>
      </c>
      <c r="BD92" s="105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71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ROUND(SUM(AG95:AG97),2)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ROUND(SUM(AS95:AS97),2)</f>
        <v>0</v>
      </c>
      <c r="AT94" s="117">
        <f>ROUND(SUM(AV94:AW94),2)</f>
        <v>0</v>
      </c>
      <c r="AU94" s="118">
        <f>ROUND(SUM(AU95:AU97),5)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ROUND(SUM(AZ95:AZ97),2)</f>
        <v>0</v>
      </c>
      <c r="BA94" s="117">
        <f>ROUND(SUM(BA95:BA97),2)</f>
        <v>0</v>
      </c>
      <c r="BB94" s="117">
        <f>ROUND(SUM(BB95:BB97),2)</f>
        <v>0</v>
      </c>
      <c r="BC94" s="117">
        <f>ROUND(SUM(BC95:BC97),2)</f>
        <v>0</v>
      </c>
      <c r="BD94" s="119">
        <f>ROUND(SUM(BD95:BD97),2)</f>
        <v>0</v>
      </c>
      <c r="BE94" s="6"/>
      <c r="BS94" s="120" t="s">
        <v>72</v>
      </c>
      <c r="BT94" s="120" t="s">
        <v>73</v>
      </c>
      <c r="BU94" s="121" t="s">
        <v>74</v>
      </c>
      <c r="BV94" s="120" t="s">
        <v>75</v>
      </c>
      <c r="BW94" s="120" t="s">
        <v>5</v>
      </c>
      <c r="BX94" s="120" t="s">
        <v>76</v>
      </c>
      <c r="CL94" s="120" t="s">
        <v>1</v>
      </c>
    </row>
    <row r="95" s="7" customFormat="1" ht="16.5" customHeight="1">
      <c r="A95" s="122" t="s">
        <v>77</v>
      </c>
      <c r="B95" s="123"/>
      <c r="C95" s="124"/>
      <c r="D95" s="125" t="s">
        <v>78</v>
      </c>
      <c r="E95" s="125"/>
      <c r="F95" s="125"/>
      <c r="G95" s="125"/>
      <c r="H95" s="125"/>
      <c r="I95" s="126"/>
      <c r="J95" s="125" t="s">
        <v>79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'1 - Stoka AII-5'!J30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80</v>
      </c>
      <c r="AR95" s="129"/>
      <c r="AS95" s="130">
        <v>0</v>
      </c>
      <c r="AT95" s="131">
        <f>ROUND(SUM(AV95:AW95),2)</f>
        <v>0</v>
      </c>
      <c r="AU95" s="132">
        <f>'1 - Stoka AII-5'!P124</f>
        <v>0</v>
      </c>
      <c r="AV95" s="131">
        <f>'1 - Stoka AII-5'!J33</f>
        <v>0</v>
      </c>
      <c r="AW95" s="131">
        <f>'1 - Stoka AII-5'!J34</f>
        <v>0</v>
      </c>
      <c r="AX95" s="131">
        <f>'1 - Stoka AII-5'!J35</f>
        <v>0</v>
      </c>
      <c r="AY95" s="131">
        <f>'1 - Stoka AII-5'!J36</f>
        <v>0</v>
      </c>
      <c r="AZ95" s="131">
        <f>'1 - Stoka AII-5'!F33</f>
        <v>0</v>
      </c>
      <c r="BA95" s="131">
        <f>'1 - Stoka AII-5'!F34</f>
        <v>0</v>
      </c>
      <c r="BB95" s="131">
        <f>'1 - Stoka AII-5'!F35</f>
        <v>0</v>
      </c>
      <c r="BC95" s="131">
        <f>'1 - Stoka AII-5'!F36</f>
        <v>0</v>
      </c>
      <c r="BD95" s="133">
        <f>'1 - Stoka AII-5'!F37</f>
        <v>0</v>
      </c>
      <c r="BE95" s="7"/>
      <c r="BT95" s="134" t="s">
        <v>78</v>
      </c>
      <c r="BV95" s="134" t="s">
        <v>75</v>
      </c>
      <c r="BW95" s="134" t="s">
        <v>81</v>
      </c>
      <c r="BX95" s="134" t="s">
        <v>5</v>
      </c>
      <c r="CL95" s="134" t="s">
        <v>1</v>
      </c>
      <c r="CM95" s="134" t="s">
        <v>73</v>
      </c>
    </row>
    <row r="96" s="7" customFormat="1" ht="16.5" customHeight="1">
      <c r="A96" s="122" t="s">
        <v>77</v>
      </c>
      <c r="B96" s="123"/>
      <c r="C96" s="124"/>
      <c r="D96" s="125" t="s">
        <v>82</v>
      </c>
      <c r="E96" s="125"/>
      <c r="F96" s="125"/>
      <c r="G96" s="125"/>
      <c r="H96" s="125"/>
      <c r="I96" s="126"/>
      <c r="J96" s="125" t="s">
        <v>83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'2 - Stoka AII-6'!J30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80</v>
      </c>
      <c r="AR96" s="129"/>
      <c r="AS96" s="130">
        <v>0</v>
      </c>
      <c r="AT96" s="131">
        <f>ROUND(SUM(AV96:AW96),2)</f>
        <v>0</v>
      </c>
      <c r="AU96" s="132">
        <f>'2 - Stoka AII-6'!P124</f>
        <v>0</v>
      </c>
      <c r="AV96" s="131">
        <f>'2 - Stoka AII-6'!J33</f>
        <v>0</v>
      </c>
      <c r="AW96" s="131">
        <f>'2 - Stoka AII-6'!J34</f>
        <v>0</v>
      </c>
      <c r="AX96" s="131">
        <f>'2 - Stoka AII-6'!J35</f>
        <v>0</v>
      </c>
      <c r="AY96" s="131">
        <f>'2 - Stoka AII-6'!J36</f>
        <v>0</v>
      </c>
      <c r="AZ96" s="131">
        <f>'2 - Stoka AII-6'!F33</f>
        <v>0</v>
      </c>
      <c r="BA96" s="131">
        <f>'2 - Stoka AII-6'!F34</f>
        <v>0</v>
      </c>
      <c r="BB96" s="131">
        <f>'2 - Stoka AII-6'!F35</f>
        <v>0</v>
      </c>
      <c r="BC96" s="131">
        <f>'2 - Stoka AII-6'!F36</f>
        <v>0</v>
      </c>
      <c r="BD96" s="133">
        <f>'2 - Stoka AII-6'!F37</f>
        <v>0</v>
      </c>
      <c r="BE96" s="7"/>
      <c r="BT96" s="134" t="s">
        <v>78</v>
      </c>
      <c r="BV96" s="134" t="s">
        <v>75</v>
      </c>
      <c r="BW96" s="134" t="s">
        <v>84</v>
      </c>
      <c r="BX96" s="134" t="s">
        <v>5</v>
      </c>
      <c r="CL96" s="134" t="s">
        <v>1</v>
      </c>
      <c r="CM96" s="134" t="s">
        <v>73</v>
      </c>
    </row>
    <row r="97" s="7" customFormat="1" ht="16.5" customHeight="1">
      <c r="A97" s="122" t="s">
        <v>77</v>
      </c>
      <c r="B97" s="123"/>
      <c r="C97" s="124"/>
      <c r="D97" s="125" t="s">
        <v>85</v>
      </c>
      <c r="E97" s="125"/>
      <c r="F97" s="125"/>
      <c r="G97" s="125"/>
      <c r="H97" s="125"/>
      <c r="I97" s="126"/>
      <c r="J97" s="125" t="s">
        <v>86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'3 - Stoka AII-7'!J30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80</v>
      </c>
      <c r="AR97" s="129"/>
      <c r="AS97" s="135">
        <v>0</v>
      </c>
      <c r="AT97" s="136">
        <f>ROUND(SUM(AV97:AW97),2)</f>
        <v>0</v>
      </c>
      <c r="AU97" s="137">
        <f>'3 - Stoka AII-7'!P124</f>
        <v>0</v>
      </c>
      <c r="AV97" s="136">
        <f>'3 - Stoka AII-7'!J33</f>
        <v>0</v>
      </c>
      <c r="AW97" s="136">
        <f>'3 - Stoka AII-7'!J34</f>
        <v>0</v>
      </c>
      <c r="AX97" s="136">
        <f>'3 - Stoka AII-7'!J35</f>
        <v>0</v>
      </c>
      <c r="AY97" s="136">
        <f>'3 - Stoka AII-7'!J36</f>
        <v>0</v>
      </c>
      <c r="AZ97" s="136">
        <f>'3 - Stoka AII-7'!F33</f>
        <v>0</v>
      </c>
      <c r="BA97" s="136">
        <f>'3 - Stoka AII-7'!F34</f>
        <v>0</v>
      </c>
      <c r="BB97" s="136">
        <f>'3 - Stoka AII-7'!F35</f>
        <v>0</v>
      </c>
      <c r="BC97" s="136">
        <f>'3 - Stoka AII-7'!F36</f>
        <v>0</v>
      </c>
      <c r="BD97" s="138">
        <f>'3 - Stoka AII-7'!F37</f>
        <v>0</v>
      </c>
      <c r="BE97" s="7"/>
      <c r="BT97" s="134" t="s">
        <v>78</v>
      </c>
      <c r="BV97" s="134" t="s">
        <v>75</v>
      </c>
      <c r="BW97" s="134" t="s">
        <v>87</v>
      </c>
      <c r="BX97" s="134" t="s">
        <v>5</v>
      </c>
      <c r="CL97" s="134" t="s">
        <v>1</v>
      </c>
      <c r="CM97" s="134" t="s">
        <v>73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vdFxMvv87WaMbiv+vna0kvDi0nKa0IvBaUnlvKrL7j9527sZY4hgpvAztUr8XfrmZaF5Sb0xKiqSESY5KO1UgQ==" hashValue="qktCY4Xgt9GeN/pWccjqSSJPSsbpIldnSOwpCHmNndcyUG18bubJ8EsR6WKjSCAGHiXhie9P7DEibOXqHR7jjQ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Stoka AII-5'!C2" display="/"/>
    <hyperlink ref="A96" location="'2 - Stoka AII-6'!C2" display="/"/>
    <hyperlink ref="A97" location="'3 - Stoka AII-7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73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Čičava - Kanalizácia, rozšírenie kanalizácie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5. 12. 2022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31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32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33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35</v>
      </c>
      <c r="G32" s="35"/>
      <c r="H32" s="35"/>
      <c r="I32" s="155" t="s">
        <v>34</v>
      </c>
      <c r="J32" s="155" t="s">
        <v>36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37</v>
      </c>
      <c r="E33" s="157" t="s">
        <v>38</v>
      </c>
      <c r="F33" s="158">
        <f>ROUND((SUM(BE124:BE196)),  2)</f>
        <v>0</v>
      </c>
      <c r="G33" s="159"/>
      <c r="H33" s="159"/>
      <c r="I33" s="160">
        <v>0.20000000000000001</v>
      </c>
      <c r="J33" s="158">
        <f>ROUND(((SUM(BE124:BE196))*I33),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39</v>
      </c>
      <c r="F34" s="158">
        <f>ROUND((SUM(BF124:BF196)),  2)</f>
        <v>0</v>
      </c>
      <c r="G34" s="159"/>
      <c r="H34" s="159"/>
      <c r="I34" s="160">
        <v>0.20000000000000001</v>
      </c>
      <c r="J34" s="158">
        <f>ROUND(((SUM(BF124:BF196))*I34),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40</v>
      </c>
      <c r="F35" s="161">
        <f>ROUND((SUM(BG124:BG196)),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41</v>
      </c>
      <c r="F36" s="161">
        <f>ROUND((SUM(BH124:BH196)),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42</v>
      </c>
      <c r="F37" s="158">
        <f>ROUND((SUM(BI124:BI196)),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43</v>
      </c>
      <c r="E39" s="165"/>
      <c r="F39" s="165"/>
      <c r="G39" s="166" t="s">
        <v>44</v>
      </c>
      <c r="H39" s="167" t="s">
        <v>45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46</v>
      </c>
      <c r="E50" s="171"/>
      <c r="F50" s="171"/>
      <c r="G50" s="170" t="s">
        <v>47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48</v>
      </c>
      <c r="E61" s="173"/>
      <c r="F61" s="174" t="s">
        <v>49</v>
      </c>
      <c r="G61" s="172" t="s">
        <v>48</v>
      </c>
      <c r="H61" s="173"/>
      <c r="I61" s="173"/>
      <c r="J61" s="175" t="s">
        <v>49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50</v>
      </c>
      <c r="E65" s="176"/>
      <c r="F65" s="176"/>
      <c r="G65" s="170" t="s">
        <v>51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48</v>
      </c>
      <c r="E76" s="173"/>
      <c r="F76" s="174" t="s">
        <v>49</v>
      </c>
      <c r="G76" s="172" t="s">
        <v>48</v>
      </c>
      <c r="H76" s="173"/>
      <c r="I76" s="173"/>
      <c r="J76" s="175" t="s">
        <v>49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Čičava - Kanalizácia, rozšírenie kanalizácie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1 - Stoka AII-5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18</v>
      </c>
      <c r="D89" s="37"/>
      <c r="E89" s="37"/>
      <c r="F89" s="24" t="str">
        <f>F12</f>
        <v>Čičava</v>
      </c>
      <c r="G89" s="37"/>
      <c r="H89" s="37"/>
      <c r="I89" s="29" t="s">
        <v>20</v>
      </c>
      <c r="J89" s="82" t="str">
        <f>IF(J12="","",J12)</f>
        <v>5. 12. 2022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98</v>
      </c>
      <c r="E99" s="195"/>
      <c r="F99" s="195"/>
      <c r="G99" s="195"/>
      <c r="H99" s="195"/>
      <c r="I99" s="195"/>
      <c r="J99" s="196">
        <f>J148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99</v>
      </c>
      <c r="E100" s="195"/>
      <c r="F100" s="195"/>
      <c r="G100" s="195"/>
      <c r="H100" s="195"/>
      <c r="I100" s="195"/>
      <c r="J100" s="196">
        <f>J150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100</v>
      </c>
      <c r="E101" s="195"/>
      <c r="F101" s="195"/>
      <c r="G101" s="195"/>
      <c r="H101" s="195"/>
      <c r="I101" s="195"/>
      <c r="J101" s="196">
        <f>J156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101</v>
      </c>
      <c r="E102" s="195"/>
      <c r="F102" s="195"/>
      <c r="G102" s="195"/>
      <c r="H102" s="195"/>
      <c r="I102" s="195"/>
      <c r="J102" s="196">
        <f>J161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102</v>
      </c>
      <c r="E103" s="195"/>
      <c r="F103" s="195"/>
      <c r="G103" s="195"/>
      <c r="H103" s="195"/>
      <c r="I103" s="195"/>
      <c r="J103" s="196">
        <f>J188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103</v>
      </c>
      <c r="E104" s="195"/>
      <c r="F104" s="195"/>
      <c r="G104" s="195"/>
      <c r="H104" s="195"/>
      <c r="I104" s="195"/>
      <c r="J104" s="196">
        <f>J195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>Čičava - Kanalizácia, rozšírenie kanalizácie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89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>1 - Stoka AII-5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F12</f>
        <v>Čičava</v>
      </c>
      <c r="G118" s="37"/>
      <c r="H118" s="37"/>
      <c r="I118" s="29" t="s">
        <v>20</v>
      </c>
      <c r="J118" s="82" t="str">
        <f>IF(J12="","",J12)</f>
        <v>5. 12. 2022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22</v>
      </c>
      <c r="D120" s="37"/>
      <c r="E120" s="37"/>
      <c r="F120" s="24" t="str">
        <f>E15</f>
        <v xml:space="preserve"> </v>
      </c>
      <c r="G120" s="37"/>
      <c r="H120" s="37"/>
      <c r="I120" s="29" t="s">
        <v>28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IF(E18="","",E18)</f>
        <v>Vyplň údaj</v>
      </c>
      <c r="G121" s="37"/>
      <c r="H121" s="37"/>
      <c r="I121" s="29" t="s">
        <v>31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105</v>
      </c>
      <c r="D123" s="201" t="s">
        <v>58</v>
      </c>
      <c r="E123" s="201" t="s">
        <v>54</v>
      </c>
      <c r="F123" s="201" t="s">
        <v>55</v>
      </c>
      <c r="G123" s="201" t="s">
        <v>106</v>
      </c>
      <c r="H123" s="201" t="s">
        <v>107</v>
      </c>
      <c r="I123" s="201" t="s">
        <v>108</v>
      </c>
      <c r="J123" s="202" t="s">
        <v>93</v>
      </c>
      <c r="K123" s="203" t="s">
        <v>109</v>
      </c>
      <c r="L123" s="204"/>
      <c r="M123" s="103" t="s">
        <v>1</v>
      </c>
      <c r="N123" s="104" t="s">
        <v>37</v>
      </c>
      <c r="O123" s="104" t="s">
        <v>110</v>
      </c>
      <c r="P123" s="104" t="s">
        <v>111</v>
      </c>
      <c r="Q123" s="104" t="s">
        <v>112</v>
      </c>
      <c r="R123" s="104" t="s">
        <v>113</v>
      </c>
      <c r="S123" s="104" t="s">
        <v>114</v>
      </c>
      <c r="T123" s="105" t="s">
        <v>115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94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</f>
        <v>0</v>
      </c>
      <c r="Q124" s="107"/>
      <c r="R124" s="207">
        <f>R125</f>
        <v>2840.1995568900002</v>
      </c>
      <c r="S124" s="107"/>
      <c r="T124" s="208">
        <f>T125</f>
        <v>574.20000000000005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72</v>
      </c>
      <c r="AU124" s="14" t="s">
        <v>95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72</v>
      </c>
      <c r="E125" s="213" t="s">
        <v>116</v>
      </c>
      <c r="F125" s="213" t="s">
        <v>117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P126+P148+P150+P156+P161+P188+P195</f>
        <v>0</v>
      </c>
      <c r="Q125" s="218"/>
      <c r="R125" s="219">
        <f>R126+R148+R150+R156+R161+R188+R195</f>
        <v>2840.1995568900002</v>
      </c>
      <c r="S125" s="218"/>
      <c r="T125" s="220">
        <f>T126+T148+T150+T156+T161+T188+T195</f>
        <v>574.20000000000005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78</v>
      </c>
      <c r="AT125" s="222" t="s">
        <v>72</v>
      </c>
      <c r="AU125" s="222" t="s">
        <v>73</v>
      </c>
      <c r="AY125" s="221" t="s">
        <v>118</v>
      </c>
      <c r="BK125" s="223">
        <f>BK126+BK148+BK150+BK156+BK161+BK188+BK195</f>
        <v>0</v>
      </c>
    </row>
    <row r="126" s="12" customFormat="1" ht="22.8" customHeight="1">
      <c r="A126" s="12"/>
      <c r="B126" s="210"/>
      <c r="C126" s="211"/>
      <c r="D126" s="212" t="s">
        <v>72</v>
      </c>
      <c r="E126" s="224" t="s">
        <v>78</v>
      </c>
      <c r="F126" s="224" t="s">
        <v>119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SUM(P127:P147)</f>
        <v>0</v>
      </c>
      <c r="Q126" s="218"/>
      <c r="R126" s="219">
        <f>SUM(R127:R147)</f>
        <v>1959.6203050000001</v>
      </c>
      <c r="S126" s="218"/>
      <c r="T126" s="220">
        <f>SUM(T127:T147)</f>
        <v>574.20000000000005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78</v>
      </c>
      <c r="AT126" s="222" t="s">
        <v>72</v>
      </c>
      <c r="AU126" s="222" t="s">
        <v>78</v>
      </c>
      <c r="AY126" s="221" t="s">
        <v>118</v>
      </c>
      <c r="BK126" s="223">
        <f>SUM(BK127:BK147)</f>
        <v>0</v>
      </c>
    </row>
    <row r="127" s="2" customFormat="1" ht="24.15" customHeight="1">
      <c r="A127" s="35"/>
      <c r="B127" s="36"/>
      <c r="C127" s="226" t="s">
        <v>78</v>
      </c>
      <c r="D127" s="226" t="s">
        <v>120</v>
      </c>
      <c r="E127" s="227" t="s">
        <v>121</v>
      </c>
      <c r="F127" s="228" t="s">
        <v>122</v>
      </c>
      <c r="G127" s="229" t="s">
        <v>123</v>
      </c>
      <c r="H127" s="230">
        <v>792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39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0.25</v>
      </c>
      <c r="T127" s="236">
        <f>S127*H127</f>
        <v>198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124</v>
      </c>
      <c r="AT127" s="237" t="s">
        <v>120</v>
      </c>
      <c r="AU127" s="237" t="s">
        <v>82</v>
      </c>
      <c r="AY127" s="14" t="s">
        <v>118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124</v>
      </c>
      <c r="BM127" s="237" t="s">
        <v>125</v>
      </c>
    </row>
    <row r="128" s="2" customFormat="1" ht="37.8" customHeight="1">
      <c r="A128" s="35"/>
      <c r="B128" s="36"/>
      <c r="C128" s="226" t="s">
        <v>82</v>
      </c>
      <c r="D128" s="226" t="s">
        <v>120</v>
      </c>
      <c r="E128" s="227" t="s">
        <v>126</v>
      </c>
      <c r="F128" s="228" t="s">
        <v>127</v>
      </c>
      <c r="G128" s="229" t="s">
        <v>123</v>
      </c>
      <c r="H128" s="230">
        <v>792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39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0.23999999999999999</v>
      </c>
      <c r="T128" s="236">
        <f>S128*H128</f>
        <v>190.07999999999998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124</v>
      </c>
      <c r="AT128" s="237" t="s">
        <v>120</v>
      </c>
      <c r="AU128" s="237" t="s">
        <v>82</v>
      </c>
      <c r="AY128" s="14" t="s">
        <v>118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124</v>
      </c>
      <c r="BM128" s="237" t="s">
        <v>128</v>
      </c>
    </row>
    <row r="129" s="2" customFormat="1" ht="37.8" customHeight="1">
      <c r="A129" s="35"/>
      <c r="B129" s="36"/>
      <c r="C129" s="226" t="s">
        <v>85</v>
      </c>
      <c r="D129" s="226" t="s">
        <v>120</v>
      </c>
      <c r="E129" s="227" t="s">
        <v>129</v>
      </c>
      <c r="F129" s="228" t="s">
        <v>130</v>
      </c>
      <c r="G129" s="229" t="s">
        <v>123</v>
      </c>
      <c r="H129" s="230">
        <v>792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39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0.23499999999999999</v>
      </c>
      <c r="T129" s="236">
        <f>S129*H129</f>
        <v>186.11999999999998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124</v>
      </c>
      <c r="AT129" s="237" t="s">
        <v>120</v>
      </c>
      <c r="AU129" s="237" t="s">
        <v>82</v>
      </c>
      <c r="AY129" s="14" t="s">
        <v>118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124</v>
      </c>
      <c r="BM129" s="237" t="s">
        <v>131</v>
      </c>
    </row>
    <row r="130" s="2" customFormat="1" ht="24.15" customHeight="1">
      <c r="A130" s="35"/>
      <c r="B130" s="36"/>
      <c r="C130" s="226" t="s">
        <v>124</v>
      </c>
      <c r="D130" s="226" t="s">
        <v>120</v>
      </c>
      <c r="E130" s="227" t="s">
        <v>132</v>
      </c>
      <c r="F130" s="228" t="s">
        <v>133</v>
      </c>
      <c r="G130" s="229" t="s">
        <v>134</v>
      </c>
      <c r="H130" s="230">
        <v>5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39</v>
      </c>
      <c r="O130" s="94"/>
      <c r="P130" s="235">
        <f>O130*H130</f>
        <v>0</v>
      </c>
      <c r="Q130" s="235">
        <v>0.0079399999999999991</v>
      </c>
      <c r="R130" s="235">
        <f>Q130*H130</f>
        <v>0.039699999999999999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124</v>
      </c>
      <c r="AT130" s="237" t="s">
        <v>120</v>
      </c>
      <c r="AU130" s="237" t="s">
        <v>82</v>
      </c>
      <c r="AY130" s="14" t="s">
        <v>118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124</v>
      </c>
      <c r="BM130" s="237" t="s">
        <v>135</v>
      </c>
    </row>
    <row r="131" s="2" customFormat="1" ht="33" customHeight="1">
      <c r="A131" s="35"/>
      <c r="B131" s="36"/>
      <c r="C131" s="226" t="s">
        <v>136</v>
      </c>
      <c r="D131" s="226" t="s">
        <v>120</v>
      </c>
      <c r="E131" s="227" t="s">
        <v>137</v>
      </c>
      <c r="F131" s="228" t="s">
        <v>138</v>
      </c>
      <c r="G131" s="229" t="s">
        <v>139</v>
      </c>
      <c r="H131" s="230">
        <v>30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39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124</v>
      </c>
      <c r="AT131" s="237" t="s">
        <v>120</v>
      </c>
      <c r="AU131" s="237" t="s">
        <v>82</v>
      </c>
      <c r="AY131" s="14" t="s">
        <v>118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124</v>
      </c>
      <c r="BM131" s="237" t="s">
        <v>140</v>
      </c>
    </row>
    <row r="132" s="2" customFormat="1" ht="21.75" customHeight="1">
      <c r="A132" s="35"/>
      <c r="B132" s="36"/>
      <c r="C132" s="226" t="s">
        <v>141</v>
      </c>
      <c r="D132" s="226" t="s">
        <v>120</v>
      </c>
      <c r="E132" s="227" t="s">
        <v>142</v>
      </c>
      <c r="F132" s="228" t="s">
        <v>143</v>
      </c>
      <c r="G132" s="229" t="s">
        <v>134</v>
      </c>
      <c r="H132" s="230">
        <v>43.5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39</v>
      </c>
      <c r="O132" s="94"/>
      <c r="P132" s="235">
        <f>O132*H132</f>
        <v>0</v>
      </c>
      <c r="Q132" s="235">
        <v>0.010710000000000001</v>
      </c>
      <c r="R132" s="235">
        <f>Q132*H132</f>
        <v>0.46588500000000005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124</v>
      </c>
      <c r="AT132" s="237" t="s">
        <v>120</v>
      </c>
      <c r="AU132" s="237" t="s">
        <v>82</v>
      </c>
      <c r="AY132" s="14" t="s">
        <v>118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124</v>
      </c>
      <c r="BM132" s="237" t="s">
        <v>144</v>
      </c>
    </row>
    <row r="133" s="2" customFormat="1" ht="24.15" customHeight="1">
      <c r="A133" s="35"/>
      <c r="B133" s="36"/>
      <c r="C133" s="226" t="s">
        <v>145</v>
      </c>
      <c r="D133" s="226" t="s">
        <v>120</v>
      </c>
      <c r="E133" s="227" t="s">
        <v>146</v>
      </c>
      <c r="F133" s="228" t="s">
        <v>147</v>
      </c>
      <c r="G133" s="229" t="s">
        <v>134</v>
      </c>
      <c r="H133" s="230">
        <v>30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39</v>
      </c>
      <c r="O133" s="94"/>
      <c r="P133" s="235">
        <f>O133*H133</f>
        <v>0</v>
      </c>
      <c r="Q133" s="235">
        <v>0.0038999999999999998</v>
      </c>
      <c r="R133" s="235">
        <f>Q133*H133</f>
        <v>0.11699999999999999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124</v>
      </c>
      <c r="AT133" s="237" t="s">
        <v>120</v>
      </c>
      <c r="AU133" s="237" t="s">
        <v>82</v>
      </c>
      <c r="AY133" s="14" t="s">
        <v>118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124</v>
      </c>
      <c r="BM133" s="237" t="s">
        <v>148</v>
      </c>
    </row>
    <row r="134" s="2" customFormat="1" ht="24.15" customHeight="1">
      <c r="A134" s="35"/>
      <c r="B134" s="36"/>
      <c r="C134" s="226" t="s">
        <v>149</v>
      </c>
      <c r="D134" s="226" t="s">
        <v>120</v>
      </c>
      <c r="E134" s="227" t="s">
        <v>150</v>
      </c>
      <c r="F134" s="228" t="s">
        <v>151</v>
      </c>
      <c r="G134" s="229" t="s">
        <v>152</v>
      </c>
      <c r="H134" s="230">
        <v>61.710000000000001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39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124</v>
      </c>
      <c r="AT134" s="237" t="s">
        <v>120</v>
      </c>
      <c r="AU134" s="237" t="s">
        <v>82</v>
      </c>
      <c r="AY134" s="14" t="s">
        <v>118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124</v>
      </c>
      <c r="BM134" s="237" t="s">
        <v>153</v>
      </c>
    </row>
    <row r="135" s="2" customFormat="1" ht="24.15" customHeight="1">
      <c r="A135" s="35"/>
      <c r="B135" s="36"/>
      <c r="C135" s="226" t="s">
        <v>154</v>
      </c>
      <c r="D135" s="226" t="s">
        <v>120</v>
      </c>
      <c r="E135" s="227" t="s">
        <v>155</v>
      </c>
      <c r="F135" s="228" t="s">
        <v>156</v>
      </c>
      <c r="G135" s="229" t="s">
        <v>152</v>
      </c>
      <c r="H135" s="230">
        <v>1222.98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39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124</v>
      </c>
      <c r="AT135" s="237" t="s">
        <v>120</v>
      </c>
      <c r="AU135" s="237" t="s">
        <v>82</v>
      </c>
      <c r="AY135" s="14" t="s">
        <v>118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124</v>
      </c>
      <c r="BM135" s="237" t="s">
        <v>157</v>
      </c>
    </row>
    <row r="136" s="2" customFormat="1" ht="37.8" customHeight="1">
      <c r="A136" s="35"/>
      <c r="B136" s="36"/>
      <c r="C136" s="226" t="s">
        <v>158</v>
      </c>
      <c r="D136" s="226" t="s">
        <v>120</v>
      </c>
      <c r="E136" s="227" t="s">
        <v>159</v>
      </c>
      <c r="F136" s="228" t="s">
        <v>160</v>
      </c>
      <c r="G136" s="229" t="s">
        <v>152</v>
      </c>
      <c r="H136" s="230">
        <v>1222.98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39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124</v>
      </c>
      <c r="AT136" s="237" t="s">
        <v>120</v>
      </c>
      <c r="AU136" s="237" t="s">
        <v>82</v>
      </c>
      <c r="AY136" s="14" t="s">
        <v>118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124</v>
      </c>
      <c r="BM136" s="237" t="s">
        <v>161</v>
      </c>
    </row>
    <row r="137" s="2" customFormat="1" ht="24.15" customHeight="1">
      <c r="A137" s="35"/>
      <c r="B137" s="36"/>
      <c r="C137" s="226" t="s">
        <v>162</v>
      </c>
      <c r="D137" s="226" t="s">
        <v>120</v>
      </c>
      <c r="E137" s="227" t="s">
        <v>163</v>
      </c>
      <c r="F137" s="228" t="s">
        <v>164</v>
      </c>
      <c r="G137" s="229" t="s">
        <v>123</v>
      </c>
      <c r="H137" s="230">
        <v>2623.1999999999998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39</v>
      </c>
      <c r="O137" s="94"/>
      <c r="P137" s="235">
        <f>O137*H137</f>
        <v>0</v>
      </c>
      <c r="Q137" s="235">
        <v>0.00084999999999999995</v>
      </c>
      <c r="R137" s="235">
        <f>Q137*H137</f>
        <v>2.2297199999999999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124</v>
      </c>
      <c r="AT137" s="237" t="s">
        <v>120</v>
      </c>
      <c r="AU137" s="237" t="s">
        <v>82</v>
      </c>
      <c r="AY137" s="14" t="s">
        <v>118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124</v>
      </c>
      <c r="BM137" s="237" t="s">
        <v>165</v>
      </c>
    </row>
    <row r="138" s="2" customFormat="1" ht="24.15" customHeight="1">
      <c r="A138" s="35"/>
      <c r="B138" s="36"/>
      <c r="C138" s="226" t="s">
        <v>166</v>
      </c>
      <c r="D138" s="226" t="s">
        <v>120</v>
      </c>
      <c r="E138" s="227" t="s">
        <v>167</v>
      </c>
      <c r="F138" s="228" t="s">
        <v>168</v>
      </c>
      <c r="G138" s="229" t="s">
        <v>123</v>
      </c>
      <c r="H138" s="230">
        <v>2623.1999999999998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39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124</v>
      </c>
      <c r="AT138" s="237" t="s">
        <v>120</v>
      </c>
      <c r="AU138" s="237" t="s">
        <v>82</v>
      </c>
      <c r="AY138" s="14" t="s">
        <v>118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124</v>
      </c>
      <c r="BM138" s="237" t="s">
        <v>169</v>
      </c>
    </row>
    <row r="139" s="2" customFormat="1" ht="37.8" customHeight="1">
      <c r="A139" s="35"/>
      <c r="B139" s="36"/>
      <c r="C139" s="226" t="s">
        <v>170</v>
      </c>
      <c r="D139" s="226" t="s">
        <v>120</v>
      </c>
      <c r="E139" s="227" t="s">
        <v>171</v>
      </c>
      <c r="F139" s="228" t="s">
        <v>172</v>
      </c>
      <c r="G139" s="229" t="s">
        <v>152</v>
      </c>
      <c r="H139" s="230">
        <v>1222.98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39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124</v>
      </c>
      <c r="AT139" s="237" t="s">
        <v>120</v>
      </c>
      <c r="AU139" s="237" t="s">
        <v>82</v>
      </c>
      <c r="AY139" s="14" t="s">
        <v>118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124</v>
      </c>
      <c r="BM139" s="237" t="s">
        <v>173</v>
      </c>
    </row>
    <row r="140" s="2" customFormat="1" ht="44.25" customHeight="1">
      <c r="A140" s="35"/>
      <c r="B140" s="36"/>
      <c r="C140" s="226" t="s">
        <v>174</v>
      </c>
      <c r="D140" s="226" t="s">
        <v>120</v>
      </c>
      <c r="E140" s="227" t="s">
        <v>175</v>
      </c>
      <c r="F140" s="228" t="s">
        <v>176</v>
      </c>
      <c r="G140" s="229" t="s">
        <v>152</v>
      </c>
      <c r="H140" s="230">
        <v>2445.96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39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124</v>
      </c>
      <c r="AT140" s="237" t="s">
        <v>120</v>
      </c>
      <c r="AU140" s="237" t="s">
        <v>82</v>
      </c>
      <c r="AY140" s="14" t="s">
        <v>118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124</v>
      </c>
      <c r="BM140" s="237" t="s">
        <v>177</v>
      </c>
    </row>
    <row r="141" s="2" customFormat="1" ht="21.75" customHeight="1">
      <c r="A141" s="35"/>
      <c r="B141" s="36"/>
      <c r="C141" s="226" t="s">
        <v>178</v>
      </c>
      <c r="D141" s="226" t="s">
        <v>120</v>
      </c>
      <c r="E141" s="227" t="s">
        <v>179</v>
      </c>
      <c r="F141" s="228" t="s">
        <v>180</v>
      </c>
      <c r="G141" s="229" t="s">
        <v>152</v>
      </c>
      <c r="H141" s="230">
        <v>1222.98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39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124</v>
      </c>
      <c r="AT141" s="237" t="s">
        <v>120</v>
      </c>
      <c r="AU141" s="237" t="s">
        <v>82</v>
      </c>
      <c r="AY141" s="14" t="s">
        <v>118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124</v>
      </c>
      <c r="BM141" s="237" t="s">
        <v>181</v>
      </c>
    </row>
    <row r="142" s="2" customFormat="1" ht="24.15" customHeight="1">
      <c r="A142" s="35"/>
      <c r="B142" s="36"/>
      <c r="C142" s="226" t="s">
        <v>182</v>
      </c>
      <c r="D142" s="226" t="s">
        <v>120</v>
      </c>
      <c r="E142" s="227" t="s">
        <v>183</v>
      </c>
      <c r="F142" s="228" t="s">
        <v>184</v>
      </c>
      <c r="G142" s="229" t="s">
        <v>185</v>
      </c>
      <c r="H142" s="230">
        <v>2201.364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39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124</v>
      </c>
      <c r="AT142" s="237" t="s">
        <v>120</v>
      </c>
      <c r="AU142" s="237" t="s">
        <v>82</v>
      </c>
      <c r="AY142" s="14" t="s">
        <v>118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124</v>
      </c>
      <c r="BM142" s="237" t="s">
        <v>186</v>
      </c>
    </row>
    <row r="143" s="2" customFormat="1" ht="33" customHeight="1">
      <c r="A143" s="35"/>
      <c r="B143" s="36"/>
      <c r="C143" s="226" t="s">
        <v>187</v>
      </c>
      <c r="D143" s="226" t="s">
        <v>120</v>
      </c>
      <c r="E143" s="227" t="s">
        <v>188</v>
      </c>
      <c r="F143" s="228" t="s">
        <v>189</v>
      </c>
      <c r="G143" s="229" t="s">
        <v>152</v>
      </c>
      <c r="H143" s="230">
        <v>813.34000000000003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39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124</v>
      </c>
      <c r="AT143" s="237" t="s">
        <v>120</v>
      </c>
      <c r="AU143" s="237" t="s">
        <v>82</v>
      </c>
      <c r="AY143" s="14" t="s">
        <v>118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124</v>
      </c>
      <c r="BM143" s="237" t="s">
        <v>190</v>
      </c>
    </row>
    <row r="144" s="2" customFormat="1" ht="16.5" customHeight="1">
      <c r="A144" s="35"/>
      <c r="B144" s="36"/>
      <c r="C144" s="240" t="s">
        <v>191</v>
      </c>
      <c r="D144" s="240" t="s">
        <v>192</v>
      </c>
      <c r="E144" s="241" t="s">
        <v>193</v>
      </c>
      <c r="F144" s="242" t="s">
        <v>194</v>
      </c>
      <c r="G144" s="243" t="s">
        <v>185</v>
      </c>
      <c r="H144" s="244">
        <v>1301.3440000000001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39</v>
      </c>
      <c r="O144" s="94"/>
      <c r="P144" s="235">
        <f>O144*H144</f>
        <v>0</v>
      </c>
      <c r="Q144" s="235">
        <v>1</v>
      </c>
      <c r="R144" s="235">
        <f>Q144*H144</f>
        <v>1301.3440000000001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149</v>
      </c>
      <c r="AT144" s="237" t="s">
        <v>192</v>
      </c>
      <c r="AU144" s="237" t="s">
        <v>82</v>
      </c>
      <c r="AY144" s="14" t="s">
        <v>118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124</v>
      </c>
      <c r="BM144" s="237" t="s">
        <v>195</v>
      </c>
    </row>
    <row r="145" s="2" customFormat="1" ht="24.15" customHeight="1">
      <c r="A145" s="35"/>
      <c r="B145" s="36"/>
      <c r="C145" s="226" t="s">
        <v>196</v>
      </c>
      <c r="D145" s="226" t="s">
        <v>120</v>
      </c>
      <c r="E145" s="227" t="s">
        <v>197</v>
      </c>
      <c r="F145" s="228" t="s">
        <v>198</v>
      </c>
      <c r="G145" s="229" t="s">
        <v>152</v>
      </c>
      <c r="H145" s="230">
        <v>409.63999999999999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39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124</v>
      </c>
      <c r="AT145" s="237" t="s">
        <v>120</v>
      </c>
      <c r="AU145" s="237" t="s">
        <v>82</v>
      </c>
      <c r="AY145" s="14" t="s">
        <v>118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124</v>
      </c>
      <c r="BM145" s="237" t="s">
        <v>199</v>
      </c>
    </row>
    <row r="146" s="2" customFormat="1" ht="16.5" customHeight="1">
      <c r="A146" s="35"/>
      <c r="B146" s="36"/>
      <c r="C146" s="240" t="s">
        <v>7</v>
      </c>
      <c r="D146" s="240" t="s">
        <v>192</v>
      </c>
      <c r="E146" s="241" t="s">
        <v>200</v>
      </c>
      <c r="F146" s="242" t="s">
        <v>201</v>
      </c>
      <c r="G146" s="243" t="s">
        <v>185</v>
      </c>
      <c r="H146" s="244">
        <v>655.42399999999998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39</v>
      </c>
      <c r="O146" s="94"/>
      <c r="P146" s="235">
        <f>O146*H146</f>
        <v>0</v>
      </c>
      <c r="Q146" s="235">
        <v>1</v>
      </c>
      <c r="R146" s="235">
        <f>Q146*H146</f>
        <v>655.42399999999998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149</v>
      </c>
      <c r="AT146" s="237" t="s">
        <v>192</v>
      </c>
      <c r="AU146" s="237" t="s">
        <v>82</v>
      </c>
      <c r="AY146" s="14" t="s">
        <v>118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124</v>
      </c>
      <c r="BM146" s="237" t="s">
        <v>202</v>
      </c>
    </row>
    <row r="147" s="2" customFormat="1" ht="21.75" customHeight="1">
      <c r="A147" s="35"/>
      <c r="B147" s="36"/>
      <c r="C147" s="226" t="s">
        <v>203</v>
      </c>
      <c r="D147" s="226" t="s">
        <v>120</v>
      </c>
      <c r="E147" s="227" t="s">
        <v>204</v>
      </c>
      <c r="F147" s="228" t="s">
        <v>205</v>
      </c>
      <c r="G147" s="229" t="s">
        <v>123</v>
      </c>
      <c r="H147" s="230">
        <v>611.60000000000002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39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124</v>
      </c>
      <c r="AT147" s="237" t="s">
        <v>120</v>
      </c>
      <c r="AU147" s="237" t="s">
        <v>82</v>
      </c>
      <c r="AY147" s="14" t="s">
        <v>118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124</v>
      </c>
      <c r="BM147" s="237" t="s">
        <v>206</v>
      </c>
    </row>
    <row r="148" s="12" customFormat="1" ht="22.8" customHeight="1">
      <c r="A148" s="12"/>
      <c r="B148" s="210"/>
      <c r="C148" s="211"/>
      <c r="D148" s="212" t="s">
        <v>72</v>
      </c>
      <c r="E148" s="224" t="s">
        <v>82</v>
      </c>
      <c r="F148" s="224" t="s">
        <v>207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P149</f>
        <v>0</v>
      </c>
      <c r="Q148" s="218"/>
      <c r="R148" s="219">
        <f>R149</f>
        <v>11.15856</v>
      </c>
      <c r="S148" s="218"/>
      <c r="T148" s="22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78</v>
      </c>
      <c r="AT148" s="222" t="s">
        <v>72</v>
      </c>
      <c r="AU148" s="222" t="s">
        <v>78</v>
      </c>
      <c r="AY148" s="221" t="s">
        <v>118</v>
      </c>
      <c r="BK148" s="223">
        <f>BK149</f>
        <v>0</v>
      </c>
    </row>
    <row r="149" s="2" customFormat="1" ht="16.5" customHeight="1">
      <c r="A149" s="35"/>
      <c r="B149" s="36"/>
      <c r="C149" s="226" t="s">
        <v>208</v>
      </c>
      <c r="D149" s="226" t="s">
        <v>120</v>
      </c>
      <c r="E149" s="227" t="s">
        <v>209</v>
      </c>
      <c r="F149" s="228" t="s">
        <v>210</v>
      </c>
      <c r="G149" s="229" t="s">
        <v>152</v>
      </c>
      <c r="H149" s="230">
        <v>5.4000000000000004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39</v>
      </c>
      <c r="O149" s="94"/>
      <c r="P149" s="235">
        <f>O149*H149</f>
        <v>0</v>
      </c>
      <c r="Q149" s="235">
        <v>2.0663999999999998</v>
      </c>
      <c r="R149" s="235">
        <f>Q149*H149</f>
        <v>11.15856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124</v>
      </c>
      <c r="AT149" s="237" t="s">
        <v>120</v>
      </c>
      <c r="AU149" s="237" t="s">
        <v>82</v>
      </c>
      <c r="AY149" s="14" t="s">
        <v>118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124</v>
      </c>
      <c r="BM149" s="237" t="s">
        <v>211</v>
      </c>
    </row>
    <row r="150" s="12" customFormat="1" ht="22.8" customHeight="1">
      <c r="A150" s="12"/>
      <c r="B150" s="210"/>
      <c r="C150" s="211"/>
      <c r="D150" s="212" t="s">
        <v>72</v>
      </c>
      <c r="E150" s="224" t="s">
        <v>124</v>
      </c>
      <c r="F150" s="224" t="s">
        <v>212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SUM(P151:P155)</f>
        <v>0</v>
      </c>
      <c r="Q150" s="218"/>
      <c r="R150" s="219">
        <f>SUM(R151:R155)</f>
        <v>123.60463489999999</v>
      </c>
      <c r="S150" s="218"/>
      <c r="T150" s="220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78</v>
      </c>
      <c r="AT150" s="222" t="s">
        <v>72</v>
      </c>
      <c r="AU150" s="222" t="s">
        <v>78</v>
      </c>
      <c r="AY150" s="221" t="s">
        <v>118</v>
      </c>
      <c r="BK150" s="223">
        <f>SUM(BK151:BK155)</f>
        <v>0</v>
      </c>
    </row>
    <row r="151" s="2" customFormat="1" ht="37.8" customHeight="1">
      <c r="A151" s="35"/>
      <c r="B151" s="36"/>
      <c r="C151" s="226" t="s">
        <v>213</v>
      </c>
      <c r="D151" s="226" t="s">
        <v>120</v>
      </c>
      <c r="E151" s="227" t="s">
        <v>214</v>
      </c>
      <c r="F151" s="228" t="s">
        <v>215</v>
      </c>
      <c r="G151" s="229" t="s">
        <v>152</v>
      </c>
      <c r="H151" s="230">
        <v>61.159999999999997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39</v>
      </c>
      <c r="O151" s="94"/>
      <c r="P151" s="235">
        <f>O151*H151</f>
        <v>0</v>
      </c>
      <c r="Q151" s="235">
        <v>1.8907700000000001</v>
      </c>
      <c r="R151" s="235">
        <f>Q151*H151</f>
        <v>115.6394932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124</v>
      </c>
      <c r="AT151" s="237" t="s">
        <v>120</v>
      </c>
      <c r="AU151" s="237" t="s">
        <v>82</v>
      </c>
      <c r="AY151" s="14" t="s">
        <v>118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124</v>
      </c>
      <c r="BM151" s="237" t="s">
        <v>216</v>
      </c>
    </row>
    <row r="152" s="2" customFormat="1" ht="24.15" customHeight="1">
      <c r="A152" s="35"/>
      <c r="B152" s="36"/>
      <c r="C152" s="226" t="s">
        <v>217</v>
      </c>
      <c r="D152" s="226" t="s">
        <v>120</v>
      </c>
      <c r="E152" s="227" t="s">
        <v>218</v>
      </c>
      <c r="F152" s="228" t="s">
        <v>219</v>
      </c>
      <c r="G152" s="229" t="s">
        <v>220</v>
      </c>
      <c r="H152" s="230">
        <v>13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39</v>
      </c>
      <c r="O152" s="94"/>
      <c r="P152" s="235">
        <f>O152*H152</f>
        <v>0</v>
      </c>
      <c r="Q152" s="235">
        <v>0.0066</v>
      </c>
      <c r="R152" s="235">
        <f>Q152*H152</f>
        <v>0.085800000000000001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124</v>
      </c>
      <c r="AT152" s="237" t="s">
        <v>120</v>
      </c>
      <c r="AU152" s="237" t="s">
        <v>82</v>
      </c>
      <c r="AY152" s="14" t="s">
        <v>118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124</v>
      </c>
      <c r="BM152" s="237" t="s">
        <v>221</v>
      </c>
    </row>
    <row r="153" s="2" customFormat="1" ht="21.75" customHeight="1">
      <c r="A153" s="35"/>
      <c r="B153" s="36"/>
      <c r="C153" s="240" t="s">
        <v>222</v>
      </c>
      <c r="D153" s="240" t="s">
        <v>192</v>
      </c>
      <c r="E153" s="241" t="s">
        <v>223</v>
      </c>
      <c r="F153" s="242" t="s">
        <v>224</v>
      </c>
      <c r="G153" s="243" t="s">
        <v>220</v>
      </c>
      <c r="H153" s="244">
        <v>13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39</v>
      </c>
      <c r="O153" s="94"/>
      <c r="P153" s="235">
        <f>O153*H153</f>
        <v>0</v>
      </c>
      <c r="Q153" s="235">
        <v>0.067000000000000004</v>
      </c>
      <c r="R153" s="235">
        <f>Q153*H153</f>
        <v>0.871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149</v>
      </c>
      <c r="AT153" s="237" t="s">
        <v>192</v>
      </c>
      <c r="AU153" s="237" t="s">
        <v>82</v>
      </c>
      <c r="AY153" s="14" t="s">
        <v>118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124</v>
      </c>
      <c r="BM153" s="237" t="s">
        <v>225</v>
      </c>
    </row>
    <row r="154" s="2" customFormat="1" ht="24.15" customHeight="1">
      <c r="A154" s="35"/>
      <c r="B154" s="36"/>
      <c r="C154" s="226" t="s">
        <v>226</v>
      </c>
      <c r="D154" s="226" t="s">
        <v>120</v>
      </c>
      <c r="E154" s="227" t="s">
        <v>227</v>
      </c>
      <c r="F154" s="228" t="s">
        <v>228</v>
      </c>
      <c r="G154" s="229" t="s">
        <v>152</v>
      </c>
      <c r="H154" s="230">
        <v>3.1789999999999998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39</v>
      </c>
      <c r="O154" s="94"/>
      <c r="P154" s="235">
        <f>O154*H154</f>
        <v>0</v>
      </c>
      <c r="Q154" s="235">
        <v>2.1922799999999998</v>
      </c>
      <c r="R154" s="235">
        <f>Q154*H154</f>
        <v>6.9692581199999992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124</v>
      </c>
      <c r="AT154" s="237" t="s">
        <v>120</v>
      </c>
      <c r="AU154" s="237" t="s">
        <v>82</v>
      </c>
      <c r="AY154" s="14" t="s">
        <v>118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124</v>
      </c>
      <c r="BM154" s="237" t="s">
        <v>229</v>
      </c>
    </row>
    <row r="155" s="2" customFormat="1" ht="33" customHeight="1">
      <c r="A155" s="35"/>
      <c r="B155" s="36"/>
      <c r="C155" s="226" t="s">
        <v>230</v>
      </c>
      <c r="D155" s="226" t="s">
        <v>120</v>
      </c>
      <c r="E155" s="227" t="s">
        <v>231</v>
      </c>
      <c r="F155" s="228" t="s">
        <v>232</v>
      </c>
      <c r="G155" s="229" t="s">
        <v>123</v>
      </c>
      <c r="H155" s="230">
        <v>8.4779999999999998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39</v>
      </c>
      <c r="O155" s="94"/>
      <c r="P155" s="235">
        <f>O155*H155</f>
        <v>0</v>
      </c>
      <c r="Q155" s="235">
        <v>0.0046100000000000004</v>
      </c>
      <c r="R155" s="235">
        <f>Q155*H155</f>
        <v>0.03908358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124</v>
      </c>
      <c r="AT155" s="237" t="s">
        <v>120</v>
      </c>
      <c r="AU155" s="237" t="s">
        <v>82</v>
      </c>
      <c r="AY155" s="14" t="s">
        <v>118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124</v>
      </c>
      <c r="BM155" s="237" t="s">
        <v>233</v>
      </c>
    </row>
    <row r="156" s="12" customFormat="1" ht="22.8" customHeight="1">
      <c r="A156" s="12"/>
      <c r="B156" s="210"/>
      <c r="C156" s="211"/>
      <c r="D156" s="212" t="s">
        <v>72</v>
      </c>
      <c r="E156" s="224" t="s">
        <v>136</v>
      </c>
      <c r="F156" s="224" t="s">
        <v>234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SUM(P157:P160)</f>
        <v>0</v>
      </c>
      <c r="Q156" s="218"/>
      <c r="R156" s="219">
        <f>SUM(R157:R160)</f>
        <v>667.10951999999997</v>
      </c>
      <c r="S156" s="218"/>
      <c r="T156" s="220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78</v>
      </c>
      <c r="AT156" s="222" t="s">
        <v>72</v>
      </c>
      <c r="AU156" s="222" t="s">
        <v>78</v>
      </c>
      <c r="AY156" s="221" t="s">
        <v>118</v>
      </c>
      <c r="BK156" s="223">
        <f>SUM(BK157:BK160)</f>
        <v>0</v>
      </c>
    </row>
    <row r="157" s="2" customFormat="1" ht="37.8" customHeight="1">
      <c r="A157" s="35"/>
      <c r="B157" s="36"/>
      <c r="C157" s="226" t="s">
        <v>235</v>
      </c>
      <c r="D157" s="226" t="s">
        <v>120</v>
      </c>
      <c r="E157" s="227" t="s">
        <v>236</v>
      </c>
      <c r="F157" s="228" t="s">
        <v>237</v>
      </c>
      <c r="G157" s="229" t="s">
        <v>123</v>
      </c>
      <c r="H157" s="230">
        <v>792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39</v>
      </c>
      <c r="O157" s="94"/>
      <c r="P157" s="235">
        <f>O157*H157</f>
        <v>0</v>
      </c>
      <c r="Q157" s="235">
        <v>0.29160000000000003</v>
      </c>
      <c r="R157" s="235">
        <f>Q157*H157</f>
        <v>230.94720000000001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124</v>
      </c>
      <c r="AT157" s="237" t="s">
        <v>120</v>
      </c>
      <c r="AU157" s="237" t="s">
        <v>82</v>
      </c>
      <c r="AY157" s="14" t="s">
        <v>118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124</v>
      </c>
      <c r="BM157" s="237" t="s">
        <v>238</v>
      </c>
    </row>
    <row r="158" s="2" customFormat="1" ht="24.15" customHeight="1">
      <c r="A158" s="35"/>
      <c r="B158" s="36"/>
      <c r="C158" s="226" t="s">
        <v>239</v>
      </c>
      <c r="D158" s="226" t="s">
        <v>120</v>
      </c>
      <c r="E158" s="227" t="s">
        <v>240</v>
      </c>
      <c r="F158" s="228" t="s">
        <v>241</v>
      </c>
      <c r="G158" s="229" t="s">
        <v>123</v>
      </c>
      <c r="H158" s="230">
        <v>792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39</v>
      </c>
      <c r="O158" s="94"/>
      <c r="P158" s="235">
        <f>O158*H158</f>
        <v>0</v>
      </c>
      <c r="Q158" s="235">
        <v>0.4108</v>
      </c>
      <c r="R158" s="235">
        <f>Q158*H158</f>
        <v>325.35359999999997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124</v>
      </c>
      <c r="AT158" s="237" t="s">
        <v>120</v>
      </c>
      <c r="AU158" s="237" t="s">
        <v>82</v>
      </c>
      <c r="AY158" s="14" t="s">
        <v>118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124</v>
      </c>
      <c r="BM158" s="237" t="s">
        <v>242</v>
      </c>
    </row>
    <row r="159" s="2" customFormat="1" ht="33" customHeight="1">
      <c r="A159" s="35"/>
      <c r="B159" s="36"/>
      <c r="C159" s="226" t="s">
        <v>243</v>
      </c>
      <c r="D159" s="226" t="s">
        <v>120</v>
      </c>
      <c r="E159" s="227" t="s">
        <v>244</v>
      </c>
      <c r="F159" s="228" t="s">
        <v>245</v>
      </c>
      <c r="G159" s="229" t="s">
        <v>123</v>
      </c>
      <c r="H159" s="230">
        <v>792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39</v>
      </c>
      <c r="O159" s="94"/>
      <c r="P159" s="235">
        <f>O159*H159</f>
        <v>0</v>
      </c>
      <c r="Q159" s="235">
        <v>0.00071000000000000002</v>
      </c>
      <c r="R159" s="235">
        <f>Q159*H159</f>
        <v>0.56232000000000004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124</v>
      </c>
      <c r="AT159" s="237" t="s">
        <v>120</v>
      </c>
      <c r="AU159" s="237" t="s">
        <v>82</v>
      </c>
      <c r="AY159" s="14" t="s">
        <v>118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124</v>
      </c>
      <c r="BM159" s="237" t="s">
        <v>246</v>
      </c>
    </row>
    <row r="160" s="2" customFormat="1" ht="24.15" customHeight="1">
      <c r="A160" s="35"/>
      <c r="B160" s="36"/>
      <c r="C160" s="226" t="s">
        <v>247</v>
      </c>
      <c r="D160" s="226" t="s">
        <v>120</v>
      </c>
      <c r="E160" s="227" t="s">
        <v>248</v>
      </c>
      <c r="F160" s="228" t="s">
        <v>249</v>
      </c>
      <c r="G160" s="229" t="s">
        <v>123</v>
      </c>
      <c r="H160" s="230">
        <v>792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39</v>
      </c>
      <c r="O160" s="94"/>
      <c r="P160" s="235">
        <f>O160*H160</f>
        <v>0</v>
      </c>
      <c r="Q160" s="235">
        <v>0.13919999999999999</v>
      </c>
      <c r="R160" s="235">
        <f>Q160*H160</f>
        <v>110.24639999999999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124</v>
      </c>
      <c r="AT160" s="237" t="s">
        <v>120</v>
      </c>
      <c r="AU160" s="237" t="s">
        <v>82</v>
      </c>
      <c r="AY160" s="14" t="s">
        <v>118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124</v>
      </c>
      <c r="BM160" s="237" t="s">
        <v>250</v>
      </c>
    </row>
    <row r="161" s="12" customFormat="1" ht="22.8" customHeight="1">
      <c r="A161" s="12"/>
      <c r="B161" s="210"/>
      <c r="C161" s="211"/>
      <c r="D161" s="212" t="s">
        <v>72</v>
      </c>
      <c r="E161" s="224" t="s">
        <v>149</v>
      </c>
      <c r="F161" s="224" t="s">
        <v>251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SUM(P162:P187)</f>
        <v>0</v>
      </c>
      <c r="Q161" s="218"/>
      <c r="R161" s="219">
        <f>SUM(R162:R187)</f>
        <v>40.948776989999999</v>
      </c>
      <c r="S161" s="218"/>
      <c r="T161" s="220">
        <f>SUM(T162:T187)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78</v>
      </c>
      <c r="AT161" s="222" t="s">
        <v>72</v>
      </c>
      <c r="AU161" s="222" t="s">
        <v>78</v>
      </c>
      <c r="AY161" s="221" t="s">
        <v>118</v>
      </c>
      <c r="BK161" s="223">
        <f>SUM(BK162:BK187)</f>
        <v>0</v>
      </c>
    </row>
    <row r="162" s="2" customFormat="1" ht="24.15" customHeight="1">
      <c r="A162" s="35"/>
      <c r="B162" s="36"/>
      <c r="C162" s="226" t="s">
        <v>252</v>
      </c>
      <c r="D162" s="226" t="s">
        <v>120</v>
      </c>
      <c r="E162" s="227" t="s">
        <v>253</v>
      </c>
      <c r="F162" s="228" t="s">
        <v>254</v>
      </c>
      <c r="G162" s="229" t="s">
        <v>134</v>
      </c>
      <c r="H162" s="230">
        <v>112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39</v>
      </c>
      <c r="O162" s="94"/>
      <c r="P162" s="235">
        <f>O162*H162</f>
        <v>0</v>
      </c>
      <c r="Q162" s="235">
        <v>1.0000000000000001E-05</v>
      </c>
      <c r="R162" s="235">
        <f>Q162*H162</f>
        <v>0.0011200000000000001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124</v>
      </c>
      <c r="AT162" s="237" t="s">
        <v>120</v>
      </c>
      <c r="AU162" s="237" t="s">
        <v>82</v>
      </c>
      <c r="AY162" s="14" t="s">
        <v>118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124</v>
      </c>
      <c r="BM162" s="237" t="s">
        <v>255</v>
      </c>
    </row>
    <row r="163" s="2" customFormat="1" ht="33" customHeight="1">
      <c r="A163" s="35"/>
      <c r="B163" s="36"/>
      <c r="C163" s="240" t="s">
        <v>256</v>
      </c>
      <c r="D163" s="240" t="s">
        <v>192</v>
      </c>
      <c r="E163" s="241" t="s">
        <v>257</v>
      </c>
      <c r="F163" s="242" t="s">
        <v>258</v>
      </c>
      <c r="G163" s="243" t="s">
        <v>220</v>
      </c>
      <c r="H163" s="244">
        <v>18.667000000000002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39</v>
      </c>
      <c r="O163" s="94"/>
      <c r="P163" s="235">
        <f>O163*H163</f>
        <v>0</v>
      </c>
      <c r="Q163" s="235">
        <v>0.021530000000000001</v>
      </c>
      <c r="R163" s="235">
        <f>Q163*H163</f>
        <v>0.40190051000000004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149</v>
      </c>
      <c r="AT163" s="237" t="s">
        <v>192</v>
      </c>
      <c r="AU163" s="237" t="s">
        <v>82</v>
      </c>
      <c r="AY163" s="14" t="s">
        <v>118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124</v>
      </c>
      <c r="BM163" s="237" t="s">
        <v>259</v>
      </c>
    </row>
    <row r="164" s="2" customFormat="1" ht="24.15" customHeight="1">
      <c r="A164" s="35"/>
      <c r="B164" s="36"/>
      <c r="C164" s="226" t="s">
        <v>260</v>
      </c>
      <c r="D164" s="226" t="s">
        <v>120</v>
      </c>
      <c r="E164" s="227" t="s">
        <v>261</v>
      </c>
      <c r="F164" s="228" t="s">
        <v>262</v>
      </c>
      <c r="G164" s="229" t="s">
        <v>134</v>
      </c>
      <c r="H164" s="230">
        <v>432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39</v>
      </c>
      <c r="O164" s="94"/>
      <c r="P164" s="235">
        <f>O164*H164</f>
        <v>0</v>
      </c>
      <c r="Q164" s="235">
        <v>2.0000000000000002E-05</v>
      </c>
      <c r="R164" s="235">
        <f>Q164*H164</f>
        <v>0.0086400000000000001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124</v>
      </c>
      <c r="AT164" s="237" t="s">
        <v>120</v>
      </c>
      <c r="AU164" s="237" t="s">
        <v>82</v>
      </c>
      <c r="AY164" s="14" t="s">
        <v>118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124</v>
      </c>
      <c r="BM164" s="237" t="s">
        <v>263</v>
      </c>
    </row>
    <row r="165" s="2" customFormat="1" ht="33" customHeight="1">
      <c r="A165" s="35"/>
      <c r="B165" s="36"/>
      <c r="C165" s="240" t="s">
        <v>264</v>
      </c>
      <c r="D165" s="240" t="s">
        <v>192</v>
      </c>
      <c r="E165" s="241" t="s">
        <v>265</v>
      </c>
      <c r="F165" s="242" t="s">
        <v>266</v>
      </c>
      <c r="G165" s="243" t="s">
        <v>220</v>
      </c>
      <c r="H165" s="244">
        <v>72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39</v>
      </c>
      <c r="O165" s="94"/>
      <c r="P165" s="235">
        <f>O165*H165</f>
        <v>0</v>
      </c>
      <c r="Q165" s="235">
        <v>0.083059999999999995</v>
      </c>
      <c r="R165" s="235">
        <f>Q165*H165</f>
        <v>5.9803199999999999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149</v>
      </c>
      <c r="AT165" s="237" t="s">
        <v>192</v>
      </c>
      <c r="AU165" s="237" t="s">
        <v>82</v>
      </c>
      <c r="AY165" s="14" t="s">
        <v>118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124</v>
      </c>
      <c r="BM165" s="237" t="s">
        <v>267</v>
      </c>
    </row>
    <row r="166" s="2" customFormat="1" ht="16.5" customHeight="1">
      <c r="A166" s="35"/>
      <c r="B166" s="36"/>
      <c r="C166" s="226" t="s">
        <v>268</v>
      </c>
      <c r="D166" s="226" t="s">
        <v>120</v>
      </c>
      <c r="E166" s="227" t="s">
        <v>269</v>
      </c>
      <c r="F166" s="228" t="s">
        <v>270</v>
      </c>
      <c r="G166" s="229" t="s">
        <v>220</v>
      </c>
      <c r="H166" s="230">
        <v>14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39</v>
      </c>
      <c r="O166" s="94"/>
      <c r="P166" s="235">
        <f>O166*H166</f>
        <v>0</v>
      </c>
      <c r="Q166" s="235">
        <v>5.0000000000000002E-05</v>
      </c>
      <c r="R166" s="235">
        <f>Q166*H166</f>
        <v>0.00069999999999999999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124</v>
      </c>
      <c r="AT166" s="237" t="s">
        <v>120</v>
      </c>
      <c r="AU166" s="237" t="s">
        <v>82</v>
      </c>
      <c r="AY166" s="14" t="s">
        <v>118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124</v>
      </c>
      <c r="BM166" s="237" t="s">
        <v>271</v>
      </c>
    </row>
    <row r="167" s="2" customFormat="1" ht="24.15" customHeight="1">
      <c r="A167" s="35"/>
      <c r="B167" s="36"/>
      <c r="C167" s="240" t="s">
        <v>272</v>
      </c>
      <c r="D167" s="240" t="s">
        <v>192</v>
      </c>
      <c r="E167" s="241" t="s">
        <v>273</v>
      </c>
      <c r="F167" s="242" t="s">
        <v>274</v>
      </c>
      <c r="G167" s="243" t="s">
        <v>220</v>
      </c>
      <c r="H167" s="244">
        <v>14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39</v>
      </c>
      <c r="O167" s="94"/>
      <c r="P167" s="235">
        <f>O167*H167</f>
        <v>0</v>
      </c>
      <c r="Q167" s="235">
        <v>0.00069999999999999999</v>
      </c>
      <c r="R167" s="235">
        <f>Q167*H167</f>
        <v>0.0097999999999999997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149</v>
      </c>
      <c r="AT167" s="237" t="s">
        <v>192</v>
      </c>
      <c r="AU167" s="237" t="s">
        <v>82</v>
      </c>
      <c r="AY167" s="14" t="s">
        <v>118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124</v>
      </c>
      <c r="BM167" s="237" t="s">
        <v>275</v>
      </c>
    </row>
    <row r="168" s="2" customFormat="1" ht="16.5" customHeight="1">
      <c r="A168" s="35"/>
      <c r="B168" s="36"/>
      <c r="C168" s="226" t="s">
        <v>276</v>
      </c>
      <c r="D168" s="226" t="s">
        <v>120</v>
      </c>
      <c r="E168" s="227" t="s">
        <v>277</v>
      </c>
      <c r="F168" s="228" t="s">
        <v>278</v>
      </c>
      <c r="G168" s="229" t="s">
        <v>220</v>
      </c>
      <c r="H168" s="230">
        <v>14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39</v>
      </c>
      <c r="O168" s="94"/>
      <c r="P168" s="235">
        <f>O168*H168</f>
        <v>0</v>
      </c>
      <c r="Q168" s="235">
        <v>5.0000000000000002E-05</v>
      </c>
      <c r="R168" s="235">
        <f>Q168*H168</f>
        <v>0.00069999999999999999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124</v>
      </c>
      <c r="AT168" s="237" t="s">
        <v>120</v>
      </c>
      <c r="AU168" s="237" t="s">
        <v>82</v>
      </c>
      <c r="AY168" s="14" t="s">
        <v>118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124</v>
      </c>
      <c r="BM168" s="237" t="s">
        <v>279</v>
      </c>
    </row>
    <row r="169" s="2" customFormat="1" ht="24.15" customHeight="1">
      <c r="A169" s="35"/>
      <c r="B169" s="36"/>
      <c r="C169" s="240" t="s">
        <v>280</v>
      </c>
      <c r="D169" s="240" t="s">
        <v>192</v>
      </c>
      <c r="E169" s="241" t="s">
        <v>281</v>
      </c>
      <c r="F169" s="242" t="s">
        <v>282</v>
      </c>
      <c r="G169" s="243" t="s">
        <v>220</v>
      </c>
      <c r="H169" s="244">
        <v>14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39</v>
      </c>
      <c r="O169" s="94"/>
      <c r="P169" s="235">
        <f>O169*H169</f>
        <v>0</v>
      </c>
      <c r="Q169" s="235">
        <v>0.00029999999999999997</v>
      </c>
      <c r="R169" s="235">
        <f>Q169*H169</f>
        <v>0.0041999999999999997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149</v>
      </c>
      <c r="AT169" s="237" t="s">
        <v>192</v>
      </c>
      <c r="AU169" s="237" t="s">
        <v>82</v>
      </c>
      <c r="AY169" s="14" t="s">
        <v>118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124</v>
      </c>
      <c r="BM169" s="237" t="s">
        <v>283</v>
      </c>
    </row>
    <row r="170" s="2" customFormat="1" ht="16.5" customHeight="1">
      <c r="A170" s="35"/>
      <c r="B170" s="36"/>
      <c r="C170" s="226" t="s">
        <v>284</v>
      </c>
      <c r="D170" s="226" t="s">
        <v>120</v>
      </c>
      <c r="E170" s="227" t="s">
        <v>285</v>
      </c>
      <c r="F170" s="228" t="s">
        <v>286</v>
      </c>
      <c r="G170" s="229" t="s">
        <v>220</v>
      </c>
      <c r="H170" s="230">
        <v>14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39</v>
      </c>
      <c r="O170" s="94"/>
      <c r="P170" s="235">
        <f>O170*H170</f>
        <v>0</v>
      </c>
      <c r="Q170" s="235">
        <v>0.00010000000000000001</v>
      </c>
      <c r="R170" s="235">
        <f>Q170*H170</f>
        <v>0.0014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124</v>
      </c>
      <c r="AT170" s="237" t="s">
        <v>120</v>
      </c>
      <c r="AU170" s="237" t="s">
        <v>82</v>
      </c>
      <c r="AY170" s="14" t="s">
        <v>118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124</v>
      </c>
      <c r="BM170" s="237" t="s">
        <v>287</v>
      </c>
    </row>
    <row r="171" s="2" customFormat="1" ht="24.15" customHeight="1">
      <c r="A171" s="35"/>
      <c r="B171" s="36"/>
      <c r="C171" s="240" t="s">
        <v>288</v>
      </c>
      <c r="D171" s="240" t="s">
        <v>192</v>
      </c>
      <c r="E171" s="241" t="s">
        <v>289</v>
      </c>
      <c r="F171" s="242" t="s">
        <v>290</v>
      </c>
      <c r="G171" s="243" t="s">
        <v>220</v>
      </c>
      <c r="H171" s="244">
        <v>14</v>
      </c>
      <c r="I171" s="245"/>
      <c r="J171" s="244">
        <f>ROUND(I171*H171,3)</f>
        <v>0</v>
      </c>
      <c r="K171" s="246"/>
      <c r="L171" s="247"/>
      <c r="M171" s="248" t="s">
        <v>1</v>
      </c>
      <c r="N171" s="249" t="s">
        <v>39</v>
      </c>
      <c r="O171" s="94"/>
      <c r="P171" s="235">
        <f>O171*H171</f>
        <v>0</v>
      </c>
      <c r="Q171" s="235">
        <v>0.0061000000000000004</v>
      </c>
      <c r="R171" s="235">
        <f>Q171*H171</f>
        <v>0.085400000000000004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149</v>
      </c>
      <c r="AT171" s="237" t="s">
        <v>192</v>
      </c>
      <c r="AU171" s="237" t="s">
        <v>82</v>
      </c>
      <c r="AY171" s="14" t="s">
        <v>118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124</v>
      </c>
      <c r="BM171" s="237" t="s">
        <v>291</v>
      </c>
    </row>
    <row r="172" s="2" customFormat="1" ht="16.5" customHeight="1">
      <c r="A172" s="35"/>
      <c r="B172" s="36"/>
      <c r="C172" s="226" t="s">
        <v>292</v>
      </c>
      <c r="D172" s="226" t="s">
        <v>120</v>
      </c>
      <c r="E172" s="227" t="s">
        <v>293</v>
      </c>
      <c r="F172" s="228" t="s">
        <v>294</v>
      </c>
      <c r="G172" s="229" t="s">
        <v>134</v>
      </c>
      <c r="H172" s="230">
        <v>112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39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124</v>
      </c>
      <c r="AT172" s="237" t="s">
        <v>120</v>
      </c>
      <c r="AU172" s="237" t="s">
        <v>82</v>
      </c>
      <c r="AY172" s="14" t="s">
        <v>118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124</v>
      </c>
      <c r="BM172" s="237" t="s">
        <v>295</v>
      </c>
    </row>
    <row r="173" s="2" customFormat="1" ht="16.5" customHeight="1">
      <c r="A173" s="35"/>
      <c r="B173" s="36"/>
      <c r="C173" s="226" t="s">
        <v>296</v>
      </c>
      <c r="D173" s="226" t="s">
        <v>120</v>
      </c>
      <c r="E173" s="227" t="s">
        <v>297</v>
      </c>
      <c r="F173" s="228" t="s">
        <v>298</v>
      </c>
      <c r="G173" s="229" t="s">
        <v>134</v>
      </c>
      <c r="H173" s="230">
        <v>444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39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124</v>
      </c>
      <c r="AT173" s="237" t="s">
        <v>120</v>
      </c>
      <c r="AU173" s="237" t="s">
        <v>82</v>
      </c>
      <c r="AY173" s="14" t="s">
        <v>118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124</v>
      </c>
      <c r="BM173" s="237" t="s">
        <v>299</v>
      </c>
    </row>
    <row r="174" s="2" customFormat="1" ht="24.15" customHeight="1">
      <c r="A174" s="35"/>
      <c r="B174" s="36"/>
      <c r="C174" s="240" t="s">
        <v>300</v>
      </c>
      <c r="D174" s="240" t="s">
        <v>192</v>
      </c>
      <c r="E174" s="241" t="s">
        <v>301</v>
      </c>
      <c r="F174" s="242" t="s">
        <v>302</v>
      </c>
      <c r="G174" s="243" t="s">
        <v>220</v>
      </c>
      <c r="H174" s="244">
        <v>1</v>
      </c>
      <c r="I174" s="245"/>
      <c r="J174" s="244">
        <f>ROUND(I174*H174,3)</f>
        <v>0</v>
      </c>
      <c r="K174" s="246"/>
      <c r="L174" s="247"/>
      <c r="M174" s="248" t="s">
        <v>1</v>
      </c>
      <c r="N174" s="249" t="s">
        <v>39</v>
      </c>
      <c r="O174" s="94"/>
      <c r="P174" s="235">
        <f>O174*H174</f>
        <v>0</v>
      </c>
      <c r="Q174" s="235">
        <v>0.014999999999999999</v>
      </c>
      <c r="R174" s="235">
        <f>Q174*H174</f>
        <v>0.014999999999999999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149</v>
      </c>
      <c r="AT174" s="237" t="s">
        <v>192</v>
      </c>
      <c r="AU174" s="237" t="s">
        <v>82</v>
      </c>
      <c r="AY174" s="14" t="s">
        <v>118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124</v>
      </c>
      <c r="BM174" s="237" t="s">
        <v>303</v>
      </c>
    </row>
    <row r="175" s="2" customFormat="1" ht="21.75" customHeight="1">
      <c r="A175" s="35"/>
      <c r="B175" s="36"/>
      <c r="C175" s="226" t="s">
        <v>304</v>
      </c>
      <c r="D175" s="226" t="s">
        <v>120</v>
      </c>
      <c r="E175" s="227" t="s">
        <v>305</v>
      </c>
      <c r="F175" s="228" t="s">
        <v>306</v>
      </c>
      <c r="G175" s="229" t="s">
        <v>134</v>
      </c>
      <c r="H175" s="230">
        <v>444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39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124</v>
      </c>
      <c r="AT175" s="237" t="s">
        <v>120</v>
      </c>
      <c r="AU175" s="237" t="s">
        <v>82</v>
      </c>
      <c r="AY175" s="14" t="s">
        <v>118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124</v>
      </c>
      <c r="BM175" s="237" t="s">
        <v>307</v>
      </c>
    </row>
    <row r="176" s="2" customFormat="1" ht="24.15" customHeight="1">
      <c r="A176" s="35"/>
      <c r="B176" s="36"/>
      <c r="C176" s="226" t="s">
        <v>308</v>
      </c>
      <c r="D176" s="226" t="s">
        <v>120</v>
      </c>
      <c r="E176" s="227" t="s">
        <v>309</v>
      </c>
      <c r="F176" s="228" t="s">
        <v>310</v>
      </c>
      <c r="G176" s="229" t="s">
        <v>220</v>
      </c>
      <c r="H176" s="230">
        <v>2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39</v>
      </c>
      <c r="O176" s="94"/>
      <c r="P176" s="235">
        <f>O176*H176</f>
        <v>0</v>
      </c>
      <c r="Q176" s="235">
        <v>0.037240000000000002</v>
      </c>
      <c r="R176" s="235">
        <f>Q176*H176</f>
        <v>0.074480000000000005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124</v>
      </c>
      <c r="AT176" s="237" t="s">
        <v>120</v>
      </c>
      <c r="AU176" s="237" t="s">
        <v>82</v>
      </c>
      <c r="AY176" s="14" t="s">
        <v>118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82</v>
      </c>
      <c r="BK176" s="239">
        <f>ROUND(I176*H176,3)</f>
        <v>0</v>
      </c>
      <c r="BL176" s="14" t="s">
        <v>124</v>
      </c>
      <c r="BM176" s="237" t="s">
        <v>311</v>
      </c>
    </row>
    <row r="177" s="2" customFormat="1" ht="24.15" customHeight="1">
      <c r="A177" s="35"/>
      <c r="B177" s="36"/>
      <c r="C177" s="226" t="s">
        <v>312</v>
      </c>
      <c r="D177" s="226" t="s">
        <v>120</v>
      </c>
      <c r="E177" s="227" t="s">
        <v>313</v>
      </c>
      <c r="F177" s="228" t="s">
        <v>314</v>
      </c>
      <c r="G177" s="229" t="s">
        <v>152</v>
      </c>
      <c r="H177" s="230">
        <v>0.056000000000000001</v>
      </c>
      <c r="I177" s="231"/>
      <c r="J177" s="230">
        <f>ROUND(I177*H177,3)</f>
        <v>0</v>
      </c>
      <c r="K177" s="232"/>
      <c r="L177" s="41"/>
      <c r="M177" s="233" t="s">
        <v>1</v>
      </c>
      <c r="N177" s="234" t="s">
        <v>39</v>
      </c>
      <c r="O177" s="94"/>
      <c r="P177" s="235">
        <f>O177*H177</f>
        <v>0</v>
      </c>
      <c r="Q177" s="235">
        <v>2.4795799999999999</v>
      </c>
      <c r="R177" s="235">
        <f>Q177*H177</f>
        <v>0.13885648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124</v>
      </c>
      <c r="AT177" s="237" t="s">
        <v>120</v>
      </c>
      <c r="AU177" s="237" t="s">
        <v>82</v>
      </c>
      <c r="AY177" s="14" t="s">
        <v>118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124</v>
      </c>
      <c r="BM177" s="237" t="s">
        <v>315</v>
      </c>
    </row>
    <row r="178" s="2" customFormat="1" ht="24.15" customHeight="1">
      <c r="A178" s="35"/>
      <c r="B178" s="36"/>
      <c r="C178" s="226" t="s">
        <v>316</v>
      </c>
      <c r="D178" s="226" t="s">
        <v>120</v>
      </c>
      <c r="E178" s="227" t="s">
        <v>317</v>
      </c>
      <c r="F178" s="228" t="s">
        <v>318</v>
      </c>
      <c r="G178" s="229" t="s">
        <v>220</v>
      </c>
      <c r="H178" s="230">
        <v>34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39</v>
      </c>
      <c r="O178" s="94"/>
      <c r="P178" s="235">
        <f>O178*H178</f>
        <v>0</v>
      </c>
      <c r="Q178" s="235">
        <v>0.023570000000000001</v>
      </c>
      <c r="R178" s="235">
        <f>Q178*H178</f>
        <v>0.80137999999999998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124</v>
      </c>
      <c r="AT178" s="237" t="s">
        <v>120</v>
      </c>
      <c r="AU178" s="237" t="s">
        <v>82</v>
      </c>
      <c r="AY178" s="14" t="s">
        <v>118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124</v>
      </c>
      <c r="BM178" s="237" t="s">
        <v>319</v>
      </c>
    </row>
    <row r="179" s="2" customFormat="1" ht="24.15" customHeight="1">
      <c r="A179" s="35"/>
      <c r="B179" s="36"/>
      <c r="C179" s="240" t="s">
        <v>320</v>
      </c>
      <c r="D179" s="240" t="s">
        <v>192</v>
      </c>
      <c r="E179" s="241" t="s">
        <v>321</v>
      </c>
      <c r="F179" s="242" t="s">
        <v>322</v>
      </c>
      <c r="G179" s="243" t="s">
        <v>220</v>
      </c>
      <c r="H179" s="244">
        <v>8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39</v>
      </c>
      <c r="O179" s="94"/>
      <c r="P179" s="235">
        <f>O179*H179</f>
        <v>0</v>
      </c>
      <c r="Q179" s="235">
        <v>0.215</v>
      </c>
      <c r="R179" s="235">
        <f>Q179*H179</f>
        <v>1.72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149</v>
      </c>
      <c r="AT179" s="237" t="s">
        <v>192</v>
      </c>
      <c r="AU179" s="237" t="s">
        <v>82</v>
      </c>
      <c r="AY179" s="14" t="s">
        <v>118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124</v>
      </c>
      <c r="BM179" s="237" t="s">
        <v>323</v>
      </c>
    </row>
    <row r="180" s="2" customFormat="1" ht="24.15" customHeight="1">
      <c r="A180" s="35"/>
      <c r="B180" s="36"/>
      <c r="C180" s="240" t="s">
        <v>324</v>
      </c>
      <c r="D180" s="240" t="s">
        <v>192</v>
      </c>
      <c r="E180" s="241" t="s">
        <v>325</v>
      </c>
      <c r="F180" s="242" t="s">
        <v>326</v>
      </c>
      <c r="G180" s="243" t="s">
        <v>220</v>
      </c>
      <c r="H180" s="244">
        <v>14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39</v>
      </c>
      <c r="O180" s="94"/>
      <c r="P180" s="235">
        <f>O180*H180</f>
        <v>0</v>
      </c>
      <c r="Q180" s="235">
        <v>0.42999999999999999</v>
      </c>
      <c r="R180" s="235">
        <f>Q180*H180</f>
        <v>6.0199999999999996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149</v>
      </c>
      <c r="AT180" s="237" t="s">
        <v>192</v>
      </c>
      <c r="AU180" s="237" t="s">
        <v>82</v>
      </c>
      <c r="AY180" s="14" t="s">
        <v>118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82</v>
      </c>
      <c r="BK180" s="239">
        <f>ROUND(I180*H180,3)</f>
        <v>0</v>
      </c>
      <c r="BL180" s="14" t="s">
        <v>124</v>
      </c>
      <c r="BM180" s="237" t="s">
        <v>327</v>
      </c>
    </row>
    <row r="181" s="2" customFormat="1" ht="37.8" customHeight="1">
      <c r="A181" s="35"/>
      <c r="B181" s="36"/>
      <c r="C181" s="240" t="s">
        <v>328</v>
      </c>
      <c r="D181" s="240" t="s">
        <v>192</v>
      </c>
      <c r="E181" s="241" t="s">
        <v>329</v>
      </c>
      <c r="F181" s="242" t="s">
        <v>330</v>
      </c>
      <c r="G181" s="243" t="s">
        <v>220</v>
      </c>
      <c r="H181" s="244">
        <v>12</v>
      </c>
      <c r="I181" s="245"/>
      <c r="J181" s="244">
        <f>ROUND(I181*H181,3)</f>
        <v>0</v>
      </c>
      <c r="K181" s="246"/>
      <c r="L181" s="247"/>
      <c r="M181" s="248" t="s">
        <v>1</v>
      </c>
      <c r="N181" s="249" t="s">
        <v>39</v>
      </c>
      <c r="O181" s="94"/>
      <c r="P181" s="235">
        <f>O181*H181</f>
        <v>0</v>
      </c>
      <c r="Q181" s="235">
        <v>0.505</v>
      </c>
      <c r="R181" s="235">
        <f>Q181*H181</f>
        <v>6.0600000000000005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149</v>
      </c>
      <c r="AT181" s="237" t="s">
        <v>192</v>
      </c>
      <c r="AU181" s="237" t="s">
        <v>82</v>
      </c>
      <c r="AY181" s="14" t="s">
        <v>118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124</v>
      </c>
      <c r="BM181" s="237" t="s">
        <v>331</v>
      </c>
    </row>
    <row r="182" s="2" customFormat="1" ht="33" customHeight="1">
      <c r="A182" s="35"/>
      <c r="B182" s="36"/>
      <c r="C182" s="240" t="s">
        <v>332</v>
      </c>
      <c r="D182" s="240" t="s">
        <v>192</v>
      </c>
      <c r="E182" s="241" t="s">
        <v>333</v>
      </c>
      <c r="F182" s="242" t="s">
        <v>334</v>
      </c>
      <c r="G182" s="243" t="s">
        <v>220</v>
      </c>
      <c r="H182" s="244">
        <v>34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39</v>
      </c>
      <c r="O182" s="94"/>
      <c r="P182" s="235">
        <f>O182*H182</f>
        <v>0</v>
      </c>
      <c r="Q182" s="235">
        <v>0.002</v>
      </c>
      <c r="R182" s="235">
        <f>Q182*H182</f>
        <v>0.068000000000000005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149</v>
      </c>
      <c r="AT182" s="237" t="s">
        <v>192</v>
      </c>
      <c r="AU182" s="237" t="s">
        <v>82</v>
      </c>
      <c r="AY182" s="14" t="s">
        <v>118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124</v>
      </c>
      <c r="BM182" s="237" t="s">
        <v>335</v>
      </c>
    </row>
    <row r="183" s="2" customFormat="1" ht="24.15" customHeight="1">
      <c r="A183" s="35"/>
      <c r="B183" s="36"/>
      <c r="C183" s="226" t="s">
        <v>336</v>
      </c>
      <c r="D183" s="226" t="s">
        <v>120</v>
      </c>
      <c r="E183" s="227" t="s">
        <v>337</v>
      </c>
      <c r="F183" s="228" t="s">
        <v>338</v>
      </c>
      <c r="G183" s="229" t="s">
        <v>220</v>
      </c>
      <c r="H183" s="230">
        <v>12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39</v>
      </c>
      <c r="O183" s="94"/>
      <c r="P183" s="235">
        <f>O183*H183</f>
        <v>0</v>
      </c>
      <c r="Q183" s="235">
        <v>0.034419999999999999</v>
      </c>
      <c r="R183" s="235">
        <f>Q183*H183</f>
        <v>0.41303999999999996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124</v>
      </c>
      <c r="AT183" s="237" t="s">
        <v>120</v>
      </c>
      <c r="AU183" s="237" t="s">
        <v>82</v>
      </c>
      <c r="AY183" s="14" t="s">
        <v>118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124</v>
      </c>
      <c r="BM183" s="237" t="s">
        <v>339</v>
      </c>
    </row>
    <row r="184" s="2" customFormat="1" ht="37.8" customHeight="1">
      <c r="A184" s="35"/>
      <c r="B184" s="36"/>
      <c r="C184" s="240" t="s">
        <v>340</v>
      </c>
      <c r="D184" s="240" t="s">
        <v>192</v>
      </c>
      <c r="E184" s="241" t="s">
        <v>341</v>
      </c>
      <c r="F184" s="242" t="s">
        <v>342</v>
      </c>
      <c r="G184" s="243" t="s">
        <v>220</v>
      </c>
      <c r="H184" s="244">
        <v>12</v>
      </c>
      <c r="I184" s="245"/>
      <c r="J184" s="244">
        <f>ROUND(I184*H184,3)</f>
        <v>0</v>
      </c>
      <c r="K184" s="246"/>
      <c r="L184" s="247"/>
      <c r="M184" s="248" t="s">
        <v>1</v>
      </c>
      <c r="N184" s="249" t="s">
        <v>39</v>
      </c>
      <c r="O184" s="94"/>
      <c r="P184" s="235">
        <f>O184*H184</f>
        <v>0</v>
      </c>
      <c r="Q184" s="235">
        <v>1.45</v>
      </c>
      <c r="R184" s="235">
        <f>Q184*H184</f>
        <v>17.399999999999999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149</v>
      </c>
      <c r="AT184" s="237" t="s">
        <v>192</v>
      </c>
      <c r="AU184" s="237" t="s">
        <v>82</v>
      </c>
      <c r="AY184" s="14" t="s">
        <v>118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82</v>
      </c>
      <c r="BK184" s="239">
        <f>ROUND(I184*H184,3)</f>
        <v>0</v>
      </c>
      <c r="BL184" s="14" t="s">
        <v>124</v>
      </c>
      <c r="BM184" s="237" t="s">
        <v>343</v>
      </c>
    </row>
    <row r="185" s="2" customFormat="1" ht="16.5" customHeight="1">
      <c r="A185" s="35"/>
      <c r="B185" s="36"/>
      <c r="C185" s="226" t="s">
        <v>344</v>
      </c>
      <c r="D185" s="226" t="s">
        <v>120</v>
      </c>
      <c r="E185" s="227" t="s">
        <v>345</v>
      </c>
      <c r="F185" s="228" t="s">
        <v>346</v>
      </c>
      <c r="G185" s="229" t="s">
        <v>220</v>
      </c>
      <c r="H185" s="230">
        <v>12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39</v>
      </c>
      <c r="O185" s="94"/>
      <c r="P185" s="235">
        <f>O185*H185</f>
        <v>0</v>
      </c>
      <c r="Q185" s="235">
        <v>0.0033</v>
      </c>
      <c r="R185" s="235">
        <f>Q185*H185</f>
        <v>0.039599999999999996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124</v>
      </c>
      <c r="AT185" s="237" t="s">
        <v>120</v>
      </c>
      <c r="AU185" s="237" t="s">
        <v>82</v>
      </c>
      <c r="AY185" s="14" t="s">
        <v>118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82</v>
      </c>
      <c r="BK185" s="239">
        <f>ROUND(I185*H185,3)</f>
        <v>0</v>
      </c>
      <c r="BL185" s="14" t="s">
        <v>124</v>
      </c>
      <c r="BM185" s="237" t="s">
        <v>347</v>
      </c>
    </row>
    <row r="186" s="2" customFormat="1" ht="24.15" customHeight="1">
      <c r="A186" s="35"/>
      <c r="B186" s="36"/>
      <c r="C186" s="226" t="s">
        <v>348</v>
      </c>
      <c r="D186" s="226" t="s">
        <v>120</v>
      </c>
      <c r="E186" s="227" t="s">
        <v>349</v>
      </c>
      <c r="F186" s="228" t="s">
        <v>350</v>
      </c>
      <c r="G186" s="229" t="s">
        <v>220</v>
      </c>
      <c r="H186" s="230">
        <v>12</v>
      </c>
      <c r="I186" s="231"/>
      <c r="J186" s="230">
        <f>ROUND(I186*H186,3)</f>
        <v>0</v>
      </c>
      <c r="K186" s="232"/>
      <c r="L186" s="41"/>
      <c r="M186" s="233" t="s">
        <v>1</v>
      </c>
      <c r="N186" s="234" t="s">
        <v>39</v>
      </c>
      <c r="O186" s="94"/>
      <c r="P186" s="235">
        <f>O186*H186</f>
        <v>0</v>
      </c>
      <c r="Q186" s="235">
        <v>0.0070200000000000002</v>
      </c>
      <c r="R186" s="235">
        <f>Q186*H186</f>
        <v>0.084240000000000009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124</v>
      </c>
      <c r="AT186" s="237" t="s">
        <v>120</v>
      </c>
      <c r="AU186" s="237" t="s">
        <v>82</v>
      </c>
      <c r="AY186" s="14" t="s">
        <v>118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82</v>
      </c>
      <c r="BK186" s="239">
        <f>ROUND(I186*H186,3)</f>
        <v>0</v>
      </c>
      <c r="BL186" s="14" t="s">
        <v>124</v>
      </c>
      <c r="BM186" s="237" t="s">
        <v>351</v>
      </c>
    </row>
    <row r="187" s="2" customFormat="1" ht="37.8" customHeight="1">
      <c r="A187" s="35"/>
      <c r="B187" s="36"/>
      <c r="C187" s="240" t="s">
        <v>352</v>
      </c>
      <c r="D187" s="240" t="s">
        <v>192</v>
      </c>
      <c r="E187" s="241" t="s">
        <v>353</v>
      </c>
      <c r="F187" s="242" t="s">
        <v>354</v>
      </c>
      <c r="G187" s="243" t="s">
        <v>220</v>
      </c>
      <c r="H187" s="244">
        <v>12</v>
      </c>
      <c r="I187" s="245"/>
      <c r="J187" s="244">
        <f>ROUND(I187*H187,3)</f>
        <v>0</v>
      </c>
      <c r="K187" s="246"/>
      <c r="L187" s="247"/>
      <c r="M187" s="248" t="s">
        <v>1</v>
      </c>
      <c r="N187" s="249" t="s">
        <v>39</v>
      </c>
      <c r="O187" s="94"/>
      <c r="P187" s="235">
        <f>O187*H187</f>
        <v>0</v>
      </c>
      <c r="Q187" s="235">
        <v>0.13500000000000001</v>
      </c>
      <c r="R187" s="235">
        <f>Q187*H187</f>
        <v>1.6200000000000001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149</v>
      </c>
      <c r="AT187" s="237" t="s">
        <v>192</v>
      </c>
      <c r="AU187" s="237" t="s">
        <v>82</v>
      </c>
      <c r="AY187" s="14" t="s">
        <v>118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82</v>
      </c>
      <c r="BK187" s="239">
        <f>ROUND(I187*H187,3)</f>
        <v>0</v>
      </c>
      <c r="BL187" s="14" t="s">
        <v>124</v>
      </c>
      <c r="BM187" s="237" t="s">
        <v>355</v>
      </c>
    </row>
    <row r="188" s="12" customFormat="1" ht="22.8" customHeight="1">
      <c r="A188" s="12"/>
      <c r="B188" s="210"/>
      <c r="C188" s="211"/>
      <c r="D188" s="212" t="s">
        <v>72</v>
      </c>
      <c r="E188" s="224" t="s">
        <v>154</v>
      </c>
      <c r="F188" s="224" t="s">
        <v>356</v>
      </c>
      <c r="G188" s="211"/>
      <c r="H188" s="211"/>
      <c r="I188" s="214"/>
      <c r="J188" s="225">
        <f>BK188</f>
        <v>0</v>
      </c>
      <c r="K188" s="211"/>
      <c r="L188" s="216"/>
      <c r="M188" s="217"/>
      <c r="N188" s="218"/>
      <c r="O188" s="218"/>
      <c r="P188" s="219">
        <f>SUM(P189:P194)</f>
        <v>0</v>
      </c>
      <c r="Q188" s="218"/>
      <c r="R188" s="219">
        <f>SUM(R189:R194)</f>
        <v>37.757760000000005</v>
      </c>
      <c r="S188" s="218"/>
      <c r="T188" s="220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1" t="s">
        <v>78</v>
      </c>
      <c r="AT188" s="222" t="s">
        <v>72</v>
      </c>
      <c r="AU188" s="222" t="s">
        <v>78</v>
      </c>
      <c r="AY188" s="221" t="s">
        <v>118</v>
      </c>
      <c r="BK188" s="223">
        <f>SUM(BK189:BK194)</f>
        <v>0</v>
      </c>
    </row>
    <row r="189" s="2" customFormat="1" ht="24.15" customHeight="1">
      <c r="A189" s="35"/>
      <c r="B189" s="36"/>
      <c r="C189" s="226" t="s">
        <v>357</v>
      </c>
      <c r="D189" s="226" t="s">
        <v>120</v>
      </c>
      <c r="E189" s="227" t="s">
        <v>358</v>
      </c>
      <c r="F189" s="228" t="s">
        <v>359</v>
      </c>
      <c r="G189" s="229" t="s">
        <v>134</v>
      </c>
      <c r="H189" s="230">
        <v>888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39</v>
      </c>
      <c r="O189" s="94"/>
      <c r="P189" s="235">
        <f>O189*H189</f>
        <v>0</v>
      </c>
      <c r="Q189" s="235">
        <v>0.042520000000000002</v>
      </c>
      <c r="R189" s="235">
        <f>Q189*H189</f>
        <v>37.757760000000005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124</v>
      </c>
      <c r="AT189" s="237" t="s">
        <v>120</v>
      </c>
      <c r="AU189" s="237" t="s">
        <v>82</v>
      </c>
      <c r="AY189" s="14" t="s">
        <v>118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82</v>
      </c>
      <c r="BK189" s="239">
        <f>ROUND(I189*H189,3)</f>
        <v>0</v>
      </c>
      <c r="BL189" s="14" t="s">
        <v>124</v>
      </c>
      <c r="BM189" s="237" t="s">
        <v>360</v>
      </c>
    </row>
    <row r="190" s="2" customFormat="1" ht="24.15" customHeight="1">
      <c r="A190" s="35"/>
      <c r="B190" s="36"/>
      <c r="C190" s="226" t="s">
        <v>361</v>
      </c>
      <c r="D190" s="226" t="s">
        <v>120</v>
      </c>
      <c r="E190" s="227" t="s">
        <v>362</v>
      </c>
      <c r="F190" s="228" t="s">
        <v>363</v>
      </c>
      <c r="G190" s="229" t="s">
        <v>185</v>
      </c>
      <c r="H190" s="230">
        <v>574.20000000000005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39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124</v>
      </c>
      <c r="AT190" s="237" t="s">
        <v>120</v>
      </c>
      <c r="AU190" s="237" t="s">
        <v>82</v>
      </c>
      <c r="AY190" s="14" t="s">
        <v>118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82</v>
      </c>
      <c r="BK190" s="239">
        <f>ROUND(I190*H190,3)</f>
        <v>0</v>
      </c>
      <c r="BL190" s="14" t="s">
        <v>124</v>
      </c>
      <c r="BM190" s="237" t="s">
        <v>364</v>
      </c>
    </row>
    <row r="191" s="2" customFormat="1" ht="24.15" customHeight="1">
      <c r="A191" s="35"/>
      <c r="B191" s="36"/>
      <c r="C191" s="226" t="s">
        <v>365</v>
      </c>
      <c r="D191" s="226" t="s">
        <v>120</v>
      </c>
      <c r="E191" s="227" t="s">
        <v>366</v>
      </c>
      <c r="F191" s="228" t="s">
        <v>367</v>
      </c>
      <c r="G191" s="229" t="s">
        <v>185</v>
      </c>
      <c r="H191" s="230">
        <v>2871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39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124</v>
      </c>
      <c r="AT191" s="237" t="s">
        <v>120</v>
      </c>
      <c r="AU191" s="237" t="s">
        <v>82</v>
      </c>
      <c r="AY191" s="14" t="s">
        <v>118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82</v>
      </c>
      <c r="BK191" s="239">
        <f>ROUND(I191*H191,3)</f>
        <v>0</v>
      </c>
      <c r="BL191" s="14" t="s">
        <v>124</v>
      </c>
      <c r="BM191" s="237" t="s">
        <v>368</v>
      </c>
    </row>
    <row r="192" s="2" customFormat="1" ht="24.15" customHeight="1">
      <c r="A192" s="35"/>
      <c r="B192" s="36"/>
      <c r="C192" s="226" t="s">
        <v>369</v>
      </c>
      <c r="D192" s="226" t="s">
        <v>120</v>
      </c>
      <c r="E192" s="227" t="s">
        <v>370</v>
      </c>
      <c r="F192" s="228" t="s">
        <v>371</v>
      </c>
      <c r="G192" s="229" t="s">
        <v>185</v>
      </c>
      <c r="H192" s="230">
        <v>574.20000000000005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39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124</v>
      </c>
      <c r="AT192" s="237" t="s">
        <v>120</v>
      </c>
      <c r="AU192" s="237" t="s">
        <v>82</v>
      </c>
      <c r="AY192" s="14" t="s">
        <v>118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82</v>
      </c>
      <c r="BK192" s="239">
        <f>ROUND(I192*H192,3)</f>
        <v>0</v>
      </c>
      <c r="BL192" s="14" t="s">
        <v>124</v>
      </c>
      <c r="BM192" s="237" t="s">
        <v>372</v>
      </c>
    </row>
    <row r="193" s="2" customFormat="1" ht="24.15" customHeight="1">
      <c r="A193" s="35"/>
      <c r="B193" s="36"/>
      <c r="C193" s="226" t="s">
        <v>373</v>
      </c>
      <c r="D193" s="226" t="s">
        <v>120</v>
      </c>
      <c r="E193" s="227" t="s">
        <v>374</v>
      </c>
      <c r="F193" s="228" t="s">
        <v>375</v>
      </c>
      <c r="G193" s="229" t="s">
        <v>185</v>
      </c>
      <c r="H193" s="230">
        <v>574.20000000000005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39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124</v>
      </c>
      <c r="AT193" s="237" t="s">
        <v>120</v>
      </c>
      <c r="AU193" s="237" t="s">
        <v>82</v>
      </c>
      <c r="AY193" s="14" t="s">
        <v>118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82</v>
      </c>
      <c r="BK193" s="239">
        <f>ROUND(I193*H193,3)</f>
        <v>0</v>
      </c>
      <c r="BL193" s="14" t="s">
        <v>124</v>
      </c>
      <c r="BM193" s="237" t="s">
        <v>376</v>
      </c>
    </row>
    <row r="194" s="2" customFormat="1" ht="24.15" customHeight="1">
      <c r="A194" s="35"/>
      <c r="B194" s="36"/>
      <c r="C194" s="226" t="s">
        <v>377</v>
      </c>
      <c r="D194" s="226" t="s">
        <v>120</v>
      </c>
      <c r="E194" s="227" t="s">
        <v>378</v>
      </c>
      <c r="F194" s="228" t="s">
        <v>379</v>
      </c>
      <c r="G194" s="229" t="s">
        <v>185</v>
      </c>
      <c r="H194" s="230">
        <v>574.20000000000005</v>
      </c>
      <c r="I194" s="231"/>
      <c r="J194" s="230">
        <f>ROUND(I194*H194,3)</f>
        <v>0</v>
      </c>
      <c r="K194" s="232"/>
      <c r="L194" s="41"/>
      <c r="M194" s="233" t="s">
        <v>1</v>
      </c>
      <c r="N194" s="234" t="s">
        <v>39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124</v>
      </c>
      <c r="AT194" s="237" t="s">
        <v>120</v>
      </c>
      <c r="AU194" s="237" t="s">
        <v>82</v>
      </c>
      <c r="AY194" s="14" t="s">
        <v>118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82</v>
      </c>
      <c r="BK194" s="239">
        <f>ROUND(I194*H194,3)</f>
        <v>0</v>
      </c>
      <c r="BL194" s="14" t="s">
        <v>124</v>
      </c>
      <c r="BM194" s="237" t="s">
        <v>380</v>
      </c>
    </row>
    <row r="195" s="12" customFormat="1" ht="22.8" customHeight="1">
      <c r="A195" s="12"/>
      <c r="B195" s="210"/>
      <c r="C195" s="211"/>
      <c r="D195" s="212" t="s">
        <v>72</v>
      </c>
      <c r="E195" s="224" t="s">
        <v>381</v>
      </c>
      <c r="F195" s="224" t="s">
        <v>382</v>
      </c>
      <c r="G195" s="211"/>
      <c r="H195" s="211"/>
      <c r="I195" s="214"/>
      <c r="J195" s="225">
        <f>BK195</f>
        <v>0</v>
      </c>
      <c r="K195" s="211"/>
      <c r="L195" s="216"/>
      <c r="M195" s="217"/>
      <c r="N195" s="218"/>
      <c r="O195" s="218"/>
      <c r="P195" s="219">
        <f>P196</f>
        <v>0</v>
      </c>
      <c r="Q195" s="218"/>
      <c r="R195" s="219">
        <f>R196</f>
        <v>0</v>
      </c>
      <c r="S195" s="218"/>
      <c r="T195" s="220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1" t="s">
        <v>78</v>
      </c>
      <c r="AT195" s="222" t="s">
        <v>72</v>
      </c>
      <c r="AU195" s="222" t="s">
        <v>78</v>
      </c>
      <c r="AY195" s="221" t="s">
        <v>118</v>
      </c>
      <c r="BK195" s="223">
        <f>BK196</f>
        <v>0</v>
      </c>
    </row>
    <row r="196" s="2" customFormat="1" ht="33" customHeight="1">
      <c r="A196" s="35"/>
      <c r="B196" s="36"/>
      <c r="C196" s="226" t="s">
        <v>383</v>
      </c>
      <c r="D196" s="226" t="s">
        <v>120</v>
      </c>
      <c r="E196" s="227" t="s">
        <v>384</v>
      </c>
      <c r="F196" s="228" t="s">
        <v>385</v>
      </c>
      <c r="G196" s="229" t="s">
        <v>185</v>
      </c>
      <c r="H196" s="230">
        <v>2840.1999999999998</v>
      </c>
      <c r="I196" s="231"/>
      <c r="J196" s="230">
        <f>ROUND(I196*H196,3)</f>
        <v>0</v>
      </c>
      <c r="K196" s="232"/>
      <c r="L196" s="41"/>
      <c r="M196" s="250" t="s">
        <v>1</v>
      </c>
      <c r="N196" s="251" t="s">
        <v>39</v>
      </c>
      <c r="O196" s="252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124</v>
      </c>
      <c r="AT196" s="237" t="s">
        <v>120</v>
      </c>
      <c r="AU196" s="237" t="s">
        <v>82</v>
      </c>
      <c r="AY196" s="14" t="s">
        <v>118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82</v>
      </c>
      <c r="BK196" s="239">
        <f>ROUND(I196*H196,3)</f>
        <v>0</v>
      </c>
      <c r="BL196" s="14" t="s">
        <v>124</v>
      </c>
      <c r="BM196" s="237" t="s">
        <v>386</v>
      </c>
    </row>
    <row r="197" s="2" customFormat="1" ht="6.96" customHeight="1">
      <c r="A197" s="35"/>
      <c r="B197" s="69"/>
      <c r="C197" s="70"/>
      <c r="D197" s="70"/>
      <c r="E197" s="70"/>
      <c r="F197" s="70"/>
      <c r="G197" s="70"/>
      <c r="H197" s="70"/>
      <c r="I197" s="70"/>
      <c r="J197" s="70"/>
      <c r="K197" s="70"/>
      <c r="L197" s="41"/>
      <c r="M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</row>
  </sheetData>
  <sheetProtection sheet="1" autoFilter="0" formatColumns="0" formatRows="0" objects="1" scenarios="1" spinCount="100000" saltValue="k2utz7KLM0HWrpEio5pl/jSid32IX4HFVqyoHHASjyg/6iUbIAmDQXCWPvRFC4NOw1BhdIT2ZDjMMfcyxTzS7A==" hashValue="YPPMK4mzr2mg5hDPfHvZvOa+L10Z3/4andBS/GDbK12Bxvpmu9NV9kn3Tp2mwq9irk0103d9uwR+/0mrdtFPcQ==" algorithmName="SHA-512" password="CC35"/>
  <autoFilter ref="C123:K19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73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Čičava - Kanalizácia, rozšírenie kanalizácie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387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5. 12. 2022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31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32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33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35</v>
      </c>
      <c r="G32" s="35"/>
      <c r="H32" s="35"/>
      <c r="I32" s="155" t="s">
        <v>34</v>
      </c>
      <c r="J32" s="155" t="s">
        <v>36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37</v>
      </c>
      <c r="E33" s="157" t="s">
        <v>38</v>
      </c>
      <c r="F33" s="158">
        <f>ROUND((SUM(BE124:BE194)),  2)</f>
        <v>0</v>
      </c>
      <c r="G33" s="159"/>
      <c r="H33" s="159"/>
      <c r="I33" s="160">
        <v>0.20000000000000001</v>
      </c>
      <c r="J33" s="158">
        <f>ROUND(((SUM(BE124:BE194))*I33),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39</v>
      </c>
      <c r="F34" s="158">
        <f>ROUND((SUM(BF124:BF194)),  2)</f>
        <v>0</v>
      </c>
      <c r="G34" s="159"/>
      <c r="H34" s="159"/>
      <c r="I34" s="160">
        <v>0.20000000000000001</v>
      </c>
      <c r="J34" s="158">
        <f>ROUND(((SUM(BF124:BF194))*I34),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40</v>
      </c>
      <c r="F35" s="161">
        <f>ROUND((SUM(BG124:BG194)),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41</v>
      </c>
      <c r="F36" s="161">
        <f>ROUND((SUM(BH124:BH194)),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42</v>
      </c>
      <c r="F37" s="158">
        <f>ROUND((SUM(BI124:BI194)),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43</v>
      </c>
      <c r="E39" s="165"/>
      <c r="F39" s="165"/>
      <c r="G39" s="166" t="s">
        <v>44</v>
      </c>
      <c r="H39" s="167" t="s">
        <v>45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46</v>
      </c>
      <c r="E50" s="171"/>
      <c r="F50" s="171"/>
      <c r="G50" s="170" t="s">
        <v>47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48</v>
      </c>
      <c r="E61" s="173"/>
      <c r="F61" s="174" t="s">
        <v>49</v>
      </c>
      <c r="G61" s="172" t="s">
        <v>48</v>
      </c>
      <c r="H61" s="173"/>
      <c r="I61" s="173"/>
      <c r="J61" s="175" t="s">
        <v>49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50</v>
      </c>
      <c r="E65" s="176"/>
      <c r="F65" s="176"/>
      <c r="G65" s="170" t="s">
        <v>51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48</v>
      </c>
      <c r="E76" s="173"/>
      <c r="F76" s="174" t="s">
        <v>49</v>
      </c>
      <c r="G76" s="172" t="s">
        <v>48</v>
      </c>
      <c r="H76" s="173"/>
      <c r="I76" s="173"/>
      <c r="J76" s="175" t="s">
        <v>49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Čičava - Kanalizácia, rozšírenie kanalizácie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2 - Stoka AII-6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18</v>
      </c>
      <c r="D89" s="37"/>
      <c r="E89" s="37"/>
      <c r="F89" s="24" t="str">
        <f>F12</f>
        <v>Čičava</v>
      </c>
      <c r="G89" s="37"/>
      <c r="H89" s="37"/>
      <c r="I89" s="29" t="s">
        <v>20</v>
      </c>
      <c r="J89" s="82" t="str">
        <f>IF(J12="","",J12)</f>
        <v>5. 12. 2022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98</v>
      </c>
      <c r="E99" s="195"/>
      <c r="F99" s="195"/>
      <c r="G99" s="195"/>
      <c r="H99" s="195"/>
      <c r="I99" s="195"/>
      <c r="J99" s="196">
        <f>J148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99</v>
      </c>
      <c r="E100" s="195"/>
      <c r="F100" s="195"/>
      <c r="G100" s="195"/>
      <c r="H100" s="195"/>
      <c r="I100" s="195"/>
      <c r="J100" s="196">
        <f>J150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100</v>
      </c>
      <c r="E101" s="195"/>
      <c r="F101" s="195"/>
      <c r="G101" s="195"/>
      <c r="H101" s="195"/>
      <c r="I101" s="195"/>
      <c r="J101" s="196">
        <f>J156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101</v>
      </c>
      <c r="E102" s="195"/>
      <c r="F102" s="195"/>
      <c r="G102" s="195"/>
      <c r="H102" s="195"/>
      <c r="I102" s="195"/>
      <c r="J102" s="196">
        <f>J161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102</v>
      </c>
      <c r="E103" s="195"/>
      <c r="F103" s="195"/>
      <c r="G103" s="195"/>
      <c r="H103" s="195"/>
      <c r="I103" s="195"/>
      <c r="J103" s="196">
        <f>J186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103</v>
      </c>
      <c r="E104" s="195"/>
      <c r="F104" s="195"/>
      <c r="G104" s="195"/>
      <c r="H104" s="195"/>
      <c r="I104" s="195"/>
      <c r="J104" s="196">
        <f>J193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>Čičava - Kanalizácia, rozšírenie kanalizácie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89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>2 - Stoka AII-6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F12</f>
        <v>Čičava</v>
      </c>
      <c r="G118" s="37"/>
      <c r="H118" s="37"/>
      <c r="I118" s="29" t="s">
        <v>20</v>
      </c>
      <c r="J118" s="82" t="str">
        <f>IF(J12="","",J12)</f>
        <v>5. 12. 2022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22</v>
      </c>
      <c r="D120" s="37"/>
      <c r="E120" s="37"/>
      <c r="F120" s="24" t="str">
        <f>E15</f>
        <v xml:space="preserve"> </v>
      </c>
      <c r="G120" s="37"/>
      <c r="H120" s="37"/>
      <c r="I120" s="29" t="s">
        <v>28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IF(E18="","",E18)</f>
        <v>Vyplň údaj</v>
      </c>
      <c r="G121" s="37"/>
      <c r="H121" s="37"/>
      <c r="I121" s="29" t="s">
        <v>31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105</v>
      </c>
      <c r="D123" s="201" t="s">
        <v>58</v>
      </c>
      <c r="E123" s="201" t="s">
        <v>54</v>
      </c>
      <c r="F123" s="201" t="s">
        <v>55</v>
      </c>
      <c r="G123" s="201" t="s">
        <v>106</v>
      </c>
      <c r="H123" s="201" t="s">
        <v>107</v>
      </c>
      <c r="I123" s="201" t="s">
        <v>108</v>
      </c>
      <c r="J123" s="202" t="s">
        <v>93</v>
      </c>
      <c r="K123" s="203" t="s">
        <v>109</v>
      </c>
      <c r="L123" s="204"/>
      <c r="M123" s="103" t="s">
        <v>1</v>
      </c>
      <c r="N123" s="104" t="s">
        <v>37</v>
      </c>
      <c r="O123" s="104" t="s">
        <v>110</v>
      </c>
      <c r="P123" s="104" t="s">
        <v>111</v>
      </c>
      <c r="Q123" s="104" t="s">
        <v>112</v>
      </c>
      <c r="R123" s="104" t="s">
        <v>113</v>
      </c>
      <c r="S123" s="104" t="s">
        <v>114</v>
      </c>
      <c r="T123" s="105" t="s">
        <v>115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94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</f>
        <v>0</v>
      </c>
      <c r="Q124" s="107"/>
      <c r="R124" s="207">
        <f>R125</f>
        <v>1437.63314178</v>
      </c>
      <c r="S124" s="107"/>
      <c r="T124" s="208">
        <f>T125</f>
        <v>318.63749999999999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72</v>
      </c>
      <c r="AU124" s="14" t="s">
        <v>95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72</v>
      </c>
      <c r="E125" s="213" t="s">
        <v>116</v>
      </c>
      <c r="F125" s="213" t="s">
        <v>117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P126+P148+P150+P156+P161+P186+P193</f>
        <v>0</v>
      </c>
      <c r="Q125" s="218"/>
      <c r="R125" s="219">
        <f>R126+R148+R150+R156+R161+R186+R193</f>
        <v>1437.63314178</v>
      </c>
      <c r="S125" s="218"/>
      <c r="T125" s="220">
        <f>T126+T148+T150+T156+T161+T186+T193</f>
        <v>318.63749999999999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78</v>
      </c>
      <c r="AT125" s="222" t="s">
        <v>72</v>
      </c>
      <c r="AU125" s="222" t="s">
        <v>73</v>
      </c>
      <c r="AY125" s="221" t="s">
        <v>118</v>
      </c>
      <c r="BK125" s="223">
        <f>BK126+BK148+BK150+BK156+BK161+BK186+BK193</f>
        <v>0</v>
      </c>
    </row>
    <row r="126" s="12" customFormat="1" ht="22.8" customHeight="1">
      <c r="A126" s="12"/>
      <c r="B126" s="210"/>
      <c r="C126" s="211"/>
      <c r="D126" s="212" t="s">
        <v>72</v>
      </c>
      <c r="E126" s="224" t="s">
        <v>78</v>
      </c>
      <c r="F126" s="224" t="s">
        <v>119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SUM(P127:P147)</f>
        <v>0</v>
      </c>
      <c r="Q126" s="218"/>
      <c r="R126" s="219">
        <f>SUM(R127:R147)</f>
        <v>955.09991000000002</v>
      </c>
      <c r="S126" s="218"/>
      <c r="T126" s="220">
        <f>SUM(T127:T147)</f>
        <v>318.63749999999999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78</v>
      </c>
      <c r="AT126" s="222" t="s">
        <v>72</v>
      </c>
      <c r="AU126" s="222" t="s">
        <v>78</v>
      </c>
      <c r="AY126" s="221" t="s">
        <v>118</v>
      </c>
      <c r="BK126" s="223">
        <f>SUM(BK127:BK147)</f>
        <v>0</v>
      </c>
    </row>
    <row r="127" s="2" customFormat="1" ht="24.15" customHeight="1">
      <c r="A127" s="35"/>
      <c r="B127" s="36"/>
      <c r="C127" s="226" t="s">
        <v>78</v>
      </c>
      <c r="D127" s="226" t="s">
        <v>120</v>
      </c>
      <c r="E127" s="227" t="s">
        <v>121</v>
      </c>
      <c r="F127" s="228" t="s">
        <v>122</v>
      </c>
      <c r="G127" s="229" t="s">
        <v>123</v>
      </c>
      <c r="H127" s="230">
        <v>439.5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39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0.25</v>
      </c>
      <c r="T127" s="236">
        <f>S127*H127</f>
        <v>109.875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124</v>
      </c>
      <c r="AT127" s="237" t="s">
        <v>120</v>
      </c>
      <c r="AU127" s="237" t="s">
        <v>82</v>
      </c>
      <c r="AY127" s="14" t="s">
        <v>118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124</v>
      </c>
      <c r="BM127" s="237" t="s">
        <v>388</v>
      </c>
    </row>
    <row r="128" s="2" customFormat="1" ht="37.8" customHeight="1">
      <c r="A128" s="35"/>
      <c r="B128" s="36"/>
      <c r="C128" s="226" t="s">
        <v>82</v>
      </c>
      <c r="D128" s="226" t="s">
        <v>120</v>
      </c>
      <c r="E128" s="227" t="s">
        <v>126</v>
      </c>
      <c r="F128" s="228" t="s">
        <v>127</v>
      </c>
      <c r="G128" s="229" t="s">
        <v>123</v>
      </c>
      <c r="H128" s="230">
        <v>439.5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39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0.23999999999999999</v>
      </c>
      <c r="T128" s="236">
        <f>S128*H128</f>
        <v>105.47999999999999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124</v>
      </c>
      <c r="AT128" s="237" t="s">
        <v>120</v>
      </c>
      <c r="AU128" s="237" t="s">
        <v>82</v>
      </c>
      <c r="AY128" s="14" t="s">
        <v>118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124</v>
      </c>
      <c r="BM128" s="237" t="s">
        <v>389</v>
      </c>
    </row>
    <row r="129" s="2" customFormat="1" ht="37.8" customHeight="1">
      <c r="A129" s="35"/>
      <c r="B129" s="36"/>
      <c r="C129" s="226" t="s">
        <v>85</v>
      </c>
      <c r="D129" s="226" t="s">
        <v>120</v>
      </c>
      <c r="E129" s="227" t="s">
        <v>129</v>
      </c>
      <c r="F129" s="228" t="s">
        <v>130</v>
      </c>
      <c r="G129" s="229" t="s">
        <v>123</v>
      </c>
      <c r="H129" s="230">
        <v>439.5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39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0.23499999999999999</v>
      </c>
      <c r="T129" s="236">
        <f>S129*H129</f>
        <v>103.2825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124</v>
      </c>
      <c r="AT129" s="237" t="s">
        <v>120</v>
      </c>
      <c r="AU129" s="237" t="s">
        <v>82</v>
      </c>
      <c r="AY129" s="14" t="s">
        <v>118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124</v>
      </c>
      <c r="BM129" s="237" t="s">
        <v>390</v>
      </c>
    </row>
    <row r="130" s="2" customFormat="1" ht="24.15" customHeight="1">
      <c r="A130" s="35"/>
      <c r="B130" s="36"/>
      <c r="C130" s="226" t="s">
        <v>124</v>
      </c>
      <c r="D130" s="226" t="s">
        <v>120</v>
      </c>
      <c r="E130" s="227" t="s">
        <v>132</v>
      </c>
      <c r="F130" s="228" t="s">
        <v>133</v>
      </c>
      <c r="G130" s="229" t="s">
        <v>134</v>
      </c>
      <c r="H130" s="230">
        <v>5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39</v>
      </c>
      <c r="O130" s="94"/>
      <c r="P130" s="235">
        <f>O130*H130</f>
        <v>0</v>
      </c>
      <c r="Q130" s="235">
        <v>0.0079399999999999991</v>
      </c>
      <c r="R130" s="235">
        <f>Q130*H130</f>
        <v>0.039699999999999999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124</v>
      </c>
      <c r="AT130" s="237" t="s">
        <v>120</v>
      </c>
      <c r="AU130" s="237" t="s">
        <v>82</v>
      </c>
      <c r="AY130" s="14" t="s">
        <v>118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124</v>
      </c>
      <c r="BM130" s="237" t="s">
        <v>391</v>
      </c>
    </row>
    <row r="131" s="2" customFormat="1" ht="33" customHeight="1">
      <c r="A131" s="35"/>
      <c r="B131" s="36"/>
      <c r="C131" s="226" t="s">
        <v>136</v>
      </c>
      <c r="D131" s="226" t="s">
        <v>120</v>
      </c>
      <c r="E131" s="227" t="s">
        <v>137</v>
      </c>
      <c r="F131" s="228" t="s">
        <v>138</v>
      </c>
      <c r="G131" s="229" t="s">
        <v>139</v>
      </c>
      <c r="H131" s="230">
        <v>20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39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124</v>
      </c>
      <c r="AT131" s="237" t="s">
        <v>120</v>
      </c>
      <c r="AU131" s="237" t="s">
        <v>82</v>
      </c>
      <c r="AY131" s="14" t="s">
        <v>118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124</v>
      </c>
      <c r="BM131" s="237" t="s">
        <v>392</v>
      </c>
    </row>
    <row r="132" s="2" customFormat="1" ht="21.75" customHeight="1">
      <c r="A132" s="35"/>
      <c r="B132" s="36"/>
      <c r="C132" s="226" t="s">
        <v>141</v>
      </c>
      <c r="D132" s="226" t="s">
        <v>120</v>
      </c>
      <c r="E132" s="227" t="s">
        <v>393</v>
      </c>
      <c r="F132" s="228" t="s">
        <v>394</v>
      </c>
      <c r="G132" s="229" t="s">
        <v>134</v>
      </c>
      <c r="H132" s="230">
        <v>2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39</v>
      </c>
      <c r="O132" s="94"/>
      <c r="P132" s="235">
        <f>O132*H132</f>
        <v>0</v>
      </c>
      <c r="Q132" s="235">
        <v>0.012710000000000001</v>
      </c>
      <c r="R132" s="235">
        <f>Q132*H132</f>
        <v>0.025420000000000002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124</v>
      </c>
      <c r="AT132" s="237" t="s">
        <v>120</v>
      </c>
      <c r="AU132" s="237" t="s">
        <v>82</v>
      </c>
      <c r="AY132" s="14" t="s">
        <v>118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124</v>
      </c>
      <c r="BM132" s="237" t="s">
        <v>395</v>
      </c>
    </row>
    <row r="133" s="2" customFormat="1" ht="24.15" customHeight="1">
      <c r="A133" s="35"/>
      <c r="B133" s="36"/>
      <c r="C133" s="226" t="s">
        <v>145</v>
      </c>
      <c r="D133" s="226" t="s">
        <v>120</v>
      </c>
      <c r="E133" s="227" t="s">
        <v>146</v>
      </c>
      <c r="F133" s="228" t="s">
        <v>147</v>
      </c>
      <c r="G133" s="229" t="s">
        <v>134</v>
      </c>
      <c r="H133" s="230">
        <v>30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39</v>
      </c>
      <c r="O133" s="94"/>
      <c r="P133" s="235">
        <f>O133*H133</f>
        <v>0</v>
      </c>
      <c r="Q133" s="235">
        <v>0.0038999999999999998</v>
      </c>
      <c r="R133" s="235">
        <f>Q133*H133</f>
        <v>0.11699999999999999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124</v>
      </c>
      <c r="AT133" s="237" t="s">
        <v>120</v>
      </c>
      <c r="AU133" s="237" t="s">
        <v>82</v>
      </c>
      <c r="AY133" s="14" t="s">
        <v>118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124</v>
      </c>
      <c r="BM133" s="237" t="s">
        <v>396</v>
      </c>
    </row>
    <row r="134" s="2" customFormat="1" ht="24.15" customHeight="1">
      <c r="A134" s="35"/>
      <c r="B134" s="36"/>
      <c r="C134" s="226" t="s">
        <v>149</v>
      </c>
      <c r="D134" s="226" t="s">
        <v>120</v>
      </c>
      <c r="E134" s="227" t="s">
        <v>150</v>
      </c>
      <c r="F134" s="228" t="s">
        <v>151</v>
      </c>
      <c r="G134" s="229" t="s">
        <v>152</v>
      </c>
      <c r="H134" s="230">
        <v>34.32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39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124</v>
      </c>
      <c r="AT134" s="237" t="s">
        <v>120</v>
      </c>
      <c r="AU134" s="237" t="s">
        <v>82</v>
      </c>
      <c r="AY134" s="14" t="s">
        <v>118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124</v>
      </c>
      <c r="BM134" s="237" t="s">
        <v>397</v>
      </c>
    </row>
    <row r="135" s="2" customFormat="1" ht="24.15" customHeight="1">
      <c r="A135" s="35"/>
      <c r="B135" s="36"/>
      <c r="C135" s="226" t="s">
        <v>154</v>
      </c>
      <c r="D135" s="226" t="s">
        <v>120</v>
      </c>
      <c r="E135" s="227" t="s">
        <v>398</v>
      </c>
      <c r="F135" s="228" t="s">
        <v>399</v>
      </c>
      <c r="G135" s="229" t="s">
        <v>152</v>
      </c>
      <c r="H135" s="230">
        <v>596.14499999999998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39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124</v>
      </c>
      <c r="AT135" s="237" t="s">
        <v>120</v>
      </c>
      <c r="AU135" s="237" t="s">
        <v>82</v>
      </c>
      <c r="AY135" s="14" t="s">
        <v>118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124</v>
      </c>
      <c r="BM135" s="237" t="s">
        <v>400</v>
      </c>
    </row>
    <row r="136" s="2" customFormat="1" ht="37.8" customHeight="1">
      <c r="A136" s="35"/>
      <c r="B136" s="36"/>
      <c r="C136" s="226" t="s">
        <v>158</v>
      </c>
      <c r="D136" s="226" t="s">
        <v>120</v>
      </c>
      <c r="E136" s="227" t="s">
        <v>159</v>
      </c>
      <c r="F136" s="228" t="s">
        <v>160</v>
      </c>
      <c r="G136" s="229" t="s">
        <v>152</v>
      </c>
      <c r="H136" s="230">
        <v>596.14499999999998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39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124</v>
      </c>
      <c r="AT136" s="237" t="s">
        <v>120</v>
      </c>
      <c r="AU136" s="237" t="s">
        <v>82</v>
      </c>
      <c r="AY136" s="14" t="s">
        <v>118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124</v>
      </c>
      <c r="BM136" s="237" t="s">
        <v>401</v>
      </c>
    </row>
    <row r="137" s="2" customFormat="1" ht="24.15" customHeight="1">
      <c r="A137" s="35"/>
      <c r="B137" s="36"/>
      <c r="C137" s="226" t="s">
        <v>162</v>
      </c>
      <c r="D137" s="226" t="s">
        <v>120</v>
      </c>
      <c r="E137" s="227" t="s">
        <v>163</v>
      </c>
      <c r="F137" s="228" t="s">
        <v>164</v>
      </c>
      <c r="G137" s="229" t="s">
        <v>123</v>
      </c>
      <c r="H137" s="230">
        <v>1277.4000000000001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39</v>
      </c>
      <c r="O137" s="94"/>
      <c r="P137" s="235">
        <f>O137*H137</f>
        <v>0</v>
      </c>
      <c r="Q137" s="235">
        <v>0.00084999999999999995</v>
      </c>
      <c r="R137" s="235">
        <f>Q137*H137</f>
        <v>1.08579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124</v>
      </c>
      <c r="AT137" s="237" t="s">
        <v>120</v>
      </c>
      <c r="AU137" s="237" t="s">
        <v>82</v>
      </c>
      <c r="AY137" s="14" t="s">
        <v>118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124</v>
      </c>
      <c r="BM137" s="237" t="s">
        <v>402</v>
      </c>
    </row>
    <row r="138" s="2" customFormat="1" ht="24.15" customHeight="1">
      <c r="A138" s="35"/>
      <c r="B138" s="36"/>
      <c r="C138" s="226" t="s">
        <v>166</v>
      </c>
      <c r="D138" s="226" t="s">
        <v>120</v>
      </c>
      <c r="E138" s="227" t="s">
        <v>167</v>
      </c>
      <c r="F138" s="228" t="s">
        <v>168</v>
      </c>
      <c r="G138" s="229" t="s">
        <v>123</v>
      </c>
      <c r="H138" s="230">
        <v>1277.4000000000001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39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124</v>
      </c>
      <c r="AT138" s="237" t="s">
        <v>120</v>
      </c>
      <c r="AU138" s="237" t="s">
        <v>82</v>
      </c>
      <c r="AY138" s="14" t="s">
        <v>118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124</v>
      </c>
      <c r="BM138" s="237" t="s">
        <v>403</v>
      </c>
    </row>
    <row r="139" s="2" customFormat="1" ht="37.8" customHeight="1">
      <c r="A139" s="35"/>
      <c r="B139" s="36"/>
      <c r="C139" s="226" t="s">
        <v>170</v>
      </c>
      <c r="D139" s="226" t="s">
        <v>120</v>
      </c>
      <c r="E139" s="227" t="s">
        <v>171</v>
      </c>
      <c r="F139" s="228" t="s">
        <v>172</v>
      </c>
      <c r="G139" s="229" t="s">
        <v>152</v>
      </c>
      <c r="H139" s="230">
        <v>596.14499999999998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39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124</v>
      </c>
      <c r="AT139" s="237" t="s">
        <v>120</v>
      </c>
      <c r="AU139" s="237" t="s">
        <v>82</v>
      </c>
      <c r="AY139" s="14" t="s">
        <v>118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124</v>
      </c>
      <c r="BM139" s="237" t="s">
        <v>404</v>
      </c>
    </row>
    <row r="140" s="2" customFormat="1" ht="44.25" customHeight="1">
      <c r="A140" s="35"/>
      <c r="B140" s="36"/>
      <c r="C140" s="226" t="s">
        <v>174</v>
      </c>
      <c r="D140" s="226" t="s">
        <v>120</v>
      </c>
      <c r="E140" s="227" t="s">
        <v>175</v>
      </c>
      <c r="F140" s="228" t="s">
        <v>176</v>
      </c>
      <c r="G140" s="229" t="s">
        <v>152</v>
      </c>
      <c r="H140" s="230">
        <v>1192.29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39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124</v>
      </c>
      <c r="AT140" s="237" t="s">
        <v>120</v>
      </c>
      <c r="AU140" s="237" t="s">
        <v>82</v>
      </c>
      <c r="AY140" s="14" t="s">
        <v>118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124</v>
      </c>
      <c r="BM140" s="237" t="s">
        <v>405</v>
      </c>
    </row>
    <row r="141" s="2" customFormat="1" ht="21.75" customHeight="1">
      <c r="A141" s="35"/>
      <c r="B141" s="36"/>
      <c r="C141" s="226" t="s">
        <v>178</v>
      </c>
      <c r="D141" s="226" t="s">
        <v>120</v>
      </c>
      <c r="E141" s="227" t="s">
        <v>406</v>
      </c>
      <c r="F141" s="228" t="s">
        <v>407</v>
      </c>
      <c r="G141" s="229" t="s">
        <v>152</v>
      </c>
      <c r="H141" s="230">
        <v>596.14499999999998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39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124</v>
      </c>
      <c r="AT141" s="237" t="s">
        <v>120</v>
      </c>
      <c r="AU141" s="237" t="s">
        <v>82</v>
      </c>
      <c r="AY141" s="14" t="s">
        <v>118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124</v>
      </c>
      <c r="BM141" s="237" t="s">
        <v>408</v>
      </c>
    </row>
    <row r="142" s="2" customFormat="1" ht="24.15" customHeight="1">
      <c r="A142" s="35"/>
      <c r="B142" s="36"/>
      <c r="C142" s="226" t="s">
        <v>182</v>
      </c>
      <c r="D142" s="226" t="s">
        <v>120</v>
      </c>
      <c r="E142" s="227" t="s">
        <v>183</v>
      </c>
      <c r="F142" s="228" t="s">
        <v>184</v>
      </c>
      <c r="G142" s="229" t="s">
        <v>185</v>
      </c>
      <c r="H142" s="230">
        <v>1073.0609999999999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39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124</v>
      </c>
      <c r="AT142" s="237" t="s">
        <v>120</v>
      </c>
      <c r="AU142" s="237" t="s">
        <v>82</v>
      </c>
      <c r="AY142" s="14" t="s">
        <v>118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124</v>
      </c>
      <c r="BM142" s="237" t="s">
        <v>409</v>
      </c>
    </row>
    <row r="143" s="2" customFormat="1" ht="33" customHeight="1">
      <c r="A143" s="35"/>
      <c r="B143" s="36"/>
      <c r="C143" s="226" t="s">
        <v>187</v>
      </c>
      <c r="D143" s="226" t="s">
        <v>120</v>
      </c>
      <c r="E143" s="227" t="s">
        <v>188</v>
      </c>
      <c r="F143" s="228" t="s">
        <v>189</v>
      </c>
      <c r="G143" s="229" t="s">
        <v>152</v>
      </c>
      <c r="H143" s="230">
        <v>367.67500000000001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39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124</v>
      </c>
      <c r="AT143" s="237" t="s">
        <v>120</v>
      </c>
      <c r="AU143" s="237" t="s">
        <v>82</v>
      </c>
      <c r="AY143" s="14" t="s">
        <v>118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124</v>
      </c>
      <c r="BM143" s="237" t="s">
        <v>410</v>
      </c>
    </row>
    <row r="144" s="2" customFormat="1" ht="16.5" customHeight="1">
      <c r="A144" s="35"/>
      <c r="B144" s="36"/>
      <c r="C144" s="240" t="s">
        <v>191</v>
      </c>
      <c r="D144" s="240" t="s">
        <v>192</v>
      </c>
      <c r="E144" s="241" t="s">
        <v>193</v>
      </c>
      <c r="F144" s="242" t="s">
        <v>194</v>
      </c>
      <c r="G144" s="243" t="s">
        <v>185</v>
      </c>
      <c r="H144" s="244">
        <v>588.27999999999997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39</v>
      </c>
      <c r="O144" s="94"/>
      <c r="P144" s="235">
        <f>O144*H144</f>
        <v>0</v>
      </c>
      <c r="Q144" s="235">
        <v>1</v>
      </c>
      <c r="R144" s="235">
        <f>Q144*H144</f>
        <v>588.27999999999997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149</v>
      </c>
      <c r="AT144" s="237" t="s">
        <v>192</v>
      </c>
      <c r="AU144" s="237" t="s">
        <v>82</v>
      </c>
      <c r="AY144" s="14" t="s">
        <v>118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124</v>
      </c>
      <c r="BM144" s="237" t="s">
        <v>411</v>
      </c>
    </row>
    <row r="145" s="2" customFormat="1" ht="24.15" customHeight="1">
      <c r="A145" s="35"/>
      <c r="B145" s="36"/>
      <c r="C145" s="226" t="s">
        <v>196</v>
      </c>
      <c r="D145" s="226" t="s">
        <v>120</v>
      </c>
      <c r="E145" s="227" t="s">
        <v>197</v>
      </c>
      <c r="F145" s="228" t="s">
        <v>198</v>
      </c>
      <c r="G145" s="229" t="s">
        <v>152</v>
      </c>
      <c r="H145" s="230">
        <v>228.47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39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124</v>
      </c>
      <c r="AT145" s="237" t="s">
        <v>120</v>
      </c>
      <c r="AU145" s="237" t="s">
        <v>82</v>
      </c>
      <c r="AY145" s="14" t="s">
        <v>118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124</v>
      </c>
      <c r="BM145" s="237" t="s">
        <v>412</v>
      </c>
    </row>
    <row r="146" s="2" customFormat="1" ht="16.5" customHeight="1">
      <c r="A146" s="35"/>
      <c r="B146" s="36"/>
      <c r="C146" s="240" t="s">
        <v>7</v>
      </c>
      <c r="D146" s="240" t="s">
        <v>192</v>
      </c>
      <c r="E146" s="241" t="s">
        <v>200</v>
      </c>
      <c r="F146" s="242" t="s">
        <v>201</v>
      </c>
      <c r="G146" s="243" t="s">
        <v>185</v>
      </c>
      <c r="H146" s="244">
        <v>365.55200000000002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39</v>
      </c>
      <c r="O146" s="94"/>
      <c r="P146" s="235">
        <f>O146*H146</f>
        <v>0</v>
      </c>
      <c r="Q146" s="235">
        <v>1</v>
      </c>
      <c r="R146" s="235">
        <f>Q146*H146</f>
        <v>365.55200000000002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149</v>
      </c>
      <c r="AT146" s="237" t="s">
        <v>192</v>
      </c>
      <c r="AU146" s="237" t="s">
        <v>82</v>
      </c>
      <c r="AY146" s="14" t="s">
        <v>118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124</v>
      </c>
      <c r="BM146" s="237" t="s">
        <v>413</v>
      </c>
    </row>
    <row r="147" s="2" customFormat="1" ht="21.75" customHeight="1">
      <c r="A147" s="35"/>
      <c r="B147" s="36"/>
      <c r="C147" s="226" t="s">
        <v>203</v>
      </c>
      <c r="D147" s="226" t="s">
        <v>120</v>
      </c>
      <c r="E147" s="227" t="s">
        <v>204</v>
      </c>
      <c r="F147" s="228" t="s">
        <v>205</v>
      </c>
      <c r="G147" s="229" t="s">
        <v>123</v>
      </c>
      <c r="H147" s="230">
        <v>350.89999999999998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39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124</v>
      </c>
      <c r="AT147" s="237" t="s">
        <v>120</v>
      </c>
      <c r="AU147" s="237" t="s">
        <v>82</v>
      </c>
      <c r="AY147" s="14" t="s">
        <v>118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124</v>
      </c>
      <c r="BM147" s="237" t="s">
        <v>414</v>
      </c>
    </row>
    <row r="148" s="12" customFormat="1" ht="22.8" customHeight="1">
      <c r="A148" s="12"/>
      <c r="B148" s="210"/>
      <c r="C148" s="211"/>
      <c r="D148" s="212" t="s">
        <v>72</v>
      </c>
      <c r="E148" s="224" t="s">
        <v>82</v>
      </c>
      <c r="F148" s="224" t="s">
        <v>207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P149</f>
        <v>0</v>
      </c>
      <c r="Q148" s="218"/>
      <c r="R148" s="219">
        <f>R149</f>
        <v>5.5792799999999998</v>
      </c>
      <c r="S148" s="218"/>
      <c r="T148" s="22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78</v>
      </c>
      <c r="AT148" s="222" t="s">
        <v>72</v>
      </c>
      <c r="AU148" s="222" t="s">
        <v>78</v>
      </c>
      <c r="AY148" s="221" t="s">
        <v>118</v>
      </c>
      <c r="BK148" s="223">
        <f>BK149</f>
        <v>0</v>
      </c>
    </row>
    <row r="149" s="2" customFormat="1" ht="16.5" customHeight="1">
      <c r="A149" s="35"/>
      <c r="B149" s="36"/>
      <c r="C149" s="226" t="s">
        <v>208</v>
      </c>
      <c r="D149" s="226" t="s">
        <v>120</v>
      </c>
      <c r="E149" s="227" t="s">
        <v>209</v>
      </c>
      <c r="F149" s="228" t="s">
        <v>210</v>
      </c>
      <c r="G149" s="229" t="s">
        <v>152</v>
      </c>
      <c r="H149" s="230">
        <v>2.7000000000000002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39</v>
      </c>
      <c r="O149" s="94"/>
      <c r="P149" s="235">
        <f>O149*H149</f>
        <v>0</v>
      </c>
      <c r="Q149" s="235">
        <v>2.0663999999999998</v>
      </c>
      <c r="R149" s="235">
        <f>Q149*H149</f>
        <v>5.5792799999999998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124</v>
      </c>
      <c r="AT149" s="237" t="s">
        <v>120</v>
      </c>
      <c r="AU149" s="237" t="s">
        <v>82</v>
      </c>
      <c r="AY149" s="14" t="s">
        <v>118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124</v>
      </c>
      <c r="BM149" s="237" t="s">
        <v>415</v>
      </c>
    </row>
    <row r="150" s="12" customFormat="1" ht="22.8" customHeight="1">
      <c r="A150" s="12"/>
      <c r="B150" s="210"/>
      <c r="C150" s="211"/>
      <c r="D150" s="212" t="s">
        <v>72</v>
      </c>
      <c r="E150" s="224" t="s">
        <v>124</v>
      </c>
      <c r="F150" s="224" t="s">
        <v>212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SUM(P151:P155)</f>
        <v>0</v>
      </c>
      <c r="Q150" s="218"/>
      <c r="R150" s="219">
        <f>SUM(R151:R155)</f>
        <v>70.441186290000019</v>
      </c>
      <c r="S150" s="218"/>
      <c r="T150" s="220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78</v>
      </c>
      <c r="AT150" s="222" t="s">
        <v>72</v>
      </c>
      <c r="AU150" s="222" t="s">
        <v>78</v>
      </c>
      <c r="AY150" s="221" t="s">
        <v>118</v>
      </c>
      <c r="BK150" s="223">
        <f>SUM(BK151:BK155)</f>
        <v>0</v>
      </c>
    </row>
    <row r="151" s="2" customFormat="1" ht="37.8" customHeight="1">
      <c r="A151" s="35"/>
      <c r="B151" s="36"/>
      <c r="C151" s="226" t="s">
        <v>213</v>
      </c>
      <c r="D151" s="226" t="s">
        <v>120</v>
      </c>
      <c r="E151" s="227" t="s">
        <v>214</v>
      </c>
      <c r="F151" s="228" t="s">
        <v>215</v>
      </c>
      <c r="G151" s="229" t="s">
        <v>152</v>
      </c>
      <c r="H151" s="230">
        <v>35.090000000000003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39</v>
      </c>
      <c r="O151" s="94"/>
      <c r="P151" s="235">
        <f>O151*H151</f>
        <v>0</v>
      </c>
      <c r="Q151" s="235">
        <v>1.8907700000000001</v>
      </c>
      <c r="R151" s="235">
        <f>Q151*H151</f>
        <v>66.347119300000003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124</v>
      </c>
      <c r="AT151" s="237" t="s">
        <v>120</v>
      </c>
      <c r="AU151" s="237" t="s">
        <v>82</v>
      </c>
      <c r="AY151" s="14" t="s">
        <v>118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124</v>
      </c>
      <c r="BM151" s="237" t="s">
        <v>416</v>
      </c>
    </row>
    <row r="152" s="2" customFormat="1" ht="24.15" customHeight="1">
      <c r="A152" s="35"/>
      <c r="B152" s="36"/>
      <c r="C152" s="226" t="s">
        <v>217</v>
      </c>
      <c r="D152" s="226" t="s">
        <v>120</v>
      </c>
      <c r="E152" s="227" t="s">
        <v>218</v>
      </c>
      <c r="F152" s="228" t="s">
        <v>219</v>
      </c>
      <c r="G152" s="229" t="s">
        <v>220</v>
      </c>
      <c r="H152" s="230">
        <v>8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39</v>
      </c>
      <c r="O152" s="94"/>
      <c r="P152" s="235">
        <f>O152*H152</f>
        <v>0</v>
      </c>
      <c r="Q152" s="235">
        <v>0.0066</v>
      </c>
      <c r="R152" s="235">
        <f>Q152*H152</f>
        <v>0.0528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124</v>
      </c>
      <c r="AT152" s="237" t="s">
        <v>120</v>
      </c>
      <c r="AU152" s="237" t="s">
        <v>82</v>
      </c>
      <c r="AY152" s="14" t="s">
        <v>118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124</v>
      </c>
      <c r="BM152" s="237" t="s">
        <v>417</v>
      </c>
    </row>
    <row r="153" s="2" customFormat="1" ht="16.5" customHeight="1">
      <c r="A153" s="35"/>
      <c r="B153" s="36"/>
      <c r="C153" s="240" t="s">
        <v>222</v>
      </c>
      <c r="D153" s="240" t="s">
        <v>192</v>
      </c>
      <c r="E153" s="241" t="s">
        <v>223</v>
      </c>
      <c r="F153" s="242" t="s">
        <v>418</v>
      </c>
      <c r="G153" s="243" t="s">
        <v>220</v>
      </c>
      <c r="H153" s="244">
        <v>8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39</v>
      </c>
      <c r="O153" s="94"/>
      <c r="P153" s="235">
        <f>O153*H153</f>
        <v>0</v>
      </c>
      <c r="Q153" s="235">
        <v>0.067000000000000004</v>
      </c>
      <c r="R153" s="235">
        <f>Q153*H153</f>
        <v>0.53600000000000003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149</v>
      </c>
      <c r="AT153" s="237" t="s">
        <v>192</v>
      </c>
      <c r="AU153" s="237" t="s">
        <v>82</v>
      </c>
      <c r="AY153" s="14" t="s">
        <v>118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124</v>
      </c>
      <c r="BM153" s="237" t="s">
        <v>419</v>
      </c>
    </row>
    <row r="154" s="2" customFormat="1" ht="24.15" customHeight="1">
      <c r="A154" s="35"/>
      <c r="B154" s="36"/>
      <c r="C154" s="226" t="s">
        <v>226</v>
      </c>
      <c r="D154" s="226" t="s">
        <v>120</v>
      </c>
      <c r="E154" s="227" t="s">
        <v>227</v>
      </c>
      <c r="F154" s="228" t="s">
        <v>228</v>
      </c>
      <c r="G154" s="229" t="s">
        <v>152</v>
      </c>
      <c r="H154" s="230">
        <v>1.5900000000000001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39</v>
      </c>
      <c r="O154" s="94"/>
      <c r="P154" s="235">
        <f>O154*H154</f>
        <v>0</v>
      </c>
      <c r="Q154" s="235">
        <v>2.1922799999999998</v>
      </c>
      <c r="R154" s="235">
        <f>Q154*H154</f>
        <v>3.4857251999999996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124</v>
      </c>
      <c r="AT154" s="237" t="s">
        <v>120</v>
      </c>
      <c r="AU154" s="237" t="s">
        <v>82</v>
      </c>
      <c r="AY154" s="14" t="s">
        <v>118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124</v>
      </c>
      <c r="BM154" s="237" t="s">
        <v>420</v>
      </c>
    </row>
    <row r="155" s="2" customFormat="1" ht="33" customHeight="1">
      <c r="A155" s="35"/>
      <c r="B155" s="36"/>
      <c r="C155" s="226" t="s">
        <v>230</v>
      </c>
      <c r="D155" s="226" t="s">
        <v>120</v>
      </c>
      <c r="E155" s="227" t="s">
        <v>231</v>
      </c>
      <c r="F155" s="228" t="s">
        <v>232</v>
      </c>
      <c r="G155" s="229" t="s">
        <v>123</v>
      </c>
      <c r="H155" s="230">
        <v>4.2389999999999999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39</v>
      </c>
      <c r="O155" s="94"/>
      <c r="P155" s="235">
        <f>O155*H155</f>
        <v>0</v>
      </c>
      <c r="Q155" s="235">
        <v>0.0046100000000000004</v>
      </c>
      <c r="R155" s="235">
        <f>Q155*H155</f>
        <v>0.01954179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124</v>
      </c>
      <c r="AT155" s="237" t="s">
        <v>120</v>
      </c>
      <c r="AU155" s="237" t="s">
        <v>82</v>
      </c>
      <c r="AY155" s="14" t="s">
        <v>118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124</v>
      </c>
      <c r="BM155" s="237" t="s">
        <v>421</v>
      </c>
    </row>
    <row r="156" s="12" customFormat="1" ht="22.8" customHeight="1">
      <c r="A156" s="12"/>
      <c r="B156" s="210"/>
      <c r="C156" s="211"/>
      <c r="D156" s="212" t="s">
        <v>72</v>
      </c>
      <c r="E156" s="224" t="s">
        <v>136</v>
      </c>
      <c r="F156" s="224" t="s">
        <v>234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SUM(P157:P160)</f>
        <v>0</v>
      </c>
      <c r="Q156" s="218"/>
      <c r="R156" s="219">
        <f>SUM(R157:R160)</f>
        <v>370.19524500000006</v>
      </c>
      <c r="S156" s="218"/>
      <c r="T156" s="220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78</v>
      </c>
      <c r="AT156" s="222" t="s">
        <v>72</v>
      </c>
      <c r="AU156" s="222" t="s">
        <v>78</v>
      </c>
      <c r="AY156" s="221" t="s">
        <v>118</v>
      </c>
      <c r="BK156" s="223">
        <f>SUM(BK157:BK160)</f>
        <v>0</v>
      </c>
    </row>
    <row r="157" s="2" customFormat="1" ht="37.8" customHeight="1">
      <c r="A157" s="35"/>
      <c r="B157" s="36"/>
      <c r="C157" s="226" t="s">
        <v>235</v>
      </c>
      <c r="D157" s="226" t="s">
        <v>120</v>
      </c>
      <c r="E157" s="227" t="s">
        <v>236</v>
      </c>
      <c r="F157" s="228" t="s">
        <v>237</v>
      </c>
      <c r="G157" s="229" t="s">
        <v>123</v>
      </c>
      <c r="H157" s="230">
        <v>439.5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39</v>
      </c>
      <c r="O157" s="94"/>
      <c r="P157" s="235">
        <f>O157*H157</f>
        <v>0</v>
      </c>
      <c r="Q157" s="235">
        <v>0.29160000000000003</v>
      </c>
      <c r="R157" s="235">
        <f>Q157*H157</f>
        <v>128.15820000000002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124</v>
      </c>
      <c r="AT157" s="237" t="s">
        <v>120</v>
      </c>
      <c r="AU157" s="237" t="s">
        <v>82</v>
      </c>
      <c r="AY157" s="14" t="s">
        <v>118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124</v>
      </c>
      <c r="BM157" s="237" t="s">
        <v>422</v>
      </c>
    </row>
    <row r="158" s="2" customFormat="1" ht="24.15" customHeight="1">
      <c r="A158" s="35"/>
      <c r="B158" s="36"/>
      <c r="C158" s="226" t="s">
        <v>239</v>
      </c>
      <c r="D158" s="226" t="s">
        <v>120</v>
      </c>
      <c r="E158" s="227" t="s">
        <v>240</v>
      </c>
      <c r="F158" s="228" t="s">
        <v>241</v>
      </c>
      <c r="G158" s="229" t="s">
        <v>123</v>
      </c>
      <c r="H158" s="230">
        <v>439.5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39</v>
      </c>
      <c r="O158" s="94"/>
      <c r="P158" s="235">
        <f>O158*H158</f>
        <v>0</v>
      </c>
      <c r="Q158" s="235">
        <v>0.4108</v>
      </c>
      <c r="R158" s="235">
        <f>Q158*H158</f>
        <v>180.54660000000001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124</v>
      </c>
      <c r="AT158" s="237" t="s">
        <v>120</v>
      </c>
      <c r="AU158" s="237" t="s">
        <v>82</v>
      </c>
      <c r="AY158" s="14" t="s">
        <v>118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124</v>
      </c>
      <c r="BM158" s="237" t="s">
        <v>423</v>
      </c>
    </row>
    <row r="159" s="2" customFormat="1" ht="33" customHeight="1">
      <c r="A159" s="35"/>
      <c r="B159" s="36"/>
      <c r="C159" s="226" t="s">
        <v>243</v>
      </c>
      <c r="D159" s="226" t="s">
        <v>120</v>
      </c>
      <c r="E159" s="227" t="s">
        <v>244</v>
      </c>
      <c r="F159" s="228" t="s">
        <v>245</v>
      </c>
      <c r="G159" s="229" t="s">
        <v>123</v>
      </c>
      <c r="H159" s="230">
        <v>439.5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39</v>
      </c>
      <c r="O159" s="94"/>
      <c r="P159" s="235">
        <f>O159*H159</f>
        <v>0</v>
      </c>
      <c r="Q159" s="235">
        <v>0.00071000000000000002</v>
      </c>
      <c r="R159" s="235">
        <f>Q159*H159</f>
        <v>0.31204500000000002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124</v>
      </c>
      <c r="AT159" s="237" t="s">
        <v>120</v>
      </c>
      <c r="AU159" s="237" t="s">
        <v>82</v>
      </c>
      <c r="AY159" s="14" t="s">
        <v>118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124</v>
      </c>
      <c r="BM159" s="237" t="s">
        <v>424</v>
      </c>
    </row>
    <row r="160" s="2" customFormat="1" ht="24.15" customHeight="1">
      <c r="A160" s="35"/>
      <c r="B160" s="36"/>
      <c r="C160" s="226" t="s">
        <v>247</v>
      </c>
      <c r="D160" s="226" t="s">
        <v>120</v>
      </c>
      <c r="E160" s="227" t="s">
        <v>248</v>
      </c>
      <c r="F160" s="228" t="s">
        <v>249</v>
      </c>
      <c r="G160" s="229" t="s">
        <v>123</v>
      </c>
      <c r="H160" s="230">
        <v>439.5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39</v>
      </c>
      <c r="O160" s="94"/>
      <c r="P160" s="235">
        <f>O160*H160</f>
        <v>0</v>
      </c>
      <c r="Q160" s="235">
        <v>0.13919999999999999</v>
      </c>
      <c r="R160" s="235">
        <f>Q160*H160</f>
        <v>61.178399999999996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124</v>
      </c>
      <c r="AT160" s="237" t="s">
        <v>120</v>
      </c>
      <c r="AU160" s="237" t="s">
        <v>82</v>
      </c>
      <c r="AY160" s="14" t="s">
        <v>118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124</v>
      </c>
      <c r="BM160" s="237" t="s">
        <v>425</v>
      </c>
    </row>
    <row r="161" s="12" customFormat="1" ht="22.8" customHeight="1">
      <c r="A161" s="12"/>
      <c r="B161" s="210"/>
      <c r="C161" s="211"/>
      <c r="D161" s="212" t="s">
        <v>72</v>
      </c>
      <c r="E161" s="224" t="s">
        <v>149</v>
      </c>
      <c r="F161" s="224" t="s">
        <v>251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SUM(P162:P185)</f>
        <v>0</v>
      </c>
      <c r="Q161" s="218"/>
      <c r="R161" s="219">
        <f>SUM(R162:R185)</f>
        <v>18.03392049</v>
      </c>
      <c r="S161" s="218"/>
      <c r="T161" s="220">
        <f>SUM(T162:T185)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78</v>
      </c>
      <c r="AT161" s="222" t="s">
        <v>72</v>
      </c>
      <c r="AU161" s="222" t="s">
        <v>78</v>
      </c>
      <c r="AY161" s="221" t="s">
        <v>118</v>
      </c>
      <c r="BK161" s="223">
        <f>SUM(BK162:BK185)</f>
        <v>0</v>
      </c>
    </row>
    <row r="162" s="2" customFormat="1" ht="24.15" customHeight="1">
      <c r="A162" s="35"/>
      <c r="B162" s="36"/>
      <c r="C162" s="226" t="s">
        <v>252</v>
      </c>
      <c r="D162" s="226" t="s">
        <v>120</v>
      </c>
      <c r="E162" s="227" t="s">
        <v>253</v>
      </c>
      <c r="F162" s="228" t="s">
        <v>254</v>
      </c>
      <c r="G162" s="229" t="s">
        <v>134</v>
      </c>
      <c r="H162" s="230">
        <v>104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39</v>
      </c>
      <c r="O162" s="94"/>
      <c r="P162" s="235">
        <f>O162*H162</f>
        <v>0</v>
      </c>
      <c r="Q162" s="235">
        <v>1.0000000000000001E-05</v>
      </c>
      <c r="R162" s="235">
        <f>Q162*H162</f>
        <v>0.0010400000000000001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124</v>
      </c>
      <c r="AT162" s="237" t="s">
        <v>120</v>
      </c>
      <c r="AU162" s="237" t="s">
        <v>82</v>
      </c>
      <c r="AY162" s="14" t="s">
        <v>118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124</v>
      </c>
      <c r="BM162" s="237" t="s">
        <v>426</v>
      </c>
    </row>
    <row r="163" s="2" customFormat="1" ht="33" customHeight="1">
      <c r="A163" s="35"/>
      <c r="B163" s="36"/>
      <c r="C163" s="240" t="s">
        <v>256</v>
      </c>
      <c r="D163" s="240" t="s">
        <v>192</v>
      </c>
      <c r="E163" s="241" t="s">
        <v>257</v>
      </c>
      <c r="F163" s="242" t="s">
        <v>258</v>
      </c>
      <c r="G163" s="243" t="s">
        <v>220</v>
      </c>
      <c r="H163" s="244">
        <v>17.332999999999998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39</v>
      </c>
      <c r="O163" s="94"/>
      <c r="P163" s="235">
        <f>O163*H163</f>
        <v>0</v>
      </c>
      <c r="Q163" s="235">
        <v>0.021530000000000001</v>
      </c>
      <c r="R163" s="235">
        <f>Q163*H163</f>
        <v>0.37317949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149</v>
      </c>
      <c r="AT163" s="237" t="s">
        <v>192</v>
      </c>
      <c r="AU163" s="237" t="s">
        <v>82</v>
      </c>
      <c r="AY163" s="14" t="s">
        <v>118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124</v>
      </c>
      <c r="BM163" s="237" t="s">
        <v>427</v>
      </c>
    </row>
    <row r="164" s="2" customFormat="1" ht="24.15" customHeight="1">
      <c r="A164" s="35"/>
      <c r="B164" s="36"/>
      <c r="C164" s="226" t="s">
        <v>260</v>
      </c>
      <c r="D164" s="226" t="s">
        <v>120</v>
      </c>
      <c r="E164" s="227" t="s">
        <v>261</v>
      </c>
      <c r="F164" s="228" t="s">
        <v>262</v>
      </c>
      <c r="G164" s="229" t="s">
        <v>134</v>
      </c>
      <c r="H164" s="230">
        <v>209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39</v>
      </c>
      <c r="O164" s="94"/>
      <c r="P164" s="235">
        <f>O164*H164</f>
        <v>0</v>
      </c>
      <c r="Q164" s="235">
        <v>2.0000000000000002E-05</v>
      </c>
      <c r="R164" s="235">
        <f>Q164*H164</f>
        <v>0.0041800000000000006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124</v>
      </c>
      <c r="AT164" s="237" t="s">
        <v>120</v>
      </c>
      <c r="AU164" s="237" t="s">
        <v>82</v>
      </c>
      <c r="AY164" s="14" t="s">
        <v>118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124</v>
      </c>
      <c r="BM164" s="237" t="s">
        <v>428</v>
      </c>
    </row>
    <row r="165" s="2" customFormat="1" ht="33" customHeight="1">
      <c r="A165" s="35"/>
      <c r="B165" s="36"/>
      <c r="C165" s="240" t="s">
        <v>264</v>
      </c>
      <c r="D165" s="240" t="s">
        <v>192</v>
      </c>
      <c r="E165" s="241" t="s">
        <v>265</v>
      </c>
      <c r="F165" s="242" t="s">
        <v>266</v>
      </c>
      <c r="G165" s="243" t="s">
        <v>220</v>
      </c>
      <c r="H165" s="244">
        <v>34.832999999999998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39</v>
      </c>
      <c r="O165" s="94"/>
      <c r="P165" s="235">
        <f>O165*H165</f>
        <v>0</v>
      </c>
      <c r="Q165" s="235">
        <v>0.083059999999999995</v>
      </c>
      <c r="R165" s="235">
        <f>Q165*H165</f>
        <v>2.8932289799999995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149</v>
      </c>
      <c r="AT165" s="237" t="s">
        <v>192</v>
      </c>
      <c r="AU165" s="237" t="s">
        <v>82</v>
      </c>
      <c r="AY165" s="14" t="s">
        <v>118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124</v>
      </c>
      <c r="BM165" s="237" t="s">
        <v>429</v>
      </c>
    </row>
    <row r="166" s="2" customFormat="1" ht="16.5" customHeight="1">
      <c r="A166" s="35"/>
      <c r="B166" s="36"/>
      <c r="C166" s="226" t="s">
        <v>268</v>
      </c>
      <c r="D166" s="226" t="s">
        <v>120</v>
      </c>
      <c r="E166" s="227" t="s">
        <v>269</v>
      </c>
      <c r="F166" s="228" t="s">
        <v>270</v>
      </c>
      <c r="G166" s="229" t="s">
        <v>220</v>
      </c>
      <c r="H166" s="230">
        <v>13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39</v>
      </c>
      <c r="O166" s="94"/>
      <c r="P166" s="235">
        <f>O166*H166</f>
        <v>0</v>
      </c>
      <c r="Q166" s="235">
        <v>5.0000000000000002E-05</v>
      </c>
      <c r="R166" s="235">
        <f>Q166*H166</f>
        <v>0.00065000000000000008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124</v>
      </c>
      <c r="AT166" s="237" t="s">
        <v>120</v>
      </c>
      <c r="AU166" s="237" t="s">
        <v>82</v>
      </c>
      <c r="AY166" s="14" t="s">
        <v>118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124</v>
      </c>
      <c r="BM166" s="237" t="s">
        <v>430</v>
      </c>
    </row>
    <row r="167" s="2" customFormat="1" ht="24.15" customHeight="1">
      <c r="A167" s="35"/>
      <c r="B167" s="36"/>
      <c r="C167" s="240" t="s">
        <v>272</v>
      </c>
      <c r="D167" s="240" t="s">
        <v>192</v>
      </c>
      <c r="E167" s="241" t="s">
        <v>431</v>
      </c>
      <c r="F167" s="242" t="s">
        <v>432</v>
      </c>
      <c r="G167" s="243" t="s">
        <v>220</v>
      </c>
      <c r="H167" s="244">
        <v>13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39</v>
      </c>
      <c r="O167" s="94"/>
      <c r="P167" s="235">
        <f>O167*H167</f>
        <v>0</v>
      </c>
      <c r="Q167" s="235">
        <v>0.00069999999999999999</v>
      </c>
      <c r="R167" s="235">
        <f>Q167*H167</f>
        <v>0.0091000000000000004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149</v>
      </c>
      <c r="AT167" s="237" t="s">
        <v>192</v>
      </c>
      <c r="AU167" s="237" t="s">
        <v>82</v>
      </c>
      <c r="AY167" s="14" t="s">
        <v>118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124</v>
      </c>
      <c r="BM167" s="237" t="s">
        <v>433</v>
      </c>
    </row>
    <row r="168" s="2" customFormat="1" ht="16.5" customHeight="1">
      <c r="A168" s="35"/>
      <c r="B168" s="36"/>
      <c r="C168" s="226" t="s">
        <v>276</v>
      </c>
      <c r="D168" s="226" t="s">
        <v>120</v>
      </c>
      <c r="E168" s="227" t="s">
        <v>277</v>
      </c>
      <c r="F168" s="228" t="s">
        <v>278</v>
      </c>
      <c r="G168" s="229" t="s">
        <v>220</v>
      </c>
      <c r="H168" s="230">
        <v>13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39</v>
      </c>
      <c r="O168" s="94"/>
      <c r="P168" s="235">
        <f>O168*H168</f>
        <v>0</v>
      </c>
      <c r="Q168" s="235">
        <v>5.0000000000000002E-05</v>
      </c>
      <c r="R168" s="235">
        <f>Q168*H168</f>
        <v>0.00065000000000000008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124</v>
      </c>
      <c r="AT168" s="237" t="s">
        <v>120</v>
      </c>
      <c r="AU168" s="237" t="s">
        <v>82</v>
      </c>
      <c r="AY168" s="14" t="s">
        <v>118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124</v>
      </c>
      <c r="BM168" s="237" t="s">
        <v>434</v>
      </c>
    </row>
    <row r="169" s="2" customFormat="1" ht="24.15" customHeight="1">
      <c r="A169" s="35"/>
      <c r="B169" s="36"/>
      <c r="C169" s="240" t="s">
        <v>280</v>
      </c>
      <c r="D169" s="240" t="s">
        <v>192</v>
      </c>
      <c r="E169" s="241" t="s">
        <v>435</v>
      </c>
      <c r="F169" s="242" t="s">
        <v>436</v>
      </c>
      <c r="G169" s="243" t="s">
        <v>220</v>
      </c>
      <c r="H169" s="244">
        <v>13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39</v>
      </c>
      <c r="O169" s="94"/>
      <c r="P169" s="235">
        <f>O169*H169</f>
        <v>0</v>
      </c>
      <c r="Q169" s="235">
        <v>0.00029999999999999997</v>
      </c>
      <c r="R169" s="235">
        <f>Q169*H169</f>
        <v>0.0038999999999999998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149</v>
      </c>
      <c r="AT169" s="237" t="s">
        <v>192</v>
      </c>
      <c r="AU169" s="237" t="s">
        <v>82</v>
      </c>
      <c r="AY169" s="14" t="s">
        <v>118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124</v>
      </c>
      <c r="BM169" s="237" t="s">
        <v>437</v>
      </c>
    </row>
    <row r="170" s="2" customFormat="1" ht="16.5" customHeight="1">
      <c r="A170" s="35"/>
      <c r="B170" s="36"/>
      <c r="C170" s="226" t="s">
        <v>284</v>
      </c>
      <c r="D170" s="226" t="s">
        <v>120</v>
      </c>
      <c r="E170" s="227" t="s">
        <v>285</v>
      </c>
      <c r="F170" s="228" t="s">
        <v>286</v>
      </c>
      <c r="G170" s="229" t="s">
        <v>220</v>
      </c>
      <c r="H170" s="230">
        <v>13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39</v>
      </c>
      <c r="O170" s="94"/>
      <c r="P170" s="235">
        <f>O170*H170</f>
        <v>0</v>
      </c>
      <c r="Q170" s="235">
        <v>0.00010000000000000001</v>
      </c>
      <c r="R170" s="235">
        <f>Q170*H170</f>
        <v>0.0013000000000000002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124</v>
      </c>
      <c r="AT170" s="237" t="s">
        <v>120</v>
      </c>
      <c r="AU170" s="237" t="s">
        <v>82</v>
      </c>
      <c r="AY170" s="14" t="s">
        <v>118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124</v>
      </c>
      <c r="BM170" s="237" t="s">
        <v>438</v>
      </c>
    </row>
    <row r="171" s="2" customFormat="1" ht="24.15" customHeight="1">
      <c r="A171" s="35"/>
      <c r="B171" s="36"/>
      <c r="C171" s="240" t="s">
        <v>288</v>
      </c>
      <c r="D171" s="240" t="s">
        <v>192</v>
      </c>
      <c r="E171" s="241" t="s">
        <v>439</v>
      </c>
      <c r="F171" s="242" t="s">
        <v>440</v>
      </c>
      <c r="G171" s="243" t="s">
        <v>220</v>
      </c>
      <c r="H171" s="244">
        <v>13</v>
      </c>
      <c r="I171" s="245"/>
      <c r="J171" s="244">
        <f>ROUND(I171*H171,3)</f>
        <v>0</v>
      </c>
      <c r="K171" s="246"/>
      <c r="L171" s="247"/>
      <c r="M171" s="248" t="s">
        <v>1</v>
      </c>
      <c r="N171" s="249" t="s">
        <v>39</v>
      </c>
      <c r="O171" s="94"/>
      <c r="P171" s="235">
        <f>O171*H171</f>
        <v>0</v>
      </c>
      <c r="Q171" s="235">
        <v>0.0061000000000000004</v>
      </c>
      <c r="R171" s="235">
        <f>Q171*H171</f>
        <v>0.079300000000000009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149</v>
      </c>
      <c r="AT171" s="237" t="s">
        <v>192</v>
      </c>
      <c r="AU171" s="237" t="s">
        <v>82</v>
      </c>
      <c r="AY171" s="14" t="s">
        <v>118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124</v>
      </c>
      <c r="BM171" s="237" t="s">
        <v>441</v>
      </c>
    </row>
    <row r="172" s="2" customFormat="1" ht="16.5" customHeight="1">
      <c r="A172" s="35"/>
      <c r="B172" s="36"/>
      <c r="C172" s="226" t="s">
        <v>292</v>
      </c>
      <c r="D172" s="226" t="s">
        <v>120</v>
      </c>
      <c r="E172" s="227" t="s">
        <v>293</v>
      </c>
      <c r="F172" s="228" t="s">
        <v>294</v>
      </c>
      <c r="G172" s="229" t="s">
        <v>134</v>
      </c>
      <c r="H172" s="230">
        <v>104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39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124</v>
      </c>
      <c r="AT172" s="237" t="s">
        <v>120</v>
      </c>
      <c r="AU172" s="237" t="s">
        <v>82</v>
      </c>
      <c r="AY172" s="14" t="s">
        <v>118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124</v>
      </c>
      <c r="BM172" s="237" t="s">
        <v>442</v>
      </c>
    </row>
    <row r="173" s="2" customFormat="1" ht="16.5" customHeight="1">
      <c r="A173" s="35"/>
      <c r="B173" s="36"/>
      <c r="C173" s="226" t="s">
        <v>296</v>
      </c>
      <c r="D173" s="226" t="s">
        <v>120</v>
      </c>
      <c r="E173" s="227" t="s">
        <v>297</v>
      </c>
      <c r="F173" s="228" t="s">
        <v>298</v>
      </c>
      <c r="G173" s="229" t="s">
        <v>134</v>
      </c>
      <c r="H173" s="230">
        <v>215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39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124</v>
      </c>
      <c r="AT173" s="237" t="s">
        <v>120</v>
      </c>
      <c r="AU173" s="237" t="s">
        <v>82</v>
      </c>
      <c r="AY173" s="14" t="s">
        <v>118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124</v>
      </c>
      <c r="BM173" s="237" t="s">
        <v>443</v>
      </c>
    </row>
    <row r="174" s="2" customFormat="1" ht="21.75" customHeight="1">
      <c r="A174" s="35"/>
      <c r="B174" s="36"/>
      <c r="C174" s="226" t="s">
        <v>300</v>
      </c>
      <c r="D174" s="226" t="s">
        <v>120</v>
      </c>
      <c r="E174" s="227" t="s">
        <v>305</v>
      </c>
      <c r="F174" s="228" t="s">
        <v>306</v>
      </c>
      <c r="G174" s="229" t="s">
        <v>134</v>
      </c>
      <c r="H174" s="230">
        <v>215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39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124</v>
      </c>
      <c r="AT174" s="237" t="s">
        <v>120</v>
      </c>
      <c r="AU174" s="237" t="s">
        <v>82</v>
      </c>
      <c r="AY174" s="14" t="s">
        <v>118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124</v>
      </c>
      <c r="BM174" s="237" t="s">
        <v>444</v>
      </c>
    </row>
    <row r="175" s="2" customFormat="1" ht="24.15" customHeight="1">
      <c r="A175" s="35"/>
      <c r="B175" s="36"/>
      <c r="C175" s="226" t="s">
        <v>304</v>
      </c>
      <c r="D175" s="226" t="s">
        <v>120</v>
      </c>
      <c r="E175" s="227" t="s">
        <v>313</v>
      </c>
      <c r="F175" s="228" t="s">
        <v>314</v>
      </c>
      <c r="G175" s="229" t="s">
        <v>152</v>
      </c>
      <c r="H175" s="230">
        <v>0.019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39</v>
      </c>
      <c r="O175" s="94"/>
      <c r="P175" s="235">
        <f>O175*H175</f>
        <v>0</v>
      </c>
      <c r="Q175" s="235">
        <v>2.4795799999999999</v>
      </c>
      <c r="R175" s="235">
        <f>Q175*H175</f>
        <v>0.047112019999999998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124</v>
      </c>
      <c r="AT175" s="237" t="s">
        <v>120</v>
      </c>
      <c r="AU175" s="237" t="s">
        <v>82</v>
      </c>
      <c r="AY175" s="14" t="s">
        <v>118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124</v>
      </c>
      <c r="BM175" s="237" t="s">
        <v>445</v>
      </c>
    </row>
    <row r="176" s="2" customFormat="1" ht="24.15" customHeight="1">
      <c r="A176" s="35"/>
      <c r="B176" s="36"/>
      <c r="C176" s="226" t="s">
        <v>308</v>
      </c>
      <c r="D176" s="226" t="s">
        <v>120</v>
      </c>
      <c r="E176" s="227" t="s">
        <v>317</v>
      </c>
      <c r="F176" s="228" t="s">
        <v>318</v>
      </c>
      <c r="G176" s="229" t="s">
        <v>220</v>
      </c>
      <c r="H176" s="230">
        <v>12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39</v>
      </c>
      <c r="O176" s="94"/>
      <c r="P176" s="235">
        <f>O176*H176</f>
        <v>0</v>
      </c>
      <c r="Q176" s="235">
        <v>0.023570000000000001</v>
      </c>
      <c r="R176" s="235">
        <f>Q176*H176</f>
        <v>0.28283999999999998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124</v>
      </c>
      <c r="AT176" s="237" t="s">
        <v>120</v>
      </c>
      <c r="AU176" s="237" t="s">
        <v>82</v>
      </c>
      <c r="AY176" s="14" t="s">
        <v>118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82</v>
      </c>
      <c r="BK176" s="239">
        <f>ROUND(I176*H176,3)</f>
        <v>0</v>
      </c>
      <c r="BL176" s="14" t="s">
        <v>124</v>
      </c>
      <c r="BM176" s="237" t="s">
        <v>446</v>
      </c>
    </row>
    <row r="177" s="2" customFormat="1" ht="24.15" customHeight="1">
      <c r="A177" s="35"/>
      <c r="B177" s="36"/>
      <c r="C177" s="240" t="s">
        <v>312</v>
      </c>
      <c r="D177" s="240" t="s">
        <v>192</v>
      </c>
      <c r="E177" s="241" t="s">
        <v>321</v>
      </c>
      <c r="F177" s="242" t="s">
        <v>322</v>
      </c>
      <c r="G177" s="243" t="s">
        <v>220</v>
      </c>
      <c r="H177" s="244">
        <v>5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39</v>
      </c>
      <c r="O177" s="94"/>
      <c r="P177" s="235">
        <f>O177*H177</f>
        <v>0</v>
      </c>
      <c r="Q177" s="235">
        <v>0.215</v>
      </c>
      <c r="R177" s="235">
        <f>Q177*H177</f>
        <v>1.075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149</v>
      </c>
      <c r="AT177" s="237" t="s">
        <v>192</v>
      </c>
      <c r="AU177" s="237" t="s">
        <v>82</v>
      </c>
      <c r="AY177" s="14" t="s">
        <v>118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124</v>
      </c>
      <c r="BM177" s="237" t="s">
        <v>447</v>
      </c>
    </row>
    <row r="178" s="2" customFormat="1" ht="24.15" customHeight="1">
      <c r="A178" s="35"/>
      <c r="B178" s="36"/>
      <c r="C178" s="240" t="s">
        <v>316</v>
      </c>
      <c r="D178" s="240" t="s">
        <v>192</v>
      </c>
      <c r="E178" s="241" t="s">
        <v>325</v>
      </c>
      <c r="F178" s="242" t="s">
        <v>326</v>
      </c>
      <c r="G178" s="243" t="s">
        <v>220</v>
      </c>
      <c r="H178" s="244">
        <v>1</v>
      </c>
      <c r="I178" s="245"/>
      <c r="J178" s="244">
        <f>ROUND(I178*H178,3)</f>
        <v>0</v>
      </c>
      <c r="K178" s="246"/>
      <c r="L178" s="247"/>
      <c r="M178" s="248" t="s">
        <v>1</v>
      </c>
      <c r="N178" s="249" t="s">
        <v>39</v>
      </c>
      <c r="O178" s="94"/>
      <c r="P178" s="235">
        <f>O178*H178</f>
        <v>0</v>
      </c>
      <c r="Q178" s="235">
        <v>0.42999999999999999</v>
      </c>
      <c r="R178" s="235">
        <f>Q178*H178</f>
        <v>0.42999999999999999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149</v>
      </c>
      <c r="AT178" s="237" t="s">
        <v>192</v>
      </c>
      <c r="AU178" s="237" t="s">
        <v>82</v>
      </c>
      <c r="AY178" s="14" t="s">
        <v>118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124</v>
      </c>
      <c r="BM178" s="237" t="s">
        <v>448</v>
      </c>
    </row>
    <row r="179" s="2" customFormat="1" ht="37.8" customHeight="1">
      <c r="A179" s="35"/>
      <c r="B179" s="36"/>
      <c r="C179" s="240" t="s">
        <v>320</v>
      </c>
      <c r="D179" s="240" t="s">
        <v>192</v>
      </c>
      <c r="E179" s="241" t="s">
        <v>329</v>
      </c>
      <c r="F179" s="242" t="s">
        <v>330</v>
      </c>
      <c r="G179" s="243" t="s">
        <v>220</v>
      </c>
      <c r="H179" s="244">
        <v>6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39</v>
      </c>
      <c r="O179" s="94"/>
      <c r="P179" s="235">
        <f>O179*H179</f>
        <v>0</v>
      </c>
      <c r="Q179" s="235">
        <v>0.505</v>
      </c>
      <c r="R179" s="235">
        <f>Q179*H179</f>
        <v>3.0300000000000002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149</v>
      </c>
      <c r="AT179" s="237" t="s">
        <v>192</v>
      </c>
      <c r="AU179" s="237" t="s">
        <v>82</v>
      </c>
      <c r="AY179" s="14" t="s">
        <v>118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124</v>
      </c>
      <c r="BM179" s="237" t="s">
        <v>449</v>
      </c>
    </row>
    <row r="180" s="2" customFormat="1" ht="33" customHeight="1">
      <c r="A180" s="35"/>
      <c r="B180" s="36"/>
      <c r="C180" s="240" t="s">
        <v>324</v>
      </c>
      <c r="D180" s="240" t="s">
        <v>192</v>
      </c>
      <c r="E180" s="241" t="s">
        <v>333</v>
      </c>
      <c r="F180" s="242" t="s">
        <v>334</v>
      </c>
      <c r="G180" s="243" t="s">
        <v>220</v>
      </c>
      <c r="H180" s="244">
        <v>12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39</v>
      </c>
      <c r="O180" s="94"/>
      <c r="P180" s="235">
        <f>O180*H180</f>
        <v>0</v>
      </c>
      <c r="Q180" s="235">
        <v>0.002</v>
      </c>
      <c r="R180" s="235">
        <f>Q180*H180</f>
        <v>0.024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149</v>
      </c>
      <c r="AT180" s="237" t="s">
        <v>192</v>
      </c>
      <c r="AU180" s="237" t="s">
        <v>82</v>
      </c>
      <c r="AY180" s="14" t="s">
        <v>118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82</v>
      </c>
      <c r="BK180" s="239">
        <f>ROUND(I180*H180,3)</f>
        <v>0</v>
      </c>
      <c r="BL180" s="14" t="s">
        <v>124</v>
      </c>
      <c r="BM180" s="237" t="s">
        <v>450</v>
      </c>
    </row>
    <row r="181" s="2" customFormat="1" ht="24.15" customHeight="1">
      <c r="A181" s="35"/>
      <c r="B181" s="36"/>
      <c r="C181" s="226" t="s">
        <v>328</v>
      </c>
      <c r="D181" s="226" t="s">
        <v>120</v>
      </c>
      <c r="E181" s="227" t="s">
        <v>337</v>
      </c>
      <c r="F181" s="228" t="s">
        <v>338</v>
      </c>
      <c r="G181" s="229" t="s">
        <v>220</v>
      </c>
      <c r="H181" s="230">
        <v>6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39</v>
      </c>
      <c r="O181" s="94"/>
      <c r="P181" s="235">
        <f>O181*H181</f>
        <v>0</v>
      </c>
      <c r="Q181" s="235">
        <v>0.034419999999999999</v>
      </c>
      <c r="R181" s="235">
        <f>Q181*H181</f>
        <v>0.20651999999999998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124</v>
      </c>
      <c r="AT181" s="237" t="s">
        <v>120</v>
      </c>
      <c r="AU181" s="237" t="s">
        <v>82</v>
      </c>
      <c r="AY181" s="14" t="s">
        <v>118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124</v>
      </c>
      <c r="BM181" s="237" t="s">
        <v>451</v>
      </c>
    </row>
    <row r="182" s="2" customFormat="1" ht="37.8" customHeight="1">
      <c r="A182" s="35"/>
      <c r="B182" s="36"/>
      <c r="C182" s="240" t="s">
        <v>332</v>
      </c>
      <c r="D182" s="240" t="s">
        <v>192</v>
      </c>
      <c r="E182" s="241" t="s">
        <v>341</v>
      </c>
      <c r="F182" s="242" t="s">
        <v>342</v>
      </c>
      <c r="G182" s="243" t="s">
        <v>220</v>
      </c>
      <c r="H182" s="244">
        <v>6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39</v>
      </c>
      <c r="O182" s="94"/>
      <c r="P182" s="235">
        <f>O182*H182</f>
        <v>0</v>
      </c>
      <c r="Q182" s="235">
        <v>1.45</v>
      </c>
      <c r="R182" s="235">
        <f>Q182*H182</f>
        <v>8.6999999999999993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149</v>
      </c>
      <c r="AT182" s="237" t="s">
        <v>192</v>
      </c>
      <c r="AU182" s="237" t="s">
        <v>82</v>
      </c>
      <c r="AY182" s="14" t="s">
        <v>118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124</v>
      </c>
      <c r="BM182" s="237" t="s">
        <v>452</v>
      </c>
    </row>
    <row r="183" s="2" customFormat="1" ht="16.5" customHeight="1">
      <c r="A183" s="35"/>
      <c r="B183" s="36"/>
      <c r="C183" s="226" t="s">
        <v>336</v>
      </c>
      <c r="D183" s="226" t="s">
        <v>120</v>
      </c>
      <c r="E183" s="227" t="s">
        <v>345</v>
      </c>
      <c r="F183" s="228" t="s">
        <v>346</v>
      </c>
      <c r="G183" s="229" t="s">
        <v>220</v>
      </c>
      <c r="H183" s="230">
        <v>6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39</v>
      </c>
      <c r="O183" s="94"/>
      <c r="P183" s="235">
        <f>O183*H183</f>
        <v>0</v>
      </c>
      <c r="Q183" s="235">
        <v>0.0033</v>
      </c>
      <c r="R183" s="235">
        <f>Q183*H183</f>
        <v>0.019799999999999998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124</v>
      </c>
      <c r="AT183" s="237" t="s">
        <v>120</v>
      </c>
      <c r="AU183" s="237" t="s">
        <v>82</v>
      </c>
      <c r="AY183" s="14" t="s">
        <v>118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124</v>
      </c>
      <c r="BM183" s="237" t="s">
        <v>453</v>
      </c>
    </row>
    <row r="184" s="2" customFormat="1" ht="24.15" customHeight="1">
      <c r="A184" s="35"/>
      <c r="B184" s="36"/>
      <c r="C184" s="226" t="s">
        <v>340</v>
      </c>
      <c r="D184" s="226" t="s">
        <v>120</v>
      </c>
      <c r="E184" s="227" t="s">
        <v>349</v>
      </c>
      <c r="F184" s="228" t="s">
        <v>350</v>
      </c>
      <c r="G184" s="229" t="s">
        <v>220</v>
      </c>
      <c r="H184" s="230">
        <v>6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39</v>
      </c>
      <c r="O184" s="94"/>
      <c r="P184" s="235">
        <f>O184*H184</f>
        <v>0</v>
      </c>
      <c r="Q184" s="235">
        <v>0.0070200000000000002</v>
      </c>
      <c r="R184" s="235">
        <f>Q184*H184</f>
        <v>0.042120000000000005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124</v>
      </c>
      <c r="AT184" s="237" t="s">
        <v>120</v>
      </c>
      <c r="AU184" s="237" t="s">
        <v>82</v>
      </c>
      <c r="AY184" s="14" t="s">
        <v>118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82</v>
      </c>
      <c r="BK184" s="239">
        <f>ROUND(I184*H184,3)</f>
        <v>0</v>
      </c>
      <c r="BL184" s="14" t="s">
        <v>124</v>
      </c>
      <c r="BM184" s="237" t="s">
        <v>454</v>
      </c>
    </row>
    <row r="185" s="2" customFormat="1" ht="37.8" customHeight="1">
      <c r="A185" s="35"/>
      <c r="B185" s="36"/>
      <c r="C185" s="240" t="s">
        <v>344</v>
      </c>
      <c r="D185" s="240" t="s">
        <v>192</v>
      </c>
      <c r="E185" s="241" t="s">
        <v>353</v>
      </c>
      <c r="F185" s="242" t="s">
        <v>354</v>
      </c>
      <c r="G185" s="243" t="s">
        <v>220</v>
      </c>
      <c r="H185" s="244">
        <v>6</v>
      </c>
      <c r="I185" s="245"/>
      <c r="J185" s="244">
        <f>ROUND(I185*H185,3)</f>
        <v>0</v>
      </c>
      <c r="K185" s="246"/>
      <c r="L185" s="247"/>
      <c r="M185" s="248" t="s">
        <v>1</v>
      </c>
      <c r="N185" s="249" t="s">
        <v>39</v>
      </c>
      <c r="O185" s="94"/>
      <c r="P185" s="235">
        <f>O185*H185</f>
        <v>0</v>
      </c>
      <c r="Q185" s="235">
        <v>0.13500000000000001</v>
      </c>
      <c r="R185" s="235">
        <f>Q185*H185</f>
        <v>0.81000000000000005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149</v>
      </c>
      <c r="AT185" s="237" t="s">
        <v>192</v>
      </c>
      <c r="AU185" s="237" t="s">
        <v>82</v>
      </c>
      <c r="AY185" s="14" t="s">
        <v>118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82</v>
      </c>
      <c r="BK185" s="239">
        <f>ROUND(I185*H185,3)</f>
        <v>0</v>
      </c>
      <c r="BL185" s="14" t="s">
        <v>124</v>
      </c>
      <c r="BM185" s="237" t="s">
        <v>455</v>
      </c>
    </row>
    <row r="186" s="12" customFormat="1" ht="22.8" customHeight="1">
      <c r="A186" s="12"/>
      <c r="B186" s="210"/>
      <c r="C186" s="211"/>
      <c r="D186" s="212" t="s">
        <v>72</v>
      </c>
      <c r="E186" s="224" t="s">
        <v>154</v>
      </c>
      <c r="F186" s="224" t="s">
        <v>356</v>
      </c>
      <c r="G186" s="211"/>
      <c r="H186" s="211"/>
      <c r="I186" s="214"/>
      <c r="J186" s="225">
        <f>BK186</f>
        <v>0</v>
      </c>
      <c r="K186" s="211"/>
      <c r="L186" s="216"/>
      <c r="M186" s="217"/>
      <c r="N186" s="218"/>
      <c r="O186" s="218"/>
      <c r="P186" s="219">
        <f>SUM(P187:P192)</f>
        <v>0</v>
      </c>
      <c r="Q186" s="218"/>
      <c r="R186" s="219">
        <f>SUM(R187:R192)</f>
        <v>18.2836</v>
      </c>
      <c r="S186" s="218"/>
      <c r="T186" s="220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78</v>
      </c>
      <c r="AT186" s="222" t="s">
        <v>72</v>
      </c>
      <c r="AU186" s="222" t="s">
        <v>78</v>
      </c>
      <c r="AY186" s="221" t="s">
        <v>118</v>
      </c>
      <c r="BK186" s="223">
        <f>SUM(BK187:BK192)</f>
        <v>0</v>
      </c>
    </row>
    <row r="187" s="2" customFormat="1" ht="24.15" customHeight="1">
      <c r="A187" s="35"/>
      <c r="B187" s="36"/>
      <c r="C187" s="226" t="s">
        <v>348</v>
      </c>
      <c r="D187" s="226" t="s">
        <v>120</v>
      </c>
      <c r="E187" s="227" t="s">
        <v>358</v>
      </c>
      <c r="F187" s="228" t="s">
        <v>359</v>
      </c>
      <c r="G187" s="229" t="s">
        <v>134</v>
      </c>
      <c r="H187" s="230">
        <v>430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39</v>
      </c>
      <c r="O187" s="94"/>
      <c r="P187" s="235">
        <f>O187*H187</f>
        <v>0</v>
      </c>
      <c r="Q187" s="235">
        <v>0.042520000000000002</v>
      </c>
      <c r="R187" s="235">
        <f>Q187*H187</f>
        <v>18.2836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124</v>
      </c>
      <c r="AT187" s="237" t="s">
        <v>120</v>
      </c>
      <c r="AU187" s="237" t="s">
        <v>82</v>
      </c>
      <c r="AY187" s="14" t="s">
        <v>118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82</v>
      </c>
      <c r="BK187" s="239">
        <f>ROUND(I187*H187,3)</f>
        <v>0</v>
      </c>
      <c r="BL187" s="14" t="s">
        <v>124</v>
      </c>
      <c r="BM187" s="237" t="s">
        <v>456</v>
      </c>
    </row>
    <row r="188" s="2" customFormat="1" ht="24.15" customHeight="1">
      <c r="A188" s="35"/>
      <c r="B188" s="36"/>
      <c r="C188" s="226" t="s">
        <v>352</v>
      </c>
      <c r="D188" s="226" t="s">
        <v>120</v>
      </c>
      <c r="E188" s="227" t="s">
        <v>362</v>
      </c>
      <c r="F188" s="228" t="s">
        <v>363</v>
      </c>
      <c r="G188" s="229" t="s">
        <v>185</v>
      </c>
      <c r="H188" s="230">
        <v>318.63799999999998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39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124</v>
      </c>
      <c r="AT188" s="237" t="s">
        <v>120</v>
      </c>
      <c r="AU188" s="237" t="s">
        <v>82</v>
      </c>
      <c r="AY188" s="14" t="s">
        <v>118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82</v>
      </c>
      <c r="BK188" s="239">
        <f>ROUND(I188*H188,3)</f>
        <v>0</v>
      </c>
      <c r="BL188" s="14" t="s">
        <v>124</v>
      </c>
      <c r="BM188" s="237" t="s">
        <v>457</v>
      </c>
    </row>
    <row r="189" s="2" customFormat="1" ht="24.15" customHeight="1">
      <c r="A189" s="35"/>
      <c r="B189" s="36"/>
      <c r="C189" s="226" t="s">
        <v>357</v>
      </c>
      <c r="D189" s="226" t="s">
        <v>120</v>
      </c>
      <c r="E189" s="227" t="s">
        <v>366</v>
      </c>
      <c r="F189" s="228" t="s">
        <v>367</v>
      </c>
      <c r="G189" s="229" t="s">
        <v>185</v>
      </c>
      <c r="H189" s="230">
        <v>1593.1900000000001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39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124</v>
      </c>
      <c r="AT189" s="237" t="s">
        <v>120</v>
      </c>
      <c r="AU189" s="237" t="s">
        <v>82</v>
      </c>
      <c r="AY189" s="14" t="s">
        <v>118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82</v>
      </c>
      <c r="BK189" s="239">
        <f>ROUND(I189*H189,3)</f>
        <v>0</v>
      </c>
      <c r="BL189" s="14" t="s">
        <v>124</v>
      </c>
      <c r="BM189" s="237" t="s">
        <v>458</v>
      </c>
    </row>
    <row r="190" s="2" customFormat="1" ht="24.15" customHeight="1">
      <c r="A190" s="35"/>
      <c r="B190" s="36"/>
      <c r="C190" s="226" t="s">
        <v>361</v>
      </c>
      <c r="D190" s="226" t="s">
        <v>120</v>
      </c>
      <c r="E190" s="227" t="s">
        <v>370</v>
      </c>
      <c r="F190" s="228" t="s">
        <v>371</v>
      </c>
      <c r="G190" s="229" t="s">
        <v>185</v>
      </c>
      <c r="H190" s="230">
        <v>318.63799999999998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39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124</v>
      </c>
      <c r="AT190" s="237" t="s">
        <v>120</v>
      </c>
      <c r="AU190" s="237" t="s">
        <v>82</v>
      </c>
      <c r="AY190" s="14" t="s">
        <v>118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82</v>
      </c>
      <c r="BK190" s="239">
        <f>ROUND(I190*H190,3)</f>
        <v>0</v>
      </c>
      <c r="BL190" s="14" t="s">
        <v>124</v>
      </c>
      <c r="BM190" s="237" t="s">
        <v>459</v>
      </c>
    </row>
    <row r="191" s="2" customFormat="1" ht="24.15" customHeight="1">
      <c r="A191" s="35"/>
      <c r="B191" s="36"/>
      <c r="C191" s="226" t="s">
        <v>365</v>
      </c>
      <c r="D191" s="226" t="s">
        <v>120</v>
      </c>
      <c r="E191" s="227" t="s">
        <v>374</v>
      </c>
      <c r="F191" s="228" t="s">
        <v>375</v>
      </c>
      <c r="G191" s="229" t="s">
        <v>185</v>
      </c>
      <c r="H191" s="230">
        <v>318.63799999999998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39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124</v>
      </c>
      <c r="AT191" s="237" t="s">
        <v>120</v>
      </c>
      <c r="AU191" s="237" t="s">
        <v>82</v>
      </c>
      <c r="AY191" s="14" t="s">
        <v>118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82</v>
      </c>
      <c r="BK191" s="239">
        <f>ROUND(I191*H191,3)</f>
        <v>0</v>
      </c>
      <c r="BL191" s="14" t="s">
        <v>124</v>
      </c>
      <c r="BM191" s="237" t="s">
        <v>460</v>
      </c>
    </row>
    <row r="192" s="2" customFormat="1" ht="24.15" customHeight="1">
      <c r="A192" s="35"/>
      <c r="B192" s="36"/>
      <c r="C192" s="226" t="s">
        <v>369</v>
      </c>
      <c r="D192" s="226" t="s">
        <v>120</v>
      </c>
      <c r="E192" s="227" t="s">
        <v>378</v>
      </c>
      <c r="F192" s="228" t="s">
        <v>379</v>
      </c>
      <c r="G192" s="229" t="s">
        <v>185</v>
      </c>
      <c r="H192" s="230">
        <v>318.63799999999998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39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124</v>
      </c>
      <c r="AT192" s="237" t="s">
        <v>120</v>
      </c>
      <c r="AU192" s="237" t="s">
        <v>82</v>
      </c>
      <c r="AY192" s="14" t="s">
        <v>118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82</v>
      </c>
      <c r="BK192" s="239">
        <f>ROUND(I192*H192,3)</f>
        <v>0</v>
      </c>
      <c r="BL192" s="14" t="s">
        <v>124</v>
      </c>
      <c r="BM192" s="237" t="s">
        <v>461</v>
      </c>
    </row>
    <row r="193" s="12" customFormat="1" ht="22.8" customHeight="1">
      <c r="A193" s="12"/>
      <c r="B193" s="210"/>
      <c r="C193" s="211"/>
      <c r="D193" s="212" t="s">
        <v>72</v>
      </c>
      <c r="E193" s="224" t="s">
        <v>381</v>
      </c>
      <c r="F193" s="224" t="s">
        <v>382</v>
      </c>
      <c r="G193" s="211"/>
      <c r="H193" s="211"/>
      <c r="I193" s="214"/>
      <c r="J193" s="225">
        <f>BK193</f>
        <v>0</v>
      </c>
      <c r="K193" s="211"/>
      <c r="L193" s="216"/>
      <c r="M193" s="217"/>
      <c r="N193" s="218"/>
      <c r="O193" s="218"/>
      <c r="P193" s="219">
        <f>P194</f>
        <v>0</v>
      </c>
      <c r="Q193" s="218"/>
      <c r="R193" s="219">
        <f>R194</f>
        <v>0</v>
      </c>
      <c r="S193" s="218"/>
      <c r="T193" s="220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1" t="s">
        <v>78</v>
      </c>
      <c r="AT193" s="222" t="s">
        <v>72</v>
      </c>
      <c r="AU193" s="222" t="s">
        <v>78</v>
      </c>
      <c r="AY193" s="221" t="s">
        <v>118</v>
      </c>
      <c r="BK193" s="223">
        <f>BK194</f>
        <v>0</v>
      </c>
    </row>
    <row r="194" s="2" customFormat="1" ht="33" customHeight="1">
      <c r="A194" s="35"/>
      <c r="B194" s="36"/>
      <c r="C194" s="226" t="s">
        <v>373</v>
      </c>
      <c r="D194" s="226" t="s">
        <v>120</v>
      </c>
      <c r="E194" s="227" t="s">
        <v>384</v>
      </c>
      <c r="F194" s="228" t="s">
        <v>385</v>
      </c>
      <c r="G194" s="229" t="s">
        <v>185</v>
      </c>
      <c r="H194" s="230">
        <v>1437.633</v>
      </c>
      <c r="I194" s="231"/>
      <c r="J194" s="230">
        <f>ROUND(I194*H194,3)</f>
        <v>0</v>
      </c>
      <c r="K194" s="232"/>
      <c r="L194" s="41"/>
      <c r="M194" s="250" t="s">
        <v>1</v>
      </c>
      <c r="N194" s="251" t="s">
        <v>39</v>
      </c>
      <c r="O194" s="252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124</v>
      </c>
      <c r="AT194" s="237" t="s">
        <v>120</v>
      </c>
      <c r="AU194" s="237" t="s">
        <v>82</v>
      </c>
      <c r="AY194" s="14" t="s">
        <v>118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82</v>
      </c>
      <c r="BK194" s="239">
        <f>ROUND(I194*H194,3)</f>
        <v>0</v>
      </c>
      <c r="BL194" s="14" t="s">
        <v>124</v>
      </c>
      <c r="BM194" s="237" t="s">
        <v>462</v>
      </c>
    </row>
    <row r="195" s="2" customFormat="1" ht="6.96" customHeight="1">
      <c r="A195" s="35"/>
      <c r="B195" s="69"/>
      <c r="C195" s="70"/>
      <c r="D195" s="70"/>
      <c r="E195" s="70"/>
      <c r="F195" s="70"/>
      <c r="G195" s="70"/>
      <c r="H195" s="70"/>
      <c r="I195" s="70"/>
      <c r="J195" s="70"/>
      <c r="K195" s="70"/>
      <c r="L195" s="41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sheetProtection sheet="1" autoFilter="0" formatColumns="0" formatRows="0" objects="1" scenarios="1" spinCount="100000" saltValue="JBYF0Ax876mIeh7D7bHSUxbliRl4MJDACQNRRQRkdoRimIqGyiVg+QskjxLjsgUvprV1QPL58+NlEvsjBPYlYw==" hashValue="h7hWJ4tldC57nfliHPYZ4l1+u3sl+ZBaR5hAAk3sata9kLcchN8lhHlMt8IAarJDY5PscbFBy+SKKJk9ybWI/g==" algorithmName="SHA-512" password="CC35"/>
  <autoFilter ref="C123:K19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73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Čičava - Kanalizácia, rozšírenie kanalizácie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463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5. 12. 2022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31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32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33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35</v>
      </c>
      <c r="G32" s="35"/>
      <c r="H32" s="35"/>
      <c r="I32" s="155" t="s">
        <v>34</v>
      </c>
      <c r="J32" s="155" t="s">
        <v>36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37</v>
      </c>
      <c r="E33" s="157" t="s">
        <v>38</v>
      </c>
      <c r="F33" s="158">
        <f>ROUND((SUM(BE124:BE194)),  2)</f>
        <v>0</v>
      </c>
      <c r="G33" s="159"/>
      <c r="H33" s="159"/>
      <c r="I33" s="160">
        <v>0.20000000000000001</v>
      </c>
      <c r="J33" s="158">
        <f>ROUND(((SUM(BE124:BE194))*I33),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39</v>
      </c>
      <c r="F34" s="158">
        <f>ROUND((SUM(BF124:BF194)),  2)</f>
        <v>0</v>
      </c>
      <c r="G34" s="159"/>
      <c r="H34" s="159"/>
      <c r="I34" s="160">
        <v>0.20000000000000001</v>
      </c>
      <c r="J34" s="158">
        <f>ROUND(((SUM(BF124:BF194))*I34),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40</v>
      </c>
      <c r="F35" s="161">
        <f>ROUND((SUM(BG124:BG194)),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41</v>
      </c>
      <c r="F36" s="161">
        <f>ROUND((SUM(BH124:BH194)),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42</v>
      </c>
      <c r="F37" s="158">
        <f>ROUND((SUM(BI124:BI194)),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43</v>
      </c>
      <c r="E39" s="165"/>
      <c r="F39" s="165"/>
      <c r="G39" s="166" t="s">
        <v>44</v>
      </c>
      <c r="H39" s="167" t="s">
        <v>45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46</v>
      </c>
      <c r="E50" s="171"/>
      <c r="F50" s="171"/>
      <c r="G50" s="170" t="s">
        <v>47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48</v>
      </c>
      <c r="E61" s="173"/>
      <c r="F61" s="174" t="s">
        <v>49</v>
      </c>
      <c r="G61" s="172" t="s">
        <v>48</v>
      </c>
      <c r="H61" s="173"/>
      <c r="I61" s="173"/>
      <c r="J61" s="175" t="s">
        <v>49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50</v>
      </c>
      <c r="E65" s="176"/>
      <c r="F65" s="176"/>
      <c r="G65" s="170" t="s">
        <v>51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48</v>
      </c>
      <c r="E76" s="173"/>
      <c r="F76" s="174" t="s">
        <v>49</v>
      </c>
      <c r="G76" s="172" t="s">
        <v>48</v>
      </c>
      <c r="H76" s="173"/>
      <c r="I76" s="173"/>
      <c r="J76" s="175" t="s">
        <v>49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Čičava - Kanalizácia, rozšírenie kanalizácie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3 - Stoka AII-7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18</v>
      </c>
      <c r="D89" s="37"/>
      <c r="E89" s="37"/>
      <c r="F89" s="24" t="str">
        <f>F12</f>
        <v>Čičava</v>
      </c>
      <c r="G89" s="37"/>
      <c r="H89" s="37"/>
      <c r="I89" s="29" t="s">
        <v>20</v>
      </c>
      <c r="J89" s="82" t="str">
        <f>IF(J12="","",J12)</f>
        <v>5. 12. 2022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98</v>
      </c>
      <c r="E99" s="195"/>
      <c r="F99" s="195"/>
      <c r="G99" s="195"/>
      <c r="H99" s="195"/>
      <c r="I99" s="195"/>
      <c r="J99" s="196">
        <f>J148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99</v>
      </c>
      <c r="E100" s="195"/>
      <c r="F100" s="195"/>
      <c r="G100" s="195"/>
      <c r="H100" s="195"/>
      <c r="I100" s="195"/>
      <c r="J100" s="196">
        <f>J150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100</v>
      </c>
      <c r="E101" s="195"/>
      <c r="F101" s="195"/>
      <c r="G101" s="195"/>
      <c r="H101" s="195"/>
      <c r="I101" s="195"/>
      <c r="J101" s="196">
        <f>J156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101</v>
      </c>
      <c r="E102" s="195"/>
      <c r="F102" s="195"/>
      <c r="G102" s="195"/>
      <c r="H102" s="195"/>
      <c r="I102" s="195"/>
      <c r="J102" s="196">
        <f>J161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102</v>
      </c>
      <c r="E103" s="195"/>
      <c r="F103" s="195"/>
      <c r="G103" s="195"/>
      <c r="H103" s="195"/>
      <c r="I103" s="195"/>
      <c r="J103" s="196">
        <f>J186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103</v>
      </c>
      <c r="E104" s="195"/>
      <c r="F104" s="195"/>
      <c r="G104" s="195"/>
      <c r="H104" s="195"/>
      <c r="I104" s="195"/>
      <c r="J104" s="196">
        <f>J193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>Čičava - Kanalizácia, rozšírenie kanalizácie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89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>3 - Stoka AII-7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F12</f>
        <v>Čičava</v>
      </c>
      <c r="G118" s="37"/>
      <c r="H118" s="37"/>
      <c r="I118" s="29" t="s">
        <v>20</v>
      </c>
      <c r="J118" s="82" t="str">
        <f>IF(J12="","",J12)</f>
        <v>5. 12. 2022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22</v>
      </c>
      <c r="D120" s="37"/>
      <c r="E120" s="37"/>
      <c r="F120" s="24" t="str">
        <f>E15</f>
        <v xml:space="preserve"> </v>
      </c>
      <c r="G120" s="37"/>
      <c r="H120" s="37"/>
      <c r="I120" s="29" t="s">
        <v>28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IF(E18="","",E18)</f>
        <v>Vyplň údaj</v>
      </c>
      <c r="G121" s="37"/>
      <c r="H121" s="37"/>
      <c r="I121" s="29" t="s">
        <v>31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105</v>
      </c>
      <c r="D123" s="201" t="s">
        <v>58</v>
      </c>
      <c r="E123" s="201" t="s">
        <v>54</v>
      </c>
      <c r="F123" s="201" t="s">
        <v>55</v>
      </c>
      <c r="G123" s="201" t="s">
        <v>106</v>
      </c>
      <c r="H123" s="201" t="s">
        <v>107</v>
      </c>
      <c r="I123" s="201" t="s">
        <v>108</v>
      </c>
      <c r="J123" s="202" t="s">
        <v>93</v>
      </c>
      <c r="K123" s="203" t="s">
        <v>109</v>
      </c>
      <c r="L123" s="204"/>
      <c r="M123" s="103" t="s">
        <v>1</v>
      </c>
      <c r="N123" s="104" t="s">
        <v>37</v>
      </c>
      <c r="O123" s="104" t="s">
        <v>110</v>
      </c>
      <c r="P123" s="104" t="s">
        <v>111</v>
      </c>
      <c r="Q123" s="104" t="s">
        <v>112</v>
      </c>
      <c r="R123" s="104" t="s">
        <v>113</v>
      </c>
      <c r="S123" s="104" t="s">
        <v>114</v>
      </c>
      <c r="T123" s="105" t="s">
        <v>115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94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</f>
        <v>0</v>
      </c>
      <c r="Q124" s="107"/>
      <c r="R124" s="207">
        <f>R125</f>
        <v>1708.6983726399999</v>
      </c>
      <c r="S124" s="107"/>
      <c r="T124" s="208">
        <f>T125</f>
        <v>338.21249999999998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72</v>
      </c>
      <c r="AU124" s="14" t="s">
        <v>95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72</v>
      </c>
      <c r="E125" s="213" t="s">
        <v>116</v>
      </c>
      <c r="F125" s="213" t="s">
        <v>117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P126+P148+P150+P156+P161+P186+P193</f>
        <v>0</v>
      </c>
      <c r="Q125" s="218"/>
      <c r="R125" s="219">
        <f>R126+R148+R150+R156+R161+R186+R193</f>
        <v>1708.6983726399999</v>
      </c>
      <c r="S125" s="218"/>
      <c r="T125" s="220">
        <f>T126+T148+T150+T156+T161+T186+T193</f>
        <v>338.21249999999998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78</v>
      </c>
      <c r="AT125" s="222" t="s">
        <v>72</v>
      </c>
      <c r="AU125" s="222" t="s">
        <v>73</v>
      </c>
      <c r="AY125" s="221" t="s">
        <v>118</v>
      </c>
      <c r="BK125" s="223">
        <f>BK126+BK148+BK150+BK156+BK161+BK186+BK193</f>
        <v>0</v>
      </c>
    </row>
    <row r="126" s="12" customFormat="1" ht="22.8" customHeight="1">
      <c r="A126" s="12"/>
      <c r="B126" s="210"/>
      <c r="C126" s="211"/>
      <c r="D126" s="212" t="s">
        <v>72</v>
      </c>
      <c r="E126" s="224" t="s">
        <v>78</v>
      </c>
      <c r="F126" s="224" t="s">
        <v>119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SUM(P127:P147)</f>
        <v>0</v>
      </c>
      <c r="Q126" s="218"/>
      <c r="R126" s="219">
        <f>SUM(R127:R147)</f>
        <v>1188.8165475999999</v>
      </c>
      <c r="S126" s="218"/>
      <c r="T126" s="220">
        <f>SUM(T127:T147)</f>
        <v>338.21249999999998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78</v>
      </c>
      <c r="AT126" s="222" t="s">
        <v>72</v>
      </c>
      <c r="AU126" s="222" t="s">
        <v>78</v>
      </c>
      <c r="AY126" s="221" t="s">
        <v>118</v>
      </c>
      <c r="BK126" s="223">
        <f>SUM(BK127:BK147)</f>
        <v>0</v>
      </c>
    </row>
    <row r="127" s="2" customFormat="1" ht="24.15" customHeight="1">
      <c r="A127" s="35"/>
      <c r="B127" s="36"/>
      <c r="C127" s="226" t="s">
        <v>78</v>
      </c>
      <c r="D127" s="226" t="s">
        <v>120</v>
      </c>
      <c r="E127" s="227" t="s">
        <v>121</v>
      </c>
      <c r="F127" s="228" t="s">
        <v>122</v>
      </c>
      <c r="G127" s="229" t="s">
        <v>123</v>
      </c>
      <c r="H127" s="230">
        <v>466.5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39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0.25</v>
      </c>
      <c r="T127" s="236">
        <f>S127*H127</f>
        <v>116.625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124</v>
      </c>
      <c r="AT127" s="237" t="s">
        <v>120</v>
      </c>
      <c r="AU127" s="237" t="s">
        <v>82</v>
      </c>
      <c r="AY127" s="14" t="s">
        <v>118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124</v>
      </c>
      <c r="BM127" s="237" t="s">
        <v>464</v>
      </c>
    </row>
    <row r="128" s="2" customFormat="1" ht="37.8" customHeight="1">
      <c r="A128" s="35"/>
      <c r="B128" s="36"/>
      <c r="C128" s="226" t="s">
        <v>82</v>
      </c>
      <c r="D128" s="226" t="s">
        <v>120</v>
      </c>
      <c r="E128" s="227" t="s">
        <v>126</v>
      </c>
      <c r="F128" s="228" t="s">
        <v>127</v>
      </c>
      <c r="G128" s="229" t="s">
        <v>123</v>
      </c>
      <c r="H128" s="230">
        <v>466.5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39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0.23999999999999999</v>
      </c>
      <c r="T128" s="236">
        <f>S128*H128</f>
        <v>111.95999999999999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124</v>
      </c>
      <c r="AT128" s="237" t="s">
        <v>120</v>
      </c>
      <c r="AU128" s="237" t="s">
        <v>82</v>
      </c>
      <c r="AY128" s="14" t="s">
        <v>118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124</v>
      </c>
      <c r="BM128" s="237" t="s">
        <v>465</v>
      </c>
    </row>
    <row r="129" s="2" customFormat="1" ht="37.8" customHeight="1">
      <c r="A129" s="35"/>
      <c r="B129" s="36"/>
      <c r="C129" s="226" t="s">
        <v>85</v>
      </c>
      <c r="D129" s="226" t="s">
        <v>120</v>
      </c>
      <c r="E129" s="227" t="s">
        <v>129</v>
      </c>
      <c r="F129" s="228" t="s">
        <v>130</v>
      </c>
      <c r="G129" s="229" t="s">
        <v>123</v>
      </c>
      <c r="H129" s="230">
        <v>466.5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39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0.23499999999999999</v>
      </c>
      <c r="T129" s="236">
        <f>S129*H129</f>
        <v>109.6275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124</v>
      </c>
      <c r="AT129" s="237" t="s">
        <v>120</v>
      </c>
      <c r="AU129" s="237" t="s">
        <v>82</v>
      </c>
      <c r="AY129" s="14" t="s">
        <v>118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124</v>
      </c>
      <c r="BM129" s="237" t="s">
        <v>466</v>
      </c>
    </row>
    <row r="130" s="2" customFormat="1" ht="24.15" customHeight="1">
      <c r="A130" s="35"/>
      <c r="B130" s="36"/>
      <c r="C130" s="226" t="s">
        <v>124</v>
      </c>
      <c r="D130" s="226" t="s">
        <v>120</v>
      </c>
      <c r="E130" s="227" t="s">
        <v>132</v>
      </c>
      <c r="F130" s="228" t="s">
        <v>133</v>
      </c>
      <c r="G130" s="229" t="s">
        <v>134</v>
      </c>
      <c r="H130" s="230">
        <v>5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39</v>
      </c>
      <c r="O130" s="94"/>
      <c r="P130" s="235">
        <f>O130*H130</f>
        <v>0</v>
      </c>
      <c r="Q130" s="235">
        <v>0.0079399999999999991</v>
      </c>
      <c r="R130" s="235">
        <f>Q130*H130</f>
        <v>0.039699999999999999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124</v>
      </c>
      <c r="AT130" s="237" t="s">
        <v>120</v>
      </c>
      <c r="AU130" s="237" t="s">
        <v>82</v>
      </c>
      <c r="AY130" s="14" t="s">
        <v>118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124</v>
      </c>
      <c r="BM130" s="237" t="s">
        <v>467</v>
      </c>
    </row>
    <row r="131" s="2" customFormat="1" ht="33" customHeight="1">
      <c r="A131" s="35"/>
      <c r="B131" s="36"/>
      <c r="C131" s="226" t="s">
        <v>136</v>
      </c>
      <c r="D131" s="226" t="s">
        <v>120</v>
      </c>
      <c r="E131" s="227" t="s">
        <v>137</v>
      </c>
      <c r="F131" s="228" t="s">
        <v>138</v>
      </c>
      <c r="G131" s="229" t="s">
        <v>139</v>
      </c>
      <c r="H131" s="230">
        <v>20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39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124</v>
      </c>
      <c r="AT131" s="237" t="s">
        <v>120</v>
      </c>
      <c r="AU131" s="237" t="s">
        <v>82</v>
      </c>
      <c r="AY131" s="14" t="s">
        <v>118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124</v>
      </c>
      <c r="BM131" s="237" t="s">
        <v>468</v>
      </c>
    </row>
    <row r="132" s="2" customFormat="1" ht="21.75" customHeight="1">
      <c r="A132" s="35"/>
      <c r="B132" s="36"/>
      <c r="C132" s="226" t="s">
        <v>141</v>
      </c>
      <c r="D132" s="226" t="s">
        <v>120</v>
      </c>
      <c r="E132" s="227" t="s">
        <v>142</v>
      </c>
      <c r="F132" s="228" t="s">
        <v>143</v>
      </c>
      <c r="G132" s="229" t="s">
        <v>134</v>
      </c>
      <c r="H132" s="230">
        <v>10.560000000000001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39</v>
      </c>
      <c r="O132" s="94"/>
      <c r="P132" s="235">
        <f>O132*H132</f>
        <v>0</v>
      </c>
      <c r="Q132" s="235">
        <v>0.010710000000000001</v>
      </c>
      <c r="R132" s="235">
        <f>Q132*H132</f>
        <v>0.11309760000000002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124</v>
      </c>
      <c r="AT132" s="237" t="s">
        <v>120</v>
      </c>
      <c r="AU132" s="237" t="s">
        <v>82</v>
      </c>
      <c r="AY132" s="14" t="s">
        <v>118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124</v>
      </c>
      <c r="BM132" s="237" t="s">
        <v>469</v>
      </c>
    </row>
    <row r="133" s="2" customFormat="1" ht="24.15" customHeight="1">
      <c r="A133" s="35"/>
      <c r="B133" s="36"/>
      <c r="C133" s="226" t="s">
        <v>145</v>
      </c>
      <c r="D133" s="226" t="s">
        <v>120</v>
      </c>
      <c r="E133" s="227" t="s">
        <v>146</v>
      </c>
      <c r="F133" s="228" t="s">
        <v>147</v>
      </c>
      <c r="G133" s="229" t="s">
        <v>134</v>
      </c>
      <c r="H133" s="230">
        <v>30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39</v>
      </c>
      <c r="O133" s="94"/>
      <c r="P133" s="235">
        <f>O133*H133</f>
        <v>0</v>
      </c>
      <c r="Q133" s="235">
        <v>0.0038999999999999998</v>
      </c>
      <c r="R133" s="235">
        <f>Q133*H133</f>
        <v>0.11699999999999999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124</v>
      </c>
      <c r="AT133" s="237" t="s">
        <v>120</v>
      </c>
      <c r="AU133" s="237" t="s">
        <v>82</v>
      </c>
      <c r="AY133" s="14" t="s">
        <v>118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124</v>
      </c>
      <c r="BM133" s="237" t="s">
        <v>470</v>
      </c>
    </row>
    <row r="134" s="2" customFormat="1" ht="24.15" customHeight="1">
      <c r="A134" s="35"/>
      <c r="B134" s="36"/>
      <c r="C134" s="226" t="s">
        <v>149</v>
      </c>
      <c r="D134" s="226" t="s">
        <v>120</v>
      </c>
      <c r="E134" s="227" t="s">
        <v>150</v>
      </c>
      <c r="F134" s="228" t="s">
        <v>151</v>
      </c>
      <c r="G134" s="229" t="s">
        <v>152</v>
      </c>
      <c r="H134" s="230">
        <v>43.560000000000002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39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124</v>
      </c>
      <c r="AT134" s="237" t="s">
        <v>120</v>
      </c>
      <c r="AU134" s="237" t="s">
        <v>82</v>
      </c>
      <c r="AY134" s="14" t="s">
        <v>118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124</v>
      </c>
      <c r="BM134" s="237" t="s">
        <v>471</v>
      </c>
    </row>
    <row r="135" s="2" customFormat="1" ht="24.15" customHeight="1">
      <c r="A135" s="35"/>
      <c r="B135" s="36"/>
      <c r="C135" s="226" t="s">
        <v>154</v>
      </c>
      <c r="D135" s="226" t="s">
        <v>120</v>
      </c>
      <c r="E135" s="227" t="s">
        <v>398</v>
      </c>
      <c r="F135" s="228" t="s">
        <v>399</v>
      </c>
      <c r="G135" s="229" t="s">
        <v>152</v>
      </c>
      <c r="H135" s="230">
        <v>742.005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39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124</v>
      </c>
      <c r="AT135" s="237" t="s">
        <v>120</v>
      </c>
      <c r="AU135" s="237" t="s">
        <v>82</v>
      </c>
      <c r="AY135" s="14" t="s">
        <v>118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124</v>
      </c>
      <c r="BM135" s="237" t="s">
        <v>472</v>
      </c>
    </row>
    <row r="136" s="2" customFormat="1" ht="37.8" customHeight="1">
      <c r="A136" s="35"/>
      <c r="B136" s="36"/>
      <c r="C136" s="226" t="s">
        <v>158</v>
      </c>
      <c r="D136" s="226" t="s">
        <v>120</v>
      </c>
      <c r="E136" s="227" t="s">
        <v>159</v>
      </c>
      <c r="F136" s="228" t="s">
        <v>160</v>
      </c>
      <c r="G136" s="229" t="s">
        <v>152</v>
      </c>
      <c r="H136" s="230">
        <v>742.005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39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124</v>
      </c>
      <c r="AT136" s="237" t="s">
        <v>120</v>
      </c>
      <c r="AU136" s="237" t="s">
        <v>82</v>
      </c>
      <c r="AY136" s="14" t="s">
        <v>118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124</v>
      </c>
      <c r="BM136" s="237" t="s">
        <v>473</v>
      </c>
    </row>
    <row r="137" s="2" customFormat="1" ht="24.15" customHeight="1">
      <c r="A137" s="35"/>
      <c r="B137" s="36"/>
      <c r="C137" s="226" t="s">
        <v>162</v>
      </c>
      <c r="D137" s="226" t="s">
        <v>120</v>
      </c>
      <c r="E137" s="227" t="s">
        <v>163</v>
      </c>
      <c r="F137" s="228" t="s">
        <v>164</v>
      </c>
      <c r="G137" s="229" t="s">
        <v>123</v>
      </c>
      <c r="H137" s="230">
        <v>1575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39</v>
      </c>
      <c r="O137" s="94"/>
      <c r="P137" s="235">
        <f>O137*H137</f>
        <v>0</v>
      </c>
      <c r="Q137" s="235">
        <v>0.00084999999999999995</v>
      </c>
      <c r="R137" s="235">
        <f>Q137*H137</f>
        <v>1.3387499999999999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124</v>
      </c>
      <c r="AT137" s="237" t="s">
        <v>120</v>
      </c>
      <c r="AU137" s="237" t="s">
        <v>82</v>
      </c>
      <c r="AY137" s="14" t="s">
        <v>118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124</v>
      </c>
      <c r="BM137" s="237" t="s">
        <v>474</v>
      </c>
    </row>
    <row r="138" s="2" customFormat="1" ht="24.15" customHeight="1">
      <c r="A138" s="35"/>
      <c r="B138" s="36"/>
      <c r="C138" s="226" t="s">
        <v>166</v>
      </c>
      <c r="D138" s="226" t="s">
        <v>120</v>
      </c>
      <c r="E138" s="227" t="s">
        <v>167</v>
      </c>
      <c r="F138" s="228" t="s">
        <v>168</v>
      </c>
      <c r="G138" s="229" t="s">
        <v>123</v>
      </c>
      <c r="H138" s="230">
        <v>1575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39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124</v>
      </c>
      <c r="AT138" s="237" t="s">
        <v>120</v>
      </c>
      <c r="AU138" s="237" t="s">
        <v>82</v>
      </c>
      <c r="AY138" s="14" t="s">
        <v>118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124</v>
      </c>
      <c r="BM138" s="237" t="s">
        <v>475</v>
      </c>
    </row>
    <row r="139" s="2" customFormat="1" ht="37.8" customHeight="1">
      <c r="A139" s="35"/>
      <c r="B139" s="36"/>
      <c r="C139" s="226" t="s">
        <v>170</v>
      </c>
      <c r="D139" s="226" t="s">
        <v>120</v>
      </c>
      <c r="E139" s="227" t="s">
        <v>171</v>
      </c>
      <c r="F139" s="228" t="s">
        <v>172</v>
      </c>
      <c r="G139" s="229" t="s">
        <v>152</v>
      </c>
      <c r="H139" s="230">
        <v>742.005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39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124</v>
      </c>
      <c r="AT139" s="237" t="s">
        <v>120</v>
      </c>
      <c r="AU139" s="237" t="s">
        <v>82</v>
      </c>
      <c r="AY139" s="14" t="s">
        <v>118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124</v>
      </c>
      <c r="BM139" s="237" t="s">
        <v>476</v>
      </c>
    </row>
    <row r="140" s="2" customFormat="1" ht="44.25" customHeight="1">
      <c r="A140" s="35"/>
      <c r="B140" s="36"/>
      <c r="C140" s="226" t="s">
        <v>174</v>
      </c>
      <c r="D140" s="226" t="s">
        <v>120</v>
      </c>
      <c r="E140" s="227" t="s">
        <v>175</v>
      </c>
      <c r="F140" s="228" t="s">
        <v>176</v>
      </c>
      <c r="G140" s="229" t="s">
        <v>152</v>
      </c>
      <c r="H140" s="230">
        <v>1484.01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39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124</v>
      </c>
      <c r="AT140" s="237" t="s">
        <v>120</v>
      </c>
      <c r="AU140" s="237" t="s">
        <v>82</v>
      </c>
      <c r="AY140" s="14" t="s">
        <v>118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124</v>
      </c>
      <c r="BM140" s="237" t="s">
        <v>477</v>
      </c>
    </row>
    <row r="141" s="2" customFormat="1" ht="21.75" customHeight="1">
      <c r="A141" s="35"/>
      <c r="B141" s="36"/>
      <c r="C141" s="226" t="s">
        <v>178</v>
      </c>
      <c r="D141" s="226" t="s">
        <v>120</v>
      </c>
      <c r="E141" s="227" t="s">
        <v>406</v>
      </c>
      <c r="F141" s="228" t="s">
        <v>407</v>
      </c>
      <c r="G141" s="229" t="s">
        <v>152</v>
      </c>
      <c r="H141" s="230">
        <v>742.005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39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124</v>
      </c>
      <c r="AT141" s="237" t="s">
        <v>120</v>
      </c>
      <c r="AU141" s="237" t="s">
        <v>82</v>
      </c>
      <c r="AY141" s="14" t="s">
        <v>118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124</v>
      </c>
      <c r="BM141" s="237" t="s">
        <v>478</v>
      </c>
    </row>
    <row r="142" s="2" customFormat="1" ht="24.15" customHeight="1">
      <c r="A142" s="35"/>
      <c r="B142" s="36"/>
      <c r="C142" s="226" t="s">
        <v>182</v>
      </c>
      <c r="D142" s="226" t="s">
        <v>120</v>
      </c>
      <c r="E142" s="227" t="s">
        <v>183</v>
      </c>
      <c r="F142" s="228" t="s">
        <v>184</v>
      </c>
      <c r="G142" s="229" t="s">
        <v>185</v>
      </c>
      <c r="H142" s="230">
        <v>1335.6089999999999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39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124</v>
      </c>
      <c r="AT142" s="237" t="s">
        <v>120</v>
      </c>
      <c r="AU142" s="237" t="s">
        <v>82</v>
      </c>
      <c r="AY142" s="14" t="s">
        <v>118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124</v>
      </c>
      <c r="BM142" s="237" t="s">
        <v>479</v>
      </c>
    </row>
    <row r="143" s="2" customFormat="1" ht="33" customHeight="1">
      <c r="A143" s="35"/>
      <c r="B143" s="36"/>
      <c r="C143" s="226" t="s">
        <v>187</v>
      </c>
      <c r="D143" s="226" t="s">
        <v>120</v>
      </c>
      <c r="E143" s="227" t="s">
        <v>188</v>
      </c>
      <c r="F143" s="228" t="s">
        <v>189</v>
      </c>
      <c r="G143" s="229" t="s">
        <v>152</v>
      </c>
      <c r="H143" s="230">
        <v>500.33499999999998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39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124</v>
      </c>
      <c r="AT143" s="237" t="s">
        <v>120</v>
      </c>
      <c r="AU143" s="237" t="s">
        <v>82</v>
      </c>
      <c r="AY143" s="14" t="s">
        <v>118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124</v>
      </c>
      <c r="BM143" s="237" t="s">
        <v>480</v>
      </c>
    </row>
    <row r="144" s="2" customFormat="1" ht="16.5" customHeight="1">
      <c r="A144" s="35"/>
      <c r="B144" s="36"/>
      <c r="C144" s="240" t="s">
        <v>191</v>
      </c>
      <c r="D144" s="240" t="s">
        <v>192</v>
      </c>
      <c r="E144" s="241" t="s">
        <v>193</v>
      </c>
      <c r="F144" s="242" t="s">
        <v>194</v>
      </c>
      <c r="G144" s="243" t="s">
        <v>185</v>
      </c>
      <c r="H144" s="244">
        <v>800.53599999999994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39</v>
      </c>
      <c r="O144" s="94"/>
      <c r="P144" s="235">
        <f>O144*H144</f>
        <v>0</v>
      </c>
      <c r="Q144" s="235">
        <v>1</v>
      </c>
      <c r="R144" s="235">
        <f>Q144*H144</f>
        <v>800.53599999999994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149</v>
      </c>
      <c r="AT144" s="237" t="s">
        <v>192</v>
      </c>
      <c r="AU144" s="237" t="s">
        <v>82</v>
      </c>
      <c r="AY144" s="14" t="s">
        <v>118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124</v>
      </c>
      <c r="BM144" s="237" t="s">
        <v>481</v>
      </c>
    </row>
    <row r="145" s="2" customFormat="1" ht="24.15" customHeight="1">
      <c r="A145" s="35"/>
      <c r="B145" s="36"/>
      <c r="C145" s="226" t="s">
        <v>196</v>
      </c>
      <c r="D145" s="226" t="s">
        <v>120</v>
      </c>
      <c r="E145" s="227" t="s">
        <v>197</v>
      </c>
      <c r="F145" s="228" t="s">
        <v>198</v>
      </c>
      <c r="G145" s="229" t="s">
        <v>152</v>
      </c>
      <c r="H145" s="230">
        <v>241.66999999999999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39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124</v>
      </c>
      <c r="AT145" s="237" t="s">
        <v>120</v>
      </c>
      <c r="AU145" s="237" t="s">
        <v>82</v>
      </c>
      <c r="AY145" s="14" t="s">
        <v>118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124</v>
      </c>
      <c r="BM145" s="237" t="s">
        <v>482</v>
      </c>
    </row>
    <row r="146" s="2" customFormat="1" ht="16.5" customHeight="1">
      <c r="A146" s="35"/>
      <c r="B146" s="36"/>
      <c r="C146" s="240" t="s">
        <v>7</v>
      </c>
      <c r="D146" s="240" t="s">
        <v>192</v>
      </c>
      <c r="E146" s="241" t="s">
        <v>200</v>
      </c>
      <c r="F146" s="242" t="s">
        <v>201</v>
      </c>
      <c r="G146" s="243" t="s">
        <v>185</v>
      </c>
      <c r="H146" s="244">
        <v>386.67200000000003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39</v>
      </c>
      <c r="O146" s="94"/>
      <c r="P146" s="235">
        <f>O146*H146</f>
        <v>0</v>
      </c>
      <c r="Q146" s="235">
        <v>1</v>
      </c>
      <c r="R146" s="235">
        <f>Q146*H146</f>
        <v>386.67200000000003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149</v>
      </c>
      <c r="AT146" s="237" t="s">
        <v>192</v>
      </c>
      <c r="AU146" s="237" t="s">
        <v>82</v>
      </c>
      <c r="AY146" s="14" t="s">
        <v>118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124</v>
      </c>
      <c r="BM146" s="237" t="s">
        <v>483</v>
      </c>
    </row>
    <row r="147" s="2" customFormat="1" ht="21.75" customHeight="1">
      <c r="A147" s="35"/>
      <c r="B147" s="36"/>
      <c r="C147" s="226" t="s">
        <v>203</v>
      </c>
      <c r="D147" s="226" t="s">
        <v>120</v>
      </c>
      <c r="E147" s="227" t="s">
        <v>204</v>
      </c>
      <c r="F147" s="228" t="s">
        <v>205</v>
      </c>
      <c r="G147" s="229" t="s">
        <v>123</v>
      </c>
      <c r="H147" s="230">
        <v>364.10000000000002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39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124</v>
      </c>
      <c r="AT147" s="237" t="s">
        <v>120</v>
      </c>
      <c r="AU147" s="237" t="s">
        <v>82</v>
      </c>
      <c r="AY147" s="14" t="s">
        <v>118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124</v>
      </c>
      <c r="BM147" s="237" t="s">
        <v>484</v>
      </c>
    </row>
    <row r="148" s="12" customFormat="1" ht="22.8" customHeight="1">
      <c r="A148" s="12"/>
      <c r="B148" s="210"/>
      <c r="C148" s="211"/>
      <c r="D148" s="212" t="s">
        <v>72</v>
      </c>
      <c r="E148" s="224" t="s">
        <v>82</v>
      </c>
      <c r="F148" s="224" t="s">
        <v>207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P149</f>
        <v>0</v>
      </c>
      <c r="Q148" s="218"/>
      <c r="R148" s="219">
        <f>R149</f>
        <v>9.2988</v>
      </c>
      <c r="S148" s="218"/>
      <c r="T148" s="22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78</v>
      </c>
      <c r="AT148" s="222" t="s">
        <v>72</v>
      </c>
      <c r="AU148" s="222" t="s">
        <v>78</v>
      </c>
      <c r="AY148" s="221" t="s">
        <v>118</v>
      </c>
      <c r="BK148" s="223">
        <f>BK149</f>
        <v>0</v>
      </c>
    </row>
    <row r="149" s="2" customFormat="1" ht="16.5" customHeight="1">
      <c r="A149" s="35"/>
      <c r="B149" s="36"/>
      <c r="C149" s="226" t="s">
        <v>208</v>
      </c>
      <c r="D149" s="226" t="s">
        <v>120</v>
      </c>
      <c r="E149" s="227" t="s">
        <v>209</v>
      </c>
      <c r="F149" s="228" t="s">
        <v>210</v>
      </c>
      <c r="G149" s="229" t="s">
        <v>152</v>
      </c>
      <c r="H149" s="230">
        <v>4.5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39</v>
      </c>
      <c r="O149" s="94"/>
      <c r="P149" s="235">
        <f>O149*H149</f>
        <v>0</v>
      </c>
      <c r="Q149" s="235">
        <v>2.0663999999999998</v>
      </c>
      <c r="R149" s="235">
        <f>Q149*H149</f>
        <v>9.2988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124</v>
      </c>
      <c r="AT149" s="237" t="s">
        <v>120</v>
      </c>
      <c r="AU149" s="237" t="s">
        <v>82</v>
      </c>
      <c r="AY149" s="14" t="s">
        <v>118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124</v>
      </c>
      <c r="BM149" s="237" t="s">
        <v>485</v>
      </c>
    </row>
    <row r="150" s="12" customFormat="1" ht="22.8" customHeight="1">
      <c r="A150" s="12"/>
      <c r="B150" s="210"/>
      <c r="C150" s="211"/>
      <c r="D150" s="212" t="s">
        <v>72</v>
      </c>
      <c r="E150" s="224" t="s">
        <v>124</v>
      </c>
      <c r="F150" s="224" t="s">
        <v>212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SUM(P151:P155)</f>
        <v>0</v>
      </c>
      <c r="Q150" s="218"/>
      <c r="R150" s="219">
        <f>SUM(R151:R155)</f>
        <v>75.566055070000004</v>
      </c>
      <c r="S150" s="218"/>
      <c r="T150" s="220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78</v>
      </c>
      <c r="AT150" s="222" t="s">
        <v>72</v>
      </c>
      <c r="AU150" s="222" t="s">
        <v>78</v>
      </c>
      <c r="AY150" s="221" t="s">
        <v>118</v>
      </c>
      <c r="BK150" s="223">
        <f>SUM(BK151:BK155)</f>
        <v>0</v>
      </c>
    </row>
    <row r="151" s="2" customFormat="1" ht="37.8" customHeight="1">
      <c r="A151" s="35"/>
      <c r="B151" s="36"/>
      <c r="C151" s="226" t="s">
        <v>213</v>
      </c>
      <c r="D151" s="226" t="s">
        <v>120</v>
      </c>
      <c r="E151" s="227" t="s">
        <v>214</v>
      </c>
      <c r="F151" s="228" t="s">
        <v>215</v>
      </c>
      <c r="G151" s="229" t="s">
        <v>152</v>
      </c>
      <c r="H151" s="230">
        <v>36.409999999999997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39</v>
      </c>
      <c r="O151" s="94"/>
      <c r="P151" s="235">
        <f>O151*H151</f>
        <v>0</v>
      </c>
      <c r="Q151" s="235">
        <v>1.8907700000000001</v>
      </c>
      <c r="R151" s="235">
        <f>Q151*H151</f>
        <v>68.842935699999998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124</v>
      </c>
      <c r="AT151" s="237" t="s">
        <v>120</v>
      </c>
      <c r="AU151" s="237" t="s">
        <v>82</v>
      </c>
      <c r="AY151" s="14" t="s">
        <v>118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124</v>
      </c>
      <c r="BM151" s="237" t="s">
        <v>486</v>
      </c>
    </row>
    <row r="152" s="2" customFormat="1" ht="24.15" customHeight="1">
      <c r="A152" s="35"/>
      <c r="B152" s="36"/>
      <c r="C152" s="226" t="s">
        <v>217</v>
      </c>
      <c r="D152" s="226" t="s">
        <v>120</v>
      </c>
      <c r="E152" s="227" t="s">
        <v>218</v>
      </c>
      <c r="F152" s="228" t="s">
        <v>219</v>
      </c>
      <c r="G152" s="229" t="s">
        <v>220</v>
      </c>
      <c r="H152" s="230">
        <v>12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39</v>
      </c>
      <c r="O152" s="94"/>
      <c r="P152" s="235">
        <f>O152*H152</f>
        <v>0</v>
      </c>
      <c r="Q152" s="235">
        <v>0.0066</v>
      </c>
      <c r="R152" s="235">
        <f>Q152*H152</f>
        <v>0.079199999999999993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124</v>
      </c>
      <c r="AT152" s="237" t="s">
        <v>120</v>
      </c>
      <c r="AU152" s="237" t="s">
        <v>82</v>
      </c>
      <c r="AY152" s="14" t="s">
        <v>118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124</v>
      </c>
      <c r="BM152" s="237" t="s">
        <v>487</v>
      </c>
    </row>
    <row r="153" s="2" customFormat="1" ht="16.5" customHeight="1">
      <c r="A153" s="35"/>
      <c r="B153" s="36"/>
      <c r="C153" s="240" t="s">
        <v>222</v>
      </c>
      <c r="D153" s="240" t="s">
        <v>192</v>
      </c>
      <c r="E153" s="241" t="s">
        <v>223</v>
      </c>
      <c r="F153" s="242" t="s">
        <v>418</v>
      </c>
      <c r="G153" s="243" t="s">
        <v>220</v>
      </c>
      <c r="H153" s="244">
        <v>12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39</v>
      </c>
      <c r="O153" s="94"/>
      <c r="P153" s="235">
        <f>O153*H153</f>
        <v>0</v>
      </c>
      <c r="Q153" s="235">
        <v>0.067000000000000004</v>
      </c>
      <c r="R153" s="235">
        <f>Q153*H153</f>
        <v>0.80400000000000005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149</v>
      </c>
      <c r="AT153" s="237" t="s">
        <v>192</v>
      </c>
      <c r="AU153" s="237" t="s">
        <v>82</v>
      </c>
      <c r="AY153" s="14" t="s">
        <v>118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124</v>
      </c>
      <c r="BM153" s="237" t="s">
        <v>488</v>
      </c>
    </row>
    <row r="154" s="2" customFormat="1" ht="24.15" customHeight="1">
      <c r="A154" s="35"/>
      <c r="B154" s="36"/>
      <c r="C154" s="226" t="s">
        <v>226</v>
      </c>
      <c r="D154" s="226" t="s">
        <v>120</v>
      </c>
      <c r="E154" s="227" t="s">
        <v>227</v>
      </c>
      <c r="F154" s="228" t="s">
        <v>228</v>
      </c>
      <c r="G154" s="229" t="s">
        <v>152</v>
      </c>
      <c r="H154" s="230">
        <v>2.649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39</v>
      </c>
      <c r="O154" s="94"/>
      <c r="P154" s="235">
        <f>O154*H154</f>
        <v>0</v>
      </c>
      <c r="Q154" s="235">
        <v>2.1922799999999998</v>
      </c>
      <c r="R154" s="235">
        <f>Q154*H154</f>
        <v>5.8073497199999995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124</v>
      </c>
      <c r="AT154" s="237" t="s">
        <v>120</v>
      </c>
      <c r="AU154" s="237" t="s">
        <v>82</v>
      </c>
      <c r="AY154" s="14" t="s">
        <v>118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124</v>
      </c>
      <c r="BM154" s="237" t="s">
        <v>489</v>
      </c>
    </row>
    <row r="155" s="2" customFormat="1" ht="33" customHeight="1">
      <c r="A155" s="35"/>
      <c r="B155" s="36"/>
      <c r="C155" s="226" t="s">
        <v>230</v>
      </c>
      <c r="D155" s="226" t="s">
        <v>120</v>
      </c>
      <c r="E155" s="227" t="s">
        <v>231</v>
      </c>
      <c r="F155" s="228" t="s">
        <v>232</v>
      </c>
      <c r="G155" s="229" t="s">
        <v>123</v>
      </c>
      <c r="H155" s="230">
        <v>7.0650000000000004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39</v>
      </c>
      <c r="O155" s="94"/>
      <c r="P155" s="235">
        <f>O155*H155</f>
        <v>0</v>
      </c>
      <c r="Q155" s="235">
        <v>0.0046100000000000004</v>
      </c>
      <c r="R155" s="235">
        <f>Q155*H155</f>
        <v>0.032569650000000006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124</v>
      </c>
      <c r="AT155" s="237" t="s">
        <v>120</v>
      </c>
      <c r="AU155" s="237" t="s">
        <v>82</v>
      </c>
      <c r="AY155" s="14" t="s">
        <v>118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124</v>
      </c>
      <c r="BM155" s="237" t="s">
        <v>490</v>
      </c>
    </row>
    <row r="156" s="12" customFormat="1" ht="22.8" customHeight="1">
      <c r="A156" s="12"/>
      <c r="B156" s="210"/>
      <c r="C156" s="211"/>
      <c r="D156" s="212" t="s">
        <v>72</v>
      </c>
      <c r="E156" s="224" t="s">
        <v>136</v>
      </c>
      <c r="F156" s="224" t="s">
        <v>234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SUM(P157:P160)</f>
        <v>0</v>
      </c>
      <c r="Q156" s="218"/>
      <c r="R156" s="219">
        <f>SUM(R157:R160)</f>
        <v>381.84601500000002</v>
      </c>
      <c r="S156" s="218"/>
      <c r="T156" s="220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78</v>
      </c>
      <c r="AT156" s="222" t="s">
        <v>72</v>
      </c>
      <c r="AU156" s="222" t="s">
        <v>78</v>
      </c>
      <c r="AY156" s="221" t="s">
        <v>118</v>
      </c>
      <c r="BK156" s="223">
        <f>SUM(BK157:BK160)</f>
        <v>0</v>
      </c>
    </row>
    <row r="157" s="2" customFormat="1" ht="37.8" customHeight="1">
      <c r="A157" s="35"/>
      <c r="B157" s="36"/>
      <c r="C157" s="226" t="s">
        <v>235</v>
      </c>
      <c r="D157" s="226" t="s">
        <v>120</v>
      </c>
      <c r="E157" s="227" t="s">
        <v>236</v>
      </c>
      <c r="F157" s="228" t="s">
        <v>237</v>
      </c>
      <c r="G157" s="229" t="s">
        <v>123</v>
      </c>
      <c r="H157" s="230">
        <v>466.5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39</v>
      </c>
      <c r="O157" s="94"/>
      <c r="P157" s="235">
        <f>O157*H157</f>
        <v>0</v>
      </c>
      <c r="Q157" s="235">
        <v>0.29160000000000003</v>
      </c>
      <c r="R157" s="235">
        <f>Q157*H157</f>
        <v>136.03140000000002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124</v>
      </c>
      <c r="AT157" s="237" t="s">
        <v>120</v>
      </c>
      <c r="AU157" s="237" t="s">
        <v>82</v>
      </c>
      <c r="AY157" s="14" t="s">
        <v>118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124</v>
      </c>
      <c r="BM157" s="237" t="s">
        <v>491</v>
      </c>
    </row>
    <row r="158" s="2" customFormat="1" ht="24.15" customHeight="1">
      <c r="A158" s="35"/>
      <c r="B158" s="36"/>
      <c r="C158" s="226" t="s">
        <v>239</v>
      </c>
      <c r="D158" s="226" t="s">
        <v>120</v>
      </c>
      <c r="E158" s="227" t="s">
        <v>240</v>
      </c>
      <c r="F158" s="228" t="s">
        <v>241</v>
      </c>
      <c r="G158" s="229" t="s">
        <v>123</v>
      </c>
      <c r="H158" s="230">
        <v>439.5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39</v>
      </c>
      <c r="O158" s="94"/>
      <c r="P158" s="235">
        <f>O158*H158</f>
        <v>0</v>
      </c>
      <c r="Q158" s="235">
        <v>0.4108</v>
      </c>
      <c r="R158" s="235">
        <f>Q158*H158</f>
        <v>180.54660000000001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124</v>
      </c>
      <c r="AT158" s="237" t="s">
        <v>120</v>
      </c>
      <c r="AU158" s="237" t="s">
        <v>82</v>
      </c>
      <c r="AY158" s="14" t="s">
        <v>118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124</v>
      </c>
      <c r="BM158" s="237" t="s">
        <v>492</v>
      </c>
    </row>
    <row r="159" s="2" customFormat="1" ht="33" customHeight="1">
      <c r="A159" s="35"/>
      <c r="B159" s="36"/>
      <c r="C159" s="226" t="s">
        <v>243</v>
      </c>
      <c r="D159" s="226" t="s">
        <v>120</v>
      </c>
      <c r="E159" s="227" t="s">
        <v>244</v>
      </c>
      <c r="F159" s="228" t="s">
        <v>245</v>
      </c>
      <c r="G159" s="229" t="s">
        <v>123</v>
      </c>
      <c r="H159" s="230">
        <v>466.5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39</v>
      </c>
      <c r="O159" s="94"/>
      <c r="P159" s="235">
        <f>O159*H159</f>
        <v>0</v>
      </c>
      <c r="Q159" s="235">
        <v>0.00071000000000000002</v>
      </c>
      <c r="R159" s="235">
        <f>Q159*H159</f>
        <v>0.33121499999999998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124</v>
      </c>
      <c r="AT159" s="237" t="s">
        <v>120</v>
      </c>
      <c r="AU159" s="237" t="s">
        <v>82</v>
      </c>
      <c r="AY159" s="14" t="s">
        <v>118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124</v>
      </c>
      <c r="BM159" s="237" t="s">
        <v>493</v>
      </c>
    </row>
    <row r="160" s="2" customFormat="1" ht="24.15" customHeight="1">
      <c r="A160" s="35"/>
      <c r="B160" s="36"/>
      <c r="C160" s="226" t="s">
        <v>247</v>
      </c>
      <c r="D160" s="226" t="s">
        <v>120</v>
      </c>
      <c r="E160" s="227" t="s">
        <v>248</v>
      </c>
      <c r="F160" s="228" t="s">
        <v>249</v>
      </c>
      <c r="G160" s="229" t="s">
        <v>123</v>
      </c>
      <c r="H160" s="230">
        <v>466.5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39</v>
      </c>
      <c r="O160" s="94"/>
      <c r="P160" s="235">
        <f>O160*H160</f>
        <v>0</v>
      </c>
      <c r="Q160" s="235">
        <v>0.13919999999999999</v>
      </c>
      <c r="R160" s="235">
        <f>Q160*H160</f>
        <v>64.936799999999991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124</v>
      </c>
      <c r="AT160" s="237" t="s">
        <v>120</v>
      </c>
      <c r="AU160" s="237" t="s">
        <v>82</v>
      </c>
      <c r="AY160" s="14" t="s">
        <v>118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124</v>
      </c>
      <c r="BM160" s="237" t="s">
        <v>494</v>
      </c>
    </row>
    <row r="161" s="12" customFormat="1" ht="22.8" customHeight="1">
      <c r="A161" s="12"/>
      <c r="B161" s="210"/>
      <c r="C161" s="211"/>
      <c r="D161" s="212" t="s">
        <v>72</v>
      </c>
      <c r="E161" s="224" t="s">
        <v>149</v>
      </c>
      <c r="F161" s="224" t="s">
        <v>251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SUM(P162:P185)</f>
        <v>0</v>
      </c>
      <c r="Q161" s="218"/>
      <c r="R161" s="219">
        <f>SUM(R162:R185)</f>
        <v>31.825914970000003</v>
      </c>
      <c r="S161" s="218"/>
      <c r="T161" s="220">
        <f>SUM(T162:T185)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78</v>
      </c>
      <c r="AT161" s="222" t="s">
        <v>72</v>
      </c>
      <c r="AU161" s="222" t="s">
        <v>78</v>
      </c>
      <c r="AY161" s="221" t="s">
        <v>118</v>
      </c>
      <c r="BK161" s="223">
        <f>SUM(BK162:BK185)</f>
        <v>0</v>
      </c>
    </row>
    <row r="162" s="2" customFormat="1" ht="24.15" customHeight="1">
      <c r="A162" s="35"/>
      <c r="B162" s="36"/>
      <c r="C162" s="226" t="s">
        <v>252</v>
      </c>
      <c r="D162" s="226" t="s">
        <v>120</v>
      </c>
      <c r="E162" s="227" t="s">
        <v>253</v>
      </c>
      <c r="F162" s="228" t="s">
        <v>254</v>
      </c>
      <c r="G162" s="229" t="s">
        <v>134</v>
      </c>
      <c r="H162" s="230">
        <v>80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39</v>
      </c>
      <c r="O162" s="94"/>
      <c r="P162" s="235">
        <f>O162*H162</f>
        <v>0</v>
      </c>
      <c r="Q162" s="235">
        <v>1.0000000000000001E-05</v>
      </c>
      <c r="R162" s="235">
        <f>Q162*H162</f>
        <v>0.00080000000000000004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124</v>
      </c>
      <c r="AT162" s="237" t="s">
        <v>120</v>
      </c>
      <c r="AU162" s="237" t="s">
        <v>82</v>
      </c>
      <c r="AY162" s="14" t="s">
        <v>118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124</v>
      </c>
      <c r="BM162" s="237" t="s">
        <v>495</v>
      </c>
    </row>
    <row r="163" s="2" customFormat="1" ht="33" customHeight="1">
      <c r="A163" s="35"/>
      <c r="B163" s="36"/>
      <c r="C163" s="240" t="s">
        <v>256</v>
      </c>
      <c r="D163" s="240" t="s">
        <v>192</v>
      </c>
      <c r="E163" s="241" t="s">
        <v>257</v>
      </c>
      <c r="F163" s="242" t="s">
        <v>258</v>
      </c>
      <c r="G163" s="243" t="s">
        <v>220</v>
      </c>
      <c r="H163" s="244">
        <v>13.333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39</v>
      </c>
      <c r="O163" s="94"/>
      <c r="P163" s="235">
        <f>O163*H163</f>
        <v>0</v>
      </c>
      <c r="Q163" s="235">
        <v>0.021530000000000001</v>
      </c>
      <c r="R163" s="235">
        <f>Q163*H163</f>
        <v>0.28705949000000003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149</v>
      </c>
      <c r="AT163" s="237" t="s">
        <v>192</v>
      </c>
      <c r="AU163" s="237" t="s">
        <v>82</v>
      </c>
      <c r="AY163" s="14" t="s">
        <v>118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124</v>
      </c>
      <c r="BM163" s="237" t="s">
        <v>496</v>
      </c>
    </row>
    <row r="164" s="2" customFormat="1" ht="24.15" customHeight="1">
      <c r="A164" s="35"/>
      <c r="B164" s="36"/>
      <c r="C164" s="226" t="s">
        <v>260</v>
      </c>
      <c r="D164" s="226" t="s">
        <v>120</v>
      </c>
      <c r="E164" s="227" t="s">
        <v>261</v>
      </c>
      <c r="F164" s="228" t="s">
        <v>262</v>
      </c>
      <c r="G164" s="229" t="s">
        <v>134</v>
      </c>
      <c r="H164" s="230">
        <v>241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39</v>
      </c>
      <c r="O164" s="94"/>
      <c r="P164" s="235">
        <f>O164*H164</f>
        <v>0</v>
      </c>
      <c r="Q164" s="235">
        <v>2.0000000000000002E-05</v>
      </c>
      <c r="R164" s="235">
        <f>Q164*H164</f>
        <v>0.0048200000000000005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124</v>
      </c>
      <c r="AT164" s="237" t="s">
        <v>120</v>
      </c>
      <c r="AU164" s="237" t="s">
        <v>82</v>
      </c>
      <c r="AY164" s="14" t="s">
        <v>118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124</v>
      </c>
      <c r="BM164" s="237" t="s">
        <v>497</v>
      </c>
    </row>
    <row r="165" s="2" customFormat="1" ht="33" customHeight="1">
      <c r="A165" s="35"/>
      <c r="B165" s="36"/>
      <c r="C165" s="240" t="s">
        <v>264</v>
      </c>
      <c r="D165" s="240" t="s">
        <v>192</v>
      </c>
      <c r="E165" s="241" t="s">
        <v>265</v>
      </c>
      <c r="F165" s="242" t="s">
        <v>266</v>
      </c>
      <c r="G165" s="243" t="s">
        <v>220</v>
      </c>
      <c r="H165" s="244">
        <v>40.167000000000002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39</v>
      </c>
      <c r="O165" s="94"/>
      <c r="P165" s="235">
        <f>O165*H165</f>
        <v>0</v>
      </c>
      <c r="Q165" s="235">
        <v>0.083059999999999995</v>
      </c>
      <c r="R165" s="235">
        <f>Q165*H165</f>
        <v>3.3362710199999999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149</v>
      </c>
      <c r="AT165" s="237" t="s">
        <v>192</v>
      </c>
      <c r="AU165" s="237" t="s">
        <v>82</v>
      </c>
      <c r="AY165" s="14" t="s">
        <v>118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124</v>
      </c>
      <c r="BM165" s="237" t="s">
        <v>498</v>
      </c>
    </row>
    <row r="166" s="2" customFormat="1" ht="16.5" customHeight="1">
      <c r="A166" s="35"/>
      <c r="B166" s="36"/>
      <c r="C166" s="226" t="s">
        <v>268</v>
      </c>
      <c r="D166" s="226" t="s">
        <v>120</v>
      </c>
      <c r="E166" s="227" t="s">
        <v>269</v>
      </c>
      <c r="F166" s="228" t="s">
        <v>270</v>
      </c>
      <c r="G166" s="229" t="s">
        <v>220</v>
      </c>
      <c r="H166" s="230">
        <v>10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39</v>
      </c>
      <c r="O166" s="94"/>
      <c r="P166" s="235">
        <f>O166*H166</f>
        <v>0</v>
      </c>
      <c r="Q166" s="235">
        <v>5.0000000000000002E-05</v>
      </c>
      <c r="R166" s="235">
        <f>Q166*H166</f>
        <v>0.00050000000000000001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124</v>
      </c>
      <c r="AT166" s="237" t="s">
        <v>120</v>
      </c>
      <c r="AU166" s="237" t="s">
        <v>82</v>
      </c>
      <c r="AY166" s="14" t="s">
        <v>118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124</v>
      </c>
      <c r="BM166" s="237" t="s">
        <v>499</v>
      </c>
    </row>
    <row r="167" s="2" customFormat="1" ht="24.15" customHeight="1">
      <c r="A167" s="35"/>
      <c r="B167" s="36"/>
      <c r="C167" s="240" t="s">
        <v>272</v>
      </c>
      <c r="D167" s="240" t="s">
        <v>192</v>
      </c>
      <c r="E167" s="241" t="s">
        <v>431</v>
      </c>
      <c r="F167" s="242" t="s">
        <v>432</v>
      </c>
      <c r="G167" s="243" t="s">
        <v>220</v>
      </c>
      <c r="H167" s="244">
        <v>10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39</v>
      </c>
      <c r="O167" s="94"/>
      <c r="P167" s="235">
        <f>O167*H167</f>
        <v>0</v>
      </c>
      <c r="Q167" s="235">
        <v>0.00069999999999999999</v>
      </c>
      <c r="R167" s="235">
        <f>Q167*H167</f>
        <v>0.0070000000000000001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149</v>
      </c>
      <c r="AT167" s="237" t="s">
        <v>192</v>
      </c>
      <c r="AU167" s="237" t="s">
        <v>82</v>
      </c>
      <c r="AY167" s="14" t="s">
        <v>118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124</v>
      </c>
      <c r="BM167" s="237" t="s">
        <v>500</v>
      </c>
    </row>
    <row r="168" s="2" customFormat="1" ht="16.5" customHeight="1">
      <c r="A168" s="35"/>
      <c r="B168" s="36"/>
      <c r="C168" s="226" t="s">
        <v>276</v>
      </c>
      <c r="D168" s="226" t="s">
        <v>120</v>
      </c>
      <c r="E168" s="227" t="s">
        <v>277</v>
      </c>
      <c r="F168" s="228" t="s">
        <v>278</v>
      </c>
      <c r="G168" s="229" t="s">
        <v>220</v>
      </c>
      <c r="H168" s="230">
        <v>10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39</v>
      </c>
      <c r="O168" s="94"/>
      <c r="P168" s="235">
        <f>O168*H168</f>
        <v>0</v>
      </c>
      <c r="Q168" s="235">
        <v>5.0000000000000002E-05</v>
      </c>
      <c r="R168" s="235">
        <f>Q168*H168</f>
        <v>0.00050000000000000001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124</v>
      </c>
      <c r="AT168" s="237" t="s">
        <v>120</v>
      </c>
      <c r="AU168" s="237" t="s">
        <v>82</v>
      </c>
      <c r="AY168" s="14" t="s">
        <v>118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124</v>
      </c>
      <c r="BM168" s="237" t="s">
        <v>501</v>
      </c>
    </row>
    <row r="169" s="2" customFormat="1" ht="24.15" customHeight="1">
      <c r="A169" s="35"/>
      <c r="B169" s="36"/>
      <c r="C169" s="240" t="s">
        <v>280</v>
      </c>
      <c r="D169" s="240" t="s">
        <v>192</v>
      </c>
      <c r="E169" s="241" t="s">
        <v>435</v>
      </c>
      <c r="F169" s="242" t="s">
        <v>436</v>
      </c>
      <c r="G169" s="243" t="s">
        <v>220</v>
      </c>
      <c r="H169" s="244">
        <v>10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39</v>
      </c>
      <c r="O169" s="94"/>
      <c r="P169" s="235">
        <f>O169*H169</f>
        <v>0</v>
      </c>
      <c r="Q169" s="235">
        <v>0.00029999999999999997</v>
      </c>
      <c r="R169" s="235">
        <f>Q169*H169</f>
        <v>0.0029999999999999996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149</v>
      </c>
      <c r="AT169" s="237" t="s">
        <v>192</v>
      </c>
      <c r="AU169" s="237" t="s">
        <v>82</v>
      </c>
      <c r="AY169" s="14" t="s">
        <v>118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124</v>
      </c>
      <c r="BM169" s="237" t="s">
        <v>502</v>
      </c>
    </row>
    <row r="170" s="2" customFormat="1" ht="16.5" customHeight="1">
      <c r="A170" s="35"/>
      <c r="B170" s="36"/>
      <c r="C170" s="226" t="s">
        <v>284</v>
      </c>
      <c r="D170" s="226" t="s">
        <v>120</v>
      </c>
      <c r="E170" s="227" t="s">
        <v>285</v>
      </c>
      <c r="F170" s="228" t="s">
        <v>286</v>
      </c>
      <c r="G170" s="229" t="s">
        <v>220</v>
      </c>
      <c r="H170" s="230">
        <v>10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39</v>
      </c>
      <c r="O170" s="94"/>
      <c r="P170" s="235">
        <f>O170*H170</f>
        <v>0</v>
      </c>
      <c r="Q170" s="235">
        <v>0.00010000000000000001</v>
      </c>
      <c r="R170" s="235">
        <f>Q170*H170</f>
        <v>0.001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124</v>
      </c>
      <c r="AT170" s="237" t="s">
        <v>120</v>
      </c>
      <c r="AU170" s="237" t="s">
        <v>82</v>
      </c>
      <c r="AY170" s="14" t="s">
        <v>118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124</v>
      </c>
      <c r="BM170" s="237" t="s">
        <v>503</v>
      </c>
    </row>
    <row r="171" s="2" customFormat="1" ht="24.15" customHeight="1">
      <c r="A171" s="35"/>
      <c r="B171" s="36"/>
      <c r="C171" s="240" t="s">
        <v>288</v>
      </c>
      <c r="D171" s="240" t="s">
        <v>192</v>
      </c>
      <c r="E171" s="241" t="s">
        <v>439</v>
      </c>
      <c r="F171" s="242" t="s">
        <v>440</v>
      </c>
      <c r="G171" s="243" t="s">
        <v>220</v>
      </c>
      <c r="H171" s="244">
        <v>10</v>
      </c>
      <c r="I171" s="245"/>
      <c r="J171" s="244">
        <f>ROUND(I171*H171,3)</f>
        <v>0</v>
      </c>
      <c r="K171" s="246"/>
      <c r="L171" s="247"/>
      <c r="M171" s="248" t="s">
        <v>1</v>
      </c>
      <c r="N171" s="249" t="s">
        <v>39</v>
      </c>
      <c r="O171" s="94"/>
      <c r="P171" s="235">
        <f>O171*H171</f>
        <v>0</v>
      </c>
      <c r="Q171" s="235">
        <v>0.0061000000000000004</v>
      </c>
      <c r="R171" s="235">
        <f>Q171*H171</f>
        <v>0.061000000000000006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149</v>
      </c>
      <c r="AT171" s="237" t="s">
        <v>192</v>
      </c>
      <c r="AU171" s="237" t="s">
        <v>82</v>
      </c>
      <c r="AY171" s="14" t="s">
        <v>118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124</v>
      </c>
      <c r="BM171" s="237" t="s">
        <v>504</v>
      </c>
    </row>
    <row r="172" s="2" customFormat="1" ht="16.5" customHeight="1">
      <c r="A172" s="35"/>
      <c r="B172" s="36"/>
      <c r="C172" s="226" t="s">
        <v>292</v>
      </c>
      <c r="D172" s="226" t="s">
        <v>120</v>
      </c>
      <c r="E172" s="227" t="s">
        <v>293</v>
      </c>
      <c r="F172" s="228" t="s">
        <v>294</v>
      </c>
      <c r="G172" s="229" t="s">
        <v>134</v>
      </c>
      <c r="H172" s="230">
        <v>80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39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124</v>
      </c>
      <c r="AT172" s="237" t="s">
        <v>120</v>
      </c>
      <c r="AU172" s="237" t="s">
        <v>82</v>
      </c>
      <c r="AY172" s="14" t="s">
        <v>118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124</v>
      </c>
      <c r="BM172" s="237" t="s">
        <v>505</v>
      </c>
    </row>
    <row r="173" s="2" customFormat="1" ht="16.5" customHeight="1">
      <c r="A173" s="35"/>
      <c r="B173" s="36"/>
      <c r="C173" s="226" t="s">
        <v>296</v>
      </c>
      <c r="D173" s="226" t="s">
        <v>120</v>
      </c>
      <c r="E173" s="227" t="s">
        <v>297</v>
      </c>
      <c r="F173" s="228" t="s">
        <v>298</v>
      </c>
      <c r="G173" s="229" t="s">
        <v>134</v>
      </c>
      <c r="H173" s="230">
        <v>251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39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124</v>
      </c>
      <c r="AT173" s="237" t="s">
        <v>120</v>
      </c>
      <c r="AU173" s="237" t="s">
        <v>82</v>
      </c>
      <c r="AY173" s="14" t="s">
        <v>118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124</v>
      </c>
      <c r="BM173" s="237" t="s">
        <v>506</v>
      </c>
    </row>
    <row r="174" s="2" customFormat="1" ht="21.75" customHeight="1">
      <c r="A174" s="35"/>
      <c r="B174" s="36"/>
      <c r="C174" s="226" t="s">
        <v>300</v>
      </c>
      <c r="D174" s="226" t="s">
        <v>120</v>
      </c>
      <c r="E174" s="227" t="s">
        <v>305</v>
      </c>
      <c r="F174" s="228" t="s">
        <v>306</v>
      </c>
      <c r="G174" s="229" t="s">
        <v>134</v>
      </c>
      <c r="H174" s="230">
        <v>251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39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124</v>
      </c>
      <c r="AT174" s="237" t="s">
        <v>120</v>
      </c>
      <c r="AU174" s="237" t="s">
        <v>82</v>
      </c>
      <c r="AY174" s="14" t="s">
        <v>118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124</v>
      </c>
      <c r="BM174" s="237" t="s">
        <v>507</v>
      </c>
    </row>
    <row r="175" s="2" customFormat="1" ht="24.15" customHeight="1">
      <c r="A175" s="35"/>
      <c r="B175" s="36"/>
      <c r="C175" s="226" t="s">
        <v>304</v>
      </c>
      <c r="D175" s="226" t="s">
        <v>120</v>
      </c>
      <c r="E175" s="227" t="s">
        <v>313</v>
      </c>
      <c r="F175" s="228" t="s">
        <v>314</v>
      </c>
      <c r="G175" s="229" t="s">
        <v>152</v>
      </c>
      <c r="H175" s="230">
        <v>0.036999999999999998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39</v>
      </c>
      <c r="O175" s="94"/>
      <c r="P175" s="235">
        <f>O175*H175</f>
        <v>0</v>
      </c>
      <c r="Q175" s="235">
        <v>2.4795799999999999</v>
      </c>
      <c r="R175" s="235">
        <f>Q175*H175</f>
        <v>0.091744459999999986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124</v>
      </c>
      <c r="AT175" s="237" t="s">
        <v>120</v>
      </c>
      <c r="AU175" s="237" t="s">
        <v>82</v>
      </c>
      <c r="AY175" s="14" t="s">
        <v>118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124</v>
      </c>
      <c r="BM175" s="237" t="s">
        <v>508</v>
      </c>
    </row>
    <row r="176" s="2" customFormat="1" ht="24.15" customHeight="1">
      <c r="A176" s="35"/>
      <c r="B176" s="36"/>
      <c r="C176" s="226" t="s">
        <v>308</v>
      </c>
      <c r="D176" s="226" t="s">
        <v>120</v>
      </c>
      <c r="E176" s="227" t="s">
        <v>317</v>
      </c>
      <c r="F176" s="228" t="s">
        <v>318</v>
      </c>
      <c r="G176" s="229" t="s">
        <v>220</v>
      </c>
      <c r="H176" s="230">
        <v>26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39</v>
      </c>
      <c r="O176" s="94"/>
      <c r="P176" s="235">
        <f>O176*H176</f>
        <v>0</v>
      </c>
      <c r="Q176" s="235">
        <v>0.023570000000000001</v>
      </c>
      <c r="R176" s="235">
        <f>Q176*H176</f>
        <v>0.61282000000000003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124</v>
      </c>
      <c r="AT176" s="237" t="s">
        <v>120</v>
      </c>
      <c r="AU176" s="237" t="s">
        <v>82</v>
      </c>
      <c r="AY176" s="14" t="s">
        <v>118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82</v>
      </c>
      <c r="BK176" s="239">
        <f>ROUND(I176*H176,3)</f>
        <v>0</v>
      </c>
      <c r="BL176" s="14" t="s">
        <v>124</v>
      </c>
      <c r="BM176" s="237" t="s">
        <v>509</v>
      </c>
    </row>
    <row r="177" s="2" customFormat="1" ht="24.15" customHeight="1">
      <c r="A177" s="35"/>
      <c r="B177" s="36"/>
      <c r="C177" s="240" t="s">
        <v>312</v>
      </c>
      <c r="D177" s="240" t="s">
        <v>192</v>
      </c>
      <c r="E177" s="241" t="s">
        <v>321</v>
      </c>
      <c r="F177" s="242" t="s">
        <v>322</v>
      </c>
      <c r="G177" s="243" t="s">
        <v>220</v>
      </c>
      <c r="H177" s="244">
        <v>4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39</v>
      </c>
      <c r="O177" s="94"/>
      <c r="P177" s="235">
        <f>O177*H177</f>
        <v>0</v>
      </c>
      <c r="Q177" s="235">
        <v>0.215</v>
      </c>
      <c r="R177" s="235">
        <f>Q177*H177</f>
        <v>0.85999999999999999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149</v>
      </c>
      <c r="AT177" s="237" t="s">
        <v>192</v>
      </c>
      <c r="AU177" s="237" t="s">
        <v>82</v>
      </c>
      <c r="AY177" s="14" t="s">
        <v>118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124</v>
      </c>
      <c r="BM177" s="237" t="s">
        <v>510</v>
      </c>
    </row>
    <row r="178" s="2" customFormat="1" ht="24.15" customHeight="1">
      <c r="A178" s="35"/>
      <c r="B178" s="36"/>
      <c r="C178" s="240" t="s">
        <v>316</v>
      </c>
      <c r="D178" s="240" t="s">
        <v>192</v>
      </c>
      <c r="E178" s="241" t="s">
        <v>325</v>
      </c>
      <c r="F178" s="242" t="s">
        <v>326</v>
      </c>
      <c r="G178" s="243" t="s">
        <v>220</v>
      </c>
      <c r="H178" s="244">
        <v>12</v>
      </c>
      <c r="I178" s="245"/>
      <c r="J178" s="244">
        <f>ROUND(I178*H178,3)</f>
        <v>0</v>
      </c>
      <c r="K178" s="246"/>
      <c r="L178" s="247"/>
      <c r="M178" s="248" t="s">
        <v>1</v>
      </c>
      <c r="N178" s="249" t="s">
        <v>39</v>
      </c>
      <c r="O178" s="94"/>
      <c r="P178" s="235">
        <f>O178*H178</f>
        <v>0</v>
      </c>
      <c r="Q178" s="235">
        <v>0.42999999999999999</v>
      </c>
      <c r="R178" s="235">
        <f>Q178*H178</f>
        <v>5.1600000000000001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149</v>
      </c>
      <c r="AT178" s="237" t="s">
        <v>192</v>
      </c>
      <c r="AU178" s="237" t="s">
        <v>82</v>
      </c>
      <c r="AY178" s="14" t="s">
        <v>118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124</v>
      </c>
      <c r="BM178" s="237" t="s">
        <v>511</v>
      </c>
    </row>
    <row r="179" s="2" customFormat="1" ht="37.8" customHeight="1">
      <c r="A179" s="35"/>
      <c r="B179" s="36"/>
      <c r="C179" s="240" t="s">
        <v>320</v>
      </c>
      <c r="D179" s="240" t="s">
        <v>192</v>
      </c>
      <c r="E179" s="241" t="s">
        <v>329</v>
      </c>
      <c r="F179" s="242" t="s">
        <v>330</v>
      </c>
      <c r="G179" s="243" t="s">
        <v>220</v>
      </c>
      <c r="H179" s="244">
        <v>10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39</v>
      </c>
      <c r="O179" s="94"/>
      <c r="P179" s="235">
        <f>O179*H179</f>
        <v>0</v>
      </c>
      <c r="Q179" s="235">
        <v>0.505</v>
      </c>
      <c r="R179" s="235">
        <f>Q179*H179</f>
        <v>5.0499999999999998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149</v>
      </c>
      <c r="AT179" s="237" t="s">
        <v>192</v>
      </c>
      <c r="AU179" s="237" t="s">
        <v>82</v>
      </c>
      <c r="AY179" s="14" t="s">
        <v>118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124</v>
      </c>
      <c r="BM179" s="237" t="s">
        <v>512</v>
      </c>
    </row>
    <row r="180" s="2" customFormat="1" ht="33" customHeight="1">
      <c r="A180" s="35"/>
      <c r="B180" s="36"/>
      <c r="C180" s="240" t="s">
        <v>324</v>
      </c>
      <c r="D180" s="240" t="s">
        <v>192</v>
      </c>
      <c r="E180" s="241" t="s">
        <v>333</v>
      </c>
      <c r="F180" s="242" t="s">
        <v>334</v>
      </c>
      <c r="G180" s="243" t="s">
        <v>220</v>
      </c>
      <c r="H180" s="244">
        <v>26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39</v>
      </c>
      <c r="O180" s="94"/>
      <c r="P180" s="235">
        <f>O180*H180</f>
        <v>0</v>
      </c>
      <c r="Q180" s="235">
        <v>0.002</v>
      </c>
      <c r="R180" s="235">
        <f>Q180*H180</f>
        <v>0.052000000000000005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149</v>
      </c>
      <c r="AT180" s="237" t="s">
        <v>192</v>
      </c>
      <c r="AU180" s="237" t="s">
        <v>82</v>
      </c>
      <c r="AY180" s="14" t="s">
        <v>118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82</v>
      </c>
      <c r="BK180" s="239">
        <f>ROUND(I180*H180,3)</f>
        <v>0</v>
      </c>
      <c r="BL180" s="14" t="s">
        <v>124</v>
      </c>
      <c r="BM180" s="237" t="s">
        <v>513</v>
      </c>
    </row>
    <row r="181" s="2" customFormat="1" ht="24.15" customHeight="1">
      <c r="A181" s="35"/>
      <c r="B181" s="36"/>
      <c r="C181" s="226" t="s">
        <v>328</v>
      </c>
      <c r="D181" s="226" t="s">
        <v>120</v>
      </c>
      <c r="E181" s="227" t="s">
        <v>337</v>
      </c>
      <c r="F181" s="228" t="s">
        <v>338</v>
      </c>
      <c r="G181" s="229" t="s">
        <v>220</v>
      </c>
      <c r="H181" s="230">
        <v>10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39</v>
      </c>
      <c r="O181" s="94"/>
      <c r="P181" s="235">
        <f>O181*H181</f>
        <v>0</v>
      </c>
      <c r="Q181" s="235">
        <v>0.034419999999999999</v>
      </c>
      <c r="R181" s="235">
        <f>Q181*H181</f>
        <v>0.34420000000000001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124</v>
      </c>
      <c r="AT181" s="237" t="s">
        <v>120</v>
      </c>
      <c r="AU181" s="237" t="s">
        <v>82</v>
      </c>
      <c r="AY181" s="14" t="s">
        <v>118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124</v>
      </c>
      <c r="BM181" s="237" t="s">
        <v>514</v>
      </c>
    </row>
    <row r="182" s="2" customFormat="1" ht="37.8" customHeight="1">
      <c r="A182" s="35"/>
      <c r="B182" s="36"/>
      <c r="C182" s="240" t="s">
        <v>332</v>
      </c>
      <c r="D182" s="240" t="s">
        <v>192</v>
      </c>
      <c r="E182" s="241" t="s">
        <v>341</v>
      </c>
      <c r="F182" s="242" t="s">
        <v>342</v>
      </c>
      <c r="G182" s="243" t="s">
        <v>220</v>
      </c>
      <c r="H182" s="244">
        <v>10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39</v>
      </c>
      <c r="O182" s="94"/>
      <c r="P182" s="235">
        <f>O182*H182</f>
        <v>0</v>
      </c>
      <c r="Q182" s="235">
        <v>1.45</v>
      </c>
      <c r="R182" s="235">
        <f>Q182*H182</f>
        <v>14.5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149</v>
      </c>
      <c r="AT182" s="237" t="s">
        <v>192</v>
      </c>
      <c r="AU182" s="237" t="s">
        <v>82</v>
      </c>
      <c r="AY182" s="14" t="s">
        <v>118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124</v>
      </c>
      <c r="BM182" s="237" t="s">
        <v>515</v>
      </c>
    </row>
    <row r="183" s="2" customFormat="1" ht="16.5" customHeight="1">
      <c r="A183" s="35"/>
      <c r="B183" s="36"/>
      <c r="C183" s="226" t="s">
        <v>336</v>
      </c>
      <c r="D183" s="226" t="s">
        <v>120</v>
      </c>
      <c r="E183" s="227" t="s">
        <v>345</v>
      </c>
      <c r="F183" s="228" t="s">
        <v>346</v>
      </c>
      <c r="G183" s="229" t="s">
        <v>220</v>
      </c>
      <c r="H183" s="230">
        <v>10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39</v>
      </c>
      <c r="O183" s="94"/>
      <c r="P183" s="235">
        <f>O183*H183</f>
        <v>0</v>
      </c>
      <c r="Q183" s="235">
        <v>0.0033</v>
      </c>
      <c r="R183" s="235">
        <f>Q183*H183</f>
        <v>0.033000000000000002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124</v>
      </c>
      <c r="AT183" s="237" t="s">
        <v>120</v>
      </c>
      <c r="AU183" s="237" t="s">
        <v>82</v>
      </c>
      <c r="AY183" s="14" t="s">
        <v>118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124</v>
      </c>
      <c r="BM183" s="237" t="s">
        <v>516</v>
      </c>
    </row>
    <row r="184" s="2" customFormat="1" ht="24.15" customHeight="1">
      <c r="A184" s="35"/>
      <c r="B184" s="36"/>
      <c r="C184" s="226" t="s">
        <v>340</v>
      </c>
      <c r="D184" s="226" t="s">
        <v>120</v>
      </c>
      <c r="E184" s="227" t="s">
        <v>349</v>
      </c>
      <c r="F184" s="228" t="s">
        <v>350</v>
      </c>
      <c r="G184" s="229" t="s">
        <v>220</v>
      </c>
      <c r="H184" s="230">
        <v>10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39</v>
      </c>
      <c r="O184" s="94"/>
      <c r="P184" s="235">
        <f>O184*H184</f>
        <v>0</v>
      </c>
      <c r="Q184" s="235">
        <v>0.0070200000000000002</v>
      </c>
      <c r="R184" s="235">
        <f>Q184*H184</f>
        <v>0.070199999999999999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124</v>
      </c>
      <c r="AT184" s="237" t="s">
        <v>120</v>
      </c>
      <c r="AU184" s="237" t="s">
        <v>82</v>
      </c>
      <c r="AY184" s="14" t="s">
        <v>118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82</v>
      </c>
      <c r="BK184" s="239">
        <f>ROUND(I184*H184,3)</f>
        <v>0</v>
      </c>
      <c r="BL184" s="14" t="s">
        <v>124</v>
      </c>
      <c r="BM184" s="237" t="s">
        <v>517</v>
      </c>
    </row>
    <row r="185" s="2" customFormat="1" ht="37.8" customHeight="1">
      <c r="A185" s="35"/>
      <c r="B185" s="36"/>
      <c r="C185" s="240" t="s">
        <v>344</v>
      </c>
      <c r="D185" s="240" t="s">
        <v>192</v>
      </c>
      <c r="E185" s="241" t="s">
        <v>353</v>
      </c>
      <c r="F185" s="242" t="s">
        <v>354</v>
      </c>
      <c r="G185" s="243" t="s">
        <v>220</v>
      </c>
      <c r="H185" s="244">
        <v>10</v>
      </c>
      <c r="I185" s="245"/>
      <c r="J185" s="244">
        <f>ROUND(I185*H185,3)</f>
        <v>0</v>
      </c>
      <c r="K185" s="246"/>
      <c r="L185" s="247"/>
      <c r="M185" s="248" t="s">
        <v>1</v>
      </c>
      <c r="N185" s="249" t="s">
        <v>39</v>
      </c>
      <c r="O185" s="94"/>
      <c r="P185" s="235">
        <f>O185*H185</f>
        <v>0</v>
      </c>
      <c r="Q185" s="235">
        <v>0.13500000000000001</v>
      </c>
      <c r="R185" s="235">
        <f>Q185*H185</f>
        <v>1.3500000000000001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149</v>
      </c>
      <c r="AT185" s="237" t="s">
        <v>192</v>
      </c>
      <c r="AU185" s="237" t="s">
        <v>82</v>
      </c>
      <c r="AY185" s="14" t="s">
        <v>118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82</v>
      </c>
      <c r="BK185" s="239">
        <f>ROUND(I185*H185,3)</f>
        <v>0</v>
      </c>
      <c r="BL185" s="14" t="s">
        <v>124</v>
      </c>
      <c r="BM185" s="237" t="s">
        <v>518</v>
      </c>
    </row>
    <row r="186" s="12" customFormat="1" ht="22.8" customHeight="1">
      <c r="A186" s="12"/>
      <c r="B186" s="210"/>
      <c r="C186" s="211"/>
      <c r="D186" s="212" t="s">
        <v>72</v>
      </c>
      <c r="E186" s="224" t="s">
        <v>154</v>
      </c>
      <c r="F186" s="224" t="s">
        <v>356</v>
      </c>
      <c r="G186" s="211"/>
      <c r="H186" s="211"/>
      <c r="I186" s="214"/>
      <c r="J186" s="225">
        <f>BK186</f>
        <v>0</v>
      </c>
      <c r="K186" s="211"/>
      <c r="L186" s="216"/>
      <c r="M186" s="217"/>
      <c r="N186" s="218"/>
      <c r="O186" s="218"/>
      <c r="P186" s="219">
        <f>SUM(P187:P192)</f>
        <v>0</v>
      </c>
      <c r="Q186" s="218"/>
      <c r="R186" s="219">
        <f>SUM(R187:R192)</f>
        <v>21.345040000000001</v>
      </c>
      <c r="S186" s="218"/>
      <c r="T186" s="220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78</v>
      </c>
      <c r="AT186" s="222" t="s">
        <v>72</v>
      </c>
      <c r="AU186" s="222" t="s">
        <v>78</v>
      </c>
      <c r="AY186" s="221" t="s">
        <v>118</v>
      </c>
      <c r="BK186" s="223">
        <f>SUM(BK187:BK192)</f>
        <v>0</v>
      </c>
    </row>
    <row r="187" s="2" customFormat="1" ht="24.15" customHeight="1">
      <c r="A187" s="35"/>
      <c r="B187" s="36"/>
      <c r="C187" s="226" t="s">
        <v>348</v>
      </c>
      <c r="D187" s="226" t="s">
        <v>120</v>
      </c>
      <c r="E187" s="227" t="s">
        <v>358</v>
      </c>
      <c r="F187" s="228" t="s">
        <v>359</v>
      </c>
      <c r="G187" s="229" t="s">
        <v>134</v>
      </c>
      <c r="H187" s="230">
        <v>502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39</v>
      </c>
      <c r="O187" s="94"/>
      <c r="P187" s="235">
        <f>O187*H187</f>
        <v>0</v>
      </c>
      <c r="Q187" s="235">
        <v>0.042520000000000002</v>
      </c>
      <c r="R187" s="235">
        <f>Q187*H187</f>
        <v>21.345040000000001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124</v>
      </c>
      <c r="AT187" s="237" t="s">
        <v>120</v>
      </c>
      <c r="AU187" s="237" t="s">
        <v>82</v>
      </c>
      <c r="AY187" s="14" t="s">
        <v>118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82</v>
      </c>
      <c r="BK187" s="239">
        <f>ROUND(I187*H187,3)</f>
        <v>0</v>
      </c>
      <c r="BL187" s="14" t="s">
        <v>124</v>
      </c>
      <c r="BM187" s="237" t="s">
        <v>519</v>
      </c>
    </row>
    <row r="188" s="2" customFormat="1" ht="24.15" customHeight="1">
      <c r="A188" s="35"/>
      <c r="B188" s="36"/>
      <c r="C188" s="226" t="s">
        <v>352</v>
      </c>
      <c r="D188" s="226" t="s">
        <v>120</v>
      </c>
      <c r="E188" s="227" t="s">
        <v>362</v>
      </c>
      <c r="F188" s="228" t="s">
        <v>363</v>
      </c>
      <c r="G188" s="229" t="s">
        <v>185</v>
      </c>
      <c r="H188" s="230">
        <v>338.21300000000002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39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124</v>
      </c>
      <c r="AT188" s="237" t="s">
        <v>120</v>
      </c>
      <c r="AU188" s="237" t="s">
        <v>82</v>
      </c>
      <c r="AY188" s="14" t="s">
        <v>118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82</v>
      </c>
      <c r="BK188" s="239">
        <f>ROUND(I188*H188,3)</f>
        <v>0</v>
      </c>
      <c r="BL188" s="14" t="s">
        <v>124</v>
      </c>
      <c r="BM188" s="237" t="s">
        <v>520</v>
      </c>
    </row>
    <row r="189" s="2" customFormat="1" ht="24.15" customHeight="1">
      <c r="A189" s="35"/>
      <c r="B189" s="36"/>
      <c r="C189" s="226" t="s">
        <v>357</v>
      </c>
      <c r="D189" s="226" t="s">
        <v>120</v>
      </c>
      <c r="E189" s="227" t="s">
        <v>366</v>
      </c>
      <c r="F189" s="228" t="s">
        <v>367</v>
      </c>
      <c r="G189" s="229" t="s">
        <v>185</v>
      </c>
      <c r="H189" s="230">
        <v>1691.0650000000001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39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124</v>
      </c>
      <c r="AT189" s="237" t="s">
        <v>120</v>
      </c>
      <c r="AU189" s="237" t="s">
        <v>82</v>
      </c>
      <c r="AY189" s="14" t="s">
        <v>118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82</v>
      </c>
      <c r="BK189" s="239">
        <f>ROUND(I189*H189,3)</f>
        <v>0</v>
      </c>
      <c r="BL189" s="14" t="s">
        <v>124</v>
      </c>
      <c r="BM189" s="237" t="s">
        <v>521</v>
      </c>
    </row>
    <row r="190" s="2" customFormat="1" ht="24.15" customHeight="1">
      <c r="A190" s="35"/>
      <c r="B190" s="36"/>
      <c r="C190" s="226" t="s">
        <v>361</v>
      </c>
      <c r="D190" s="226" t="s">
        <v>120</v>
      </c>
      <c r="E190" s="227" t="s">
        <v>370</v>
      </c>
      <c r="F190" s="228" t="s">
        <v>371</v>
      </c>
      <c r="G190" s="229" t="s">
        <v>185</v>
      </c>
      <c r="H190" s="230">
        <v>338.21300000000002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39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124</v>
      </c>
      <c r="AT190" s="237" t="s">
        <v>120</v>
      </c>
      <c r="AU190" s="237" t="s">
        <v>82</v>
      </c>
      <c r="AY190" s="14" t="s">
        <v>118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82</v>
      </c>
      <c r="BK190" s="239">
        <f>ROUND(I190*H190,3)</f>
        <v>0</v>
      </c>
      <c r="BL190" s="14" t="s">
        <v>124</v>
      </c>
      <c r="BM190" s="237" t="s">
        <v>522</v>
      </c>
    </row>
    <row r="191" s="2" customFormat="1" ht="24.15" customHeight="1">
      <c r="A191" s="35"/>
      <c r="B191" s="36"/>
      <c r="C191" s="226" t="s">
        <v>365</v>
      </c>
      <c r="D191" s="226" t="s">
        <v>120</v>
      </c>
      <c r="E191" s="227" t="s">
        <v>374</v>
      </c>
      <c r="F191" s="228" t="s">
        <v>375</v>
      </c>
      <c r="G191" s="229" t="s">
        <v>185</v>
      </c>
      <c r="H191" s="230">
        <v>338.21300000000002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39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124</v>
      </c>
      <c r="AT191" s="237" t="s">
        <v>120</v>
      </c>
      <c r="AU191" s="237" t="s">
        <v>82</v>
      </c>
      <c r="AY191" s="14" t="s">
        <v>118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82</v>
      </c>
      <c r="BK191" s="239">
        <f>ROUND(I191*H191,3)</f>
        <v>0</v>
      </c>
      <c r="BL191" s="14" t="s">
        <v>124</v>
      </c>
      <c r="BM191" s="237" t="s">
        <v>523</v>
      </c>
    </row>
    <row r="192" s="2" customFormat="1" ht="24.15" customHeight="1">
      <c r="A192" s="35"/>
      <c r="B192" s="36"/>
      <c r="C192" s="226" t="s">
        <v>369</v>
      </c>
      <c r="D192" s="226" t="s">
        <v>120</v>
      </c>
      <c r="E192" s="227" t="s">
        <v>378</v>
      </c>
      <c r="F192" s="228" t="s">
        <v>379</v>
      </c>
      <c r="G192" s="229" t="s">
        <v>185</v>
      </c>
      <c r="H192" s="230">
        <v>338.21300000000002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39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124</v>
      </c>
      <c r="AT192" s="237" t="s">
        <v>120</v>
      </c>
      <c r="AU192" s="237" t="s">
        <v>82</v>
      </c>
      <c r="AY192" s="14" t="s">
        <v>118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82</v>
      </c>
      <c r="BK192" s="239">
        <f>ROUND(I192*H192,3)</f>
        <v>0</v>
      </c>
      <c r="BL192" s="14" t="s">
        <v>124</v>
      </c>
      <c r="BM192" s="237" t="s">
        <v>524</v>
      </c>
    </row>
    <row r="193" s="12" customFormat="1" ht="22.8" customHeight="1">
      <c r="A193" s="12"/>
      <c r="B193" s="210"/>
      <c r="C193" s="211"/>
      <c r="D193" s="212" t="s">
        <v>72</v>
      </c>
      <c r="E193" s="224" t="s">
        <v>381</v>
      </c>
      <c r="F193" s="224" t="s">
        <v>382</v>
      </c>
      <c r="G193" s="211"/>
      <c r="H193" s="211"/>
      <c r="I193" s="214"/>
      <c r="J193" s="225">
        <f>BK193</f>
        <v>0</v>
      </c>
      <c r="K193" s="211"/>
      <c r="L193" s="216"/>
      <c r="M193" s="217"/>
      <c r="N193" s="218"/>
      <c r="O193" s="218"/>
      <c r="P193" s="219">
        <f>P194</f>
        <v>0</v>
      </c>
      <c r="Q193" s="218"/>
      <c r="R193" s="219">
        <f>R194</f>
        <v>0</v>
      </c>
      <c r="S193" s="218"/>
      <c r="T193" s="220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1" t="s">
        <v>78</v>
      </c>
      <c r="AT193" s="222" t="s">
        <v>72</v>
      </c>
      <c r="AU193" s="222" t="s">
        <v>78</v>
      </c>
      <c r="AY193" s="221" t="s">
        <v>118</v>
      </c>
      <c r="BK193" s="223">
        <f>BK194</f>
        <v>0</v>
      </c>
    </row>
    <row r="194" s="2" customFormat="1" ht="33" customHeight="1">
      <c r="A194" s="35"/>
      <c r="B194" s="36"/>
      <c r="C194" s="226" t="s">
        <v>373</v>
      </c>
      <c r="D194" s="226" t="s">
        <v>120</v>
      </c>
      <c r="E194" s="227" t="s">
        <v>384</v>
      </c>
      <c r="F194" s="228" t="s">
        <v>385</v>
      </c>
      <c r="G194" s="229" t="s">
        <v>185</v>
      </c>
      <c r="H194" s="230">
        <v>1708.6980000000001</v>
      </c>
      <c r="I194" s="231"/>
      <c r="J194" s="230">
        <f>ROUND(I194*H194,3)</f>
        <v>0</v>
      </c>
      <c r="K194" s="232"/>
      <c r="L194" s="41"/>
      <c r="M194" s="250" t="s">
        <v>1</v>
      </c>
      <c r="N194" s="251" t="s">
        <v>39</v>
      </c>
      <c r="O194" s="252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124</v>
      </c>
      <c r="AT194" s="237" t="s">
        <v>120</v>
      </c>
      <c r="AU194" s="237" t="s">
        <v>82</v>
      </c>
      <c r="AY194" s="14" t="s">
        <v>118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82</v>
      </c>
      <c r="BK194" s="239">
        <f>ROUND(I194*H194,3)</f>
        <v>0</v>
      </c>
      <c r="BL194" s="14" t="s">
        <v>124</v>
      </c>
      <c r="BM194" s="237" t="s">
        <v>525</v>
      </c>
    </row>
    <row r="195" s="2" customFormat="1" ht="6.96" customHeight="1">
      <c r="A195" s="35"/>
      <c r="B195" s="69"/>
      <c r="C195" s="70"/>
      <c r="D195" s="70"/>
      <c r="E195" s="70"/>
      <c r="F195" s="70"/>
      <c r="G195" s="70"/>
      <c r="H195" s="70"/>
      <c r="I195" s="70"/>
      <c r="J195" s="70"/>
      <c r="K195" s="70"/>
      <c r="L195" s="41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sheetProtection sheet="1" autoFilter="0" formatColumns="0" formatRows="0" objects="1" scenarios="1" spinCount="100000" saltValue="SpvYKntYhiUFeo+CUUAhVcer1KKtMWTsE4HfVtNrWiQXs/FTwqhUKyZWPIyv0tL2873RtUizbRjZSWv95iG6Eg==" hashValue="QS5FEP9BaJF4iV7a51VYTTFpe7Dmy5L8UmKbXvkORO6HERKBHVXqrDVa2m/82RPvYUg3eH3A1g3daVPgzBWaeg==" algorithmName="SHA-512" password="CC35"/>
  <autoFilter ref="C123:K19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MARIAN55\marian</dc:creator>
  <cp:lastModifiedBy>MARIAN55\marian</cp:lastModifiedBy>
  <dcterms:created xsi:type="dcterms:W3CDTF">2022-12-07T11:54:39Z</dcterms:created>
  <dcterms:modified xsi:type="dcterms:W3CDTF">2022-12-07T11:54:45Z</dcterms:modified>
</cp:coreProperties>
</file>