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3\"/>
    </mc:Choice>
  </mc:AlternateContent>
  <bookViews>
    <workbookView xWindow="0" yWindow="0" windowWidth="23040" windowHeight="8520"/>
  </bookViews>
  <sheets>
    <sheet name="2783" sheetId="1" r:id="rId1"/>
    <sheet name="2753" sheetId="2" r:id="rId2"/>
    <sheet name="2798" sheetId="3" r:id="rId3"/>
    <sheet name="RS" sheetId="4" r:id="rId4"/>
  </sheets>
  <calcPr calcId="162913"/>
</workbook>
</file>

<file path=xl/calcChain.xml><?xml version="1.0" encoding="utf-8"?>
<calcChain xmlns="http://schemas.openxmlformats.org/spreadsheetml/2006/main">
  <c r="H27" i="1" l="1"/>
  <c r="G24" i="1" l="1"/>
  <c r="H30" i="1" l="1"/>
  <c r="H30" i="2"/>
  <c r="G27" i="2" l="1"/>
  <c r="H8" i="4" l="1"/>
  <c r="H29" i="3"/>
  <c r="H27" i="3"/>
  <c r="H24" i="3"/>
  <c r="G23" i="3"/>
  <c r="B18" i="3"/>
  <c r="H31" i="2"/>
  <c r="H28" i="2"/>
  <c r="H27" i="2"/>
  <c r="H23" i="2"/>
  <c r="B18" i="2"/>
  <c r="G24" i="2" s="1"/>
  <c r="H24" i="2" s="1"/>
  <c r="H31" i="1"/>
  <c r="H24" i="1"/>
  <c r="H23" i="1"/>
  <c r="B18" i="1"/>
  <c r="G29" i="1" l="1"/>
  <c r="H29" i="1" s="1"/>
  <c r="G28" i="1"/>
  <c r="G26" i="1"/>
  <c r="H26" i="1" s="1"/>
  <c r="G25" i="1"/>
  <c r="H25" i="1" s="1"/>
  <c r="H28" i="1"/>
  <c r="G26" i="2"/>
  <c r="H26" i="2" s="1"/>
  <c r="G25" i="2"/>
  <c r="H25" i="2" s="1"/>
  <c r="G29" i="2"/>
  <c r="H29" i="2" s="1"/>
  <c r="H23" i="3"/>
  <c r="G26" i="3"/>
  <c r="H26" i="3" s="1"/>
  <c r="G25" i="3"/>
  <c r="H25" i="3" s="1"/>
  <c r="G28" i="3"/>
  <c r="H28" i="3" s="1"/>
  <c r="H32" i="1" l="1"/>
  <c r="K34" i="1" s="1"/>
  <c r="H32" i="2"/>
  <c r="K34" i="2" s="1"/>
  <c r="H30" i="3"/>
  <c r="J34" i="2"/>
  <c r="J5" i="4"/>
  <c r="J34" i="1" l="1"/>
  <c r="J6" i="4"/>
  <c r="J32" i="3"/>
  <c r="K32" i="3"/>
  <c r="J7" i="4"/>
  <c r="J8" i="4" l="1"/>
  <c r="I8" i="4"/>
</calcChain>
</file>

<file path=xl/sharedStrings.xml><?xml version="1.0" encoding="utf-8"?>
<sst xmlns="http://schemas.openxmlformats.org/spreadsheetml/2006/main" count="212" uniqueCount="79">
  <si>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</si>
  <si>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</si>
  <si>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</si>
  <si>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</si>
  <si>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</si>
  <si>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</si>
  <si>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III/2783 Hajnáčka - Gemerský Jablonec - Tachty</t>
  </si>
  <si>
    <t>Číslo cesty/ Názov stavby</t>
  </si>
  <si>
    <r>
      <rPr>
        <sz val="11"/>
        <color indexed="8"/>
        <rFont val="Calibri"/>
        <family val="2"/>
        <charset val="238"/>
      </rPr>
      <t xml:space="preserve">staničenie v km: 0,000-0,617 </t>
    </r>
    <r>
      <rPr>
        <sz val="11"/>
        <color indexed="8"/>
        <rFont val="Arial"/>
        <family val="2"/>
        <charset val="238"/>
      </rPr>
      <t>;</t>
    </r>
    <r>
      <rPr>
        <sz val="11"/>
        <color indexed="8"/>
        <rFont val="Calibri"/>
        <family val="2"/>
        <charset val="238"/>
      </rPr>
      <t xml:space="preserve"> 1,301-2,538 </t>
    </r>
    <r>
      <rPr>
        <sz val="11"/>
        <color indexed="8"/>
        <rFont val="Arial"/>
        <family val="2"/>
        <charset val="238"/>
      </rPr>
      <t>;</t>
    </r>
    <r>
      <rPr>
        <sz val="11"/>
        <color indexed="8"/>
        <rFont val="Calibri"/>
        <family val="2"/>
        <charset val="238"/>
      </rPr>
      <t xml:space="preserve"> 5,013-6,091 </t>
    </r>
    <r>
      <rPr>
        <sz val="11"/>
        <color indexed="8"/>
        <rFont val="Arial"/>
        <family val="2"/>
        <charset val="238"/>
      </rPr>
      <t xml:space="preserve">; </t>
    </r>
    <r>
      <rPr>
        <sz val="11"/>
        <color indexed="8"/>
        <rFont val="Calibri"/>
        <family val="2"/>
        <charset val="238"/>
      </rPr>
      <t xml:space="preserve">6,378-7,030 </t>
    </r>
    <r>
      <rPr>
        <sz val="11"/>
        <color indexed="8"/>
        <rFont val="Arial"/>
        <family val="2"/>
        <charset val="238"/>
      </rPr>
      <t>;</t>
    </r>
  </si>
  <si>
    <r>
      <rPr>
        <sz val="11"/>
        <color indexed="8"/>
        <rFont val="Calibri"/>
        <family val="2"/>
        <charset val="238"/>
      </rPr>
      <t>12,120-13,429  (0,617 + 1,237 + 1,078 + 0,652 + 1,309 =</t>
    </r>
    <r>
      <rPr>
        <b/>
        <sz val="11"/>
        <color indexed="8"/>
        <rFont val="Calibri"/>
        <family val="2"/>
        <charset val="238"/>
      </rPr>
      <t xml:space="preserve"> 4,893 km</t>
    </r>
    <r>
      <rPr>
        <sz val="11"/>
        <color indexed="8"/>
        <rFont val="Calibri"/>
        <family val="2"/>
        <charset val="238"/>
      </rPr>
      <t xml:space="preserve">) </t>
    </r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</si>
  <si>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</si>
  <si>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</si>
  <si>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</si>
  <si>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</si>
  <si>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</si>
  <si>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</si>
  <si>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</si>
  <si>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</si>
  <si>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</si>
  <si>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</si>
  <si>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</si>
  <si>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</si>
  <si>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</si>
  <si>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</si>
  <si>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</si>
  <si>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</si>
  <si>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</si>
  <si>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</si>
  <si>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t>frézovanie s naložením a odvozom do 10 km ( začiatky a konce )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</si>
  <si>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</si>
  <si>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</si>
  <si>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</si>
  <si>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</si>
  <si>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</si>
  <si>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</si>
  <si>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</si>
  <si>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</si>
  <si>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</si>
  <si>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</si>
  <si>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</si>
  <si>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</si>
  <si>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III/2753 Bátka - Teplý Vrch - Ratková</t>
  </si>
  <si>
    <r>
      <rPr>
        <sz val="11"/>
        <color indexed="8"/>
        <rFont val="Calibri"/>
        <family val="2"/>
        <charset val="238"/>
      </rPr>
      <t xml:space="preserve">staničenie v km: 0,000-0,215 </t>
    </r>
    <r>
      <rPr>
        <sz val="11"/>
        <color indexed="8"/>
        <rFont val="Arial"/>
        <family val="2"/>
        <charset val="238"/>
      </rPr>
      <t>;</t>
    </r>
    <r>
      <rPr>
        <sz val="11"/>
        <color indexed="8"/>
        <rFont val="Calibri"/>
        <family val="2"/>
        <charset val="238"/>
      </rPr>
      <t xml:space="preserve"> 4,946-7,926 </t>
    </r>
    <r>
      <rPr>
        <sz val="11"/>
        <color indexed="8"/>
        <rFont val="Arial"/>
        <family val="2"/>
        <charset val="238"/>
      </rPr>
      <t>;</t>
    </r>
    <r>
      <rPr>
        <sz val="11"/>
        <color indexed="8"/>
        <rFont val="Calibri"/>
        <family val="2"/>
        <charset val="238"/>
      </rPr>
      <t xml:space="preserve"> 9,682-11,979</t>
    </r>
  </si>
  <si>
    <r>
      <rPr>
        <sz val="11"/>
        <color indexed="8"/>
        <rFont val="Calibri"/>
        <family val="2"/>
        <charset val="238"/>
      </rPr>
      <t>dĺžka : 0,215 + 2,980 + 2,297 =</t>
    </r>
    <r>
      <rPr>
        <b/>
        <sz val="11"/>
        <color indexed="8"/>
        <rFont val="Calibri"/>
        <family val="2"/>
        <charset val="238"/>
      </rPr>
      <t xml:space="preserve"> 5,492 km</t>
    </r>
  </si>
  <si>
    <t>frézovanie s naložením a odvozom do 10 km ( začiatky, konce, most )</t>
  </si>
  <si>
    <t>III/2798 Rimavská Seč - Bátka</t>
  </si>
  <si>
    <t>staničenie v km: 0,000 - 3,350</t>
  </si>
  <si>
    <t>v dĺžke 3,350 km</t>
  </si>
  <si>
    <t>p.č.</t>
  </si>
  <si>
    <t>cesta</t>
  </si>
  <si>
    <t>okres</t>
  </si>
  <si>
    <t>Miestopis</t>
  </si>
  <si>
    <t>staničenie od</t>
  </si>
  <si>
    <t>staničenie do</t>
  </si>
  <si>
    <t>dĺžka opravy v km</t>
  </si>
  <si>
    <t>Náklady  v € bez DPH</t>
  </si>
  <si>
    <t>Náklady  v € s DPH</t>
  </si>
  <si>
    <t>III/2783</t>
  </si>
  <si>
    <t>RS</t>
  </si>
  <si>
    <t>Hajnáčka-G.Jablonec-Tachty</t>
  </si>
  <si>
    <t>III/2753</t>
  </si>
  <si>
    <t>Bátka-Teplý Vrch-Ratková</t>
  </si>
  <si>
    <t>III/2798</t>
  </si>
  <si>
    <t>Rimavská Seč - Bátka</t>
  </si>
  <si>
    <t>Spolu</t>
  </si>
  <si>
    <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</si>
  <si>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 s dovozom rozprestrením a zhutnením</t>
  </si>
  <si>
    <t>215 *6,2 = 1333 m2  frezovanie</t>
  </si>
  <si>
    <t>0,00-0,600 =  600 * 6,35 =  3810 m2 frezovanie</t>
  </si>
  <si>
    <t>0-50 mm</t>
  </si>
  <si>
    <r>
      <t>0,5 kg/m</t>
    </r>
    <r>
      <rPr>
        <vertAlign val="superscript"/>
        <sz val="10"/>
        <color indexed="8"/>
        <rFont val="Arial CE"/>
      </rPr>
      <t>2</t>
    </r>
  </si>
  <si>
    <t>Postrek infiltračný</t>
  </si>
  <si>
    <r>
      <t>1,0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</si>
  <si>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 (cement a asfaltová emulzia alebo cement a asfaltová pena) </t>
  </si>
  <si>
    <t>do 400 mm</t>
  </si>
  <si>
    <t>1889 *5,80= 10 956,20 m2 frezovanie</t>
  </si>
  <si>
    <r>
      <t>1 879*6,2 = 11.649,80 m</t>
    </r>
    <r>
      <rPr>
        <sz val="9"/>
        <color indexed="8"/>
        <rFont val="Calibri"/>
        <family val="2"/>
        <charset val="238"/>
      </rPr>
      <t>²</t>
    </r>
    <r>
      <rPr>
        <sz val="9"/>
        <color indexed="8"/>
        <rFont val="Arial"/>
        <family val="2"/>
        <charset val="238"/>
      </rPr>
      <t xml:space="preserve"> recikláž</t>
    </r>
  </si>
  <si>
    <t>1157*5,80=6 710,60 m² recykláž</t>
  </si>
  <si>
    <t>Asfaltovanie cestných komunikácií vo vlastníctve Banskobystrického samosprávneho kraja a súvisiace práce – vybrané úseky ciest v okresoch Lučenec, Poltár a Rimavská Sobota.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</si>
</sst>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22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207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49" fontId="0" fillId="2" borderId="1" xfId="0" applyNumberFormat="1" applyFont="1" applyFill="1" applyBorder="1" applyAlignment="1"/>
    <xf numFmtId="0" fontId="2" fillId="2" borderId="2" xfId="0" applyFont="1" applyFill="1" applyBorder="1" applyAlignment="1"/>
    <xf numFmtId="4" fontId="0" fillId="2" borderId="2" xfId="0" applyNumberFormat="1" applyFont="1" applyFill="1" applyBorder="1" applyAlignment="1"/>
    <xf numFmtId="0" fontId="0" fillId="2" borderId="2" xfId="0" applyFont="1" applyFill="1" applyBorder="1" applyAlignment="1"/>
    <xf numFmtId="49" fontId="4" fillId="2" borderId="1" xfId="0" applyNumberFormat="1" applyFont="1" applyFill="1" applyBorder="1" applyAlignment="1"/>
    <xf numFmtId="0" fontId="2" fillId="2" borderId="6" xfId="0" applyFont="1" applyFill="1" applyBorder="1" applyAlignment="1"/>
    <xf numFmtId="4" fontId="0" fillId="2" borderId="6" xfId="0" applyNumberFormat="1" applyFont="1" applyFill="1" applyBorder="1" applyAlignment="1"/>
    <xf numFmtId="0" fontId="0" fillId="2" borderId="6" xfId="0" applyFont="1" applyFill="1" applyBorder="1" applyAlignment="1"/>
    <xf numFmtId="49" fontId="2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left"/>
    </xf>
    <xf numFmtId="0" fontId="5" fillId="2" borderId="8" xfId="0" applyFont="1" applyFill="1" applyBorder="1" applyAlignment="1"/>
    <xf numFmtId="4" fontId="5" fillId="2" borderId="8" xfId="0" applyNumberFormat="1" applyFont="1" applyFill="1" applyBorder="1" applyAlignment="1"/>
    <xf numFmtId="49" fontId="1" fillId="2" borderId="9" xfId="0" applyNumberFormat="1" applyFont="1" applyFill="1" applyBorder="1" applyAlignment="1"/>
    <xf numFmtId="0" fontId="1" fillId="2" borderId="10" xfId="0" applyFont="1" applyFill="1" applyBorder="1" applyAlignment="1"/>
    <xf numFmtId="0" fontId="0" fillId="2" borderId="10" xfId="0" applyFont="1" applyFill="1" applyBorder="1" applyAlignment="1"/>
    <xf numFmtId="4" fontId="0" fillId="2" borderId="10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13" xfId="0" applyFont="1" applyFill="1" applyBorder="1" applyAlignment="1"/>
    <xf numFmtId="0" fontId="0" fillId="2" borderId="8" xfId="0" applyFont="1" applyFill="1" applyBorder="1" applyAlignment="1"/>
    <xf numFmtId="49" fontId="0" fillId="2" borderId="14" xfId="0" applyNumberFormat="1" applyFont="1" applyFill="1" applyBorder="1" applyAlignment="1"/>
    <xf numFmtId="2" fontId="0" fillId="2" borderId="15" xfId="0" applyNumberFormat="1" applyFont="1" applyFill="1" applyBorder="1" applyAlignment="1"/>
    <xf numFmtId="49" fontId="0" fillId="2" borderId="7" xfId="0" applyNumberFormat="1" applyFont="1" applyFill="1" applyBorder="1" applyAlignment="1"/>
    <xf numFmtId="4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4" fontId="7" fillId="2" borderId="12" xfId="0" applyNumberFormat="1" applyFont="1" applyFill="1" applyBorder="1" applyAlignment="1"/>
    <xf numFmtId="49" fontId="0" fillId="2" borderId="16" xfId="0" applyNumberFormat="1" applyFont="1" applyFill="1" applyBorder="1" applyAlignment="1"/>
    <xf numFmtId="2" fontId="0" fillId="2" borderId="17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" fontId="0" fillId="2" borderId="12" xfId="0" applyNumberFormat="1" applyFont="1" applyFill="1" applyBorder="1" applyAlignment="1"/>
    <xf numFmtId="49" fontId="0" fillId="2" borderId="18" xfId="0" applyNumberFormat="1" applyFont="1" applyFill="1" applyBorder="1" applyAlignment="1"/>
    <xf numFmtId="2" fontId="0" fillId="2" borderId="19" xfId="0" applyNumberFormat="1" applyFont="1" applyFill="1" applyBorder="1" applyAlignment="1"/>
    <xf numFmtId="0" fontId="0" fillId="2" borderId="9" xfId="0" applyFont="1" applyFill="1" applyBorder="1" applyAlignment="1"/>
    <xf numFmtId="2" fontId="0" fillId="2" borderId="10" xfId="0" applyNumberFormat="1" applyFont="1" applyFill="1" applyBorder="1" applyAlignment="1"/>
    <xf numFmtId="4" fontId="0" fillId="2" borderId="8" xfId="0" applyNumberFormat="1" applyFont="1" applyFill="1" applyBorder="1" applyAlignment="1"/>
    <xf numFmtId="2" fontId="0" fillId="2" borderId="8" xfId="0" applyNumberFormat="1" applyFont="1" applyFill="1" applyBorder="1" applyAlignment="1"/>
    <xf numFmtId="0" fontId="0" fillId="2" borderId="20" xfId="0" applyFont="1" applyFill="1" applyBorder="1" applyAlignment="1"/>
    <xf numFmtId="49" fontId="0" fillId="2" borderId="21" xfId="0" applyNumberFormat="1" applyFont="1" applyFill="1" applyBorder="1" applyAlignment="1">
      <alignment horizontal="center"/>
    </xf>
    <xf numFmtId="0" fontId="0" fillId="2" borderId="22" xfId="0" applyFont="1" applyFill="1" applyBorder="1" applyAlignment="1"/>
    <xf numFmtId="49" fontId="0" fillId="2" borderId="21" xfId="0" applyNumberFormat="1" applyFont="1" applyFill="1" applyBorder="1" applyAlignment="1"/>
    <xf numFmtId="0" fontId="8" fillId="2" borderId="7" xfId="0" applyFont="1" applyFill="1" applyBorder="1" applyAlignment="1"/>
    <xf numFmtId="4" fontId="9" fillId="2" borderId="1" xfId="0" applyNumberFormat="1" applyFont="1" applyFill="1" applyBorder="1" applyAlignment="1"/>
    <xf numFmtId="49" fontId="0" fillId="2" borderId="23" xfId="0" applyNumberFormat="1" applyFont="1" applyFill="1" applyBorder="1" applyAlignment="1"/>
    <xf numFmtId="4" fontId="8" fillId="2" borderId="1" xfId="0" applyNumberFormat="1" applyFont="1" applyFill="1" applyBorder="1" applyAlignment="1"/>
    <xf numFmtId="0" fontId="0" fillId="2" borderId="23" xfId="0" applyFont="1" applyFill="1" applyBorder="1" applyAlignment="1">
      <alignment horizontal="center"/>
    </xf>
    <xf numFmtId="164" fontId="8" fillId="2" borderId="23" xfId="0" applyNumberFormat="1" applyFont="1" applyFill="1" applyBorder="1" applyAlignment="1"/>
    <xf numFmtId="165" fontId="8" fillId="2" borderId="23" xfId="0" applyNumberFormat="1" applyFont="1" applyFill="1" applyBorder="1" applyAlignment="1">
      <alignment horizontal="right"/>
    </xf>
    <xf numFmtId="4" fontId="8" fillId="2" borderId="23" xfId="0" applyNumberFormat="1" applyFont="1" applyFill="1" applyBorder="1" applyAlignment="1"/>
    <xf numFmtId="0" fontId="0" fillId="2" borderId="24" xfId="0" applyFont="1" applyFill="1" applyBorder="1" applyAlignment="1"/>
    <xf numFmtId="0" fontId="0" fillId="2" borderId="25" xfId="0" applyFont="1" applyFill="1" applyBorder="1" applyAlignment="1"/>
    <xf numFmtId="49" fontId="8" fillId="2" borderId="23" xfId="0" applyNumberFormat="1" applyFont="1" applyFill="1" applyBorder="1" applyAlignment="1"/>
    <xf numFmtId="4" fontId="8" fillId="2" borderId="12" xfId="0" applyNumberFormat="1" applyFont="1" applyFill="1" applyBorder="1" applyAlignment="1"/>
    <xf numFmtId="49" fontId="0" fillId="2" borderId="23" xfId="0" applyNumberFormat="1" applyFont="1" applyFill="1" applyBorder="1" applyAlignment="1">
      <alignment vertical="center"/>
    </xf>
    <xf numFmtId="49" fontId="8" fillId="2" borderId="23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4" fontId="8" fillId="2" borderId="23" xfId="0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49" fontId="10" fillId="2" borderId="23" xfId="0" applyNumberFormat="1" applyFont="1" applyFill="1" applyBorder="1" applyAlignment="1"/>
    <xf numFmtId="4" fontId="13" fillId="2" borderId="7" xfId="0" applyNumberFormat="1" applyFont="1" applyFill="1" applyBorder="1" applyAlignment="1"/>
    <xf numFmtId="4" fontId="7" fillId="2" borderId="1" xfId="0" applyNumberFormat="1" applyFont="1" applyFill="1" applyBorder="1" applyAlignment="1">
      <alignment horizontal="center"/>
    </xf>
    <xf numFmtId="4" fontId="13" fillId="2" borderId="12" xfId="0" applyNumberFormat="1" applyFont="1" applyFill="1" applyBorder="1" applyAlignment="1"/>
    <xf numFmtId="4" fontId="12" fillId="2" borderId="7" xfId="0" applyNumberFormat="1" applyFont="1" applyFill="1" applyBorder="1" applyAlignment="1"/>
    <xf numFmtId="4" fontId="12" fillId="2" borderId="1" xfId="0" applyNumberFormat="1" applyFont="1" applyFill="1" applyBorder="1" applyAlignment="1"/>
    <xf numFmtId="0" fontId="10" fillId="2" borderId="1" xfId="0" applyFont="1" applyFill="1" applyBorder="1" applyAlignment="1"/>
    <xf numFmtId="4" fontId="13" fillId="2" borderId="1" xfId="0" applyNumberFormat="1" applyFont="1" applyFill="1" applyBorder="1" applyAlignment="1"/>
    <xf numFmtId="4" fontId="13" fillId="2" borderId="10" xfId="0" applyNumberFormat="1" applyFont="1" applyFill="1" applyBorder="1" applyAlignment="1"/>
    <xf numFmtId="49" fontId="7" fillId="2" borderId="8" xfId="0" applyNumberFormat="1" applyFont="1" applyFill="1" applyBorder="1" applyAlignment="1">
      <alignment horizontal="center"/>
    </xf>
    <xf numFmtId="49" fontId="7" fillId="2" borderId="20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/>
    <xf numFmtId="49" fontId="1" fillId="2" borderId="12" xfId="0" applyNumberFormat="1" applyFont="1" applyFill="1" applyBorder="1" applyAlignment="1">
      <alignment horizontal="right"/>
    </xf>
    <xf numFmtId="4" fontId="13" fillId="2" borderId="21" xfId="0" applyNumberFormat="1" applyFont="1" applyFill="1" applyBorder="1" applyAlignment="1"/>
    <xf numFmtId="4" fontId="13" fillId="3" borderId="21" xfId="0" applyNumberFormat="1" applyFont="1" applyFill="1" applyBorder="1" applyAlignment="1"/>
    <xf numFmtId="4" fontId="14" fillId="2" borderId="8" xfId="0" applyNumberFormat="1" applyFont="1" applyFill="1" applyBorder="1" applyAlignment="1"/>
    <xf numFmtId="0" fontId="14" fillId="2" borderId="8" xfId="0" applyFont="1" applyFill="1" applyBorder="1" applyAlignment="1"/>
    <xf numFmtId="10" fontId="14" fillId="2" borderId="27" xfId="0" applyNumberFormat="1" applyFont="1" applyFill="1" applyBorder="1" applyAlignment="1"/>
    <xf numFmtId="4" fontId="14" fillId="2" borderId="28" xfId="0" applyNumberFormat="1" applyFont="1" applyFill="1" applyBorder="1" applyAlignment="1"/>
    <xf numFmtId="0" fontId="15" fillId="2" borderId="10" xfId="0" applyFont="1" applyFill="1" applyBorder="1" applyAlignment="1"/>
    <xf numFmtId="0" fontId="16" fillId="2" borderId="10" xfId="0" applyFont="1" applyFill="1" applyBorder="1" applyAlignment="1"/>
    <xf numFmtId="4" fontId="17" fillId="2" borderId="10" xfId="0" applyNumberFormat="1" applyFont="1" applyFill="1" applyBorder="1" applyAlignment="1"/>
    <xf numFmtId="0" fontId="17" fillId="2" borderId="10" xfId="0" applyFont="1" applyFill="1" applyBorder="1" applyAlignment="1"/>
    <xf numFmtId="4" fontId="17" fillId="2" borderId="11" xfId="0" applyNumberFormat="1" applyFont="1" applyFill="1" applyBorder="1" applyAlignment="1"/>
    <xf numFmtId="4" fontId="0" fillId="2" borderId="21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4" fontId="8" fillId="2" borderId="10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4" fontId="0" fillId="2" borderId="11" xfId="0" applyNumberFormat="1" applyFont="1" applyFill="1" applyBorder="1" applyAlignment="1"/>
    <xf numFmtId="0" fontId="0" fillId="2" borderId="12" xfId="0" applyFont="1" applyFill="1" applyBorder="1" applyAlignment="1"/>
    <xf numFmtId="0" fontId="0" fillId="0" borderId="0" xfId="0" applyNumberFormat="1" applyFont="1" applyAlignment="1"/>
    <xf numFmtId="0" fontId="0" fillId="2" borderId="3" xfId="0" applyFont="1" applyFill="1" applyBorder="1" applyAlignment="1"/>
    <xf numFmtId="0" fontId="0" fillId="2" borderId="30" xfId="0" applyFont="1" applyFill="1" applyBorder="1" applyAlignment="1"/>
    <xf numFmtId="166" fontId="0" fillId="2" borderId="23" xfId="0" applyNumberFormat="1" applyFont="1" applyFill="1" applyBorder="1" applyAlignment="1">
      <alignment horizontal="center"/>
    </xf>
    <xf numFmtId="0" fontId="0" fillId="2" borderId="23" xfId="0" applyNumberFormat="1" applyFont="1" applyFill="1" applyBorder="1" applyAlignment="1">
      <alignment horizontal="center"/>
    </xf>
    <xf numFmtId="167" fontId="0" fillId="2" borderId="17" xfId="0" applyNumberFormat="1" applyFont="1" applyFill="1" applyBorder="1" applyAlignment="1">
      <alignment horizontal="center"/>
    </xf>
    <xf numFmtId="49" fontId="0" fillId="2" borderId="23" xfId="0" applyNumberFormat="1" applyFont="1" applyFill="1" applyBorder="1" applyAlignment="1">
      <alignment horizontal="center"/>
    </xf>
    <xf numFmtId="49" fontId="0" fillId="2" borderId="23" xfId="0" applyNumberFormat="1" applyFont="1" applyFill="1" applyBorder="1" applyAlignment="1">
      <alignment horizontal="left"/>
    </xf>
    <xf numFmtId="167" fontId="0" fillId="2" borderId="1" xfId="0" applyNumberFormat="1" applyFont="1" applyFill="1" applyBorder="1" applyAlignment="1"/>
    <xf numFmtId="49" fontId="0" fillId="4" borderId="23" xfId="0" applyNumberFormat="1" applyFont="1" applyFill="1" applyBorder="1" applyAlignment="1">
      <alignment horizontal="center"/>
    </xf>
    <xf numFmtId="0" fontId="8" fillId="2" borderId="29" xfId="0" applyFont="1" applyFill="1" applyBorder="1" applyAlignment="1"/>
    <xf numFmtId="49" fontId="0" fillId="2" borderId="31" xfId="0" applyNumberFormat="1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49" fontId="0" fillId="2" borderId="34" xfId="0" applyNumberFormat="1" applyFont="1" applyFill="1" applyBorder="1" applyAlignment="1">
      <alignment horizontal="center"/>
    </xf>
    <xf numFmtId="49" fontId="0" fillId="2" borderId="35" xfId="0" applyNumberFormat="1" applyFont="1" applyFill="1" applyBorder="1" applyAlignment="1">
      <alignment horizontal="center"/>
    </xf>
    <xf numFmtId="4" fontId="12" fillId="2" borderId="36" xfId="0" applyNumberFormat="1" applyFont="1" applyFill="1" applyBorder="1" applyAlignment="1"/>
    <xf numFmtId="4" fontId="12" fillId="2" borderId="6" xfId="0" applyNumberFormat="1" applyFont="1" applyFill="1" applyBorder="1" applyAlignment="1"/>
    <xf numFmtId="4" fontId="13" fillId="2" borderId="6" xfId="0" applyNumberFormat="1" applyFont="1" applyFill="1" applyBorder="1" applyAlignment="1"/>
    <xf numFmtId="49" fontId="13" fillId="2" borderId="37" xfId="0" applyNumberFormat="1" applyFont="1" applyFill="1" applyBorder="1" applyAlignment="1"/>
    <xf numFmtId="4" fontId="13" fillId="2" borderId="38" xfId="0" applyNumberFormat="1" applyFont="1" applyFill="1" applyBorder="1" applyAlignment="1"/>
    <xf numFmtId="49" fontId="0" fillId="2" borderId="39" xfId="0" applyNumberFormat="1" applyFont="1" applyFill="1" applyBorder="1" applyAlignment="1">
      <alignment horizontal="left"/>
    </xf>
    <xf numFmtId="0" fontId="2" fillId="2" borderId="40" xfId="0" applyFont="1" applyFill="1" applyBorder="1" applyAlignment="1">
      <alignment horizontal="left"/>
    </xf>
    <xf numFmtId="49" fontId="0" fillId="2" borderId="40" xfId="0" applyNumberFormat="1" applyFont="1" applyFill="1" applyBorder="1" applyAlignment="1"/>
    <xf numFmtId="49" fontId="8" fillId="2" borderId="40" xfId="0" applyNumberFormat="1" applyFont="1" applyFill="1" applyBorder="1" applyAlignment="1"/>
    <xf numFmtId="164" fontId="8" fillId="2" borderId="40" xfId="0" applyNumberFormat="1" applyFont="1" applyFill="1" applyBorder="1" applyAlignment="1"/>
    <xf numFmtId="4" fontId="8" fillId="2" borderId="40" xfId="0" applyNumberFormat="1" applyFont="1" applyFill="1" applyBorder="1" applyAlignment="1"/>
    <xf numFmtId="4" fontId="8" fillId="2" borderId="41" xfId="0" applyNumberFormat="1" applyFont="1" applyFill="1" applyBorder="1" applyAlignment="1"/>
    <xf numFmtId="4" fontId="8" fillId="2" borderId="43" xfId="0" applyNumberFormat="1" applyFont="1" applyFill="1" applyBorder="1" applyAlignment="1"/>
    <xf numFmtId="49" fontId="0" fillId="2" borderId="44" xfId="0" applyNumberFormat="1" applyFont="1" applyFill="1" applyBorder="1" applyAlignment="1"/>
    <xf numFmtId="49" fontId="0" fillId="2" borderId="49" xfId="0" applyNumberFormat="1" applyFont="1" applyFill="1" applyBorder="1" applyAlignment="1"/>
    <xf numFmtId="0" fontId="8" fillId="2" borderId="49" xfId="0" applyFont="1" applyFill="1" applyBorder="1" applyAlignment="1"/>
    <xf numFmtId="164" fontId="8" fillId="2" borderId="49" xfId="0" applyNumberFormat="1" applyFont="1" applyFill="1" applyBorder="1" applyAlignment="1"/>
    <xf numFmtId="4" fontId="8" fillId="2" borderId="49" xfId="0" applyNumberFormat="1" applyFont="1" applyFill="1" applyBorder="1" applyAlignment="1"/>
    <xf numFmtId="4" fontId="8" fillId="2" borderId="50" xfId="0" applyNumberFormat="1" applyFont="1" applyFill="1" applyBorder="1" applyAlignment="1"/>
    <xf numFmtId="49" fontId="0" fillId="2" borderId="51" xfId="0" applyNumberFormat="1" applyFont="1" applyFill="1" applyBorder="1" applyAlignment="1">
      <alignment horizontal="center"/>
    </xf>
    <xf numFmtId="49" fontId="19" fillId="2" borderId="34" xfId="0" applyNumberFormat="1" applyFont="1" applyFill="1" applyBorder="1" applyAlignment="1">
      <alignment horizontal="center"/>
    </xf>
    <xf numFmtId="49" fontId="19" fillId="2" borderId="34" xfId="0" applyNumberFormat="1" applyFont="1" applyFill="1" applyBorder="1" applyAlignment="1">
      <alignment horizontal="center" wrapText="1"/>
    </xf>
    <xf numFmtId="49" fontId="19" fillId="2" borderId="35" xfId="0" applyNumberFormat="1" applyFont="1" applyFill="1" applyBorder="1" applyAlignment="1">
      <alignment horizontal="center" wrapText="1"/>
    </xf>
    <xf numFmtId="49" fontId="19" fillId="2" borderId="52" xfId="0" applyNumberFormat="1" applyFont="1" applyFill="1" applyBorder="1" applyAlignment="1">
      <alignment horizontal="center" wrapText="1"/>
    </xf>
    <xf numFmtId="0" fontId="3" fillId="2" borderId="53" xfId="0" applyFont="1" applyFill="1" applyBorder="1" applyAlignment="1">
      <alignment horizontal="center"/>
    </xf>
    <xf numFmtId="49" fontId="3" fillId="2" borderId="54" xfId="0" applyNumberFormat="1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166" fontId="3" fillId="2" borderId="54" xfId="0" applyNumberFormat="1" applyFont="1" applyFill="1" applyBorder="1" applyAlignment="1">
      <alignment horizontal="center"/>
    </xf>
    <xf numFmtId="167" fontId="3" fillId="2" borderId="55" xfId="0" applyNumberFormat="1" applyFont="1" applyFill="1" applyBorder="1" applyAlignment="1">
      <alignment horizontal="center"/>
    </xf>
    <xf numFmtId="167" fontId="3" fillId="2" borderId="38" xfId="0" applyNumberFormat="1" applyFont="1" applyFill="1" applyBorder="1" applyAlignment="1"/>
    <xf numFmtId="0" fontId="0" fillId="2" borderId="39" xfId="0" applyNumberFormat="1" applyFont="1" applyFill="1" applyBorder="1" applyAlignment="1">
      <alignment horizontal="center"/>
    </xf>
    <xf numFmtId="49" fontId="0" fillId="4" borderId="40" xfId="0" applyNumberFormat="1" applyFont="1" applyFill="1" applyBorder="1" applyAlignment="1">
      <alignment horizontal="center"/>
    </xf>
    <xf numFmtId="49" fontId="0" fillId="2" borderId="40" xfId="0" applyNumberFormat="1" applyFont="1" applyFill="1" applyBorder="1" applyAlignment="1">
      <alignment horizontal="center"/>
    </xf>
    <xf numFmtId="49" fontId="0" fillId="2" borderId="40" xfId="0" applyNumberFormat="1" applyFont="1" applyFill="1" applyBorder="1" applyAlignment="1">
      <alignment horizontal="left"/>
    </xf>
    <xf numFmtId="166" fontId="0" fillId="2" borderId="40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167" fontId="0" fillId="2" borderId="56" xfId="0" applyNumberFormat="1" applyFont="1" applyFill="1" applyBorder="1" applyAlignment="1">
      <alignment horizontal="center"/>
    </xf>
    <xf numFmtId="167" fontId="0" fillId="2" borderId="57" xfId="0" applyNumberFormat="1" applyFont="1" applyFill="1" applyBorder="1" applyAlignment="1"/>
    <xf numFmtId="0" fontId="0" fillId="2" borderId="42" xfId="0" applyNumberFormat="1" applyFont="1" applyFill="1" applyBorder="1" applyAlignment="1">
      <alignment horizontal="center"/>
    </xf>
    <xf numFmtId="167" fontId="0" fillId="2" borderId="58" xfId="0" applyNumberFormat="1" applyFont="1" applyFill="1" applyBorder="1" applyAlignment="1"/>
    <xf numFmtId="0" fontId="0" fillId="2" borderId="59" xfId="0" applyNumberFormat="1" applyFont="1" applyFill="1" applyBorder="1" applyAlignment="1">
      <alignment horizontal="center"/>
    </xf>
    <xf numFmtId="49" fontId="0" fillId="4" borderId="49" xfId="0" applyNumberFormat="1" applyFont="1" applyFill="1" applyBorder="1" applyAlignment="1">
      <alignment horizontal="center"/>
    </xf>
    <xf numFmtId="49" fontId="0" fillId="2" borderId="49" xfId="0" applyNumberFormat="1" applyFont="1" applyFill="1" applyBorder="1" applyAlignment="1">
      <alignment horizontal="center"/>
    </xf>
    <xf numFmtId="49" fontId="0" fillId="2" borderId="49" xfId="0" applyNumberFormat="1" applyFont="1" applyFill="1" applyBorder="1" applyAlignment="1">
      <alignment horizontal="left"/>
    </xf>
    <xf numFmtId="166" fontId="0" fillId="2" borderId="49" xfId="0" applyNumberFormat="1" applyFont="1" applyFill="1" applyBorder="1" applyAlignment="1">
      <alignment horizontal="center"/>
    </xf>
    <xf numFmtId="167" fontId="0" fillId="2" borderId="60" xfId="0" applyNumberFormat="1" applyFont="1" applyFill="1" applyBorder="1" applyAlignment="1">
      <alignment horizontal="center"/>
    </xf>
    <xf numFmtId="167" fontId="0" fillId="2" borderId="6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9" fontId="0" fillId="2" borderId="45" xfId="0" applyNumberFormat="1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2" borderId="16" xfId="0" applyFont="1" applyFill="1" applyBorder="1" applyAlignment="1">
      <alignment horizontal="left"/>
    </xf>
    <xf numFmtId="49" fontId="2" fillId="2" borderId="42" xfId="0" applyNumberFormat="1" applyFont="1" applyFill="1" applyBorder="1" applyAlignment="1"/>
    <xf numFmtId="0" fontId="0" fillId="2" borderId="23" xfId="0" applyFont="1" applyFill="1" applyBorder="1" applyAlignment="1"/>
    <xf numFmtId="49" fontId="0" fillId="2" borderId="44" xfId="0" applyNumberFormat="1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49" fontId="0" fillId="2" borderId="46" xfId="0" applyNumberFormat="1" applyFont="1" applyFill="1" applyBorder="1" applyAlignment="1">
      <alignment horizontal="left"/>
    </xf>
    <xf numFmtId="0" fontId="0" fillId="2" borderId="47" xfId="0" applyFont="1" applyFill="1" applyBorder="1" applyAlignment="1">
      <alignment horizontal="left"/>
    </xf>
    <xf numFmtId="0" fontId="0" fillId="2" borderId="48" xfId="0" applyFont="1" applyFill="1" applyBorder="1" applyAlignment="1">
      <alignment horizontal="left"/>
    </xf>
    <xf numFmtId="49" fontId="0" fillId="2" borderId="10" xfId="0" applyNumberFormat="1" applyFont="1" applyFill="1" applyBorder="1" applyAlignment="1">
      <alignment horizontal="left"/>
    </xf>
    <xf numFmtId="0" fontId="0" fillId="2" borderId="10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0" fontId="0" fillId="2" borderId="62" xfId="0" applyFont="1" applyFill="1" applyBorder="1" applyAlignment="1">
      <alignment horizontal="left"/>
    </xf>
    <xf numFmtId="0" fontId="0" fillId="2" borderId="29" xfId="0" applyFont="1" applyFill="1" applyBorder="1" applyAlignment="1">
      <alignment horizontal="left"/>
    </xf>
    <xf numFmtId="49" fontId="0" fillId="2" borderId="63" xfId="0" applyNumberFormat="1" applyFont="1" applyFill="1" applyBorder="1" applyAlignment="1">
      <alignment horizontal="left" wrapText="1"/>
    </xf>
    <xf numFmtId="0" fontId="0" fillId="2" borderId="64" xfId="0" applyFont="1" applyFill="1" applyBorder="1" applyAlignment="1"/>
    <xf numFmtId="0" fontId="0" fillId="2" borderId="65" xfId="0" applyFont="1" applyFill="1" applyBorder="1" applyAlignment="1"/>
    <xf numFmtId="0" fontId="20" fillId="2" borderId="3" xfId="0" applyFont="1" applyFill="1" applyBorder="1" applyAlignment="1">
      <alignment horizontal="left"/>
    </xf>
    <xf numFmtId="4" fontId="21" fillId="2" borderId="3" xfId="0" applyNumberFormat="1" applyFont="1" applyFill="1" applyBorder="1" applyAlignment="1">
      <alignment horizontal="left"/>
    </xf>
    <xf numFmtId="4" fontId="7" fillId="2" borderId="62" xfId="0" applyNumberFormat="1" applyFont="1" applyFill="1" applyBorder="1" applyAlignment="1">
      <alignment horizontal="left"/>
    </xf>
    <xf numFmtId="4" fontId="7" fillId="2" borderId="29" xfId="0" applyNumberFormat="1" applyFont="1" applyFill="1" applyBorder="1" applyAlignment="1">
      <alignment horizontal="left"/>
    </xf>
    <xf numFmtId="0" fontId="0" fillId="2" borderId="30" xfId="0" applyFont="1" applyFill="1" applyBorder="1" applyAlignment="1">
      <alignment horizontal="center"/>
    </xf>
    <xf numFmtId="0" fontId="0" fillId="0" borderId="66" xfId="0" applyFont="1" applyFill="1" applyBorder="1" applyAlignment="1"/>
    <xf numFmtId="0" fontId="3" fillId="2" borderId="4" xfId="0" applyFont="1" applyFill="1" applyBorder="1" applyAlignment="1"/>
    <xf numFmtId="0" fontId="0" fillId="2" borderId="4" xfId="0" applyFont="1" applyFill="1" applyBorder="1" applyAlignment="1"/>
    <xf numFmtId="49" fontId="20" fillId="0" borderId="67" xfId="0" applyNumberFormat="1" applyFont="1" applyFill="1" applyBorder="1" applyAlignment="1">
      <alignment horizontal="left" wrapText="1"/>
    </xf>
    <xf numFmtId="49" fontId="20" fillId="0" borderId="4" xfId="0" applyNumberFormat="1" applyFont="1" applyFill="1" applyBorder="1" applyAlignment="1">
      <alignment horizontal="left" wrapText="1"/>
    </xf>
    <xf numFmtId="49" fontId="20" fillId="0" borderId="68" xfId="0" applyNumberFormat="1" applyFont="1" applyFill="1" applyBorder="1" applyAlignment="1">
      <alignment horizontal="left" wrapText="1"/>
    </xf>
    <xf numFmtId="0" fontId="3" fillId="2" borderId="5" xfId="0" applyFont="1" applyFill="1" applyBorder="1" applyAlignment="1"/>
  </cellXfs>
  <cellStyles count="1">
    <cellStyle name="Normálna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abSelected="1" workbookViewId="0">
      <selection activeCell="B10" sqref="B10"/>
    </sheetView>
  </sheetViews>
  <sheetFormatPr defaultColWidth="8.7109375" defaultRowHeight="14.45" customHeight="1" x14ac:dyDescent="0.25"/>
  <cols>
    <col min="1" max="1" width="20" style="1" customWidth="1"/>
    <col min="2" max="2" width="10.7109375" style="1" customWidth="1"/>
    <col min="3" max="3" width="16.85546875" style="1" customWidth="1"/>
    <col min="4" max="5" width="10.7109375" style="1" customWidth="1"/>
    <col min="6" max="6" width="12.42578125" style="1" customWidth="1"/>
    <col min="7" max="7" width="10.7109375" style="1" customWidth="1"/>
    <col min="8" max="8" width="13.855468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6.5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5"/>
      <c r="L1" s="2"/>
      <c r="M1" s="2"/>
    </row>
    <row r="2" spans="1:13" ht="15" customHeight="1" x14ac:dyDescent="0.25">
      <c r="A2" s="2"/>
      <c r="B2" s="4"/>
      <c r="C2" s="4"/>
      <c r="D2" s="4"/>
      <c r="E2" s="4"/>
      <c r="F2" s="4"/>
      <c r="G2" s="4"/>
      <c r="H2" s="4"/>
      <c r="I2" s="4"/>
      <c r="J2" s="4"/>
      <c r="K2" s="5"/>
      <c r="L2" s="2"/>
      <c r="M2" s="2"/>
    </row>
    <row r="3" spans="1:13" ht="15" customHeight="1" x14ac:dyDescent="0.25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</row>
    <row r="4" spans="1:13" ht="30.75" customHeight="1" x14ac:dyDescent="0.25">
      <c r="A4" s="203" t="s">
        <v>78</v>
      </c>
      <c r="B4" s="204"/>
      <c r="C4" s="204"/>
      <c r="D4" s="204"/>
      <c r="E4" s="204"/>
      <c r="F4" s="204"/>
      <c r="G4" s="204"/>
      <c r="H4" s="204"/>
      <c r="I4" s="205"/>
      <c r="J4" s="201"/>
      <c r="K4" s="201"/>
      <c r="L4" s="201"/>
      <c r="M4" s="206"/>
    </row>
    <row r="5" spans="1:13" ht="15" customHeight="1" x14ac:dyDescent="0.25">
      <c r="A5" s="10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2"/>
      <c r="L5" s="13"/>
      <c r="M5" s="13"/>
    </row>
    <row r="6" spans="1:13" ht="15" customHeight="1" x14ac:dyDescent="0.25">
      <c r="A6" s="2"/>
      <c r="B6" s="4"/>
      <c r="C6" s="4"/>
      <c r="D6" s="4"/>
      <c r="E6" s="4"/>
      <c r="F6" s="4"/>
      <c r="G6" s="4"/>
      <c r="H6" s="4"/>
      <c r="I6" s="4"/>
      <c r="J6" s="4"/>
      <c r="K6" s="5"/>
      <c r="L6" s="2"/>
      <c r="M6" s="2"/>
    </row>
    <row r="7" spans="1:13" ht="15" customHeight="1" x14ac:dyDescent="0.25">
      <c r="A7" s="14" t="s">
        <v>3</v>
      </c>
      <c r="B7" s="4"/>
      <c r="C7" s="4"/>
      <c r="D7" s="4"/>
      <c r="E7" s="4"/>
      <c r="F7" s="4"/>
      <c r="G7" s="4"/>
      <c r="H7" s="4"/>
      <c r="I7" s="4"/>
      <c r="J7" s="4"/>
      <c r="K7" s="5"/>
      <c r="L7" s="2"/>
      <c r="M7" s="2"/>
    </row>
    <row r="8" spans="1:13" ht="15" customHeight="1" x14ac:dyDescent="0.25">
      <c r="A8" s="14" t="s">
        <v>4</v>
      </c>
      <c r="B8" s="4"/>
      <c r="C8" s="4"/>
      <c r="D8" s="4"/>
      <c r="E8" s="4"/>
      <c r="F8" s="4"/>
      <c r="G8" s="4"/>
      <c r="H8" s="4"/>
      <c r="I8" s="4"/>
      <c r="J8" s="4"/>
      <c r="K8" s="5"/>
      <c r="L8" s="2"/>
      <c r="M8" s="2"/>
    </row>
    <row r="9" spans="1:13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2"/>
      <c r="M9" s="2"/>
    </row>
    <row r="10" spans="1:13" ht="15" customHeight="1" x14ac:dyDescent="0.25">
      <c r="A10" s="6" t="s">
        <v>5</v>
      </c>
      <c r="B10" s="2"/>
      <c r="C10" s="2"/>
      <c r="D10" s="2"/>
      <c r="E10" s="2"/>
      <c r="F10" s="2"/>
      <c r="G10" s="2"/>
      <c r="H10" s="2"/>
      <c r="I10" s="2"/>
      <c r="J10" s="2"/>
      <c r="K10" s="5"/>
      <c r="L10" s="2"/>
      <c r="M10" s="2"/>
    </row>
    <row r="11" spans="1:13" ht="15" customHeight="1" x14ac:dyDescent="0.25">
      <c r="A11" s="170" t="s">
        <v>6</v>
      </c>
      <c r="B11" s="171"/>
      <c r="C11" s="171"/>
      <c r="D11" s="171"/>
      <c r="E11" s="171"/>
      <c r="F11" s="2"/>
      <c r="G11" s="2"/>
      <c r="H11" s="2"/>
      <c r="I11" s="2"/>
      <c r="J11" s="2"/>
      <c r="K11" s="5"/>
      <c r="L11" s="2"/>
      <c r="M11" s="2"/>
    </row>
    <row r="12" spans="1:13" ht="16.149999999999999" customHeight="1" x14ac:dyDescent="0.25">
      <c r="A12" s="16"/>
      <c r="B12" s="16"/>
      <c r="C12" s="16"/>
      <c r="D12" s="16"/>
      <c r="E12" s="16"/>
      <c r="F12" s="17"/>
      <c r="G12" s="16"/>
      <c r="H12" s="17"/>
      <c r="I12" s="16"/>
      <c r="J12" s="17"/>
      <c r="K12" s="17"/>
      <c r="L12" s="2"/>
      <c r="M12" s="2"/>
    </row>
    <row r="13" spans="1:13" ht="15.4" customHeight="1" x14ac:dyDescent="0.25">
      <c r="A13" s="18" t="s">
        <v>7</v>
      </c>
      <c r="B13" s="19"/>
      <c r="C13" s="20"/>
      <c r="D13" s="20"/>
      <c r="E13" s="20"/>
      <c r="F13" s="21"/>
      <c r="G13" s="183" t="s">
        <v>8</v>
      </c>
      <c r="H13" s="184"/>
      <c r="I13" s="184"/>
      <c r="J13" s="184"/>
      <c r="K13" s="185"/>
      <c r="L13" s="22"/>
      <c r="M13" s="2"/>
    </row>
    <row r="14" spans="1:13" ht="15" customHeight="1" x14ac:dyDescent="0.25">
      <c r="A14" s="170" t="s">
        <v>6</v>
      </c>
      <c r="B14" s="171"/>
      <c r="C14" s="171"/>
      <c r="D14" s="171"/>
      <c r="E14" s="2"/>
      <c r="F14" s="5"/>
      <c r="G14" s="186" t="s">
        <v>9</v>
      </c>
      <c r="H14" s="187"/>
      <c r="I14" s="187"/>
      <c r="J14" s="187"/>
      <c r="K14" s="188"/>
      <c r="L14" s="22"/>
      <c r="M14" s="2"/>
    </row>
    <row r="15" spans="1:13" ht="15" customHeight="1" thickBot="1" x14ac:dyDescent="0.3">
      <c r="A15" s="23"/>
      <c r="B15" s="24"/>
      <c r="C15" s="2"/>
      <c r="D15" s="2"/>
      <c r="E15" s="2"/>
      <c r="F15" s="5"/>
      <c r="G15" s="189" t="s">
        <v>75</v>
      </c>
      <c r="H15" s="190"/>
      <c r="I15" s="191"/>
      <c r="J15" s="5"/>
      <c r="K15" s="34"/>
      <c r="L15" s="22"/>
      <c r="M15" s="2"/>
    </row>
    <row r="16" spans="1:13" ht="15.4" customHeight="1" x14ac:dyDescent="0.25">
      <c r="A16" s="25" t="s">
        <v>10</v>
      </c>
      <c r="B16" s="26">
        <v>4893</v>
      </c>
      <c r="C16" s="27" t="s">
        <v>11</v>
      </c>
      <c r="D16" s="2"/>
      <c r="E16" s="2"/>
      <c r="F16" s="5"/>
      <c r="G16" s="195" t="s">
        <v>77</v>
      </c>
      <c r="H16" s="190"/>
      <c r="I16" s="190"/>
      <c r="J16" s="191"/>
      <c r="K16" s="30"/>
      <c r="L16" s="22"/>
      <c r="M16" s="2"/>
    </row>
    <row r="17" spans="1:256" ht="15" customHeight="1" x14ac:dyDescent="0.25">
      <c r="A17" s="31" t="s">
        <v>12</v>
      </c>
      <c r="B17" s="32">
        <v>5.8</v>
      </c>
      <c r="C17" s="27" t="s">
        <v>11</v>
      </c>
      <c r="D17" s="2"/>
      <c r="E17" s="2"/>
      <c r="F17" s="5"/>
      <c r="G17" s="2"/>
      <c r="H17" s="5"/>
      <c r="I17" s="2"/>
      <c r="J17" s="33"/>
      <c r="K17" s="34"/>
      <c r="L17" s="22"/>
      <c r="M17" s="2"/>
    </row>
    <row r="18" spans="1:256" ht="15" customHeight="1" x14ac:dyDescent="0.25">
      <c r="A18" s="31" t="s">
        <v>13</v>
      </c>
      <c r="B18" s="32">
        <f>B16*B17</f>
        <v>28379.399999999998</v>
      </c>
      <c r="C18" s="27" t="s">
        <v>14</v>
      </c>
      <c r="D18" s="2"/>
      <c r="E18" s="2"/>
      <c r="F18" s="5"/>
      <c r="G18" s="2"/>
      <c r="H18" s="5"/>
      <c r="I18" s="2"/>
      <c r="J18" s="33"/>
      <c r="K18" s="34"/>
      <c r="L18" s="22"/>
      <c r="M18" s="2"/>
    </row>
    <row r="19" spans="1:256" ht="15" customHeight="1" x14ac:dyDescent="0.25">
      <c r="A19" s="35" t="s">
        <v>15</v>
      </c>
      <c r="B19" s="36">
        <v>400</v>
      </c>
      <c r="C19" s="27" t="s">
        <v>14</v>
      </c>
      <c r="D19" s="2"/>
      <c r="E19" s="2"/>
      <c r="F19" s="5"/>
      <c r="G19" s="2"/>
      <c r="H19" s="5"/>
      <c r="I19" s="2"/>
      <c r="J19" s="33"/>
      <c r="K19" s="34"/>
      <c r="L19" s="22"/>
      <c r="M19" s="2"/>
    </row>
    <row r="20" spans="1:256" ht="15" customHeight="1" x14ac:dyDescent="0.25">
      <c r="A20" s="37"/>
      <c r="B20" s="38"/>
      <c r="C20" s="2"/>
      <c r="D20" s="2"/>
      <c r="E20" s="2"/>
      <c r="F20" s="39"/>
      <c r="G20" s="2"/>
      <c r="H20" s="39"/>
      <c r="I20" s="2"/>
      <c r="J20" s="33"/>
      <c r="K20" s="34"/>
      <c r="L20" s="22"/>
      <c r="M20" s="2"/>
    </row>
    <row r="21" spans="1:256" ht="15" customHeight="1" thickBot="1" x14ac:dyDescent="0.3">
      <c r="A21" s="23"/>
      <c r="B21" s="40"/>
      <c r="C21" s="24"/>
      <c r="D21" s="24"/>
      <c r="E21" s="41"/>
      <c r="F21" s="42" t="s">
        <v>16</v>
      </c>
      <c r="G21" s="43"/>
      <c r="H21" s="44" t="s">
        <v>17</v>
      </c>
      <c r="I21" s="22"/>
      <c r="J21" s="5"/>
      <c r="K21" s="34"/>
      <c r="L21" s="22"/>
      <c r="M21" s="2"/>
    </row>
    <row r="22" spans="1:256" ht="15" customHeight="1" thickBot="1" x14ac:dyDescent="0.3">
      <c r="A22" s="114" t="s">
        <v>18</v>
      </c>
      <c r="B22" s="115"/>
      <c r="C22" s="116"/>
      <c r="D22" s="117" t="s">
        <v>19</v>
      </c>
      <c r="E22" s="117" t="s">
        <v>20</v>
      </c>
      <c r="F22" s="117" t="s">
        <v>21</v>
      </c>
      <c r="G22" s="117" t="s">
        <v>22</v>
      </c>
      <c r="H22" s="118" t="s">
        <v>21</v>
      </c>
      <c r="I22" s="45"/>
      <c r="J22" s="46"/>
      <c r="K22" s="34"/>
      <c r="L22" s="22"/>
      <c r="M22" s="2"/>
    </row>
    <row r="23" spans="1:256" ht="15.4" customHeight="1" x14ac:dyDescent="0.25">
      <c r="A23" s="124" t="s">
        <v>23</v>
      </c>
      <c r="B23" s="125"/>
      <c r="C23" s="125"/>
      <c r="D23" s="126" t="s">
        <v>11</v>
      </c>
      <c r="E23" s="127" t="s">
        <v>24</v>
      </c>
      <c r="F23" s="128"/>
      <c r="G23" s="129">
        <v>96</v>
      </c>
      <c r="H23" s="130">
        <f>F23*G23</f>
        <v>0</v>
      </c>
      <c r="I23" s="113"/>
      <c r="J23" s="48"/>
      <c r="K23" s="34"/>
      <c r="L23" s="22"/>
      <c r="M23" s="2"/>
    </row>
    <row r="24" spans="1:256" ht="16.149999999999999" customHeight="1" x14ac:dyDescent="0.25">
      <c r="A24" s="175" t="s">
        <v>25</v>
      </c>
      <c r="B24" s="176"/>
      <c r="C24" s="176"/>
      <c r="D24" s="47" t="s">
        <v>26</v>
      </c>
      <c r="E24" s="49"/>
      <c r="F24" s="50"/>
      <c r="G24" s="51">
        <f>G27</f>
        <v>10956.2</v>
      </c>
      <c r="H24" s="131">
        <f>F24*G24</f>
        <v>0</v>
      </c>
      <c r="I24" s="113"/>
      <c r="J24" s="48"/>
      <c r="K24" s="34"/>
      <c r="L24" s="22"/>
      <c r="M24" s="2"/>
    </row>
    <row r="25" spans="1:256" ht="16.149999999999999" customHeight="1" x14ac:dyDescent="0.25">
      <c r="A25" s="132" t="s">
        <v>27</v>
      </c>
      <c r="B25" s="53"/>
      <c r="C25" s="54"/>
      <c r="D25" s="47" t="s">
        <v>26</v>
      </c>
      <c r="E25" s="55" t="s">
        <v>70</v>
      </c>
      <c r="F25" s="50"/>
      <c r="G25" s="52">
        <f>B18+B19</f>
        <v>28779.399999999998</v>
      </c>
      <c r="H25" s="131">
        <f t="shared" ref="H25:H27" si="0">F25*G25</f>
        <v>0</v>
      </c>
      <c r="I25" s="113"/>
      <c r="J25" s="48"/>
      <c r="K25" s="34"/>
      <c r="L25" s="22"/>
      <c r="M25" s="2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  <c r="IV25" s="103"/>
    </row>
    <row r="26" spans="1:256" ht="13.9" customHeight="1" x14ac:dyDescent="0.25">
      <c r="A26" s="132" t="s">
        <v>71</v>
      </c>
      <c r="B26" s="53"/>
      <c r="C26" s="54"/>
      <c r="D26" s="47" t="s">
        <v>26</v>
      </c>
      <c r="E26" s="55" t="s">
        <v>72</v>
      </c>
      <c r="F26" s="50"/>
      <c r="G26" s="52">
        <f>B18+B19</f>
        <v>28779.399999999998</v>
      </c>
      <c r="H26" s="131">
        <f t="shared" si="0"/>
        <v>0</v>
      </c>
      <c r="I26" s="113"/>
      <c r="J26" s="48"/>
      <c r="K26" s="56"/>
      <c r="L26" s="22"/>
      <c r="M26" s="2"/>
    </row>
    <row r="27" spans="1:256" ht="31.9" customHeight="1" x14ac:dyDescent="0.25">
      <c r="A27" s="177" t="s">
        <v>28</v>
      </c>
      <c r="B27" s="178"/>
      <c r="C27" s="179"/>
      <c r="D27" s="57" t="s">
        <v>26</v>
      </c>
      <c r="E27" s="58" t="s">
        <v>69</v>
      </c>
      <c r="F27" s="59"/>
      <c r="G27" s="60">
        <v>10956.2</v>
      </c>
      <c r="H27" s="131">
        <f t="shared" si="0"/>
        <v>0</v>
      </c>
      <c r="I27" s="113"/>
      <c r="J27" s="61"/>
      <c r="K27" s="56"/>
      <c r="L27" s="22"/>
      <c r="M27" s="2"/>
    </row>
    <row r="28" spans="1:256" ht="16.149999999999999" customHeight="1" x14ac:dyDescent="0.25">
      <c r="A28" s="132" t="s">
        <v>29</v>
      </c>
      <c r="B28" s="53"/>
      <c r="C28" s="54"/>
      <c r="D28" s="62" t="s">
        <v>26</v>
      </c>
      <c r="E28" s="55" t="s">
        <v>24</v>
      </c>
      <c r="F28" s="50"/>
      <c r="G28" s="52">
        <f>B18+B19</f>
        <v>28779.399999999998</v>
      </c>
      <c r="H28" s="131">
        <f>F28*G28</f>
        <v>0</v>
      </c>
      <c r="I28" s="113"/>
      <c r="J28" s="48"/>
      <c r="K28" s="56"/>
      <c r="L28" s="22"/>
      <c r="M28" s="2"/>
    </row>
    <row r="29" spans="1:256" ht="16.149999999999999" customHeight="1" x14ac:dyDescent="0.25">
      <c r="A29" s="172" t="s">
        <v>66</v>
      </c>
      <c r="B29" s="173"/>
      <c r="C29" s="174"/>
      <c r="D29" s="62" t="s">
        <v>26</v>
      </c>
      <c r="E29" s="55" t="s">
        <v>24</v>
      </c>
      <c r="F29" s="50"/>
      <c r="G29" s="52">
        <f>B18+B19</f>
        <v>28779.399999999998</v>
      </c>
      <c r="H29" s="131">
        <f>F29*G29</f>
        <v>0</v>
      </c>
      <c r="I29" s="113"/>
      <c r="J29" s="48"/>
      <c r="K29" s="56"/>
      <c r="L29" s="22"/>
      <c r="M29" s="2"/>
    </row>
    <row r="30" spans="1:256" ht="28.15" customHeight="1" x14ac:dyDescent="0.25">
      <c r="A30" s="192" t="s">
        <v>73</v>
      </c>
      <c r="B30" s="193"/>
      <c r="C30" s="194"/>
      <c r="D30" s="62" t="s">
        <v>26</v>
      </c>
      <c r="E30" s="55" t="s">
        <v>74</v>
      </c>
      <c r="F30" s="50"/>
      <c r="G30" s="52">
        <v>6710.6</v>
      </c>
      <c r="H30" s="131">
        <f t="shared" ref="H30" si="1">F30*G30</f>
        <v>0</v>
      </c>
      <c r="I30" s="113"/>
      <c r="J30" s="48"/>
      <c r="K30" s="56"/>
      <c r="L30" s="22"/>
      <c r="M30" s="2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  <c r="IV30" s="103"/>
    </row>
    <row r="31" spans="1:256" ht="15" customHeight="1" thickBot="1" x14ac:dyDescent="0.3">
      <c r="A31" s="180" t="s">
        <v>30</v>
      </c>
      <c r="B31" s="181"/>
      <c r="C31" s="182"/>
      <c r="D31" s="133" t="s">
        <v>11</v>
      </c>
      <c r="E31" s="134"/>
      <c r="F31" s="135"/>
      <c r="G31" s="136">
        <v>4276</v>
      </c>
      <c r="H31" s="137">
        <f>F31*G31</f>
        <v>0</v>
      </c>
      <c r="I31" s="113"/>
      <c r="J31" s="48"/>
      <c r="K31" s="56"/>
      <c r="L31" s="22"/>
      <c r="M31" s="2"/>
    </row>
    <row r="32" spans="1:256" ht="15" customHeight="1" thickBot="1" x14ac:dyDescent="0.3">
      <c r="A32" s="119"/>
      <c r="B32" s="120"/>
      <c r="C32" s="120"/>
      <c r="D32" s="120"/>
      <c r="E32" s="121"/>
      <c r="F32" s="121"/>
      <c r="G32" s="122" t="s">
        <v>31</v>
      </c>
      <c r="H32" s="123">
        <f>SUM(H23:H31)</f>
        <v>0</v>
      </c>
      <c r="I32" s="63"/>
      <c r="J32" s="64"/>
      <c r="K32" s="65"/>
      <c r="L32" s="22"/>
      <c r="M32" s="2"/>
    </row>
    <row r="33" spans="1:13" ht="16.899999999999999" customHeight="1" x14ac:dyDescent="0.25">
      <c r="A33" s="66"/>
      <c r="B33" s="67"/>
      <c r="C33" s="67"/>
      <c r="D33" s="67"/>
      <c r="E33" s="68"/>
      <c r="F33" s="69"/>
      <c r="G33" s="69"/>
      <c r="H33" s="70"/>
      <c r="I33" s="69"/>
      <c r="J33" s="71" t="s">
        <v>32</v>
      </c>
      <c r="K33" s="72" t="s">
        <v>33</v>
      </c>
      <c r="L33" s="22"/>
      <c r="M33" s="2"/>
    </row>
    <row r="34" spans="1:13" ht="15" customHeight="1" x14ac:dyDescent="0.25">
      <c r="A34" s="66"/>
      <c r="B34" s="67"/>
      <c r="C34" s="67"/>
      <c r="D34" s="67"/>
      <c r="E34" s="69"/>
      <c r="F34" s="69"/>
      <c r="G34" s="69"/>
      <c r="H34" s="73" t="s">
        <v>34</v>
      </c>
      <c r="I34" s="74" t="s">
        <v>21</v>
      </c>
      <c r="J34" s="75">
        <f>H32*0.2</f>
        <v>0</v>
      </c>
      <c r="K34" s="76">
        <f>H32*1.2</f>
        <v>0</v>
      </c>
      <c r="L34" s="22"/>
      <c r="M34" s="2"/>
    </row>
    <row r="35" spans="1:13" ht="15" customHeight="1" x14ac:dyDescent="0.25">
      <c r="A35" s="23"/>
      <c r="B35" s="24"/>
      <c r="C35" s="24"/>
      <c r="D35" s="24"/>
      <c r="E35" s="24"/>
      <c r="F35" s="39"/>
      <c r="G35" s="77"/>
      <c r="H35" s="77"/>
      <c r="I35" s="78"/>
      <c r="J35" s="79"/>
      <c r="K35" s="80"/>
      <c r="L35" s="22"/>
      <c r="M35" s="2"/>
    </row>
    <row r="36" spans="1:13" ht="15" customHeight="1" x14ac:dyDescent="0.25">
      <c r="A36" s="81"/>
      <c r="B36" s="20"/>
      <c r="C36" s="20"/>
      <c r="D36" s="20"/>
      <c r="E36" s="20"/>
      <c r="F36" s="21"/>
      <c r="G36" s="82"/>
      <c r="H36" s="83"/>
      <c r="I36" s="84"/>
      <c r="J36" s="85"/>
      <c r="K36" s="86"/>
      <c r="L36" s="22"/>
      <c r="M36" s="2"/>
    </row>
    <row r="37" spans="1:13" ht="15.4" customHeight="1" x14ac:dyDescent="0.25">
      <c r="A37" s="87" t="s">
        <v>35</v>
      </c>
      <c r="B37" s="88"/>
      <c r="C37" s="88"/>
      <c r="D37" s="88"/>
      <c r="E37" s="88"/>
      <c r="F37" s="88"/>
      <c r="G37" s="89"/>
      <c r="H37" s="89"/>
      <c r="I37" s="90"/>
      <c r="J37" s="89"/>
      <c r="K37" s="91"/>
      <c r="L37" s="4"/>
      <c r="M37" s="4"/>
    </row>
    <row r="38" spans="1:13" ht="15" customHeight="1" x14ac:dyDescent="0.25">
      <c r="A38" s="87" t="s">
        <v>36</v>
      </c>
      <c r="B38" s="88"/>
      <c r="C38" s="88"/>
      <c r="D38" s="88"/>
      <c r="E38" s="88"/>
      <c r="F38" s="88"/>
      <c r="G38" s="92"/>
      <c r="H38" s="92"/>
      <c r="I38" s="93"/>
      <c r="J38" s="93"/>
      <c r="K38" s="94"/>
      <c r="L38" s="4"/>
      <c r="M38" s="4"/>
    </row>
    <row r="39" spans="1:13" ht="15" customHeight="1" x14ac:dyDescent="0.25">
      <c r="A39" s="166" t="s">
        <v>37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</row>
    <row r="40" spans="1:13" ht="13.7" customHeight="1" x14ac:dyDescent="0.2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</row>
    <row r="41" spans="1:13" ht="15" customHeight="1" x14ac:dyDescent="0.25">
      <c r="A41" s="2"/>
      <c r="B41" s="2"/>
      <c r="C41" s="2"/>
      <c r="D41" s="2"/>
      <c r="E41" s="2"/>
      <c r="F41" s="5"/>
      <c r="G41" s="2"/>
      <c r="H41" s="5"/>
      <c r="I41" s="2"/>
      <c r="J41" s="5"/>
      <c r="K41" s="5"/>
      <c r="L41" s="2"/>
      <c r="M41" s="2"/>
    </row>
    <row r="42" spans="1:13" ht="15" customHeight="1" x14ac:dyDescent="0.25">
      <c r="A42" s="15"/>
      <c r="B42" s="15"/>
      <c r="C42" s="4"/>
      <c r="D42" s="4"/>
      <c r="E42" s="4"/>
      <c r="F42" s="4"/>
      <c r="G42" s="96" t="s">
        <v>38</v>
      </c>
      <c r="H42" s="97"/>
      <c r="I42" s="97"/>
      <c r="J42" s="5"/>
      <c r="K42" s="5"/>
      <c r="L42" s="2"/>
      <c r="M42" s="2"/>
    </row>
    <row r="43" spans="1:13" ht="15" customHeight="1" x14ac:dyDescent="0.25">
      <c r="A43" s="168" t="s">
        <v>39</v>
      </c>
      <c r="B43" s="169"/>
      <c r="C43" s="169"/>
      <c r="D43" s="98"/>
      <c r="E43" s="98"/>
      <c r="F43" s="4"/>
      <c r="G43" s="96" t="s">
        <v>40</v>
      </c>
      <c r="H43" s="97"/>
      <c r="I43" s="97"/>
      <c r="J43" s="5"/>
      <c r="K43" s="5"/>
      <c r="L43" s="2"/>
      <c r="M43" s="2"/>
    </row>
  </sheetData>
  <mergeCells count="14">
    <mergeCell ref="A39:M39"/>
    <mergeCell ref="A43:C43"/>
    <mergeCell ref="A11:E11"/>
    <mergeCell ref="A29:C29"/>
    <mergeCell ref="A14:D14"/>
    <mergeCell ref="A24:C24"/>
    <mergeCell ref="A27:C27"/>
    <mergeCell ref="A31:C31"/>
    <mergeCell ref="G13:K13"/>
    <mergeCell ref="G14:K14"/>
    <mergeCell ref="G15:I15"/>
    <mergeCell ref="A30:C30"/>
    <mergeCell ref="G16:J16"/>
    <mergeCell ref="A4:I4"/>
  </mergeCells>
  <conditionalFormatting sqref="G24 J27">
    <cfRule type="cellIs" dxfId="2" priority="1" stopIfTrue="1" operator="lessThan">
      <formula>0</formula>
    </cfRule>
  </conditionalFormatting>
  <pageMargins left="0.7" right="0.7" top="0.75" bottom="0.75" header="0.3" footer="0.3"/>
  <pageSetup scale="78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opLeftCell="A13" workbookViewId="0">
      <selection activeCell="E23" sqref="E23"/>
    </sheetView>
  </sheetViews>
  <sheetFormatPr defaultColWidth="8.7109375" defaultRowHeight="14.45" customHeight="1" x14ac:dyDescent="0.25"/>
  <cols>
    <col min="1" max="1" width="20" style="99" customWidth="1"/>
    <col min="2" max="2" width="10.7109375" style="99" customWidth="1"/>
    <col min="3" max="3" width="16.7109375" style="99" customWidth="1"/>
    <col min="4" max="5" width="10.7109375" style="99" customWidth="1"/>
    <col min="6" max="6" width="12.28515625" style="99" customWidth="1"/>
    <col min="7" max="7" width="10.7109375" style="99" customWidth="1"/>
    <col min="8" max="8" width="13.7109375" style="99" customWidth="1"/>
    <col min="9" max="9" width="10.7109375" style="99" customWidth="1"/>
    <col min="10" max="11" width="13.42578125" style="99" customWidth="1"/>
    <col min="12" max="256" width="8.85546875" style="99" customWidth="1"/>
  </cols>
  <sheetData>
    <row r="1" spans="1:13" ht="15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5"/>
      <c r="L1" s="2"/>
      <c r="M1" s="2"/>
    </row>
    <row r="2" spans="1:13" ht="15" customHeight="1" x14ac:dyDescent="0.25">
      <c r="A2" s="2"/>
      <c r="B2" s="4"/>
      <c r="C2" s="4"/>
      <c r="D2" s="4"/>
      <c r="E2" s="4"/>
      <c r="F2" s="4"/>
      <c r="G2" s="4"/>
      <c r="H2" s="4"/>
      <c r="I2" s="4"/>
      <c r="J2" s="4"/>
      <c r="K2" s="5"/>
      <c r="L2" s="2"/>
      <c r="M2" s="2"/>
    </row>
    <row r="3" spans="1:13" ht="15" customHeight="1" x14ac:dyDescent="0.25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</row>
    <row r="4" spans="1:13" ht="30.75" customHeight="1" x14ac:dyDescent="0.25">
      <c r="A4" s="203" t="s">
        <v>78</v>
      </c>
      <c r="B4" s="204"/>
      <c r="C4" s="204"/>
      <c r="D4" s="204"/>
      <c r="E4" s="204"/>
      <c r="F4" s="204"/>
      <c r="G4" s="204"/>
      <c r="H4" s="204"/>
      <c r="I4" s="205"/>
      <c r="J4" s="201"/>
      <c r="K4" s="201"/>
      <c r="L4" s="201"/>
      <c r="M4" s="206"/>
    </row>
    <row r="5" spans="1:13" ht="15" customHeight="1" x14ac:dyDescent="0.25">
      <c r="A5" s="10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2"/>
      <c r="L5" s="13"/>
      <c r="M5" s="13"/>
    </row>
    <row r="6" spans="1:13" ht="15" customHeight="1" x14ac:dyDescent="0.25">
      <c r="A6" s="2"/>
      <c r="B6" s="4"/>
      <c r="C6" s="4"/>
      <c r="D6" s="4"/>
      <c r="E6" s="4"/>
      <c r="F6" s="4"/>
      <c r="G6" s="4"/>
      <c r="H6" s="4"/>
      <c r="I6" s="4"/>
      <c r="J6" s="4"/>
      <c r="K6" s="5"/>
      <c r="L6" s="2"/>
      <c r="M6" s="2"/>
    </row>
    <row r="7" spans="1:13" ht="15" customHeight="1" x14ac:dyDescent="0.25">
      <c r="A7" s="14" t="s">
        <v>3</v>
      </c>
      <c r="B7" s="4"/>
      <c r="C7" s="4"/>
      <c r="D7" s="4"/>
      <c r="E7" s="4"/>
      <c r="F7" s="4"/>
      <c r="G7" s="4"/>
      <c r="H7" s="4"/>
      <c r="I7" s="4"/>
      <c r="J7" s="4"/>
      <c r="K7" s="5"/>
      <c r="L7" s="2"/>
      <c r="M7" s="2"/>
    </row>
    <row r="8" spans="1:13" ht="15" customHeight="1" x14ac:dyDescent="0.25">
      <c r="A8" s="14" t="s">
        <v>4</v>
      </c>
      <c r="B8" s="4"/>
      <c r="C8" s="4"/>
      <c r="D8" s="4"/>
      <c r="E8" s="4"/>
      <c r="F8" s="4"/>
      <c r="G8" s="4"/>
      <c r="H8" s="4"/>
      <c r="I8" s="4"/>
      <c r="J8" s="4"/>
      <c r="K8" s="5"/>
      <c r="L8" s="2"/>
      <c r="M8" s="2"/>
    </row>
    <row r="9" spans="1:13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2"/>
      <c r="M9" s="2"/>
    </row>
    <row r="10" spans="1:13" ht="15" customHeight="1" x14ac:dyDescent="0.25">
      <c r="A10" s="6" t="s">
        <v>5</v>
      </c>
      <c r="B10" s="2"/>
      <c r="C10" s="2"/>
      <c r="D10" s="2"/>
      <c r="E10" s="2"/>
      <c r="F10" s="2"/>
      <c r="G10" s="2"/>
      <c r="H10" s="2"/>
      <c r="I10" s="2"/>
      <c r="J10" s="2"/>
      <c r="K10" s="5"/>
      <c r="L10" s="2"/>
      <c r="M10" s="2"/>
    </row>
    <row r="11" spans="1:13" ht="15" customHeight="1" x14ac:dyDescent="0.25">
      <c r="A11" s="170" t="s">
        <v>41</v>
      </c>
      <c r="B11" s="171"/>
      <c r="C11" s="171"/>
      <c r="D11" s="2"/>
      <c r="E11" s="98"/>
      <c r="F11" s="2"/>
      <c r="G11" s="2"/>
      <c r="H11" s="2"/>
      <c r="I11" s="2"/>
      <c r="J11" s="2"/>
      <c r="K11" s="5"/>
      <c r="L11" s="2"/>
      <c r="M11" s="2"/>
    </row>
    <row r="12" spans="1:13" ht="16.149999999999999" customHeight="1" x14ac:dyDescent="0.25">
      <c r="A12" s="16"/>
      <c r="B12" s="16"/>
      <c r="C12" s="16"/>
      <c r="D12" s="16"/>
      <c r="E12" s="16"/>
      <c r="F12" s="17"/>
      <c r="G12" s="16"/>
      <c r="H12" s="17"/>
      <c r="I12" s="16"/>
      <c r="J12" s="17"/>
      <c r="K12" s="17"/>
      <c r="L12" s="2"/>
      <c r="M12" s="2"/>
    </row>
    <row r="13" spans="1:13" ht="15.4" customHeight="1" x14ac:dyDescent="0.25">
      <c r="A13" s="18" t="s">
        <v>7</v>
      </c>
      <c r="B13" s="19"/>
      <c r="C13" s="20"/>
      <c r="D13" s="20"/>
      <c r="E13" s="20"/>
      <c r="F13" s="21"/>
      <c r="G13" s="20"/>
      <c r="H13" s="183" t="s">
        <v>42</v>
      </c>
      <c r="I13" s="184"/>
      <c r="J13" s="184"/>
      <c r="K13" s="185"/>
      <c r="L13" s="22"/>
      <c r="M13" s="2"/>
    </row>
    <row r="14" spans="1:13" ht="15" customHeight="1" x14ac:dyDescent="0.25">
      <c r="A14" s="170" t="s">
        <v>41</v>
      </c>
      <c r="B14" s="171"/>
      <c r="C14" s="171"/>
      <c r="D14" s="2"/>
      <c r="E14" s="2"/>
      <c r="F14" s="5"/>
      <c r="G14" s="2"/>
      <c r="H14" s="186" t="s">
        <v>43</v>
      </c>
      <c r="I14" s="187"/>
      <c r="J14" s="187"/>
      <c r="K14" s="188"/>
      <c r="L14" s="22"/>
      <c r="M14" s="2"/>
    </row>
    <row r="15" spans="1:13" ht="15" customHeight="1" thickBot="1" x14ac:dyDescent="0.3">
      <c r="A15" s="23"/>
      <c r="B15" s="24"/>
      <c r="C15" s="2"/>
      <c r="D15" s="2"/>
      <c r="E15" s="2"/>
      <c r="F15" s="5"/>
      <c r="G15" s="2"/>
      <c r="H15" s="28" t="s">
        <v>67</v>
      </c>
      <c r="I15" s="29"/>
      <c r="J15" s="5"/>
      <c r="K15" s="34"/>
      <c r="L15" s="22"/>
      <c r="M15" s="2"/>
    </row>
    <row r="16" spans="1:13" ht="15.4" customHeight="1" x14ac:dyDescent="0.25">
      <c r="A16" s="25" t="s">
        <v>10</v>
      </c>
      <c r="B16" s="26">
        <v>5492</v>
      </c>
      <c r="C16" s="27" t="s">
        <v>11</v>
      </c>
      <c r="D16" s="2"/>
      <c r="E16" s="2"/>
      <c r="F16" s="5"/>
      <c r="G16" s="2"/>
      <c r="H16" s="196" t="s">
        <v>76</v>
      </c>
      <c r="I16" s="197"/>
      <c r="J16" s="198"/>
      <c r="K16" s="30"/>
      <c r="L16" s="22"/>
      <c r="M16" s="2"/>
    </row>
    <row r="17" spans="1:256" ht="15" customHeight="1" x14ac:dyDescent="0.25">
      <c r="A17" s="31" t="s">
        <v>12</v>
      </c>
      <c r="B17" s="32">
        <v>6.2</v>
      </c>
      <c r="C17" s="27" t="s">
        <v>11</v>
      </c>
      <c r="D17" s="2"/>
      <c r="E17" s="2"/>
      <c r="F17" s="5"/>
      <c r="G17" s="2"/>
      <c r="H17" s="5"/>
      <c r="I17" s="2"/>
      <c r="J17" s="33"/>
      <c r="K17" s="34"/>
      <c r="L17" s="22"/>
      <c r="M17" s="2"/>
    </row>
    <row r="18" spans="1:256" ht="15" customHeight="1" x14ac:dyDescent="0.25">
      <c r="A18" s="31" t="s">
        <v>13</v>
      </c>
      <c r="B18" s="32">
        <f>B16*B17</f>
        <v>34050.400000000001</v>
      </c>
      <c r="C18" s="27" t="s">
        <v>14</v>
      </c>
      <c r="D18" s="2"/>
      <c r="E18" s="2"/>
      <c r="F18" s="5"/>
      <c r="G18" s="2"/>
      <c r="H18" s="5"/>
      <c r="I18" s="2"/>
      <c r="J18" s="33"/>
      <c r="K18" s="34"/>
      <c r="L18" s="22"/>
      <c r="M18" s="2"/>
    </row>
    <row r="19" spans="1:256" ht="15" customHeight="1" x14ac:dyDescent="0.25">
      <c r="A19" s="35" t="s">
        <v>15</v>
      </c>
      <c r="B19" s="36"/>
      <c r="C19" s="27" t="s">
        <v>14</v>
      </c>
      <c r="D19" s="2"/>
      <c r="E19" s="2"/>
      <c r="F19" s="5"/>
      <c r="G19" s="2"/>
      <c r="H19" s="5"/>
      <c r="I19" s="2"/>
      <c r="J19" s="33"/>
      <c r="K19" s="34"/>
      <c r="L19" s="22"/>
      <c r="M19" s="2"/>
    </row>
    <row r="20" spans="1:256" ht="15" customHeight="1" x14ac:dyDescent="0.25">
      <c r="A20" s="37"/>
      <c r="B20" s="38"/>
      <c r="C20" s="2"/>
      <c r="D20" s="2"/>
      <c r="E20" s="2"/>
      <c r="F20" s="39"/>
      <c r="G20" s="2"/>
      <c r="H20" s="39"/>
      <c r="I20" s="2"/>
      <c r="J20" s="33"/>
      <c r="K20" s="34"/>
      <c r="L20" s="22"/>
      <c r="M20" s="2"/>
    </row>
    <row r="21" spans="1:256" ht="15" customHeight="1" thickBot="1" x14ac:dyDescent="0.3">
      <c r="A21" s="23"/>
      <c r="B21" s="40"/>
      <c r="C21" s="24"/>
      <c r="D21" s="24"/>
      <c r="E21" s="41"/>
      <c r="F21" s="42" t="s">
        <v>16</v>
      </c>
      <c r="G21" s="43"/>
      <c r="H21" s="44" t="s">
        <v>17</v>
      </c>
      <c r="I21" s="22"/>
      <c r="J21" s="5"/>
      <c r="K21" s="34"/>
      <c r="L21" s="22"/>
      <c r="M21" s="2"/>
    </row>
    <row r="22" spans="1:256" ht="15" customHeight="1" thickBot="1" x14ac:dyDescent="0.3">
      <c r="A22" s="114" t="s">
        <v>18</v>
      </c>
      <c r="B22" s="115"/>
      <c r="C22" s="116"/>
      <c r="D22" s="117" t="s">
        <v>19</v>
      </c>
      <c r="E22" s="117" t="s">
        <v>20</v>
      </c>
      <c r="F22" s="117" t="s">
        <v>21</v>
      </c>
      <c r="G22" s="117" t="s">
        <v>22</v>
      </c>
      <c r="H22" s="118" t="s">
        <v>21</v>
      </c>
      <c r="I22" s="45"/>
      <c r="J22" s="46"/>
      <c r="K22" s="34"/>
      <c r="L22" s="22"/>
      <c r="M22" s="2"/>
    </row>
    <row r="23" spans="1:256" ht="15.4" customHeight="1" x14ac:dyDescent="0.25">
      <c r="A23" s="124" t="s">
        <v>23</v>
      </c>
      <c r="B23" s="125"/>
      <c r="C23" s="125"/>
      <c r="D23" s="126" t="s">
        <v>11</v>
      </c>
      <c r="E23" s="127" t="s">
        <v>24</v>
      </c>
      <c r="F23" s="128"/>
      <c r="G23" s="129">
        <v>36</v>
      </c>
      <c r="H23" s="130">
        <f t="shared" ref="H23:H31" si="0">F23*G23</f>
        <v>0</v>
      </c>
      <c r="I23" s="113"/>
      <c r="J23" s="48"/>
      <c r="K23" s="34"/>
      <c r="L23" s="22"/>
      <c r="M23" s="2"/>
    </row>
    <row r="24" spans="1:256" ht="16.149999999999999" customHeight="1" x14ac:dyDescent="0.25">
      <c r="A24" s="175" t="s">
        <v>25</v>
      </c>
      <c r="B24" s="176"/>
      <c r="C24" s="176"/>
      <c r="D24" s="47" t="s">
        <v>26</v>
      </c>
      <c r="E24" s="49"/>
      <c r="F24" s="50"/>
      <c r="G24" s="51">
        <f>B18-G30</f>
        <v>22400.600000000002</v>
      </c>
      <c r="H24" s="131">
        <f t="shared" si="0"/>
        <v>0</v>
      </c>
      <c r="I24" s="113"/>
      <c r="J24" s="48"/>
      <c r="K24" s="34"/>
      <c r="L24" s="22"/>
      <c r="M24" s="2"/>
    </row>
    <row r="25" spans="1:256" ht="16.149999999999999" customHeight="1" x14ac:dyDescent="0.25">
      <c r="A25" s="132" t="s">
        <v>27</v>
      </c>
      <c r="B25" s="53"/>
      <c r="C25" s="54"/>
      <c r="D25" s="47" t="s">
        <v>26</v>
      </c>
      <c r="E25" s="55" t="s">
        <v>70</v>
      </c>
      <c r="F25" s="50"/>
      <c r="G25" s="52">
        <f>B18+B19</f>
        <v>34050.400000000001</v>
      </c>
      <c r="H25" s="131">
        <f t="shared" si="0"/>
        <v>0</v>
      </c>
      <c r="I25" s="113"/>
      <c r="J25" s="48"/>
      <c r="K25" s="56"/>
      <c r="L25" s="22"/>
      <c r="M25" s="2"/>
    </row>
    <row r="26" spans="1:256" ht="16.149999999999999" customHeight="1" x14ac:dyDescent="0.25">
      <c r="A26" s="132" t="s">
        <v>71</v>
      </c>
      <c r="B26" s="53"/>
      <c r="C26" s="54"/>
      <c r="D26" s="47" t="s">
        <v>26</v>
      </c>
      <c r="E26" s="55" t="s">
        <v>72</v>
      </c>
      <c r="F26" s="50"/>
      <c r="G26" s="52">
        <f>B18+B19</f>
        <v>34050.400000000001</v>
      </c>
      <c r="H26" s="131">
        <f t="shared" si="0"/>
        <v>0</v>
      </c>
      <c r="I26" s="113"/>
      <c r="J26" s="48"/>
      <c r="K26" s="56"/>
      <c r="L26" s="22"/>
      <c r="M26" s="2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  <c r="FK26" s="103"/>
      <c r="FL26" s="103"/>
      <c r="FM26" s="103"/>
      <c r="FN26" s="103"/>
      <c r="FO26" s="103"/>
      <c r="FP26" s="103"/>
      <c r="FQ26" s="103"/>
      <c r="FR26" s="103"/>
      <c r="FS26" s="103"/>
      <c r="FT26" s="103"/>
      <c r="FU26" s="103"/>
      <c r="FV26" s="103"/>
      <c r="FW26" s="103"/>
      <c r="FX26" s="103"/>
      <c r="FY26" s="103"/>
      <c r="FZ26" s="103"/>
      <c r="GA26" s="103"/>
      <c r="GB26" s="103"/>
      <c r="GC26" s="103"/>
      <c r="GD26" s="103"/>
      <c r="GE26" s="103"/>
      <c r="GF26" s="103"/>
      <c r="GG26" s="103"/>
      <c r="GH26" s="103"/>
      <c r="GI26" s="103"/>
      <c r="GJ26" s="103"/>
      <c r="GK26" s="103"/>
      <c r="GL26" s="103"/>
      <c r="GM26" s="103"/>
      <c r="GN26" s="103"/>
      <c r="GO26" s="103"/>
      <c r="GP26" s="103"/>
      <c r="GQ26" s="103"/>
      <c r="GR26" s="103"/>
      <c r="GS26" s="103"/>
      <c r="GT26" s="103"/>
      <c r="GU26" s="103"/>
      <c r="GV26" s="103"/>
      <c r="GW26" s="103"/>
      <c r="GX26" s="103"/>
      <c r="GY26" s="103"/>
      <c r="GZ26" s="103"/>
      <c r="HA26" s="103"/>
      <c r="HB26" s="103"/>
      <c r="HC26" s="103"/>
      <c r="HD26" s="103"/>
      <c r="HE26" s="103"/>
      <c r="HF26" s="103"/>
      <c r="HG26" s="103"/>
      <c r="HH26" s="103"/>
      <c r="HI26" s="103"/>
      <c r="HJ26" s="103"/>
      <c r="HK26" s="103"/>
      <c r="HL26" s="103"/>
      <c r="HM26" s="103"/>
      <c r="HN26" s="103"/>
      <c r="HO26" s="103"/>
      <c r="HP26" s="103"/>
      <c r="HQ26" s="103"/>
      <c r="HR26" s="103"/>
      <c r="HS26" s="103"/>
      <c r="HT26" s="103"/>
      <c r="HU26" s="103"/>
      <c r="HV26" s="103"/>
      <c r="HW26" s="103"/>
      <c r="HX26" s="103"/>
      <c r="HY26" s="103"/>
      <c r="HZ26" s="103"/>
      <c r="IA26" s="103"/>
      <c r="IB26" s="103"/>
      <c r="IC26" s="103"/>
      <c r="ID26" s="103"/>
      <c r="IE26" s="103"/>
      <c r="IF26" s="103"/>
      <c r="IG26" s="103"/>
      <c r="IH26" s="103"/>
      <c r="II26" s="103"/>
      <c r="IJ26" s="103"/>
      <c r="IK26" s="103"/>
      <c r="IL26" s="103"/>
      <c r="IM26" s="103"/>
      <c r="IN26" s="103"/>
      <c r="IO26" s="103"/>
      <c r="IP26" s="103"/>
      <c r="IQ26" s="103"/>
      <c r="IR26" s="103"/>
      <c r="IS26" s="103"/>
      <c r="IT26" s="103"/>
      <c r="IU26" s="103"/>
      <c r="IV26" s="103"/>
    </row>
    <row r="27" spans="1:256" ht="28.15" customHeight="1" x14ac:dyDescent="0.25">
      <c r="A27" s="177" t="s">
        <v>44</v>
      </c>
      <c r="B27" s="178"/>
      <c r="C27" s="179"/>
      <c r="D27" s="62" t="s">
        <v>26</v>
      </c>
      <c r="E27" s="55" t="s">
        <v>69</v>
      </c>
      <c r="F27" s="50"/>
      <c r="G27" s="52">
        <f>1333+G23</f>
        <v>1369</v>
      </c>
      <c r="H27" s="131">
        <f t="shared" si="0"/>
        <v>0</v>
      </c>
      <c r="I27" s="113"/>
      <c r="J27" s="48"/>
      <c r="K27" s="56"/>
      <c r="L27" s="22"/>
      <c r="M27" s="2"/>
    </row>
    <row r="28" spans="1:256" ht="16.149999999999999" customHeight="1" x14ac:dyDescent="0.25">
      <c r="A28" s="132" t="s">
        <v>29</v>
      </c>
      <c r="B28" s="53"/>
      <c r="C28" s="54"/>
      <c r="D28" s="62" t="s">
        <v>26</v>
      </c>
      <c r="E28" s="55" t="s">
        <v>24</v>
      </c>
      <c r="F28" s="50"/>
      <c r="G28" s="52">
        <v>34050.400000000001</v>
      </c>
      <c r="H28" s="131">
        <f t="shared" si="0"/>
        <v>0</v>
      </c>
      <c r="I28" s="113"/>
      <c r="J28" s="48"/>
      <c r="K28" s="56"/>
      <c r="L28" s="22"/>
      <c r="M28" s="2"/>
    </row>
    <row r="29" spans="1:256" ht="16.149999999999999" customHeight="1" x14ac:dyDescent="0.25">
      <c r="A29" s="172" t="s">
        <v>66</v>
      </c>
      <c r="B29" s="173"/>
      <c r="C29" s="174"/>
      <c r="D29" s="62" t="s">
        <v>26</v>
      </c>
      <c r="E29" s="55" t="s">
        <v>24</v>
      </c>
      <c r="F29" s="50"/>
      <c r="G29" s="52">
        <f>B18</f>
        <v>34050.400000000001</v>
      </c>
      <c r="H29" s="131">
        <f t="shared" si="0"/>
        <v>0</v>
      </c>
      <c r="I29" s="113"/>
      <c r="J29" s="48"/>
      <c r="K29" s="56"/>
      <c r="L29" s="22"/>
      <c r="M29" s="2"/>
    </row>
    <row r="30" spans="1:256" ht="43.15" customHeight="1" x14ac:dyDescent="0.25">
      <c r="A30" s="192" t="s">
        <v>73</v>
      </c>
      <c r="B30" s="193"/>
      <c r="C30" s="194"/>
      <c r="D30" s="62" t="s">
        <v>26</v>
      </c>
      <c r="E30" s="55" t="s">
        <v>74</v>
      </c>
      <c r="F30" s="50"/>
      <c r="G30" s="52">
        <v>11649.8</v>
      </c>
      <c r="H30" s="131">
        <f t="shared" si="0"/>
        <v>0</v>
      </c>
      <c r="I30" s="113"/>
      <c r="J30" s="48"/>
      <c r="K30" s="56"/>
      <c r="L30" s="22"/>
      <c r="M30" s="2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3"/>
      <c r="DM30" s="103"/>
      <c r="DN30" s="103"/>
      <c r="DO30" s="103"/>
      <c r="DP30" s="103"/>
      <c r="DQ30" s="103"/>
      <c r="DR30" s="103"/>
      <c r="DS30" s="103"/>
      <c r="DT30" s="103"/>
      <c r="DU30" s="103"/>
      <c r="DV30" s="103"/>
      <c r="DW30" s="103"/>
      <c r="DX30" s="103"/>
      <c r="DY30" s="103"/>
      <c r="DZ30" s="103"/>
      <c r="EA30" s="103"/>
      <c r="EB30" s="103"/>
      <c r="EC30" s="103"/>
      <c r="ED30" s="103"/>
      <c r="EE30" s="103"/>
      <c r="EF30" s="103"/>
      <c r="EG30" s="103"/>
      <c r="EH30" s="103"/>
      <c r="EI30" s="103"/>
      <c r="EJ30" s="103"/>
      <c r="EK30" s="103"/>
      <c r="EL30" s="103"/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/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/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/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/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03"/>
      <c r="ID30" s="103"/>
      <c r="IE30" s="103"/>
      <c r="IF30" s="103"/>
      <c r="IG30" s="103"/>
      <c r="IH30" s="103"/>
      <c r="II30" s="103"/>
      <c r="IJ30" s="103"/>
      <c r="IK30" s="103"/>
      <c r="IL30" s="103"/>
      <c r="IM30" s="103"/>
      <c r="IN30" s="103"/>
      <c r="IO30" s="103"/>
      <c r="IP30" s="103"/>
      <c r="IQ30" s="103"/>
      <c r="IR30" s="103"/>
      <c r="IS30" s="103"/>
      <c r="IT30" s="103"/>
      <c r="IU30" s="103"/>
      <c r="IV30" s="103"/>
    </row>
    <row r="31" spans="1:256" ht="15" customHeight="1" thickBot="1" x14ac:dyDescent="0.3">
      <c r="A31" s="180" t="s">
        <v>30</v>
      </c>
      <c r="B31" s="181"/>
      <c r="C31" s="182"/>
      <c r="D31" s="133" t="s">
        <v>11</v>
      </c>
      <c r="E31" s="134"/>
      <c r="F31" s="135"/>
      <c r="G31" s="136">
        <v>5277</v>
      </c>
      <c r="H31" s="137">
        <f t="shared" si="0"/>
        <v>0</v>
      </c>
      <c r="I31" s="113"/>
      <c r="J31" s="48"/>
      <c r="K31" s="56"/>
      <c r="L31" s="22"/>
      <c r="M31" s="2"/>
    </row>
    <row r="32" spans="1:256" ht="15" customHeight="1" thickBot="1" x14ac:dyDescent="0.3">
      <c r="A32" s="119"/>
      <c r="B32" s="120"/>
      <c r="C32" s="120"/>
      <c r="D32" s="120"/>
      <c r="E32" s="121"/>
      <c r="F32" s="121"/>
      <c r="G32" s="122" t="s">
        <v>31</v>
      </c>
      <c r="H32" s="123">
        <f>SUM(H23:H31)</f>
        <v>0</v>
      </c>
      <c r="I32" s="63"/>
      <c r="J32" s="64"/>
      <c r="K32" s="65"/>
      <c r="L32" s="22"/>
      <c r="M32" s="2"/>
    </row>
    <row r="33" spans="1:13" ht="16.899999999999999" customHeight="1" x14ac:dyDescent="0.25">
      <c r="A33" s="66"/>
      <c r="B33" s="67"/>
      <c r="C33" s="67"/>
      <c r="D33" s="67"/>
      <c r="E33" s="68"/>
      <c r="F33" s="69"/>
      <c r="G33" s="69"/>
      <c r="H33" s="70"/>
      <c r="I33" s="69"/>
      <c r="J33" s="71" t="s">
        <v>32</v>
      </c>
      <c r="K33" s="72" t="s">
        <v>33</v>
      </c>
      <c r="L33" s="22"/>
      <c r="M33" s="2"/>
    </row>
    <row r="34" spans="1:13" ht="15" customHeight="1" x14ac:dyDescent="0.25">
      <c r="A34" s="66"/>
      <c r="B34" s="67"/>
      <c r="C34" s="67"/>
      <c r="D34" s="67"/>
      <c r="E34" s="69"/>
      <c r="F34" s="69"/>
      <c r="G34" s="69"/>
      <c r="H34" s="73" t="s">
        <v>34</v>
      </c>
      <c r="I34" s="74" t="s">
        <v>21</v>
      </c>
      <c r="J34" s="75">
        <f>H32*0.2</f>
        <v>0</v>
      </c>
      <c r="K34" s="76">
        <f>H32*1.2</f>
        <v>0</v>
      </c>
      <c r="L34" s="22"/>
      <c r="M34" s="2"/>
    </row>
    <row r="35" spans="1:13" ht="15" customHeight="1" x14ac:dyDescent="0.25">
      <c r="A35" s="23"/>
      <c r="B35" s="24"/>
      <c r="C35" s="24"/>
      <c r="D35" s="24"/>
      <c r="E35" s="24"/>
      <c r="F35" s="39"/>
      <c r="G35" s="77"/>
      <c r="H35" s="77"/>
      <c r="I35" s="78"/>
      <c r="J35" s="79"/>
      <c r="K35" s="80"/>
      <c r="L35" s="22"/>
      <c r="M35" s="2"/>
    </row>
    <row r="36" spans="1:13" ht="15" customHeight="1" x14ac:dyDescent="0.25">
      <c r="A36" s="81"/>
      <c r="B36" s="20"/>
      <c r="C36" s="20"/>
      <c r="D36" s="20"/>
      <c r="E36" s="20"/>
      <c r="F36" s="21"/>
      <c r="G36" s="82"/>
      <c r="H36" s="83"/>
      <c r="I36" s="84"/>
      <c r="J36" s="85"/>
      <c r="K36" s="86"/>
      <c r="L36" s="22"/>
      <c r="M36" s="2"/>
    </row>
    <row r="37" spans="1:13" ht="15" customHeight="1" x14ac:dyDescent="0.25">
      <c r="A37" s="87" t="s">
        <v>35</v>
      </c>
      <c r="B37" s="88"/>
      <c r="C37" s="88"/>
      <c r="D37" s="88"/>
      <c r="E37" s="88"/>
      <c r="F37" s="88"/>
      <c r="G37" s="89"/>
      <c r="H37" s="89"/>
      <c r="I37" s="90"/>
      <c r="J37" s="89"/>
      <c r="K37" s="91"/>
      <c r="L37" s="4"/>
      <c r="M37" s="4"/>
    </row>
    <row r="38" spans="1:13" ht="15" customHeight="1" x14ac:dyDescent="0.25">
      <c r="A38" s="87" t="s">
        <v>36</v>
      </c>
      <c r="B38" s="88"/>
      <c r="C38" s="88"/>
      <c r="D38" s="88"/>
      <c r="E38" s="88"/>
      <c r="F38" s="88"/>
      <c r="G38" s="92"/>
      <c r="H38" s="92"/>
      <c r="I38" s="93"/>
      <c r="J38" s="93"/>
      <c r="K38" s="94"/>
      <c r="L38" s="4"/>
      <c r="M38" s="4"/>
    </row>
    <row r="39" spans="1:13" ht="13.7" customHeight="1" x14ac:dyDescent="0.25">
      <c r="A39" s="166" t="s">
        <v>37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</row>
    <row r="40" spans="1:13" ht="13.7" customHeight="1" x14ac:dyDescent="0.25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</row>
    <row r="41" spans="1:13" ht="15" customHeight="1" x14ac:dyDescent="0.25">
      <c r="A41" s="2"/>
      <c r="B41" s="2"/>
      <c r="C41" s="2"/>
      <c r="D41" s="2"/>
      <c r="E41" s="2"/>
      <c r="F41" s="5"/>
      <c r="G41" s="2"/>
      <c r="H41" s="5"/>
      <c r="I41" s="2"/>
      <c r="J41" s="5"/>
      <c r="K41" s="5"/>
      <c r="L41" s="2"/>
      <c r="M41" s="2"/>
    </row>
    <row r="42" spans="1:13" ht="15" customHeight="1" x14ac:dyDescent="0.25">
      <c r="A42" s="15"/>
      <c r="B42" s="15"/>
      <c r="C42" s="4"/>
      <c r="D42" s="4"/>
      <c r="E42" s="4"/>
      <c r="F42" s="4"/>
      <c r="G42" s="96" t="s">
        <v>38</v>
      </c>
      <c r="H42" s="97"/>
      <c r="I42" s="97"/>
      <c r="J42" s="5"/>
      <c r="K42" s="5"/>
      <c r="L42" s="2"/>
      <c r="M42" s="2"/>
    </row>
    <row r="43" spans="1:13" ht="15" customHeight="1" x14ac:dyDescent="0.25">
      <c r="A43" s="168" t="s">
        <v>39</v>
      </c>
      <c r="B43" s="169"/>
      <c r="C43" s="169"/>
      <c r="D43" s="98"/>
      <c r="E43" s="98"/>
      <c r="F43" s="4"/>
      <c r="G43" s="96" t="s">
        <v>40</v>
      </c>
      <c r="H43" s="97"/>
      <c r="I43" s="97"/>
      <c r="J43" s="5"/>
      <c r="K43" s="5"/>
      <c r="L43" s="2"/>
      <c r="M43" s="2"/>
    </row>
  </sheetData>
  <mergeCells count="13">
    <mergeCell ref="A43:C43"/>
    <mergeCell ref="A11:C11"/>
    <mergeCell ref="A14:C14"/>
    <mergeCell ref="H14:K14"/>
    <mergeCell ref="A24:C24"/>
    <mergeCell ref="H13:K13"/>
    <mergeCell ref="A27:C27"/>
    <mergeCell ref="A29:C29"/>
    <mergeCell ref="A31:C31"/>
    <mergeCell ref="A39:M39"/>
    <mergeCell ref="A30:C30"/>
    <mergeCell ref="H16:J16"/>
    <mergeCell ref="A4:I4"/>
  </mergeCells>
  <conditionalFormatting sqref="G24">
    <cfRule type="cellIs" dxfId="1" priority="1" stopIfTrue="1" operator="lessThan">
      <formula>0</formula>
    </cfRule>
  </conditionalFormatting>
  <pageMargins left="0.7" right="0.7" top="0.75" bottom="0.75" header="0.3" footer="0.3"/>
  <pageSetup scale="81" orientation="landscape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A17" sqref="A17"/>
    </sheetView>
  </sheetViews>
  <sheetFormatPr defaultColWidth="8.7109375" defaultRowHeight="14.45" customHeight="1" x14ac:dyDescent="0.25"/>
  <cols>
    <col min="1" max="1" width="20" style="100" customWidth="1"/>
    <col min="2" max="2" width="10.7109375" style="100" customWidth="1"/>
    <col min="3" max="3" width="16.7109375" style="100" customWidth="1"/>
    <col min="4" max="5" width="10.7109375" style="100" customWidth="1"/>
    <col min="6" max="6" width="12.28515625" style="100" customWidth="1"/>
    <col min="7" max="7" width="10.7109375" style="100" customWidth="1"/>
    <col min="8" max="8" width="13.7109375" style="100" customWidth="1"/>
    <col min="9" max="9" width="10.7109375" style="100" customWidth="1"/>
    <col min="10" max="11" width="13.42578125" style="100" customWidth="1"/>
    <col min="12" max="256" width="8.85546875" style="100" customWidth="1"/>
  </cols>
  <sheetData>
    <row r="1" spans="1:13" ht="15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5"/>
      <c r="L1" s="2"/>
      <c r="M1" s="2"/>
    </row>
    <row r="2" spans="1:13" ht="15" customHeight="1" x14ac:dyDescent="0.25">
      <c r="A2" s="2"/>
      <c r="B2" s="4"/>
      <c r="C2" s="4"/>
      <c r="D2" s="4"/>
      <c r="E2" s="4"/>
      <c r="F2" s="4"/>
      <c r="G2" s="4"/>
      <c r="H2" s="4"/>
      <c r="I2" s="4"/>
      <c r="J2" s="4"/>
      <c r="K2" s="5"/>
      <c r="L2" s="2"/>
      <c r="M2" s="2"/>
    </row>
    <row r="3" spans="1:13" ht="15" customHeight="1" x14ac:dyDescent="0.25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</row>
    <row r="4" spans="1:13" ht="30.75" customHeight="1" x14ac:dyDescent="0.25">
      <c r="A4" s="203" t="s">
        <v>78</v>
      </c>
      <c r="B4" s="204"/>
      <c r="C4" s="204"/>
      <c r="D4" s="204"/>
      <c r="E4" s="204"/>
      <c r="F4" s="204"/>
      <c r="G4" s="204"/>
      <c r="H4" s="204"/>
      <c r="I4" s="205"/>
      <c r="J4" s="201"/>
      <c r="K4" s="201"/>
      <c r="L4" s="201"/>
      <c r="M4" s="206"/>
    </row>
    <row r="5" spans="1:13" ht="15" customHeight="1" x14ac:dyDescent="0.25">
      <c r="A5" s="10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2"/>
      <c r="L5" s="13"/>
      <c r="M5" s="13"/>
    </row>
    <row r="6" spans="1:13" ht="15" customHeight="1" x14ac:dyDescent="0.25">
      <c r="A6" s="2"/>
      <c r="B6" s="4"/>
      <c r="C6" s="4"/>
      <c r="D6" s="4"/>
      <c r="E6" s="4"/>
      <c r="F6" s="4"/>
      <c r="G6" s="4"/>
      <c r="H6" s="4"/>
      <c r="I6" s="4"/>
      <c r="J6" s="4"/>
      <c r="K6" s="5"/>
      <c r="L6" s="2"/>
      <c r="M6" s="2"/>
    </row>
    <row r="7" spans="1:13" ht="15" customHeight="1" x14ac:dyDescent="0.25">
      <c r="A7" s="14" t="s">
        <v>3</v>
      </c>
      <c r="B7" s="4"/>
      <c r="C7" s="4"/>
      <c r="D7" s="4"/>
      <c r="E7" s="4"/>
      <c r="F7" s="4"/>
      <c r="G7" s="4"/>
      <c r="H7" s="4"/>
      <c r="I7" s="4"/>
      <c r="J7" s="4"/>
      <c r="K7" s="5"/>
      <c r="L7" s="2"/>
      <c r="M7" s="2"/>
    </row>
    <row r="8" spans="1:13" ht="15" customHeight="1" x14ac:dyDescent="0.25">
      <c r="A8" s="14" t="s">
        <v>4</v>
      </c>
      <c r="B8" s="4"/>
      <c r="C8" s="4"/>
      <c r="D8" s="4"/>
      <c r="E8" s="4"/>
      <c r="F8" s="4"/>
      <c r="G8" s="4"/>
      <c r="H8" s="4"/>
      <c r="I8" s="4"/>
      <c r="J8" s="4"/>
      <c r="K8" s="5"/>
      <c r="L8" s="2"/>
      <c r="M8" s="2"/>
    </row>
    <row r="9" spans="1:13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2"/>
      <c r="M9" s="2"/>
    </row>
    <row r="10" spans="1:13" ht="15" customHeight="1" x14ac:dyDescent="0.25">
      <c r="A10" s="6" t="s">
        <v>5</v>
      </c>
      <c r="B10" s="2"/>
      <c r="C10" s="2"/>
      <c r="D10" s="2"/>
      <c r="E10" s="2"/>
      <c r="F10" s="2"/>
      <c r="G10" s="2"/>
      <c r="H10" s="2"/>
      <c r="I10" s="2"/>
      <c r="J10" s="2"/>
      <c r="K10" s="5"/>
      <c r="L10" s="2"/>
      <c r="M10" s="2"/>
    </row>
    <row r="11" spans="1:13" ht="15" customHeight="1" x14ac:dyDescent="0.25">
      <c r="A11" s="170" t="s">
        <v>45</v>
      </c>
      <c r="B11" s="171"/>
      <c r="C11" s="171"/>
      <c r="D11" s="171"/>
      <c r="E11" s="98"/>
      <c r="F11" s="2"/>
      <c r="G11" s="2"/>
      <c r="H11" s="2"/>
      <c r="I11" s="2"/>
      <c r="J11" s="2"/>
      <c r="K11" s="5"/>
      <c r="L11" s="2"/>
      <c r="M11" s="2"/>
    </row>
    <row r="12" spans="1:13" ht="16.149999999999999" customHeight="1" x14ac:dyDescent="0.25">
      <c r="A12" s="16"/>
      <c r="B12" s="16"/>
      <c r="C12" s="16"/>
      <c r="D12" s="16"/>
      <c r="E12" s="16"/>
      <c r="F12" s="17"/>
      <c r="G12" s="16"/>
      <c r="H12" s="17"/>
      <c r="I12" s="16"/>
      <c r="J12" s="17"/>
      <c r="K12" s="17"/>
      <c r="L12" s="2"/>
      <c r="M12" s="2"/>
    </row>
    <row r="13" spans="1:13" ht="15.4" customHeight="1" x14ac:dyDescent="0.25">
      <c r="A13" s="18" t="s">
        <v>7</v>
      </c>
      <c r="B13" s="19"/>
      <c r="C13" s="20"/>
      <c r="D13" s="20"/>
      <c r="E13" s="20"/>
      <c r="F13" s="21"/>
      <c r="G13" s="20"/>
      <c r="H13" s="183" t="s">
        <v>46</v>
      </c>
      <c r="I13" s="184"/>
      <c r="J13" s="184"/>
      <c r="K13" s="101"/>
      <c r="L13" s="22"/>
      <c r="M13" s="2"/>
    </row>
    <row r="14" spans="1:13" ht="15" customHeight="1" x14ac:dyDescent="0.25">
      <c r="A14" s="170" t="s">
        <v>45</v>
      </c>
      <c r="B14" s="171"/>
      <c r="C14" s="171"/>
      <c r="D14" s="171"/>
      <c r="E14" s="2"/>
      <c r="F14" s="5"/>
      <c r="G14" s="2"/>
      <c r="H14" s="186" t="s">
        <v>47</v>
      </c>
      <c r="I14" s="187"/>
      <c r="J14" s="187"/>
      <c r="K14" s="102"/>
      <c r="L14" s="22"/>
      <c r="M14" s="2"/>
    </row>
    <row r="15" spans="1:13" ht="15" customHeight="1" x14ac:dyDescent="0.25">
      <c r="A15" s="23"/>
      <c r="B15" s="24"/>
      <c r="C15" s="2"/>
      <c r="D15" s="2"/>
      <c r="E15" s="2"/>
      <c r="F15" s="5"/>
      <c r="G15" s="2"/>
      <c r="H15" s="28" t="s">
        <v>68</v>
      </c>
      <c r="I15" s="29"/>
      <c r="J15" s="5"/>
      <c r="K15" s="34"/>
      <c r="L15" s="22"/>
      <c r="M15" s="2"/>
    </row>
    <row r="16" spans="1:13" ht="15.4" customHeight="1" x14ac:dyDescent="0.25">
      <c r="A16" s="25" t="s">
        <v>10</v>
      </c>
      <c r="B16" s="26">
        <v>3350</v>
      </c>
      <c r="C16" s="27" t="s">
        <v>11</v>
      </c>
      <c r="D16" s="2"/>
      <c r="E16" s="2"/>
      <c r="F16" s="5"/>
      <c r="G16" s="2"/>
      <c r="H16" s="28"/>
      <c r="I16" s="29"/>
      <c r="J16" s="5"/>
      <c r="K16" s="30"/>
      <c r="L16" s="22"/>
      <c r="M16" s="2"/>
    </row>
    <row r="17" spans="1:256" ht="15" customHeight="1" x14ac:dyDescent="0.25">
      <c r="A17" s="31" t="s">
        <v>12</v>
      </c>
      <c r="B17" s="32">
        <v>6.35</v>
      </c>
      <c r="C17" s="27" t="s">
        <v>11</v>
      </c>
      <c r="D17" s="2"/>
      <c r="E17" s="2"/>
      <c r="F17" s="5"/>
      <c r="G17" s="2"/>
      <c r="H17" s="5"/>
      <c r="I17" s="2"/>
      <c r="J17" s="33"/>
      <c r="K17" s="34"/>
      <c r="L17" s="22"/>
      <c r="M17" s="2"/>
    </row>
    <row r="18" spans="1:256" ht="15" customHeight="1" x14ac:dyDescent="0.25">
      <c r="A18" s="31" t="s">
        <v>13</v>
      </c>
      <c r="B18" s="32">
        <f>B16*B17</f>
        <v>21272.5</v>
      </c>
      <c r="C18" s="27" t="s">
        <v>14</v>
      </c>
      <c r="D18" s="2"/>
      <c r="E18" s="2"/>
      <c r="F18" s="5"/>
      <c r="G18" s="2"/>
      <c r="H18" s="5"/>
      <c r="I18" s="2"/>
      <c r="J18" s="33"/>
      <c r="K18" s="34"/>
      <c r="L18" s="22"/>
      <c r="M18" s="2"/>
    </row>
    <row r="19" spans="1:256" ht="15" customHeight="1" x14ac:dyDescent="0.25">
      <c r="A19" s="35" t="s">
        <v>15</v>
      </c>
      <c r="B19" s="36">
        <v>300</v>
      </c>
      <c r="C19" s="27" t="s">
        <v>14</v>
      </c>
      <c r="D19" s="2"/>
      <c r="E19" s="2"/>
      <c r="F19" s="5"/>
      <c r="G19" s="2"/>
      <c r="H19" s="5"/>
      <c r="I19" s="2"/>
      <c r="J19" s="33"/>
      <c r="K19" s="34"/>
      <c r="L19" s="22"/>
      <c r="M19" s="2"/>
    </row>
    <row r="20" spans="1:256" ht="15" customHeight="1" x14ac:dyDescent="0.25">
      <c r="A20" s="37"/>
      <c r="B20" s="38"/>
      <c r="C20" s="2"/>
      <c r="D20" s="2"/>
      <c r="E20" s="2"/>
      <c r="F20" s="39"/>
      <c r="G20" s="2"/>
      <c r="H20" s="39"/>
      <c r="I20" s="2"/>
      <c r="J20" s="33"/>
      <c r="K20" s="34"/>
      <c r="L20" s="22"/>
      <c r="M20" s="2"/>
    </row>
    <row r="21" spans="1:256" ht="15" customHeight="1" thickBot="1" x14ac:dyDescent="0.3">
      <c r="A21" s="23"/>
      <c r="B21" s="40"/>
      <c r="C21" s="24"/>
      <c r="D21" s="24"/>
      <c r="E21" s="41"/>
      <c r="F21" s="42" t="s">
        <v>16</v>
      </c>
      <c r="G21" s="43"/>
      <c r="H21" s="44" t="s">
        <v>17</v>
      </c>
      <c r="I21" s="22"/>
      <c r="J21" s="5"/>
      <c r="K21" s="34"/>
      <c r="L21" s="22"/>
      <c r="M21" s="2"/>
    </row>
    <row r="22" spans="1:256" ht="15" customHeight="1" thickBot="1" x14ac:dyDescent="0.3">
      <c r="A22" s="114" t="s">
        <v>18</v>
      </c>
      <c r="B22" s="115"/>
      <c r="C22" s="116"/>
      <c r="D22" s="117" t="s">
        <v>19</v>
      </c>
      <c r="E22" s="117" t="s">
        <v>20</v>
      </c>
      <c r="F22" s="117" t="s">
        <v>21</v>
      </c>
      <c r="G22" s="117" t="s">
        <v>22</v>
      </c>
      <c r="H22" s="118" t="s">
        <v>21</v>
      </c>
      <c r="I22" s="45"/>
      <c r="J22" s="46"/>
      <c r="K22" s="34"/>
      <c r="L22" s="22"/>
      <c r="M22" s="2"/>
    </row>
    <row r="23" spans="1:256" ht="15.4" customHeight="1" x14ac:dyDescent="0.25">
      <c r="A23" s="124" t="s">
        <v>23</v>
      </c>
      <c r="B23" s="125"/>
      <c r="C23" s="125"/>
      <c r="D23" s="126" t="s">
        <v>11</v>
      </c>
      <c r="E23" s="127" t="s">
        <v>24</v>
      </c>
      <c r="F23" s="128"/>
      <c r="G23" s="129">
        <f>B17*2</f>
        <v>12.7</v>
      </c>
      <c r="H23" s="130">
        <f t="shared" ref="H23:H29" si="0">F23*G23</f>
        <v>0</v>
      </c>
      <c r="I23" s="113"/>
      <c r="J23" s="48"/>
      <c r="K23" s="34"/>
      <c r="L23" s="22"/>
      <c r="M23" s="2"/>
    </row>
    <row r="24" spans="1:256" ht="16.149999999999999" customHeight="1" x14ac:dyDescent="0.25">
      <c r="A24" s="175" t="s">
        <v>25</v>
      </c>
      <c r="B24" s="176"/>
      <c r="C24" s="176"/>
      <c r="D24" s="47" t="s">
        <v>26</v>
      </c>
      <c r="E24" s="49"/>
      <c r="F24" s="50"/>
      <c r="G24" s="51">
        <v>21272.5</v>
      </c>
      <c r="H24" s="131">
        <f t="shared" si="0"/>
        <v>0</v>
      </c>
      <c r="I24" s="113"/>
      <c r="J24" s="48"/>
      <c r="K24" s="34"/>
      <c r="L24" s="22"/>
      <c r="M24" s="2"/>
    </row>
    <row r="25" spans="1:256" ht="16.149999999999999" customHeight="1" x14ac:dyDescent="0.25">
      <c r="A25" s="132" t="s">
        <v>27</v>
      </c>
      <c r="B25" s="53"/>
      <c r="C25" s="54"/>
      <c r="D25" s="47" t="s">
        <v>26</v>
      </c>
      <c r="E25" s="55" t="s">
        <v>70</v>
      </c>
      <c r="F25" s="50"/>
      <c r="G25" s="52">
        <f>B18+B19</f>
        <v>21572.5</v>
      </c>
      <c r="H25" s="131">
        <f t="shared" si="0"/>
        <v>0</v>
      </c>
      <c r="I25" s="113"/>
      <c r="J25" s="48"/>
      <c r="K25" s="34"/>
      <c r="L25" s="22"/>
      <c r="M25" s="2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103"/>
      <c r="DZ25" s="103"/>
      <c r="EA25" s="103"/>
      <c r="EB25" s="103"/>
      <c r="EC25" s="103"/>
      <c r="ED25" s="103"/>
      <c r="EE25" s="103"/>
      <c r="EF25" s="103"/>
      <c r="EG25" s="103"/>
      <c r="EH25" s="103"/>
      <c r="EI25" s="103"/>
      <c r="EJ25" s="103"/>
      <c r="EK25" s="103"/>
      <c r="EL25" s="103"/>
      <c r="EM25" s="103"/>
      <c r="EN25" s="103"/>
      <c r="EO25" s="103"/>
      <c r="EP25" s="103"/>
      <c r="EQ25" s="103"/>
      <c r="ER25" s="103"/>
      <c r="ES25" s="103"/>
      <c r="ET25" s="103"/>
      <c r="EU25" s="103"/>
      <c r="EV25" s="103"/>
      <c r="EW25" s="103"/>
      <c r="EX25" s="103"/>
      <c r="EY25" s="103"/>
      <c r="EZ25" s="103"/>
      <c r="FA25" s="103"/>
      <c r="FB25" s="103"/>
      <c r="FC25" s="103"/>
      <c r="FD25" s="103"/>
      <c r="FE25" s="103"/>
      <c r="FF25" s="103"/>
      <c r="FG25" s="103"/>
      <c r="FH25" s="103"/>
      <c r="FI25" s="103"/>
      <c r="FJ25" s="103"/>
      <c r="FK25" s="103"/>
      <c r="FL25" s="103"/>
      <c r="FM25" s="103"/>
      <c r="FN25" s="103"/>
      <c r="FO25" s="103"/>
      <c r="FP25" s="103"/>
      <c r="FQ25" s="103"/>
      <c r="FR25" s="103"/>
      <c r="FS25" s="103"/>
      <c r="FT25" s="103"/>
      <c r="FU25" s="103"/>
      <c r="FV25" s="103"/>
      <c r="FW25" s="103"/>
      <c r="FX25" s="103"/>
      <c r="FY25" s="103"/>
      <c r="FZ25" s="103"/>
      <c r="GA25" s="103"/>
      <c r="GB25" s="103"/>
      <c r="GC25" s="103"/>
      <c r="GD25" s="103"/>
      <c r="GE25" s="103"/>
      <c r="GF25" s="103"/>
      <c r="GG25" s="103"/>
      <c r="GH25" s="103"/>
      <c r="GI25" s="103"/>
      <c r="GJ25" s="103"/>
      <c r="GK25" s="103"/>
      <c r="GL25" s="103"/>
      <c r="GM25" s="103"/>
      <c r="GN25" s="103"/>
      <c r="GO25" s="103"/>
      <c r="GP25" s="103"/>
      <c r="GQ25" s="103"/>
      <c r="GR25" s="103"/>
      <c r="GS25" s="103"/>
      <c r="GT25" s="103"/>
      <c r="GU25" s="103"/>
      <c r="GV25" s="103"/>
      <c r="GW25" s="103"/>
      <c r="GX25" s="103"/>
      <c r="GY25" s="103"/>
      <c r="GZ25" s="103"/>
      <c r="HA25" s="103"/>
      <c r="HB25" s="103"/>
      <c r="HC25" s="103"/>
      <c r="HD25" s="103"/>
      <c r="HE25" s="103"/>
      <c r="HF25" s="103"/>
      <c r="HG25" s="103"/>
      <c r="HH25" s="103"/>
      <c r="HI25" s="103"/>
      <c r="HJ25" s="103"/>
      <c r="HK25" s="103"/>
      <c r="HL25" s="103"/>
      <c r="HM25" s="103"/>
      <c r="HN25" s="103"/>
      <c r="HO25" s="103"/>
      <c r="HP25" s="103"/>
      <c r="HQ25" s="103"/>
      <c r="HR25" s="103"/>
      <c r="HS25" s="103"/>
      <c r="HT25" s="103"/>
      <c r="HU25" s="103"/>
      <c r="HV25" s="103"/>
      <c r="HW25" s="103"/>
      <c r="HX25" s="103"/>
      <c r="HY25" s="103"/>
      <c r="HZ25" s="103"/>
      <c r="IA25" s="103"/>
      <c r="IB25" s="103"/>
      <c r="IC25" s="103"/>
      <c r="ID25" s="103"/>
      <c r="IE25" s="103"/>
      <c r="IF25" s="103"/>
      <c r="IG25" s="103"/>
      <c r="IH25" s="103"/>
      <c r="II25" s="103"/>
      <c r="IJ25" s="103"/>
      <c r="IK25" s="103"/>
      <c r="IL25" s="103"/>
      <c r="IM25" s="103"/>
      <c r="IN25" s="103"/>
      <c r="IO25" s="103"/>
      <c r="IP25" s="103"/>
      <c r="IQ25" s="103"/>
      <c r="IR25" s="103"/>
      <c r="IS25" s="103"/>
      <c r="IT25" s="103"/>
      <c r="IU25" s="103"/>
      <c r="IV25" s="103"/>
    </row>
    <row r="26" spans="1:256" ht="27.75" customHeight="1" x14ac:dyDescent="0.25">
      <c r="A26" s="177" t="s">
        <v>44</v>
      </c>
      <c r="B26" s="178"/>
      <c r="C26" s="179"/>
      <c r="D26" s="62" t="s">
        <v>26</v>
      </c>
      <c r="E26" s="55" t="s">
        <v>69</v>
      </c>
      <c r="F26" s="50"/>
      <c r="G26" s="52">
        <f>3810+G23</f>
        <v>3822.7</v>
      </c>
      <c r="H26" s="131">
        <f t="shared" si="0"/>
        <v>0</v>
      </c>
      <c r="I26" s="113"/>
      <c r="J26" s="48"/>
      <c r="K26" s="56"/>
      <c r="L26" s="22"/>
      <c r="M26" s="2"/>
    </row>
    <row r="27" spans="1:256" ht="16.149999999999999" customHeight="1" x14ac:dyDescent="0.25">
      <c r="A27" s="132" t="s">
        <v>65</v>
      </c>
      <c r="B27" s="53"/>
      <c r="C27" s="54"/>
      <c r="D27" s="62" t="s">
        <v>26</v>
      </c>
      <c r="E27" s="55" t="s">
        <v>24</v>
      </c>
      <c r="F27" s="50"/>
      <c r="G27" s="52">
        <v>21272.5</v>
      </c>
      <c r="H27" s="131">
        <f t="shared" si="0"/>
        <v>0</v>
      </c>
      <c r="I27" s="113"/>
      <c r="J27" s="48"/>
      <c r="K27" s="56"/>
      <c r="L27" s="22"/>
      <c r="M27" s="2"/>
    </row>
    <row r="28" spans="1:256" ht="16.149999999999999" customHeight="1" x14ac:dyDescent="0.25">
      <c r="A28" s="172" t="s">
        <v>66</v>
      </c>
      <c r="B28" s="173"/>
      <c r="C28" s="174"/>
      <c r="D28" s="62" t="s">
        <v>26</v>
      </c>
      <c r="E28" s="55" t="s">
        <v>24</v>
      </c>
      <c r="F28" s="50"/>
      <c r="G28" s="52">
        <f>B18</f>
        <v>21272.5</v>
      </c>
      <c r="H28" s="131">
        <f t="shared" si="0"/>
        <v>0</v>
      </c>
      <c r="I28" s="113"/>
      <c r="J28" s="48"/>
      <c r="K28" s="56"/>
      <c r="L28" s="22"/>
      <c r="M28" s="2"/>
    </row>
    <row r="29" spans="1:256" ht="15" customHeight="1" thickBot="1" x14ac:dyDescent="0.3">
      <c r="A29" s="180" t="s">
        <v>30</v>
      </c>
      <c r="B29" s="181"/>
      <c r="C29" s="182"/>
      <c r="D29" s="133" t="s">
        <v>11</v>
      </c>
      <c r="E29" s="134"/>
      <c r="F29" s="135"/>
      <c r="G29" s="136">
        <v>3350</v>
      </c>
      <c r="H29" s="137">
        <f t="shared" si="0"/>
        <v>0</v>
      </c>
      <c r="I29" s="113"/>
      <c r="J29" s="48"/>
      <c r="K29" s="56"/>
      <c r="L29" s="22"/>
      <c r="M29" s="2"/>
    </row>
    <row r="30" spans="1:256" ht="15" customHeight="1" thickBot="1" x14ac:dyDescent="0.3">
      <c r="A30" s="119"/>
      <c r="B30" s="120"/>
      <c r="C30" s="120"/>
      <c r="D30" s="120"/>
      <c r="E30" s="121"/>
      <c r="F30" s="121"/>
      <c r="G30" s="122" t="s">
        <v>31</v>
      </c>
      <c r="H30" s="123">
        <f>SUM(H23:H29)</f>
        <v>0</v>
      </c>
      <c r="I30" s="63"/>
      <c r="J30" s="64"/>
      <c r="K30" s="65"/>
      <c r="L30" s="22"/>
      <c r="M30" s="2"/>
    </row>
    <row r="31" spans="1:256" ht="16.899999999999999" customHeight="1" x14ac:dyDescent="0.25">
      <c r="A31" s="66"/>
      <c r="B31" s="67"/>
      <c r="C31" s="67"/>
      <c r="D31" s="67"/>
      <c r="E31" s="68"/>
      <c r="F31" s="69"/>
      <c r="G31" s="69"/>
      <c r="H31" s="70"/>
      <c r="I31" s="69"/>
      <c r="J31" s="71" t="s">
        <v>32</v>
      </c>
      <c r="K31" s="72" t="s">
        <v>33</v>
      </c>
      <c r="L31" s="22"/>
      <c r="M31" s="2"/>
    </row>
    <row r="32" spans="1:256" ht="15" customHeight="1" x14ac:dyDescent="0.25">
      <c r="A32" s="66"/>
      <c r="B32" s="67"/>
      <c r="C32" s="67"/>
      <c r="D32" s="67"/>
      <c r="E32" s="69"/>
      <c r="F32" s="69"/>
      <c r="G32" s="69"/>
      <c r="H32" s="73" t="s">
        <v>34</v>
      </c>
      <c r="I32" s="74" t="s">
        <v>21</v>
      </c>
      <c r="J32" s="75">
        <f>H30*0.2</f>
        <v>0</v>
      </c>
      <c r="K32" s="76">
        <f>H30*1.2</f>
        <v>0</v>
      </c>
      <c r="L32" s="22"/>
      <c r="M32" s="2"/>
    </row>
    <row r="33" spans="1:13" ht="15" customHeight="1" x14ac:dyDescent="0.25">
      <c r="A33" s="23"/>
      <c r="B33" s="24"/>
      <c r="C33" s="24"/>
      <c r="D33" s="24"/>
      <c r="E33" s="24"/>
      <c r="F33" s="39"/>
      <c r="G33" s="77"/>
      <c r="H33" s="77"/>
      <c r="I33" s="78"/>
      <c r="J33" s="79"/>
      <c r="K33" s="80"/>
      <c r="L33" s="22"/>
      <c r="M33" s="2"/>
    </row>
    <row r="34" spans="1:13" ht="15" customHeight="1" x14ac:dyDescent="0.25">
      <c r="A34" s="81"/>
      <c r="B34" s="20"/>
      <c r="C34" s="20"/>
      <c r="D34" s="20"/>
      <c r="E34" s="20"/>
      <c r="F34" s="21"/>
      <c r="G34" s="82"/>
      <c r="H34" s="83"/>
      <c r="I34" s="84"/>
      <c r="J34" s="85"/>
      <c r="K34" s="86"/>
      <c r="L34" s="22"/>
      <c r="M34" s="2"/>
    </row>
    <row r="35" spans="1:13" ht="15.4" customHeight="1" x14ac:dyDescent="0.25">
      <c r="A35" s="87" t="s">
        <v>35</v>
      </c>
      <c r="B35" s="88"/>
      <c r="C35" s="88"/>
      <c r="D35" s="88"/>
      <c r="E35" s="88"/>
      <c r="F35" s="88"/>
      <c r="G35" s="89"/>
      <c r="H35" s="89"/>
      <c r="I35" s="90"/>
      <c r="J35" s="89"/>
      <c r="K35" s="91"/>
      <c r="L35" s="4"/>
      <c r="M35" s="4"/>
    </row>
    <row r="36" spans="1:13" ht="15" customHeight="1" x14ac:dyDescent="0.25">
      <c r="A36" s="87" t="s">
        <v>36</v>
      </c>
      <c r="B36" s="88"/>
      <c r="C36" s="88"/>
      <c r="D36" s="88"/>
      <c r="E36" s="88"/>
      <c r="F36" s="88"/>
      <c r="G36" s="92"/>
      <c r="H36" s="92"/>
      <c r="I36" s="93"/>
      <c r="J36" s="93"/>
      <c r="K36" s="94"/>
      <c r="L36" s="4"/>
      <c r="M36" s="4"/>
    </row>
    <row r="37" spans="1:13" ht="13.7" customHeight="1" x14ac:dyDescent="0.25">
      <c r="A37" s="166" t="s">
        <v>37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</row>
    <row r="38" spans="1:13" ht="13.7" customHeight="1" x14ac:dyDescent="0.25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</row>
    <row r="39" spans="1:13" ht="15" customHeight="1" x14ac:dyDescent="0.25">
      <c r="A39" s="2"/>
      <c r="B39" s="2"/>
      <c r="C39" s="2"/>
      <c r="D39" s="2"/>
      <c r="E39" s="2"/>
      <c r="F39" s="5"/>
      <c r="G39" s="2"/>
      <c r="H39" s="5"/>
      <c r="I39" s="2"/>
      <c r="J39" s="5"/>
      <c r="K39" s="5"/>
      <c r="L39" s="2"/>
      <c r="M39" s="2"/>
    </row>
    <row r="40" spans="1:13" ht="15" customHeight="1" x14ac:dyDescent="0.25">
      <c r="A40" s="15"/>
      <c r="B40" s="15"/>
      <c r="C40" s="4"/>
      <c r="D40" s="4"/>
      <c r="E40" s="4"/>
      <c r="F40" s="4"/>
      <c r="G40" s="96" t="s">
        <v>38</v>
      </c>
      <c r="H40" s="97"/>
      <c r="I40" s="97"/>
      <c r="J40" s="5"/>
      <c r="K40" s="5"/>
      <c r="L40" s="2"/>
      <c r="M40" s="2"/>
    </row>
    <row r="41" spans="1:13" ht="15" customHeight="1" x14ac:dyDescent="0.25">
      <c r="A41" s="168" t="s">
        <v>39</v>
      </c>
      <c r="B41" s="169"/>
      <c r="C41" s="169"/>
      <c r="D41" s="98"/>
      <c r="E41" s="98"/>
      <c r="F41" s="4"/>
      <c r="G41" s="96" t="s">
        <v>40</v>
      </c>
      <c r="H41" s="97"/>
      <c r="I41" s="97"/>
      <c r="J41" s="5"/>
      <c r="K41" s="5"/>
      <c r="L41" s="2"/>
      <c r="M41" s="2"/>
    </row>
  </sheetData>
  <mergeCells count="11">
    <mergeCell ref="A41:C41"/>
    <mergeCell ref="A24:C24"/>
    <mergeCell ref="A28:C28"/>
    <mergeCell ref="A29:C29"/>
    <mergeCell ref="H13:J13"/>
    <mergeCell ref="A26:C26"/>
    <mergeCell ref="H14:J14"/>
    <mergeCell ref="A11:D11"/>
    <mergeCell ref="A14:D14"/>
    <mergeCell ref="A37:M37"/>
    <mergeCell ref="A4:I4"/>
  </mergeCells>
  <conditionalFormatting sqref="G24">
    <cfRule type="cellIs" dxfId="0" priority="1" stopIfTrue="1" operator="lessThan">
      <formula>0</formula>
    </cfRule>
  </conditionalFormatting>
  <pageMargins left="0.7" right="0.7" top="0.75" bottom="0.75" header="0.3" footer="0.3"/>
  <pageSetup scale="81" orientation="landscape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1"/>
  <sheetViews>
    <sheetView showGridLines="0" workbookViewId="0">
      <selection activeCell="G14" sqref="G14"/>
    </sheetView>
  </sheetViews>
  <sheetFormatPr defaultColWidth="8.7109375" defaultRowHeight="14.45" customHeight="1" x14ac:dyDescent="0.25"/>
  <cols>
    <col min="1" max="1" width="3.7109375" style="103" customWidth="1"/>
    <col min="2" max="2" width="4.28515625" style="103" customWidth="1"/>
    <col min="3" max="3" width="11.28515625" style="103" customWidth="1"/>
    <col min="4" max="4" width="6.42578125" style="103" customWidth="1"/>
    <col min="5" max="5" width="23.42578125" style="103" customWidth="1"/>
    <col min="6" max="8" width="11.28515625" style="103" customWidth="1"/>
    <col min="9" max="9" width="14.28515625" style="103" customWidth="1"/>
    <col min="10" max="10" width="15.28515625" style="103" customWidth="1"/>
    <col min="11" max="253" width="8.85546875" style="103" customWidth="1"/>
  </cols>
  <sheetData>
    <row r="1" spans="1:10" ht="15" customHeight="1" x14ac:dyDescent="0.25">
      <c r="A1" s="200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28.5" customHeight="1" x14ac:dyDescent="0.25">
      <c r="A2" s="203" t="s">
        <v>78</v>
      </c>
      <c r="B2" s="204"/>
      <c r="C2" s="204"/>
      <c r="D2" s="204"/>
      <c r="E2" s="204"/>
      <c r="F2" s="204"/>
      <c r="G2" s="204"/>
      <c r="H2" s="204"/>
      <c r="I2" s="205"/>
      <c r="J2" s="202"/>
    </row>
    <row r="3" spans="1:10" ht="15" customHeight="1" thickBot="1" x14ac:dyDescent="0.3">
      <c r="A3" s="2"/>
      <c r="B3" s="199"/>
      <c r="C3" s="199"/>
      <c r="D3" s="199"/>
      <c r="E3" s="199"/>
      <c r="F3" s="199"/>
      <c r="G3" s="199"/>
      <c r="H3" s="199"/>
      <c r="I3" s="199"/>
      <c r="J3" s="105"/>
    </row>
    <row r="4" spans="1:10" ht="37.5" customHeight="1" thickBot="1" x14ac:dyDescent="0.3">
      <c r="A4" s="102"/>
      <c r="B4" s="138" t="s">
        <v>48</v>
      </c>
      <c r="C4" s="117" t="s">
        <v>49</v>
      </c>
      <c r="D4" s="117" t="s">
        <v>50</v>
      </c>
      <c r="E4" s="117" t="s">
        <v>51</v>
      </c>
      <c r="F4" s="139" t="s">
        <v>52</v>
      </c>
      <c r="G4" s="139" t="s">
        <v>53</v>
      </c>
      <c r="H4" s="140" t="s">
        <v>54</v>
      </c>
      <c r="I4" s="141" t="s">
        <v>55</v>
      </c>
      <c r="J4" s="142" t="s">
        <v>56</v>
      </c>
    </row>
    <row r="5" spans="1:10" ht="15.4" customHeight="1" x14ac:dyDescent="0.25">
      <c r="A5" s="104"/>
      <c r="B5" s="149">
        <v>1</v>
      </c>
      <c r="C5" s="150" t="s">
        <v>57</v>
      </c>
      <c r="D5" s="151" t="s">
        <v>58</v>
      </c>
      <c r="E5" s="152" t="s">
        <v>59</v>
      </c>
      <c r="F5" s="153">
        <v>0</v>
      </c>
      <c r="G5" s="154">
        <v>14.260999999999999</v>
      </c>
      <c r="H5" s="153">
        <v>4.8929999999999998</v>
      </c>
      <c r="I5" s="155"/>
      <c r="J5" s="156">
        <f>I5*1.2</f>
        <v>0</v>
      </c>
    </row>
    <row r="6" spans="1:10" ht="15" customHeight="1" x14ac:dyDescent="0.25">
      <c r="A6" s="104"/>
      <c r="B6" s="157">
        <v>2</v>
      </c>
      <c r="C6" s="112" t="s">
        <v>60</v>
      </c>
      <c r="D6" s="109" t="s">
        <v>58</v>
      </c>
      <c r="E6" s="110" t="s">
        <v>61</v>
      </c>
      <c r="F6" s="106">
        <v>0</v>
      </c>
      <c r="G6" s="107">
        <v>11.797000000000001</v>
      </c>
      <c r="H6" s="106">
        <v>5.492</v>
      </c>
      <c r="I6" s="108"/>
      <c r="J6" s="158">
        <f>I6*1.2</f>
        <v>0</v>
      </c>
    </row>
    <row r="7" spans="1:10" ht="15" customHeight="1" thickBot="1" x14ac:dyDescent="0.3">
      <c r="A7" s="104"/>
      <c r="B7" s="159">
        <v>8</v>
      </c>
      <c r="C7" s="160" t="s">
        <v>62</v>
      </c>
      <c r="D7" s="161" t="s">
        <v>58</v>
      </c>
      <c r="E7" s="162" t="s">
        <v>63</v>
      </c>
      <c r="F7" s="163">
        <v>0</v>
      </c>
      <c r="G7" s="163">
        <v>3.35</v>
      </c>
      <c r="H7" s="163">
        <v>3.35</v>
      </c>
      <c r="I7" s="164"/>
      <c r="J7" s="165">
        <f>I7*1.2</f>
        <v>0</v>
      </c>
    </row>
    <row r="8" spans="1:10" ht="15" customHeight="1" thickBot="1" x14ac:dyDescent="0.3">
      <c r="A8" s="102"/>
      <c r="B8" s="143"/>
      <c r="C8" s="144" t="s">
        <v>64</v>
      </c>
      <c r="D8" s="145"/>
      <c r="E8" s="145"/>
      <c r="F8" s="145"/>
      <c r="G8" s="145"/>
      <c r="H8" s="146">
        <f>SUM(H5:H7)</f>
        <v>13.734999999999999</v>
      </c>
      <c r="I8" s="147">
        <f>SUM(I5:I7)</f>
        <v>0</v>
      </c>
      <c r="J8" s="148">
        <f>SUM(J5:J7)</f>
        <v>0</v>
      </c>
    </row>
    <row r="9" spans="1:10" ht="15.4" customHeight="1" x14ac:dyDescent="0.25">
      <c r="A9" s="2"/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111"/>
    </row>
  </sheetData>
  <mergeCells count="2">
    <mergeCell ref="B3:I3"/>
    <mergeCell ref="A2:I2"/>
  </mergeCells>
  <pageMargins left="0.7" right="0.7" top="0.75" bottom="0.75" header="0.3" footer="0.3"/>
  <pageSetup scale="82" orientation="landscape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2783</vt:lpstr>
      <vt:lpstr>2753</vt:lpstr>
      <vt:lpstr>2798</vt:lpstr>
      <vt:lpstr>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dcterms:created xsi:type="dcterms:W3CDTF">2019-06-12T05:50:42Z</dcterms:created>
  <dcterms:modified xsi:type="dcterms:W3CDTF">2019-06-13T10:34:33Z</dcterms:modified>
</cp:coreProperties>
</file>