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W:\Úsek GŘ\PZO\Zakázkové oddělení\Poptávky\2023\4_duben 2023\104_ND tramvajových vozidel z produkce ČKD\distribuce\"/>
    </mc:Choice>
  </mc:AlternateContent>
  <xr:revisionPtr revIDLastSave="0" documentId="13_ncr:1_{85A58984-CC4E-4780-A4A0-F2D61F409562}" xr6:coauthVersionLast="47" xr6:coauthVersionMax="47" xr10:uidLastSave="{00000000-0000-0000-0000-000000000000}"/>
  <bookViews>
    <workbookView xWindow="675" yWindow="1020" windowWidth="17610" windowHeight="1158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List1!$A$3:$F$42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20" i="1"/>
  <c r="F7" i="1"/>
  <c r="D7" i="1"/>
  <c r="D10" i="1"/>
  <c r="F10" i="1" s="1"/>
  <c r="D14" i="1"/>
  <c r="F14" i="1" s="1"/>
  <c r="D17" i="1"/>
  <c r="F17" i="1" s="1"/>
  <c r="D20" i="1"/>
  <c r="D23" i="1"/>
  <c r="F23" i="1" s="1"/>
  <c r="D26" i="1"/>
  <c r="F26" i="1" s="1"/>
  <c r="D28" i="1"/>
  <c r="F28" i="1" s="1"/>
  <c r="D31" i="1"/>
  <c r="F31" i="1" s="1"/>
  <c r="D34" i="1"/>
  <c r="F34" i="1" s="1"/>
  <c r="D37" i="1"/>
  <c r="F37" i="1" s="1"/>
  <c r="D40" i="1"/>
  <c r="D4" i="1"/>
  <c r="F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Majer František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<sst xmlns="http://schemas.openxmlformats.org/spreadsheetml/2006/main" count="66" uniqueCount="63">
  <si>
    <t>Číslo materiálu</t>
  </si>
  <si>
    <t>Název materiálu</t>
  </si>
  <si>
    <t>Text objedn.nákupu</t>
  </si>
  <si>
    <t>Příloha č. 1 – Technická specifikace a ceník</t>
  </si>
  <si>
    <t>Cena v Kč/ks bez DPH včetně všech nákladů na dopravu</t>
  </si>
  <si>
    <t>6:30 - 13:30</t>
  </si>
  <si>
    <t>Dodací adresa:</t>
  </si>
  <si>
    <t>Sklad 300</t>
  </si>
  <si>
    <t>Hudcova 74</t>
  </si>
  <si>
    <t>Brno - Medlánky 621 00</t>
  </si>
  <si>
    <t>otervírací doba skladu:</t>
  </si>
  <si>
    <t>Předpokládaná spotřeba v kusech na 1 rok</t>
  </si>
  <si>
    <t>smlouva č. 23/XXX/3062</t>
  </si>
  <si>
    <t>ČIDLO  GA39</t>
  </si>
  <si>
    <t xml:space="preserve"> KATALOG Č.: 50 201 001</t>
  </si>
  <si>
    <t xml:space="preserve"> VÝKRES Č.: 3-41-225222</t>
  </si>
  <si>
    <t xml:space="preserve"> UMÍSTĚNÍ: DĚLIČ ODPOROVÝ S ČIDLY /TV14/</t>
  </si>
  <si>
    <t>VENTILÁTOR  TE 026  A02</t>
  </si>
  <si>
    <t xml:space="preserve"> KATALOG Č.: 50 867 040</t>
  </si>
  <si>
    <t xml:space="preserve"> VÝKRES Č.: není</t>
  </si>
  <si>
    <t xml:space="preserve"> UMÍSTĚNÍ: MOTOR TRAKČNÍ /T6A5/</t>
  </si>
  <si>
    <t>VENTILÁTOR ZADNÍ  TE 026  A04/A05</t>
  </si>
  <si>
    <t xml:space="preserve"> KATALOG Č.: 50 846 086</t>
  </si>
  <si>
    <t xml:space="preserve"> VÝKRES Č.: 436814502 C</t>
  </si>
  <si>
    <t xml:space="preserve"> SPECIFIKACE: pro TM TE026 A04/A05</t>
  </si>
  <si>
    <t xml:space="preserve"> UMÍSTĚNÍ: MOTOR TRAKČNÍ /KT8N/</t>
  </si>
  <si>
    <t>PÓL POMOCNÝ  TE 023 (křížený)</t>
  </si>
  <si>
    <t xml:space="preserve"> KATALOG Č.: 55 830 001</t>
  </si>
  <si>
    <t xml:space="preserve"> VÝKRES Č.: 4-812867/č.1</t>
  </si>
  <si>
    <t xml:space="preserve"> UMÍSTĚNÍ: TRAKČNÍ MOTOR /KT8SU/</t>
  </si>
  <si>
    <t>PÓL POMOCNÝ  TE 023 (nekřížený)</t>
  </si>
  <si>
    <t xml:space="preserve"> KATALOG Č.: 55 830 002</t>
  </si>
  <si>
    <t xml:space="preserve"> VÝKRES Č.: 4-812868/č.2</t>
  </si>
  <si>
    <t>PÓL HLAVNÍ  TE 023  (křížený)</t>
  </si>
  <si>
    <t xml:space="preserve"> KATALOG Č.: 55 830 003</t>
  </si>
  <si>
    <t xml:space="preserve"> VÝKRES Č.: 4-812865/č.1</t>
  </si>
  <si>
    <t xml:space="preserve"> UMÍSTĚNÍ: TRAKČNÍ MOTOR /KT8/</t>
  </si>
  <si>
    <t>PÓL HLAVNÍ  TE 023  (nekřížený)</t>
  </si>
  <si>
    <t xml:space="preserve"> KATALOG Č.: 55 830 004</t>
  </si>
  <si>
    <t xml:space="preserve"> VÝKRES Č.: 4-812866/č.2</t>
  </si>
  <si>
    <t>ŠTÍT MOTORU TE 023 - ZADNÍ</t>
  </si>
  <si>
    <t xml:space="preserve"> KATALOG Č.: 55 862 014</t>
  </si>
  <si>
    <t xml:space="preserve"> UMÍSTĚNÍ: MOTOR TRAKČNÍ TE023</t>
  </si>
  <si>
    <t>TRANSFORMÁTOR  ST2</t>
  </si>
  <si>
    <t xml:space="preserve"> KATALOG Č.: 55 972 000</t>
  </si>
  <si>
    <t xml:space="preserve"> VÝKRES Č.: 3-36-840364</t>
  </si>
  <si>
    <t xml:space="preserve"> UMÍSTĚNÍ: BLOK STŘÍDAČE STN /T6A5/</t>
  </si>
  <si>
    <t>ČIDLO PROUDU  GA19</t>
  </si>
  <si>
    <t xml:space="preserve"> KATALOG Č.: 55 992 100</t>
  </si>
  <si>
    <t xml:space="preserve"> VÝKRES Č.: 2-39-390345</t>
  </si>
  <si>
    <t xml:space="preserve"> UMÍSTĚNÍ: PULZNÍ MĚNIČ PE29A/B /T6A5/</t>
  </si>
  <si>
    <t>ČIDLO NAPĚTÍ  GA20</t>
  </si>
  <si>
    <t xml:space="preserve"> KATALOG Č.: 55 992 101</t>
  </si>
  <si>
    <t xml:space="preserve"> VÝKRES Č.: 2-39-390346</t>
  </si>
  <si>
    <t>TLUMIVKA  OE42</t>
  </si>
  <si>
    <t xml:space="preserve"> KATALOG Č.: 55 993 000</t>
  </si>
  <si>
    <t xml:space="preserve"> VÝKRES Č.: 1-840073</t>
  </si>
  <si>
    <t xml:space="preserve"> UMÍSTĚNÍ: PULZNÍ MĚNIČ PE15A/B /KT8SU/</t>
  </si>
  <si>
    <t>KALORIFER  XJ17</t>
  </si>
  <si>
    <t xml:space="preserve"> KATALOG Č.: 56 160 000</t>
  </si>
  <si>
    <t xml:space="preserve"> VÝKRES Č.: 1-37-140101</t>
  </si>
  <si>
    <t xml:space="preserve"> UMÍSTĚNÍ: KALORIFER XJ17 /T6A5/</t>
  </si>
  <si>
    <t>Cena celkem v Kč bez DPH včetně všech nákladů na dopravu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</si>
</sst>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3" borderId="1" xfId="0" applyFont="1" applyFill="1" applyBorder="1" applyAlignment="1">
      <alignment horizontal="center" vertical="center" wrapText="1" shrinkToFit="1"/>
    </xf>
    <xf numFmtId="0" fontId="6" fillId="0" borderId="0" xfId="0" applyFont="1"/>
    <xf numFmtId="20" fontId="0" fillId="0" borderId="0" xfId="0" applyNumberFormat="1"/>
    <xf numFmtId="0" fontId="7" fillId="0" borderId="0" xfId="0" applyFont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0" fontId="0" fillId="0" borderId="0" xfId="0" applyAlignment="1">
      <alignment horizontal="left"/>
    </xf>
    <xf numFmtId="1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left"/>
    </xf>
    <xf numFmtId="49" fontId="1" fillId="2" borderId="1" xfId="0" applyNumberFormat="1" applyFont="1" applyFill="1" applyBorder="1"/>
    <xf numFmtId="1" fontId="1" fillId="2" borderId="10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left"/>
    </xf>
    <xf numFmtId="49" fontId="1" fillId="2" borderId="14" xfId="0" applyNumberFormat="1" applyFont="1" applyFill="1" applyBorder="1" applyAlignment="1">
      <alignment horizontal="left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louvy%20v%20b&#283;hu\!!!%20%20%20P&#344;&#205;PRAVA%202023%20%20!!!\___n&#225;hradn&#237;%20dily%20tramvajov&#253;ch%20vozidel%20z%20produkce%20&#268;KD\cenov&#253;%20v&#253;h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>
        <row r="1">
          <cell r="C1" t="str">
            <v>Reálná spotřeba</v>
          </cell>
        </row>
        <row r="2"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 t="str">
            <v>Cena za kus v Kč bez DPH</v>
          </cell>
          <cell r="I2" t="str">
            <v>předpokládaný odhad zakázky na 1 rok</v>
          </cell>
        </row>
        <row r="3">
          <cell r="A3" t="str">
            <v>Materiálové č.</v>
          </cell>
          <cell r="B3" t="str">
            <v>Název materiálu</v>
          </cell>
        </row>
        <row r="4">
          <cell r="A4">
            <v>6050847010400</v>
          </cell>
          <cell r="B4" t="str">
            <v>VENTILÁTOR  TE 026  A02</v>
          </cell>
          <cell r="C4">
            <v>1</v>
          </cell>
          <cell r="D4">
            <v>4</v>
          </cell>
          <cell r="E4">
            <v>3</v>
          </cell>
          <cell r="F4">
            <v>0</v>
          </cell>
          <cell r="G4">
            <v>3</v>
          </cell>
          <cell r="H4">
            <v>11282</v>
          </cell>
          <cell r="I4">
            <v>3</v>
          </cell>
          <cell r="J4">
            <v>33846</v>
          </cell>
        </row>
        <row r="5">
          <cell r="A5">
            <v>6050847010600</v>
          </cell>
          <cell r="B5" t="str">
            <v>VENTILÁTOR ZADNÍ  TE 026  A04/A05</v>
          </cell>
          <cell r="C5">
            <v>0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5812</v>
          </cell>
          <cell r="I5">
            <v>1</v>
          </cell>
          <cell r="J5">
            <v>5812</v>
          </cell>
        </row>
        <row r="6">
          <cell r="A6">
            <v>6055972000000</v>
          </cell>
          <cell r="B6" t="str">
            <v>TRANSFORMÁTOR  ST2</v>
          </cell>
          <cell r="C6">
            <v>2</v>
          </cell>
          <cell r="D6">
            <v>1</v>
          </cell>
          <cell r="E6">
            <v>2</v>
          </cell>
          <cell r="F6">
            <v>1</v>
          </cell>
          <cell r="G6">
            <v>0</v>
          </cell>
          <cell r="H6">
            <v>4570</v>
          </cell>
          <cell r="I6">
            <v>1</v>
          </cell>
          <cell r="J6">
            <v>4570</v>
          </cell>
        </row>
        <row r="7">
          <cell r="A7">
            <v>6055992100000</v>
          </cell>
          <cell r="B7" t="str">
            <v>ČIDLO PROUDU  GA19</v>
          </cell>
          <cell r="C7">
            <v>9</v>
          </cell>
          <cell r="D7">
            <v>9</v>
          </cell>
          <cell r="E7">
            <v>6</v>
          </cell>
          <cell r="F7">
            <v>14</v>
          </cell>
          <cell r="G7">
            <v>8</v>
          </cell>
          <cell r="H7">
            <v>8950</v>
          </cell>
          <cell r="I7">
            <v>8</v>
          </cell>
          <cell r="J7">
            <v>71600</v>
          </cell>
        </row>
        <row r="8">
          <cell r="A8">
            <v>6055992101000</v>
          </cell>
          <cell r="B8" t="str">
            <v>ČIDLO NAPĚTÍ  GA20</v>
          </cell>
          <cell r="C8">
            <v>13</v>
          </cell>
          <cell r="D8">
            <v>15</v>
          </cell>
          <cell r="E8">
            <v>6</v>
          </cell>
          <cell r="F8">
            <v>10</v>
          </cell>
          <cell r="G8">
            <v>4</v>
          </cell>
          <cell r="H8">
            <v>7990</v>
          </cell>
          <cell r="I8">
            <v>6</v>
          </cell>
          <cell r="J8">
            <v>47940</v>
          </cell>
        </row>
        <row r="9">
          <cell r="A9">
            <v>6050201001000</v>
          </cell>
          <cell r="B9" t="str">
            <v>ČIDLO  GA39</v>
          </cell>
          <cell r="C9">
            <v>3</v>
          </cell>
          <cell r="D9">
            <v>4</v>
          </cell>
          <cell r="E9">
            <v>0</v>
          </cell>
          <cell r="F9">
            <v>0</v>
          </cell>
          <cell r="G9">
            <v>0</v>
          </cell>
          <cell r="H9">
            <v>8890</v>
          </cell>
          <cell r="I9">
            <v>1</v>
          </cell>
          <cell r="J9">
            <v>8890</v>
          </cell>
        </row>
        <row r="10">
          <cell r="A10">
            <v>6056160000000</v>
          </cell>
          <cell r="B10" t="str">
            <v>KALORIFER  XJ17</v>
          </cell>
          <cell r="C10">
            <v>5</v>
          </cell>
          <cell r="D10">
            <v>4</v>
          </cell>
          <cell r="E10">
            <v>1</v>
          </cell>
          <cell r="F10">
            <v>2</v>
          </cell>
          <cell r="G10">
            <v>0</v>
          </cell>
          <cell r="H10">
            <v>22750</v>
          </cell>
          <cell r="I10">
            <v>1</v>
          </cell>
          <cell r="J10">
            <v>22750</v>
          </cell>
        </row>
        <row r="11">
          <cell r="A11">
            <v>6055862014000</v>
          </cell>
          <cell r="B11" t="str">
            <v>ŠTÍT MOTORU TE 023 - ZADNÍ</v>
          </cell>
          <cell r="C11">
            <v>2</v>
          </cell>
          <cell r="D11">
            <v>0</v>
          </cell>
          <cell r="E11">
            <v>2</v>
          </cell>
          <cell r="F11">
            <v>1</v>
          </cell>
          <cell r="G11">
            <v>0</v>
          </cell>
          <cell r="H11">
            <v>10813</v>
          </cell>
          <cell r="I11">
            <v>1</v>
          </cell>
          <cell r="J11">
            <v>10813</v>
          </cell>
        </row>
        <row r="12">
          <cell r="A12">
            <v>6055830001000</v>
          </cell>
          <cell r="B12" t="str">
            <v>PÓL POMOCNÝ  TE 023 (křížený)</v>
          </cell>
          <cell r="C12">
            <v>5</v>
          </cell>
          <cell r="D12">
            <v>6</v>
          </cell>
          <cell r="E12">
            <v>7</v>
          </cell>
          <cell r="F12">
            <v>5</v>
          </cell>
          <cell r="G12">
            <v>6</v>
          </cell>
          <cell r="H12">
            <v>4225</v>
          </cell>
          <cell r="I12">
            <v>6</v>
          </cell>
          <cell r="J12">
            <v>25350</v>
          </cell>
        </row>
        <row r="13">
          <cell r="A13">
            <v>6055830002000</v>
          </cell>
          <cell r="B13" t="str">
            <v>PÓL POMOCNÝ  TE 023 (nekřížený)</v>
          </cell>
          <cell r="C13">
            <v>5</v>
          </cell>
          <cell r="D13">
            <v>9</v>
          </cell>
          <cell r="E13">
            <v>9</v>
          </cell>
          <cell r="F13">
            <v>6</v>
          </cell>
          <cell r="G13">
            <v>1</v>
          </cell>
          <cell r="H13">
            <v>4225</v>
          </cell>
          <cell r="I13">
            <v>2</v>
          </cell>
          <cell r="J13">
            <v>8450</v>
          </cell>
        </row>
        <row r="14">
          <cell r="A14">
            <v>6055830003000</v>
          </cell>
          <cell r="B14" t="str">
            <v>PÓL HLAVNÍ  TE 023  (křížený)</v>
          </cell>
          <cell r="C14">
            <v>0</v>
          </cell>
          <cell r="D14">
            <v>0</v>
          </cell>
          <cell r="E14">
            <v>5</v>
          </cell>
          <cell r="F14">
            <v>3</v>
          </cell>
          <cell r="G14">
            <v>0</v>
          </cell>
          <cell r="H14">
            <v>5224</v>
          </cell>
          <cell r="I14">
            <v>2</v>
          </cell>
          <cell r="J14">
            <v>10448</v>
          </cell>
        </row>
        <row r="15">
          <cell r="A15">
            <v>6055830004000</v>
          </cell>
          <cell r="B15" t="str">
            <v>PÓL HLAVNÍ  TE 023  (nekřížený)</v>
          </cell>
          <cell r="C15">
            <v>1</v>
          </cell>
          <cell r="D15">
            <v>1</v>
          </cell>
          <cell r="E15">
            <v>5</v>
          </cell>
          <cell r="F15">
            <v>2</v>
          </cell>
          <cell r="G15">
            <v>0</v>
          </cell>
          <cell r="H15">
            <v>5224</v>
          </cell>
          <cell r="I15">
            <v>2</v>
          </cell>
          <cell r="J15">
            <v>10448</v>
          </cell>
        </row>
        <row r="16">
          <cell r="A16">
            <v>6055993000000</v>
          </cell>
          <cell r="B16" t="str">
            <v>TLUMIVKA  OE42</v>
          </cell>
          <cell r="C16">
            <v>3</v>
          </cell>
          <cell r="D16">
            <v>7</v>
          </cell>
          <cell r="E16">
            <v>1</v>
          </cell>
          <cell r="F16">
            <v>2</v>
          </cell>
          <cell r="G16">
            <v>0</v>
          </cell>
          <cell r="H16">
            <v>10250</v>
          </cell>
          <cell r="I16">
            <v>2</v>
          </cell>
          <cell r="J16">
            <v>20500</v>
          </cell>
        </row>
        <row r="17">
          <cell r="C17">
            <v>343399</v>
          </cell>
          <cell r="D17">
            <v>290305</v>
          </cell>
          <cell r="E17">
            <v>241704</v>
          </cell>
          <cell r="F17">
            <v>346647</v>
          </cell>
          <cell r="G17">
            <v>153745</v>
          </cell>
          <cell r="I17">
            <v>281417</v>
          </cell>
          <cell r="J17">
            <v>281417</v>
          </cell>
        </row>
        <row r="18">
          <cell r="H18" t="str">
            <v>zaokrouhlené +10% pro odhad</v>
          </cell>
          <cell r="I18">
            <v>310000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tabSelected="1" zoomScaleNormal="100" workbookViewId="0">
      <selection activeCell="D44" sqref="D44"/>
    </sheetView>
  </sheetViews>
  <sheetFormatPr defaultRowHeight="15" x14ac:dyDescent="0.25"/>
  <cols>
    <col min="1" max="1" width="16.140625" customWidth="1"/>
    <col min="2" max="2" width="34.28515625" bestFit="1" customWidth="1"/>
    <col min="3" max="3" width="42.7109375" bestFit="1" customWidth="1"/>
    <col min="4" max="4" width="15" customWidth="1"/>
    <col min="5" max="5" width="22.5703125" customWidth="1"/>
    <col min="6" max="6" width="23" customWidth="1"/>
  </cols>
  <sheetData>
    <row r="1" spans="1:6" ht="18.75" x14ac:dyDescent="0.3">
      <c r="A1" s="24" t="s">
        <v>3</v>
      </c>
      <c r="B1" s="24"/>
      <c r="C1" s="24"/>
      <c r="D1" s="24"/>
      <c r="E1" s="24"/>
    </row>
    <row r="2" spans="1:6" x14ac:dyDescent="0.25">
      <c r="A2" s="25" t="s">
        <v>12</v>
      </c>
      <c r="B2" s="25"/>
      <c r="C2" s="25"/>
      <c r="D2" s="25"/>
      <c r="E2" s="25"/>
    </row>
    <row r="3" spans="1:6" ht="54" customHeight="1" x14ac:dyDescent="0.25">
      <c r="A3" s="1" t="s">
        <v>0</v>
      </c>
      <c r="B3" s="1" t="s">
        <v>1</v>
      </c>
      <c r="C3" s="1" t="s">
        <v>2</v>
      </c>
      <c r="D3" s="1" t="s">
        <v>11</v>
      </c>
      <c r="E3" s="1" t="s">
        <v>4</v>
      </c>
      <c r="F3" s="1" t="s">
        <v>62</v>
      </c>
    </row>
    <row r="4" spans="1:6" ht="15" customHeight="1" x14ac:dyDescent="0.25">
      <c r="A4" s="8">
        <v>6050201001000</v>
      </c>
      <c r="B4" s="9" t="s">
        <v>13</v>
      </c>
      <c r="C4" s="10" t="s">
        <v>14</v>
      </c>
      <c r="D4" s="26">
        <f>VLOOKUP($A4,[1]List1!$1:$1048576,9,FALSE)</f>
        <v>1</v>
      </c>
      <c r="E4" s="20"/>
      <c r="F4" s="20">
        <f>E4*D4</f>
        <v>0</v>
      </c>
    </row>
    <row r="5" spans="1:6" ht="15" customHeight="1" x14ac:dyDescent="0.25">
      <c r="A5" s="11"/>
      <c r="B5" s="12"/>
      <c r="C5" s="5" t="s">
        <v>15</v>
      </c>
      <c r="D5" s="27"/>
      <c r="E5" s="17"/>
      <c r="F5" s="17"/>
    </row>
    <row r="6" spans="1:6" ht="15" customHeight="1" x14ac:dyDescent="0.25">
      <c r="A6" s="11"/>
      <c r="B6" s="12"/>
      <c r="C6" s="6" t="s">
        <v>16</v>
      </c>
      <c r="D6" s="28"/>
      <c r="E6" s="19"/>
      <c r="F6" s="19"/>
    </row>
    <row r="7" spans="1:6" ht="15" customHeight="1" x14ac:dyDescent="0.25">
      <c r="A7" s="8">
        <v>6050847010400</v>
      </c>
      <c r="B7" s="13" t="s">
        <v>17</v>
      </c>
      <c r="C7" s="6" t="s">
        <v>18</v>
      </c>
      <c r="D7" s="26">
        <f>VLOOKUP($A7,[1]List1!$1:$1048576,9,FALSE)</f>
        <v>3</v>
      </c>
      <c r="E7" s="20"/>
      <c r="F7" s="20">
        <f>E7*D7</f>
        <v>0</v>
      </c>
    </row>
    <row r="8" spans="1:6" ht="15" customHeight="1" x14ac:dyDescent="0.25">
      <c r="A8" s="11"/>
      <c r="B8" s="12"/>
      <c r="C8" s="6" t="s">
        <v>19</v>
      </c>
      <c r="D8" s="27"/>
      <c r="E8" s="17"/>
      <c r="F8" s="17"/>
    </row>
    <row r="9" spans="1:6" ht="15" customHeight="1" x14ac:dyDescent="0.25">
      <c r="A9" s="11"/>
      <c r="B9" s="12"/>
      <c r="C9" s="6" t="s">
        <v>20</v>
      </c>
      <c r="D9" s="28"/>
      <c r="E9" s="19"/>
      <c r="F9" s="19"/>
    </row>
    <row r="10" spans="1:6" ht="15" customHeight="1" x14ac:dyDescent="0.25">
      <c r="A10" s="8">
        <v>6050847010600</v>
      </c>
      <c r="B10" s="13" t="s">
        <v>21</v>
      </c>
      <c r="C10" s="6" t="s">
        <v>22</v>
      </c>
      <c r="D10" s="21">
        <f>VLOOKUP($A10,[1]List1!$1:$1048576,9,FALSE)</f>
        <v>1</v>
      </c>
      <c r="E10" s="16"/>
      <c r="F10" s="16">
        <f>E10*D10</f>
        <v>0</v>
      </c>
    </row>
    <row r="11" spans="1:6" ht="15" customHeight="1" x14ac:dyDescent="0.25">
      <c r="A11" s="11"/>
      <c r="B11" s="12"/>
      <c r="C11" s="6" t="s">
        <v>23</v>
      </c>
      <c r="D11" s="22"/>
      <c r="E11" s="17"/>
      <c r="F11" s="17"/>
    </row>
    <row r="12" spans="1:6" ht="15" customHeight="1" x14ac:dyDescent="0.25">
      <c r="A12" s="11"/>
      <c r="B12" s="12"/>
      <c r="C12" s="6" t="s">
        <v>24</v>
      </c>
      <c r="D12" s="22"/>
      <c r="E12" s="17"/>
      <c r="F12" s="17"/>
    </row>
    <row r="13" spans="1:6" ht="15" customHeight="1" x14ac:dyDescent="0.25">
      <c r="A13" s="11"/>
      <c r="B13" s="12"/>
      <c r="C13" s="6" t="s">
        <v>25</v>
      </c>
      <c r="D13" s="23"/>
      <c r="E13" s="19"/>
      <c r="F13" s="19"/>
    </row>
    <row r="14" spans="1:6" ht="15" customHeight="1" x14ac:dyDescent="0.25">
      <c r="A14" s="8">
        <v>6055830001000</v>
      </c>
      <c r="B14" s="13" t="s">
        <v>26</v>
      </c>
      <c r="C14" s="6" t="s">
        <v>27</v>
      </c>
      <c r="D14" s="21">
        <f>VLOOKUP($A14,[1]List1!$1:$1048576,9,FALSE)</f>
        <v>6</v>
      </c>
      <c r="E14" s="16"/>
      <c r="F14" s="16">
        <f>E14*D14</f>
        <v>0</v>
      </c>
    </row>
    <row r="15" spans="1:6" ht="15" customHeight="1" x14ac:dyDescent="0.25">
      <c r="A15" s="11"/>
      <c r="B15" s="12"/>
      <c r="C15" s="6" t="s">
        <v>28</v>
      </c>
      <c r="D15" s="22"/>
      <c r="E15" s="17"/>
      <c r="F15" s="17"/>
    </row>
    <row r="16" spans="1:6" ht="15" customHeight="1" x14ac:dyDescent="0.25">
      <c r="A16" s="11"/>
      <c r="B16" s="12"/>
      <c r="C16" s="6" t="s">
        <v>29</v>
      </c>
      <c r="D16" s="23"/>
      <c r="E16" s="19"/>
      <c r="F16" s="19"/>
    </row>
    <row r="17" spans="1:6" ht="15" customHeight="1" x14ac:dyDescent="0.25">
      <c r="A17" s="8">
        <v>6055830002000</v>
      </c>
      <c r="B17" s="13" t="s">
        <v>30</v>
      </c>
      <c r="C17" s="6" t="s">
        <v>31</v>
      </c>
      <c r="D17" s="21">
        <f>VLOOKUP($A17,[1]List1!$1:$1048576,9,FALSE)</f>
        <v>2</v>
      </c>
      <c r="E17" s="16"/>
      <c r="F17" s="16">
        <f t="shared" ref="F17" si="0">E17*D17</f>
        <v>0</v>
      </c>
    </row>
    <row r="18" spans="1:6" ht="15" customHeight="1" x14ac:dyDescent="0.25">
      <c r="A18" s="11"/>
      <c r="B18" s="12"/>
      <c r="C18" s="6" t="s">
        <v>32</v>
      </c>
      <c r="D18" s="22"/>
      <c r="E18" s="17"/>
      <c r="F18" s="17"/>
    </row>
    <row r="19" spans="1:6" ht="15" customHeight="1" x14ac:dyDescent="0.25">
      <c r="A19" s="11"/>
      <c r="B19" s="12"/>
      <c r="C19" s="6" t="s">
        <v>29</v>
      </c>
      <c r="D19" s="23"/>
      <c r="E19" s="19"/>
      <c r="F19" s="19"/>
    </row>
    <row r="20" spans="1:6" ht="15" customHeight="1" x14ac:dyDescent="0.25">
      <c r="A20" s="8">
        <v>6055830003000</v>
      </c>
      <c r="B20" s="13" t="s">
        <v>33</v>
      </c>
      <c r="C20" s="6" t="s">
        <v>34</v>
      </c>
      <c r="D20" s="21">
        <f>VLOOKUP($A20,[1]List1!$1:$1048576,9,FALSE)</f>
        <v>2</v>
      </c>
      <c r="E20" s="16"/>
      <c r="F20" s="16">
        <f t="shared" ref="F20" si="1">E20*D20</f>
        <v>0</v>
      </c>
    </row>
    <row r="21" spans="1:6" ht="15" customHeight="1" x14ac:dyDescent="0.25">
      <c r="A21" s="11"/>
      <c r="B21" s="12"/>
      <c r="C21" s="6" t="s">
        <v>35</v>
      </c>
      <c r="D21" s="22"/>
      <c r="E21" s="17"/>
      <c r="F21" s="17"/>
    </row>
    <row r="22" spans="1:6" ht="15" customHeight="1" x14ac:dyDescent="0.25">
      <c r="A22" s="11"/>
      <c r="B22" s="12"/>
      <c r="C22" s="6" t="s">
        <v>36</v>
      </c>
      <c r="D22" s="23"/>
      <c r="E22" s="19"/>
      <c r="F22" s="19"/>
    </row>
    <row r="23" spans="1:6" ht="15" customHeight="1" x14ac:dyDescent="0.25">
      <c r="A23" s="8">
        <v>6055830004000</v>
      </c>
      <c r="B23" s="13" t="s">
        <v>37</v>
      </c>
      <c r="C23" s="6" t="s">
        <v>38</v>
      </c>
      <c r="D23" s="21">
        <f>VLOOKUP($A23,[1]List1!$1:$1048576,9,FALSE)</f>
        <v>2</v>
      </c>
      <c r="E23" s="16"/>
      <c r="F23" s="16">
        <f t="shared" ref="F23" si="2">E23*D23</f>
        <v>0</v>
      </c>
    </row>
    <row r="24" spans="1:6" ht="15" customHeight="1" x14ac:dyDescent="0.25">
      <c r="A24" s="11"/>
      <c r="B24" s="12"/>
      <c r="C24" s="6" t="s">
        <v>39</v>
      </c>
      <c r="D24" s="22"/>
      <c r="E24" s="17"/>
      <c r="F24" s="17"/>
    </row>
    <row r="25" spans="1:6" ht="15" customHeight="1" x14ac:dyDescent="0.25">
      <c r="A25" s="11"/>
      <c r="B25" s="12"/>
      <c r="C25" s="6" t="s">
        <v>29</v>
      </c>
      <c r="D25" s="23"/>
      <c r="E25" s="19"/>
      <c r="F25" s="19"/>
    </row>
    <row r="26" spans="1:6" ht="15" customHeight="1" x14ac:dyDescent="0.25">
      <c r="A26" s="8">
        <v>6055862014000</v>
      </c>
      <c r="B26" s="13" t="s">
        <v>40</v>
      </c>
      <c r="C26" s="6" t="s">
        <v>41</v>
      </c>
      <c r="D26" s="21">
        <f>VLOOKUP($A26,[1]List1!$1:$1048576,9,FALSE)</f>
        <v>1</v>
      </c>
      <c r="E26" s="16"/>
      <c r="F26" s="16">
        <f>E26*D26</f>
        <v>0</v>
      </c>
    </row>
    <row r="27" spans="1:6" ht="15" customHeight="1" x14ac:dyDescent="0.25">
      <c r="A27" s="11"/>
      <c r="B27" s="12"/>
      <c r="C27" s="6" t="s">
        <v>42</v>
      </c>
      <c r="D27" s="23"/>
      <c r="E27" s="19"/>
      <c r="F27" s="19"/>
    </row>
    <row r="28" spans="1:6" ht="15" customHeight="1" x14ac:dyDescent="0.25">
      <c r="A28" s="8">
        <v>6055972000000</v>
      </c>
      <c r="B28" s="13" t="s">
        <v>43</v>
      </c>
      <c r="C28" s="6" t="s">
        <v>44</v>
      </c>
      <c r="D28" s="21">
        <f>VLOOKUP($A28,[1]List1!$1:$1048576,9,FALSE)</f>
        <v>1</v>
      </c>
      <c r="E28" s="16"/>
      <c r="F28" s="16">
        <f>E28*D28</f>
        <v>0</v>
      </c>
    </row>
    <row r="29" spans="1:6" ht="15" customHeight="1" x14ac:dyDescent="0.25">
      <c r="A29" s="11"/>
      <c r="B29" s="12"/>
      <c r="C29" s="6" t="s">
        <v>45</v>
      </c>
      <c r="D29" s="22"/>
      <c r="E29" s="17"/>
      <c r="F29" s="17"/>
    </row>
    <row r="30" spans="1:6" ht="15" customHeight="1" x14ac:dyDescent="0.25">
      <c r="A30" s="11"/>
      <c r="B30" s="12"/>
      <c r="C30" s="6" t="s">
        <v>46</v>
      </c>
      <c r="D30" s="23"/>
      <c r="E30" s="19"/>
      <c r="F30" s="19"/>
    </row>
    <row r="31" spans="1:6" ht="15" customHeight="1" x14ac:dyDescent="0.25">
      <c r="A31" s="8">
        <v>6055992100000</v>
      </c>
      <c r="B31" s="13" t="s">
        <v>47</v>
      </c>
      <c r="C31" s="6" t="s">
        <v>48</v>
      </c>
      <c r="D31" s="21">
        <f>VLOOKUP($A31,[1]List1!$1:$1048576,9,FALSE)</f>
        <v>8</v>
      </c>
      <c r="E31" s="16"/>
      <c r="F31" s="16">
        <f t="shared" ref="F31" si="3">E31*D31</f>
        <v>0</v>
      </c>
    </row>
    <row r="32" spans="1:6" ht="15" customHeight="1" x14ac:dyDescent="0.25">
      <c r="A32" s="11"/>
      <c r="B32" s="12"/>
      <c r="C32" s="6" t="s">
        <v>49</v>
      </c>
      <c r="D32" s="22"/>
      <c r="E32" s="17"/>
      <c r="F32" s="17"/>
    </row>
    <row r="33" spans="1:6" ht="15" customHeight="1" x14ac:dyDescent="0.25">
      <c r="A33" s="11"/>
      <c r="B33" s="12"/>
      <c r="C33" s="6" t="s">
        <v>50</v>
      </c>
      <c r="D33" s="23"/>
      <c r="E33" s="19"/>
      <c r="F33" s="19"/>
    </row>
    <row r="34" spans="1:6" ht="15" customHeight="1" x14ac:dyDescent="0.25">
      <c r="A34" s="8">
        <v>6055992101000</v>
      </c>
      <c r="B34" s="13" t="s">
        <v>51</v>
      </c>
      <c r="C34" s="6" t="s">
        <v>52</v>
      </c>
      <c r="D34" s="21">
        <f>VLOOKUP($A34,[1]List1!$1:$1048576,9,FALSE)</f>
        <v>6</v>
      </c>
      <c r="E34" s="16"/>
      <c r="F34" s="16">
        <f t="shared" ref="F34" si="4">E34*D34</f>
        <v>0</v>
      </c>
    </row>
    <row r="35" spans="1:6" ht="15" customHeight="1" x14ac:dyDescent="0.25">
      <c r="A35" s="11"/>
      <c r="B35" s="12"/>
      <c r="C35" s="6" t="s">
        <v>53</v>
      </c>
      <c r="D35" s="22"/>
      <c r="E35" s="17"/>
      <c r="F35" s="17"/>
    </row>
    <row r="36" spans="1:6" ht="15" customHeight="1" x14ac:dyDescent="0.25">
      <c r="A36" s="11"/>
      <c r="B36" s="12"/>
      <c r="C36" s="6" t="s">
        <v>50</v>
      </c>
      <c r="D36" s="23"/>
      <c r="E36" s="19"/>
      <c r="F36" s="19"/>
    </row>
    <row r="37" spans="1:6" ht="15" customHeight="1" x14ac:dyDescent="0.25">
      <c r="A37" s="8">
        <v>6055993000000</v>
      </c>
      <c r="B37" s="13" t="s">
        <v>54</v>
      </c>
      <c r="C37" s="6" t="s">
        <v>55</v>
      </c>
      <c r="D37" s="21">
        <f>VLOOKUP($A37,[1]List1!$1:$1048576,9,FALSE)</f>
        <v>2</v>
      </c>
      <c r="E37" s="16"/>
      <c r="F37" s="16">
        <f t="shared" ref="F37" si="5">E37*D37</f>
        <v>0</v>
      </c>
    </row>
    <row r="38" spans="1:6" ht="15" customHeight="1" x14ac:dyDescent="0.25">
      <c r="A38" s="11"/>
      <c r="B38" s="12"/>
      <c r="C38" s="6" t="s">
        <v>56</v>
      </c>
      <c r="D38" s="22"/>
      <c r="E38" s="17"/>
      <c r="F38" s="17"/>
    </row>
    <row r="39" spans="1:6" ht="15" customHeight="1" x14ac:dyDescent="0.25">
      <c r="A39" s="11"/>
      <c r="B39" s="12"/>
      <c r="C39" s="6" t="s">
        <v>57</v>
      </c>
      <c r="D39" s="23"/>
      <c r="E39" s="19"/>
      <c r="F39" s="19"/>
    </row>
    <row r="40" spans="1:6" ht="15" customHeight="1" x14ac:dyDescent="0.25">
      <c r="A40" s="8">
        <v>6056160000000</v>
      </c>
      <c r="B40" s="13" t="s">
        <v>58</v>
      </c>
      <c r="C40" s="6" t="s">
        <v>59</v>
      </c>
      <c r="D40" s="21">
        <f>VLOOKUP($A40,[1]List1!$1:$1048576,9,FALSE)</f>
        <v>1</v>
      </c>
      <c r="E40" s="16"/>
      <c r="F40" s="16">
        <f t="shared" ref="F40" si="6">E40*D40</f>
        <v>0</v>
      </c>
    </row>
    <row r="41" spans="1:6" ht="15" customHeight="1" x14ac:dyDescent="0.25">
      <c r="A41" s="11"/>
      <c r="B41" s="12"/>
      <c r="C41" s="6" t="s">
        <v>60</v>
      </c>
      <c r="D41" s="22"/>
      <c r="E41" s="17"/>
      <c r="F41" s="17"/>
    </row>
    <row r="42" spans="1:6" ht="15" customHeight="1" thickBot="1" x14ac:dyDescent="0.3">
      <c r="A42" s="14"/>
      <c r="B42" s="15"/>
      <c r="C42" s="6" t="s">
        <v>61</v>
      </c>
      <c r="D42" s="23"/>
      <c r="E42" s="18"/>
      <c r="F42" s="19"/>
    </row>
    <row r="44" spans="1:6" x14ac:dyDescent="0.25">
      <c r="A44" s="4" t="s">
        <v>6</v>
      </c>
    </row>
    <row r="45" spans="1:6" x14ac:dyDescent="0.25">
      <c r="A45" t="s">
        <v>7</v>
      </c>
    </row>
    <row r="46" spans="1:6" x14ac:dyDescent="0.25">
      <c r="A46" t="s">
        <v>8</v>
      </c>
    </row>
    <row r="47" spans="1:6" x14ac:dyDescent="0.25">
      <c r="A47" t="s">
        <v>9</v>
      </c>
    </row>
    <row r="48" spans="1:6" x14ac:dyDescent="0.25">
      <c r="A48" s="2" t="s">
        <v>10</v>
      </c>
    </row>
    <row r="49" spans="1:2" x14ac:dyDescent="0.25">
      <c r="A49" s="3" t="s">
        <v>5</v>
      </c>
    </row>
    <row r="53" spans="1:2" x14ac:dyDescent="0.25">
      <c r="B53" s="7"/>
    </row>
  </sheetData>
  <autoFilter ref="A3:F42" xr:uid="{00000000-0001-0000-0000-000000000000}"/>
  <mergeCells count="41">
    <mergeCell ref="A1:E1"/>
    <mergeCell ref="A2:E2"/>
    <mergeCell ref="D14:D16"/>
    <mergeCell ref="E14:E16"/>
    <mergeCell ref="D4:D6"/>
    <mergeCell ref="D7:D9"/>
    <mergeCell ref="D10:D13"/>
    <mergeCell ref="D17:D19"/>
    <mergeCell ref="D20:D22"/>
    <mergeCell ref="D23:D25"/>
    <mergeCell ref="D26:D27"/>
    <mergeCell ref="D28:D30"/>
    <mergeCell ref="D31:D33"/>
    <mergeCell ref="D34:D36"/>
    <mergeCell ref="D37:D39"/>
    <mergeCell ref="D40:D42"/>
    <mergeCell ref="E4:E6"/>
    <mergeCell ref="F4:F6"/>
    <mergeCell ref="E7:E9"/>
    <mergeCell ref="F7:F9"/>
    <mergeCell ref="E10:E13"/>
    <mergeCell ref="F10:F13"/>
    <mergeCell ref="F14:F16"/>
    <mergeCell ref="E17:E19"/>
    <mergeCell ref="F17:F19"/>
    <mergeCell ref="E20:E22"/>
    <mergeCell ref="F20:F22"/>
    <mergeCell ref="E23:E25"/>
    <mergeCell ref="F23:F25"/>
    <mergeCell ref="E26:E27"/>
    <mergeCell ref="F26:F27"/>
    <mergeCell ref="E28:E30"/>
    <mergeCell ref="F28:F30"/>
    <mergeCell ref="E40:E42"/>
    <mergeCell ref="F40:F42"/>
    <mergeCell ref="E31:E33"/>
    <mergeCell ref="F31:F33"/>
    <mergeCell ref="E34:E36"/>
    <mergeCell ref="F34:F36"/>
    <mergeCell ref="E37:E39"/>
    <mergeCell ref="F37:F39"/>
  </mergeCells>
  <pageMargins left="0.7" right="0.7" top="0.78740157499999996" bottom="0.78740157499999996" header="0.3" footer="0.3"/>
  <pageSetup paperSize="9" scale="87" fitToHeight="0" orientation="landscape" r:id="rId1"/>
  <headerFooter>
    <oddFooter>&amp;LSmlouva č. 23/XXX/3062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2022-12-01T14:03:38Z</cp:lastPrinted>
  <dcterms:created xsi:type="dcterms:W3CDTF">2015-09-01T06:36:07Z</dcterms:created>
  <dcterms:modified xsi:type="dcterms:W3CDTF">2023-05-31T06:26:24Z</dcterms:modified>
</cp:coreProperties>
</file>