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Práca\Práca 2023\TSB Project\Aktulalizácia obec Svätý Kríž\Rozpočet 15.8.2023\"/>
    </mc:Choice>
  </mc:AlternateContent>
  <bookViews>
    <workbookView xWindow="0" yWindow="0" windowWidth="0" windowHeight="0"/>
  </bookViews>
  <sheets>
    <sheet name="Rekapitulácia stavby" sheetId="1" r:id="rId1"/>
    <sheet name="2-23-1 - ROZŠÍRENIE SPLAŠ..." sheetId="2" r:id="rId2"/>
    <sheet name="2-23-2 - ROZŠÍRENIE VEREJ..." sheetId="3" r:id="rId3"/>
  </sheets>
  <definedNames>
    <definedName name="_xlnm.Print_Area" localSheetId="0">'Rekapitulácia stavby'!$D$4:$AO$76,'Rekapitulácia stavby'!$C$82:$AQ$97</definedName>
    <definedName name="_xlnm.Print_Titles" localSheetId="0">'Rekapitulácia stavby'!$92:$92</definedName>
    <definedName name="_xlnm._FilterDatabase" localSheetId="1" hidden="1">'2-23-1 - ROZŠÍRENIE SPLAŠ...'!$C$120:$K$515</definedName>
    <definedName name="_xlnm.Print_Area" localSheetId="1">'2-23-1 - ROZŠÍRENIE SPLAŠ...'!$C$4:$J$76,'2-23-1 - ROZŠÍRENIE SPLAŠ...'!$C$82:$J$102,'2-23-1 - ROZŠÍRENIE SPLAŠ...'!$C$108:$J$515</definedName>
    <definedName name="_xlnm.Print_Titles" localSheetId="1">'2-23-1 - ROZŠÍRENIE SPLAŠ...'!$120:$120</definedName>
    <definedName name="_xlnm._FilterDatabase" localSheetId="2" hidden="1">'2-23-2 - ROZŠÍRENIE VEREJ...'!$C$120:$K$376</definedName>
    <definedName name="_xlnm.Print_Area" localSheetId="2">'2-23-2 - ROZŠÍRENIE VEREJ...'!$C$4:$J$76,'2-23-2 - ROZŠÍRENIE VEREJ...'!$C$82:$J$102,'2-23-2 - ROZŠÍRENIE VEREJ...'!$C$108:$J$376</definedName>
    <definedName name="_xlnm.Print_Titles" localSheetId="2">'2-23-2 - ROZŠÍRENIE VEREJ...'!$120:$120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376"/>
  <c r="BH376"/>
  <c r="BG376"/>
  <c r="BE376"/>
  <c r="T376"/>
  <c r="T375"/>
  <c r="R376"/>
  <c r="R375"/>
  <c r="P376"/>
  <c r="P375"/>
  <c r="BI374"/>
  <c r="BH374"/>
  <c r="BG374"/>
  <c r="BE374"/>
  <c r="T374"/>
  <c r="R374"/>
  <c r="P374"/>
  <c r="BI373"/>
  <c r="BH373"/>
  <c r="BG373"/>
  <c r="BE373"/>
  <c r="T373"/>
  <c r="R373"/>
  <c r="P373"/>
  <c r="BI372"/>
  <c r="BH372"/>
  <c r="BG372"/>
  <c r="BE372"/>
  <c r="T372"/>
  <c r="R372"/>
  <c r="P372"/>
  <c r="BI371"/>
  <c r="BH371"/>
  <c r="BG371"/>
  <c r="BE371"/>
  <c r="T371"/>
  <c r="R371"/>
  <c r="P371"/>
  <c r="BI369"/>
  <c r="BH369"/>
  <c r="BG369"/>
  <c r="BE369"/>
  <c r="T369"/>
  <c r="R369"/>
  <c r="P369"/>
  <c r="BI368"/>
  <c r="BH368"/>
  <c r="BG368"/>
  <c r="BE368"/>
  <c r="T368"/>
  <c r="R368"/>
  <c r="P368"/>
  <c r="BI367"/>
  <c r="BH367"/>
  <c r="BG367"/>
  <c r="BE367"/>
  <c r="T367"/>
  <c r="R367"/>
  <c r="P367"/>
  <c r="BI366"/>
  <c r="BH366"/>
  <c r="BG366"/>
  <c r="BE366"/>
  <c r="T366"/>
  <c r="R366"/>
  <c r="P366"/>
  <c r="BI365"/>
  <c r="BH365"/>
  <c r="BG365"/>
  <c r="BE365"/>
  <c r="T365"/>
  <c r="R365"/>
  <c r="P365"/>
  <c r="BI364"/>
  <c r="BH364"/>
  <c r="BG364"/>
  <c r="BE364"/>
  <c r="T364"/>
  <c r="R364"/>
  <c r="P364"/>
  <c r="BI362"/>
  <c r="BH362"/>
  <c r="BG362"/>
  <c r="BE362"/>
  <c r="T362"/>
  <c r="R362"/>
  <c r="P362"/>
  <c r="BI361"/>
  <c r="BH361"/>
  <c r="BG361"/>
  <c r="BE361"/>
  <c r="T361"/>
  <c r="R361"/>
  <c r="P361"/>
  <c r="BI359"/>
  <c r="BH359"/>
  <c r="BG359"/>
  <c r="BE359"/>
  <c r="T359"/>
  <c r="R359"/>
  <c r="P359"/>
  <c r="BI358"/>
  <c r="BH358"/>
  <c r="BG358"/>
  <c r="BE358"/>
  <c r="T358"/>
  <c r="R358"/>
  <c r="P358"/>
  <c r="BI357"/>
  <c r="BH357"/>
  <c r="BG357"/>
  <c r="BE357"/>
  <c r="T357"/>
  <c r="R357"/>
  <c r="P357"/>
  <c r="BI356"/>
  <c r="BH356"/>
  <c r="BG356"/>
  <c r="BE356"/>
  <c r="T356"/>
  <c r="R356"/>
  <c r="P356"/>
  <c r="BI355"/>
  <c r="BH355"/>
  <c r="BG355"/>
  <c r="BE355"/>
  <c r="T355"/>
  <c r="R355"/>
  <c r="P355"/>
  <c r="BI354"/>
  <c r="BH354"/>
  <c r="BG354"/>
  <c r="BE354"/>
  <c r="T354"/>
  <c r="R354"/>
  <c r="P354"/>
  <c r="BI353"/>
  <c r="BH353"/>
  <c r="BG353"/>
  <c r="BE353"/>
  <c r="T353"/>
  <c r="R353"/>
  <c r="P353"/>
  <c r="BI352"/>
  <c r="BH352"/>
  <c r="BG352"/>
  <c r="BE352"/>
  <c r="T352"/>
  <c r="R352"/>
  <c r="P352"/>
  <c r="BI351"/>
  <c r="BH351"/>
  <c r="BG351"/>
  <c r="BE351"/>
  <c r="T351"/>
  <c r="R351"/>
  <c r="P351"/>
  <c r="BI350"/>
  <c r="BH350"/>
  <c r="BG350"/>
  <c r="BE350"/>
  <c r="T350"/>
  <c r="R350"/>
  <c r="P350"/>
  <c r="BI349"/>
  <c r="BH349"/>
  <c r="BG349"/>
  <c r="BE349"/>
  <c r="T349"/>
  <c r="R349"/>
  <c r="P349"/>
  <c r="BI348"/>
  <c r="BH348"/>
  <c r="BG348"/>
  <c r="BE348"/>
  <c r="T348"/>
  <c r="R348"/>
  <c r="P348"/>
  <c r="BI346"/>
  <c r="BH346"/>
  <c r="BG346"/>
  <c r="BE346"/>
  <c r="T346"/>
  <c r="R346"/>
  <c r="P346"/>
  <c r="BI345"/>
  <c r="BH345"/>
  <c r="BG345"/>
  <c r="BE345"/>
  <c r="T345"/>
  <c r="R345"/>
  <c r="P345"/>
  <c r="BI343"/>
  <c r="BH343"/>
  <c r="BG343"/>
  <c r="BE343"/>
  <c r="T343"/>
  <c r="R343"/>
  <c r="P343"/>
  <c r="BI339"/>
  <c r="BH339"/>
  <c r="BG339"/>
  <c r="BE339"/>
  <c r="T339"/>
  <c r="R339"/>
  <c r="P339"/>
  <c r="BI337"/>
  <c r="BH337"/>
  <c r="BG337"/>
  <c r="BE337"/>
  <c r="T337"/>
  <c r="R337"/>
  <c r="P337"/>
  <c r="BI336"/>
  <c r="BH336"/>
  <c r="BG336"/>
  <c r="BE336"/>
  <c r="T336"/>
  <c r="R336"/>
  <c r="P336"/>
  <c r="BI335"/>
  <c r="BH335"/>
  <c r="BG335"/>
  <c r="BE335"/>
  <c r="T335"/>
  <c r="R335"/>
  <c r="P335"/>
  <c r="BI334"/>
  <c r="BH334"/>
  <c r="BG334"/>
  <c r="BE334"/>
  <c r="T334"/>
  <c r="R334"/>
  <c r="P334"/>
  <c r="BI333"/>
  <c r="BH333"/>
  <c r="BG333"/>
  <c r="BE333"/>
  <c r="T333"/>
  <c r="R333"/>
  <c r="P333"/>
  <c r="BI327"/>
  <c r="BH327"/>
  <c r="BG327"/>
  <c r="BE327"/>
  <c r="T327"/>
  <c r="R327"/>
  <c r="P327"/>
  <c r="BI321"/>
  <c r="BH321"/>
  <c r="BG321"/>
  <c r="BE321"/>
  <c r="T321"/>
  <c r="T320"/>
  <c r="R321"/>
  <c r="R320"/>
  <c r="P321"/>
  <c r="P320"/>
  <c r="BI319"/>
  <c r="BH319"/>
  <c r="BG319"/>
  <c r="BE319"/>
  <c r="T319"/>
  <c r="R319"/>
  <c r="P319"/>
  <c r="BI318"/>
  <c r="BH318"/>
  <c r="BG318"/>
  <c r="BE318"/>
  <c r="T318"/>
  <c r="R318"/>
  <c r="P318"/>
  <c r="BI311"/>
  <c r="BH311"/>
  <c r="BG311"/>
  <c r="BE311"/>
  <c r="T311"/>
  <c r="R311"/>
  <c r="P311"/>
  <c r="BI304"/>
  <c r="BH304"/>
  <c r="BG304"/>
  <c r="BE304"/>
  <c r="T304"/>
  <c r="R304"/>
  <c r="P304"/>
  <c r="BI300"/>
  <c r="BH300"/>
  <c r="BG300"/>
  <c r="BE300"/>
  <c r="T300"/>
  <c r="R300"/>
  <c r="P300"/>
  <c r="BI296"/>
  <c r="BH296"/>
  <c r="BG296"/>
  <c r="BE296"/>
  <c r="T296"/>
  <c r="R296"/>
  <c r="P296"/>
  <c r="BI295"/>
  <c r="BH295"/>
  <c r="BG295"/>
  <c r="BE295"/>
  <c r="T295"/>
  <c r="R295"/>
  <c r="P295"/>
  <c r="BI235"/>
  <c r="BH235"/>
  <c r="BG235"/>
  <c r="BE235"/>
  <c r="T235"/>
  <c r="R235"/>
  <c r="P235"/>
  <c r="BI232"/>
  <c r="BH232"/>
  <c r="BG232"/>
  <c r="BE232"/>
  <c r="T232"/>
  <c r="R232"/>
  <c r="P232"/>
  <c r="BI124"/>
  <c r="BH124"/>
  <c r="BG124"/>
  <c r="BE124"/>
  <c r="T124"/>
  <c r="R124"/>
  <c r="P124"/>
  <c r="J118"/>
  <c r="J117"/>
  <c r="F117"/>
  <c r="F115"/>
  <c r="E113"/>
  <c r="J92"/>
  <c r="J91"/>
  <c r="F91"/>
  <c r="F89"/>
  <c r="E87"/>
  <c r="J18"/>
  <c r="E18"/>
  <c r="F118"/>
  <c r="J17"/>
  <c r="J12"/>
  <c r="J115"/>
  <c r="E7"/>
  <c r="E111"/>
  <c i="2" r="J37"/>
  <c r="J36"/>
  <c i="1" r="AY95"/>
  <c i="2" r="J35"/>
  <c i="1" r="AX95"/>
  <c i="2" r="BI515"/>
  <c r="BH515"/>
  <c r="BG515"/>
  <c r="BE515"/>
  <c r="T515"/>
  <c r="T514"/>
  <c r="R515"/>
  <c r="R514"/>
  <c r="P515"/>
  <c r="P514"/>
  <c r="BI513"/>
  <c r="BH513"/>
  <c r="BG513"/>
  <c r="BE513"/>
  <c r="T513"/>
  <c r="R513"/>
  <c r="P513"/>
  <c r="BI512"/>
  <c r="BH512"/>
  <c r="BG512"/>
  <c r="BE512"/>
  <c r="T512"/>
  <c r="R512"/>
  <c r="P512"/>
  <c r="BI511"/>
  <c r="BH511"/>
  <c r="BG511"/>
  <c r="BE511"/>
  <c r="T511"/>
  <c r="R511"/>
  <c r="P511"/>
  <c r="BI510"/>
  <c r="BH510"/>
  <c r="BG510"/>
  <c r="BE510"/>
  <c r="T510"/>
  <c r="R510"/>
  <c r="P510"/>
  <c r="BI509"/>
  <c r="BH509"/>
  <c r="BG509"/>
  <c r="BE509"/>
  <c r="T509"/>
  <c r="R509"/>
  <c r="P509"/>
  <c r="BI508"/>
  <c r="BH508"/>
  <c r="BG508"/>
  <c r="BE508"/>
  <c r="T508"/>
  <c r="R508"/>
  <c r="P508"/>
  <c r="BI507"/>
  <c r="BH507"/>
  <c r="BG507"/>
  <c r="BE507"/>
  <c r="T507"/>
  <c r="R507"/>
  <c r="P507"/>
  <c r="BI506"/>
  <c r="BH506"/>
  <c r="BG506"/>
  <c r="BE506"/>
  <c r="T506"/>
  <c r="R506"/>
  <c r="P506"/>
  <c r="BI505"/>
  <c r="BH505"/>
  <c r="BG505"/>
  <c r="BE505"/>
  <c r="T505"/>
  <c r="R505"/>
  <c r="P505"/>
  <c r="BI504"/>
  <c r="BH504"/>
  <c r="BG504"/>
  <c r="BE504"/>
  <c r="T504"/>
  <c r="R504"/>
  <c r="P504"/>
  <c r="BI503"/>
  <c r="BH503"/>
  <c r="BG503"/>
  <c r="BE503"/>
  <c r="T503"/>
  <c r="R503"/>
  <c r="P503"/>
  <c r="BI502"/>
  <c r="BH502"/>
  <c r="BG502"/>
  <c r="BE502"/>
  <c r="T502"/>
  <c r="R502"/>
  <c r="P502"/>
  <c r="BI501"/>
  <c r="BH501"/>
  <c r="BG501"/>
  <c r="BE501"/>
  <c r="T501"/>
  <c r="R501"/>
  <c r="P501"/>
  <c r="BI500"/>
  <c r="BH500"/>
  <c r="BG500"/>
  <c r="BE500"/>
  <c r="T500"/>
  <c r="R500"/>
  <c r="P500"/>
  <c r="BI499"/>
  <c r="BH499"/>
  <c r="BG499"/>
  <c r="BE499"/>
  <c r="T499"/>
  <c r="R499"/>
  <c r="P499"/>
  <c r="BI497"/>
  <c r="BH497"/>
  <c r="BG497"/>
  <c r="BE497"/>
  <c r="T497"/>
  <c r="R497"/>
  <c r="P497"/>
  <c r="BI495"/>
  <c r="BH495"/>
  <c r="BG495"/>
  <c r="BE495"/>
  <c r="T495"/>
  <c r="R495"/>
  <c r="P495"/>
  <c r="BI494"/>
  <c r="BH494"/>
  <c r="BG494"/>
  <c r="BE494"/>
  <c r="T494"/>
  <c r="R494"/>
  <c r="P494"/>
  <c r="BI492"/>
  <c r="BH492"/>
  <c r="BG492"/>
  <c r="BE492"/>
  <c r="T492"/>
  <c r="R492"/>
  <c r="P492"/>
  <c r="BI491"/>
  <c r="BH491"/>
  <c r="BG491"/>
  <c r="BE491"/>
  <c r="T491"/>
  <c r="R491"/>
  <c r="P491"/>
  <c r="BI489"/>
  <c r="BH489"/>
  <c r="BG489"/>
  <c r="BE489"/>
  <c r="T489"/>
  <c r="R489"/>
  <c r="P489"/>
  <c r="BI488"/>
  <c r="BH488"/>
  <c r="BG488"/>
  <c r="BE488"/>
  <c r="T488"/>
  <c r="R488"/>
  <c r="P488"/>
  <c r="BI487"/>
  <c r="BH487"/>
  <c r="BG487"/>
  <c r="BE487"/>
  <c r="T487"/>
  <c r="R487"/>
  <c r="P487"/>
  <c r="BI486"/>
  <c r="BH486"/>
  <c r="BG486"/>
  <c r="BE486"/>
  <c r="T486"/>
  <c r="R486"/>
  <c r="P486"/>
  <c r="BI485"/>
  <c r="BH485"/>
  <c r="BG485"/>
  <c r="BE485"/>
  <c r="T485"/>
  <c r="R485"/>
  <c r="P485"/>
  <c r="BI478"/>
  <c r="BH478"/>
  <c r="BG478"/>
  <c r="BE478"/>
  <c r="T478"/>
  <c r="R478"/>
  <c r="P478"/>
  <c r="BI476"/>
  <c r="BH476"/>
  <c r="BG476"/>
  <c r="BE476"/>
  <c r="T476"/>
  <c r="R476"/>
  <c r="P476"/>
  <c r="BI475"/>
  <c r="BH475"/>
  <c r="BG475"/>
  <c r="BE475"/>
  <c r="T475"/>
  <c r="R475"/>
  <c r="P475"/>
  <c r="BI468"/>
  <c r="BH468"/>
  <c r="BG468"/>
  <c r="BE468"/>
  <c r="T468"/>
  <c r="R468"/>
  <c r="P468"/>
  <c r="BI438"/>
  <c r="BH438"/>
  <c r="BG438"/>
  <c r="BE438"/>
  <c r="T438"/>
  <c r="R438"/>
  <c r="P438"/>
  <c r="BI437"/>
  <c r="BH437"/>
  <c r="BG437"/>
  <c r="BE437"/>
  <c r="T437"/>
  <c r="R437"/>
  <c r="P437"/>
  <c r="BI409"/>
  <c r="BH409"/>
  <c r="BG409"/>
  <c r="BE409"/>
  <c r="T409"/>
  <c r="R409"/>
  <c r="P409"/>
  <c r="BI408"/>
  <c r="BH408"/>
  <c r="BG408"/>
  <c r="BE408"/>
  <c r="T408"/>
  <c r="R408"/>
  <c r="P408"/>
  <c r="BI407"/>
  <c r="BH407"/>
  <c r="BG407"/>
  <c r="BE407"/>
  <c r="T407"/>
  <c r="R407"/>
  <c r="P407"/>
  <c r="BI284"/>
  <c r="BH284"/>
  <c r="BG284"/>
  <c r="BE284"/>
  <c r="T284"/>
  <c r="R284"/>
  <c r="P284"/>
  <c r="BI280"/>
  <c r="BH280"/>
  <c r="BG280"/>
  <c r="BE280"/>
  <c r="T280"/>
  <c r="R280"/>
  <c r="P280"/>
  <c r="BI278"/>
  <c r="BH278"/>
  <c r="BG278"/>
  <c r="BE278"/>
  <c r="T278"/>
  <c r="R278"/>
  <c r="P278"/>
  <c r="BI152"/>
  <c r="BH152"/>
  <c r="BG152"/>
  <c r="BE152"/>
  <c r="T152"/>
  <c r="R152"/>
  <c r="P152"/>
  <c r="BI150"/>
  <c r="BH150"/>
  <c r="BG150"/>
  <c r="BE150"/>
  <c r="T150"/>
  <c r="R150"/>
  <c r="P150"/>
  <c r="BI124"/>
  <c r="BH124"/>
  <c r="BG124"/>
  <c r="BE124"/>
  <c r="T124"/>
  <c r="R124"/>
  <c r="P124"/>
  <c r="J118"/>
  <c r="J117"/>
  <c r="F117"/>
  <c r="F115"/>
  <c r="E113"/>
  <c r="J92"/>
  <c r="J91"/>
  <c r="F91"/>
  <c r="F89"/>
  <c r="E87"/>
  <c r="J18"/>
  <c r="E18"/>
  <c r="F92"/>
  <c r="J17"/>
  <c r="J12"/>
  <c r="J115"/>
  <c r="E7"/>
  <c r="E85"/>
  <c i="1" r="L90"/>
  <c r="AM90"/>
  <c r="AM89"/>
  <c r="L89"/>
  <c r="AM87"/>
  <c r="L87"/>
  <c r="L85"/>
  <c r="L84"/>
  <c i="2" r="BK509"/>
  <c r="J501"/>
  <c r="BK491"/>
  <c r="J476"/>
  <c r="BK150"/>
  <c r="BK511"/>
  <c r="J505"/>
  <c r="BK501"/>
  <c r="BK485"/>
  <c r="J438"/>
  <c r="J284"/>
  <c r="J495"/>
  <c r="BK489"/>
  <c r="J475"/>
  <c r="J150"/>
  <c r="J507"/>
  <c r="J500"/>
  <c r="BK475"/>
  <c i="1" r="AS94"/>
  <c i="3" r="BK362"/>
  <c r="J348"/>
  <c r="BK336"/>
  <c r="BK304"/>
  <c r="BK368"/>
  <c r="J354"/>
  <c r="J346"/>
  <c r="J335"/>
  <c r="BK235"/>
  <c r="J365"/>
  <c r="BK357"/>
  <c r="J352"/>
  <c r="J349"/>
  <c r="J336"/>
  <c r="J296"/>
  <c r="BK376"/>
  <c r="BK373"/>
  <c r="BK361"/>
  <c r="J353"/>
  <c r="BK319"/>
  <c r="BK296"/>
  <c i="2" r="J511"/>
  <c r="J506"/>
  <c r="J499"/>
  <c r="J492"/>
  <c r="BK409"/>
  <c r="BK152"/>
  <c r="BK512"/>
  <c r="J509"/>
  <c r="J504"/>
  <c r="BK500"/>
  <c r="J468"/>
  <c r="J407"/>
  <c r="BK278"/>
  <c r="BK503"/>
  <c r="J491"/>
  <c r="J478"/>
  <c r="J437"/>
  <c r="J124"/>
  <c r="BK505"/>
  <c r="BK499"/>
  <c r="BK487"/>
  <c r="BK437"/>
  <c i="3" r="BK374"/>
  <c r="J369"/>
  <c r="J364"/>
  <c r="J357"/>
  <c r="BK343"/>
  <c r="BK327"/>
  <c r="J300"/>
  <c r="J373"/>
  <c r="BK358"/>
  <c r="BK345"/>
  <c r="J334"/>
  <c r="BK311"/>
  <c r="BK369"/>
  <c r="J362"/>
  <c r="BK353"/>
  <c r="J337"/>
  <c r="J319"/>
  <c r="J355"/>
  <c r="J345"/>
  <c r="BK318"/>
  <c r="BK295"/>
  <c i="2" r="J512"/>
  <c r="J508"/>
  <c r="BK497"/>
  <c r="BK486"/>
  <c r="BK438"/>
  <c r="J278"/>
  <c r="J513"/>
  <c r="BK508"/>
  <c r="BK502"/>
  <c r="J497"/>
  <c r="J486"/>
  <c r="BK408"/>
  <c r="J152"/>
  <c r="J494"/>
  <c r="J488"/>
  <c r="BK476"/>
  <c r="BK284"/>
  <c r="BK513"/>
  <c r="J502"/>
  <c r="BK494"/>
  <c r="BK468"/>
  <c r="BK124"/>
  <c i="3" r="BK371"/>
  <c r="J367"/>
  <c r="BK356"/>
  <c r="BK335"/>
  <c r="J321"/>
  <c r="BK232"/>
  <c r="BK372"/>
  <c r="BK365"/>
  <c r="BK350"/>
  <c r="BK337"/>
  <c r="J327"/>
  <c r="J124"/>
  <c r="BK364"/>
  <c r="J358"/>
  <c r="BK355"/>
  <c r="J350"/>
  <c r="J339"/>
  <c r="BK333"/>
  <c r="J235"/>
  <c r="J376"/>
  <c r="J371"/>
  <c r="J359"/>
  <c r="J351"/>
  <c r="BK339"/>
  <c r="BK300"/>
  <c i="2" r="BK510"/>
  <c r="J503"/>
  <c r="BK495"/>
  <c r="J485"/>
  <c r="J408"/>
  <c r="BK515"/>
  <c r="J510"/>
  <c r="BK507"/>
  <c r="BK488"/>
  <c r="BK478"/>
  <c r="J409"/>
  <c r="J280"/>
  <c r="BK506"/>
  <c r="BK492"/>
  <c r="J487"/>
  <c r="BK407"/>
  <c r="J515"/>
  <c r="BK504"/>
  <c r="J489"/>
  <c r="BK280"/>
  <c i="3" r="J372"/>
  <c r="J368"/>
  <c r="J361"/>
  <c r="BK346"/>
  <c r="BK334"/>
  <c r="J318"/>
  <c r="J295"/>
  <c r="J366"/>
  <c r="BK352"/>
  <c r="J343"/>
  <c r="J333"/>
  <c r="J304"/>
  <c r="BK366"/>
  <c r="BK359"/>
  <c r="J356"/>
  <c r="BK351"/>
  <c r="BK348"/>
  <c r="BK321"/>
  <c r="BK124"/>
  <c r="J374"/>
  <c r="BK367"/>
  <c r="BK354"/>
  <c r="BK349"/>
  <c r="J311"/>
  <c r="J232"/>
  <c i="2" l="1" r="BK123"/>
  <c r="J123"/>
  <c r="J98"/>
  <c r="BK477"/>
  <c r="J477"/>
  <c r="J99"/>
  <c r="T490"/>
  <c r="P123"/>
  <c r="P477"/>
  <c r="R490"/>
  <c i="3" r="P123"/>
  <c i="2" r="T123"/>
  <c r="T122"/>
  <c r="T121"/>
  <c r="T477"/>
  <c r="BK490"/>
  <c r="J490"/>
  <c r="J100"/>
  <c i="3" r="BK123"/>
  <c r="J123"/>
  <c r="J98"/>
  <c r="T123"/>
  <c r="P326"/>
  <c r="R326"/>
  <c i="2" r="R123"/>
  <c r="R122"/>
  <c r="R121"/>
  <c r="R477"/>
  <c r="P490"/>
  <c i="3" r="R123"/>
  <c r="R122"/>
  <c r="R121"/>
  <c r="BK326"/>
  <c r="J326"/>
  <c r="J100"/>
  <c r="T326"/>
  <c i="2" r="BK514"/>
  <c r="J514"/>
  <c r="J101"/>
  <c i="3" r="BK320"/>
  <c r="J320"/>
  <c r="J99"/>
  <c r="BK375"/>
  <c r="J375"/>
  <c r="J101"/>
  <c r="J89"/>
  <c r="BF232"/>
  <c r="BF296"/>
  <c r="BF304"/>
  <c r="BF318"/>
  <c r="BF327"/>
  <c r="BF334"/>
  <c r="BF343"/>
  <c r="BF350"/>
  <c r="BF354"/>
  <c r="BF357"/>
  <c r="BF365"/>
  <c r="BF374"/>
  <c r="BF376"/>
  <c r="F92"/>
  <c r="BF295"/>
  <c r="BF319"/>
  <c r="BF336"/>
  <c r="BF346"/>
  <c r="BF348"/>
  <c r="BF349"/>
  <c r="BF351"/>
  <c r="BF355"/>
  <c r="BF361"/>
  <c r="BF364"/>
  <c r="BF366"/>
  <c r="BF335"/>
  <c r="BF337"/>
  <c r="BF345"/>
  <c r="BF353"/>
  <c r="BF362"/>
  <c r="BF368"/>
  <c r="BF371"/>
  <c r="BF372"/>
  <c r="E85"/>
  <c r="BF124"/>
  <c r="BF235"/>
  <c r="BF300"/>
  <c r="BF311"/>
  <c r="BF321"/>
  <c r="BF333"/>
  <c r="BF339"/>
  <c r="BF352"/>
  <c r="BF356"/>
  <c r="BF358"/>
  <c r="BF359"/>
  <c r="BF367"/>
  <c r="BF369"/>
  <c r="BF373"/>
  <c i="2" r="J89"/>
  <c r="E111"/>
  <c r="BF408"/>
  <c r="BF438"/>
  <c r="BF476"/>
  <c r="BF478"/>
  <c r="BF488"/>
  <c r="BF495"/>
  <c r="BF499"/>
  <c r="BF501"/>
  <c r="BF502"/>
  <c r="BF505"/>
  <c r="BF506"/>
  <c r="BF508"/>
  <c r="F118"/>
  <c r="BF280"/>
  <c r="BF437"/>
  <c r="BF487"/>
  <c r="BF489"/>
  <c r="BF492"/>
  <c r="BF494"/>
  <c r="BF503"/>
  <c r="BF509"/>
  <c r="BF510"/>
  <c r="BF124"/>
  <c r="BF150"/>
  <c r="BF152"/>
  <c r="BF278"/>
  <c r="BF284"/>
  <c r="BF468"/>
  <c r="BF475"/>
  <c r="BF485"/>
  <c r="BF497"/>
  <c r="BF511"/>
  <c r="BF513"/>
  <c r="BF407"/>
  <c r="BF409"/>
  <c r="BF486"/>
  <c r="BF491"/>
  <c r="BF500"/>
  <c r="BF504"/>
  <c r="BF507"/>
  <c r="BF512"/>
  <c r="BF515"/>
  <c r="F35"/>
  <c i="1" r="BB95"/>
  <c i="3" r="F33"/>
  <c i="1" r="AZ96"/>
  <c i="3" r="F37"/>
  <c i="1" r="BD96"/>
  <c i="2" r="F33"/>
  <c i="1" r="AZ95"/>
  <c i="2" r="J33"/>
  <c i="1" r="AV95"/>
  <c i="3" r="F36"/>
  <c i="1" r="BC96"/>
  <c i="2" r="F36"/>
  <c i="1" r="BC95"/>
  <c i="3" r="F35"/>
  <c i="1" r="BB96"/>
  <c i="2" r="F37"/>
  <c i="1" r="BD95"/>
  <c i="3" r="J33"/>
  <c i="1" r="AV96"/>
  <c i="3" l="1" r="P122"/>
  <c r="P121"/>
  <c i="1" r="AU96"/>
  <c i="3" r="T122"/>
  <c r="T121"/>
  <c i="2" r="P122"/>
  <c r="P121"/>
  <c i="1" r="AU95"/>
  <c i="2" r="BK122"/>
  <c r="J122"/>
  <c r="J97"/>
  <c i="3" r="BK122"/>
  <c r="J122"/>
  <c r="J97"/>
  <c i="1" r="AZ94"/>
  <c r="W29"/>
  <c r="BD94"/>
  <c r="W33"/>
  <c r="BB94"/>
  <c r="W31"/>
  <c r="BC94"/>
  <c r="W32"/>
  <c i="2" r="F34"/>
  <c i="1" r="BA95"/>
  <c i="3" r="F34"/>
  <c i="1" r="BA96"/>
  <c i="2" r="J34"/>
  <c i="1" r="AW95"/>
  <c r="AT95"/>
  <c i="3" r="J34"/>
  <c i="1" r="AW96"/>
  <c r="AT96"/>
  <c i="2" l="1" r="BK121"/>
  <c r="J121"/>
  <c i="3" r="BK121"/>
  <c r="J121"/>
  <c r="J96"/>
  <c i="1" r="AU94"/>
  <c r="BA94"/>
  <c r="W30"/>
  <c r="AY94"/>
  <c i="2" r="J30"/>
  <c i="1" r="AG95"/>
  <c r="AX94"/>
  <c r="AV94"/>
  <c r="AK29"/>
  <c i="2" l="1" r="J39"/>
  <c r="J96"/>
  <c i="1" r="AN95"/>
  <c i="3" r="J30"/>
  <c i="1" r="AG96"/>
  <c r="AG94"/>
  <c r="AK26"/>
  <c r="AW94"/>
  <c r="AK30"/>
  <c r="AK35"/>
  <c i="3" l="1" r="J39"/>
  <c i="1" r="AN96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<sst xmlns="http://schemas.openxmlformats.org/spreadsheetml/2006/main">
  <si>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</si>
  <si>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</si>
  <si>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</si>
  <si>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</si>
  <si>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{e0143e63-d7fb-48f2-a362-69dfe44a8eff}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</si>
  <si>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</si>
  <si>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</si>
  <si>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</si>
  <si>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</si>
  <si>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</si>
  <si>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</si>
  <si>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</si>
  <si>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</si>
  <si>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2-23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</si>
  <si>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</si>
  <si>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</si>
  <si>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ROZŠÍRENIE INŽINIERSKYCH SIETÍ - II. ETAPA</t>
  </si>
  <si>
    <t>JKSO:</t>
  </si>
  <si>
    <t>KS:</t>
  </si>
  <si>
    <t>Miesto:</t>
  </si>
  <si>
    <t>Svätý Kríž</t>
  </si>
  <si>
    <t>Dátum:</t>
  </si>
  <si>
    <t>15. 8. 2023</t>
  </si>
  <si>
    <t>Objednávateľ:</t>
  </si>
  <si>
    <t>IČO:</t>
  </si>
  <si>
    <t>Obec Svätý Kríž</t>
  </si>
  <si>
    <t>IČ DPH:</t>
  </si>
  <si>
    <t>Zhotoviteľ:</t>
  </si>
  <si>
    <t>Vyplň údaj</t>
  </si>
  <si>
    <t>Projektant:</t>
  </si>
  <si>
    <t>Ing. Maroš Salva</t>
  </si>
  <si>
    <t>True</t>
  </si>
  <si>
    <t>Spracovateľ:</t>
  </si>
  <si>
    <t>www.rozpoctar.com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</si>
  <si>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</si>
  <si>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</si>
  <si>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</si>
  <si>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</si>
  <si>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</si>
  <si>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</si>
  <si>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</si>
  <si>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</si>
  <si>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</si>
  <si>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</si>
  <si>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</si>
  <si>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</si>
  <si>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</si>
  <si>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</si>
  <si>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</si>
  <si>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</si>
  <si>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</si>
  <si>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</si>
  <si>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</si>
  <si>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</si>
  <si>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</si>
  <si>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</si>
  <si>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</si>
  <si>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</si>
  <si>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</si>
  <si>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</si>
  <si>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</si>
  <si>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</si>
  <si>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</si>
  <si>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</si>
  <si>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</si>
  <si>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</si>
  <si>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</si>
  <si>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</si>
  <si>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</si>
  <si>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</si>
  <si>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</si>
  <si>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</si>
  <si>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</si>
  <si>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</si>
  <si>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</si>
  <si>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</si>
  <si>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</si>
  <si>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</si>
  <si>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</si>
  <si>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</si>
  <si>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2-23-1</t>
  </si>
  <si>
    <t>ROZŠÍRENIE SPLAŠKOVEJ KANALIZÁCIE - II. ETAPA</t>
  </si>
  <si>
    <t>STA</t>
  </si>
  <si>
    <t>1</t>
  </si>
  <si>
    <t>{1b220461-6b4a-4b60-a519-ab279adc0f89}</t>
  </si>
  <si>
    <t>2-23-2</t>
  </si>
  <si>
    <t>ROZŠÍRENIE VEREJNÉHO VODOVODU - II. ETAPA</t>
  </si>
  <si>
    <t>{8912cb39-62dd-484c-a918-d6e00da80d9f}</t>
  </si>
  <si>
    <t>KRYCÍ LIST ROZPOČTU</t>
  </si>
  <si>
    <t>Objekt:</t>
  </si>
  <si>
    <t>2-23-1 - ROZŠÍRENIE SPLAŠKOVEJ KANALIZÁCIE - II. ETAPA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</si>
  <si>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</si>
  <si>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</si>
  <si>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</si>
  <si>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</si>
  <si>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</si>
  <si>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</si>
  <si>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</si>
  <si>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4 - Vodorovné konštrukcie</t>
  </si>
  <si>
    <t xml:space="preserve">    8 - Rúrové vedenie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</si>
  <si>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</si>
  <si>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</si>
  <si>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</si>
  <si>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</si>
  <si>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</si>
  <si>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</si>
  <si>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</si>
  <si>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</si>
  <si>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</si>
  <si>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</si>
  <si>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</si>
  <si>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</si>
  <si>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</si>
  <si>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</si>
  <si>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</si>
  <si>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</si>
  <si>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</si>
  <si>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</si>
  <si>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131201102</t>
  </si>
  <si>
    <t>Výkop nezapaženej jamy v hornine 3, nad 100 do 1000 m3</t>
  </si>
  <si>
    <t>m3</t>
  </si>
  <si>
    <t>4</t>
  </si>
  <si>
    <t>2</t>
  </si>
  <si>
    <t>-585893994</t>
  </si>
  <si>
    <t>VV</t>
  </si>
  <si>
    <t>"KS1"2*2*2,1</t>
  </si>
  <si>
    <t>"KS2"2*2*2,6</t>
  </si>
  <si>
    <t>"KS3"2*2*2,6</t>
  </si>
  <si>
    <t>"KS4"2*2*2,6</t>
  </si>
  <si>
    <t>"KS5"2*2*2,6</t>
  </si>
  <si>
    <t>"KS6"2*2*2,6</t>
  </si>
  <si>
    <t>"KS7"2*2*2,6</t>
  </si>
  <si>
    <t>"KS8"2*2*2,6</t>
  </si>
  <si>
    <t>"KS9"2*2*2,62</t>
  </si>
  <si>
    <t>"KS10"2*2*2,6</t>
  </si>
  <si>
    <t>"KS11"2*2*2,6</t>
  </si>
  <si>
    <t>"KS12"2*2*2,6</t>
  </si>
  <si>
    <t>"KS13"2*2*2,6</t>
  </si>
  <si>
    <t>"KS14"2*2*2,6</t>
  </si>
  <si>
    <t>"KS15"2*2*2,6</t>
  </si>
  <si>
    <t>"KS16"2*2*2,6</t>
  </si>
  <si>
    <t>"KS17"2*2*2,6</t>
  </si>
  <si>
    <t>"KS18"2*2*2,6</t>
  </si>
  <si>
    <t>"KS19"2*2*2,49</t>
  </si>
  <si>
    <t>"KS20"2*2*2,6</t>
  </si>
  <si>
    <t>"KS21"2*2*2,6</t>
  </si>
  <si>
    <t>"KS22"2*2*2,6</t>
  </si>
  <si>
    <t>"KS23"2*2*2,6</t>
  </si>
  <si>
    <t>Medzisúčet</t>
  </si>
  <si>
    <t>3</t>
  </si>
  <si>
    <t>Súčet</t>
  </si>
  <si>
    <t>131201109</t>
  </si>
  <si>
    <t>Hĺbenie nezapažených jám a zárezov. Príplatok za lepivosť horniny 3</t>
  </si>
  <si>
    <t>722778700</t>
  </si>
  <si>
    <t>236,84/2</t>
  </si>
  <si>
    <t>132201203</t>
  </si>
  <si>
    <t>Výkop ryhy šírky 600-2000mm horn.3 nad 1000 do 10000m3</t>
  </si>
  <si>
    <t>1761517982</t>
  </si>
  <si>
    <t>8*(1,9+1,9)/2*1,2</t>
  </si>
  <si>
    <t>(10-8)*(1,9+1,89)/2*1,2</t>
  </si>
  <si>
    <t>(20-10)*(1,89+1,89)/2*1,2</t>
  </si>
  <si>
    <t>(30-20)*(1,89+2,04)/2*1,2</t>
  </si>
  <si>
    <t>(40-30)*(2,04+2,18)/2*1,2</t>
  </si>
  <si>
    <t>(50-40)*(2,18+2,28)/2*1,2</t>
  </si>
  <si>
    <t>(58-50)*(2,28+2,4)/2*1,2</t>
  </si>
  <si>
    <t>(60-50)*(2,4+2,38)/2*1,2</t>
  </si>
  <si>
    <t>(70-60)*(2,38+2,4)/2*1,2</t>
  </si>
  <si>
    <t>(80-70)*(2,4+2,34)/2*1,2</t>
  </si>
  <si>
    <t>(90-80)*(2,34+2,34)/2*1,2</t>
  </si>
  <si>
    <t>(100-90)*(2,34+2,37)/2*1,2</t>
  </si>
  <si>
    <t>(108-100)*(2,37*2,4)/2*1,2</t>
  </si>
  <si>
    <t>(110-108)*(2,4+2,41)/2*1,2</t>
  </si>
  <si>
    <t>(120-110)*(2,41+2,49)/2*1,2</t>
  </si>
  <si>
    <t>(130-120)*(2,49+2,57)/2*1,2</t>
  </si>
  <si>
    <t>(140-130)*(2,57+2,59)/2*1,2</t>
  </si>
  <si>
    <t>(150-140)*(2,59+2,49)/2*1,2</t>
  </si>
  <si>
    <t>(158-150)*(2,49+2,4)/2*1,2</t>
  </si>
  <si>
    <t>(160-158)*(2,4+2,4)/2*1,2</t>
  </si>
  <si>
    <t>(170-160)*(2,4+2,37)/2*1,2</t>
  </si>
  <si>
    <t>(180-170)*(2,37+2,35)/2*1,2</t>
  </si>
  <si>
    <t>(190-180)*(2,35+2,33)/2*1,2</t>
  </si>
  <si>
    <t>(200-190)*(2,33+2,31)/2*1,2</t>
  </si>
  <si>
    <t>(208-200)*(2,31+2,4)/2*1,2</t>
  </si>
  <si>
    <t>(210-208)*(2,4+2,42)/2*1,2</t>
  </si>
  <si>
    <t>(220-210)*(2,42+2,49)/2*1,2</t>
  </si>
  <si>
    <t>(230-220)*(2,49+2,55)/2*1,2</t>
  </si>
  <si>
    <t>(240-230)*(2,55+2,5)/2*1,2</t>
  </si>
  <si>
    <t>(250-240)*(2,5+2,45)/2*1,2</t>
  </si>
  <si>
    <t>(258-250)*(2,45+2,4)/2*1,2</t>
  </si>
  <si>
    <t>(260-258)*(2,4+2,43)/2*1,2</t>
  </si>
  <si>
    <t>(270-260)*(2,43+2,45)/2*1,2</t>
  </si>
  <si>
    <t>(280-270)*(2,45+2,46)/2*1,2</t>
  </si>
  <si>
    <t>(290-280)*(2,46+2,47)/2*1,2</t>
  </si>
  <si>
    <t>(300-290)*(2,47+2,48)/2*1,2</t>
  </si>
  <si>
    <t>(308-300)*(2,48+2,4)/2*1,2</t>
  </si>
  <si>
    <t>(310-308)*(2,4+2,44)/2*1,2</t>
  </si>
  <si>
    <t>(320-310)*(2,44+2,44)/2*1,2</t>
  </si>
  <si>
    <t>(330-320)*(2,44+2,44)/2*1,2</t>
  </si>
  <si>
    <t>(340-330)*(2,44+2,44)/2*1,2</t>
  </si>
  <si>
    <t>(350-340)*(2,44+2,44)/2*1,2</t>
  </si>
  <si>
    <t>(358-350)*(2,44+2,4)/2*1,2</t>
  </si>
  <si>
    <t>(360-358)*(2,4+2,44)/2*1,2</t>
  </si>
  <si>
    <t>(370-360)*(2,44+2,43)/2*1,2</t>
  </si>
  <si>
    <t>(380-370)*(2,43+2,41)/2*1,2</t>
  </si>
  <si>
    <t>(390-380)*(2,41+2,4)/2*1,2</t>
  </si>
  <si>
    <t>(400-390)*(2,4+2,4)/2*1,2</t>
  </si>
  <si>
    <t>(408-400)*(2,4+2,42)/2*1,2</t>
  </si>
  <si>
    <t>(410-408)*(2,42+2,44)/2*1,2</t>
  </si>
  <si>
    <t>(420-410)*(2,44+2,46)/2*1,2</t>
  </si>
  <si>
    <t>(430-420)*(2,46+2,45)/2*1,2</t>
  </si>
  <si>
    <t>(440-430)*(2,45+2,43)/2*1,2</t>
  </si>
  <si>
    <t>(450-440)*(2,43+2,42)/2*1,2</t>
  </si>
  <si>
    <t>(458-450)*(2,42+2,4)/2*1,2</t>
  </si>
  <si>
    <t>(460-458)*(2,4+2,41)/2*1,2</t>
  </si>
  <si>
    <t>(470-460)*(2,41+2,42)/2*1,2</t>
  </si>
  <si>
    <t>(480-470)*(2,42+2,43)/2*1,2</t>
  </si>
  <si>
    <t>(490-480)*(2,43+2,44)/2*1,2</t>
  </si>
  <si>
    <t>(500-490)*(2,44+2,44)/2*1,2</t>
  </si>
  <si>
    <t>(508-500)*(2,44+2,4)/2*1,2</t>
  </si>
  <si>
    <t>(510-508)*(2,4+2,38)/2*1,2</t>
  </si>
  <si>
    <t>(520-510)*(2,38+2,35)/2*1,2</t>
  </si>
  <si>
    <t>(530-520)*(2,35+2,37)/2*1,2</t>
  </si>
  <si>
    <t>(540-530)*(2,37+2,32)/2*1,2</t>
  </si>
  <si>
    <t>(550-540)*(2,32+2,35)/2*1,2</t>
  </si>
  <si>
    <t>(558-550)*(2,35+2,4)/2*1,2</t>
  </si>
  <si>
    <t>(560-558)*(2,4+2,41)/2*1,2</t>
  </si>
  <si>
    <t>(570-560)*(2,41+2,37)/2*1,2</t>
  </si>
  <si>
    <t>(580-570)*(2,37+2,38)/2*1,2</t>
  </si>
  <si>
    <t>(590-580)*(2,38+2,39)/2*1,2</t>
  </si>
  <si>
    <t>(600-590)*(2,39+2,4)/2*1,2</t>
  </si>
  <si>
    <t>(608-600)*(2,4+2,4)/2*1,2</t>
  </si>
  <si>
    <t>(610-608)*(2,4+2,42)/2*1,2</t>
  </si>
  <si>
    <t>(620-610)*(2,42+2,41)/2*1,2</t>
  </si>
  <si>
    <t>(627-620)*(2,41+2,4)/2*1,2</t>
  </si>
  <si>
    <t>(630-627)*(2,4+2,42)/2*1,2</t>
  </si>
  <si>
    <t>(640-630)*(2,42+2,46)/2*1,2</t>
  </si>
  <si>
    <t>(650-640)*(2,46+2,5)/2*1,2</t>
  </si>
  <si>
    <t>(660-650)*(2,5+2,44)/2*1,2</t>
  </si>
  <si>
    <t>(667-660)*(2,44+2,4)/2*1,2</t>
  </si>
  <si>
    <t>(670-667)*(2,4*2,41)/2*1,2</t>
  </si>
  <si>
    <t>(680-670)*(2,41+2,41)/2*1,2</t>
  </si>
  <si>
    <t>(690-680)*(2,41+2,4)/2*1,2</t>
  </si>
  <si>
    <t>(700-690)*(2,4+2,4)/2*1,2</t>
  </si>
  <si>
    <t>(707-700)*(2,4+2,4)/2*1,2</t>
  </si>
  <si>
    <t>(710-707)*(2,4+2,41)/2*1,2</t>
  </si>
  <si>
    <t>(720-710)*(2,41+2,41)/2*1,2</t>
  </si>
  <si>
    <t>(730-720)*(2,41+2,41)/2*1,2</t>
  </si>
  <si>
    <t>(740-730)*(2,41+2,41)/2*1,2</t>
  </si>
  <si>
    <t>(747-740)*(2,41+2,4)/2*1,2</t>
  </si>
  <si>
    <t>(750-747)*(2,4+2,42)/2*1,2</t>
  </si>
  <si>
    <t>(760-750)*(2,42+2,49)/2*1,2</t>
  </si>
  <si>
    <t>(770-760)*(2,49+2,57)/2*1,2</t>
  </si>
  <si>
    <t>(780-770)*(2,57+2,48)/2*1,2</t>
  </si>
  <si>
    <t>(787-780)*(2,48+2,4)/2*1,2</t>
  </si>
  <si>
    <t>(790-787)*(2,4+2,38)/2*1,2</t>
  </si>
  <si>
    <t>(800-790)*(2,38+2,27)/2*1,2</t>
  </si>
  <si>
    <t>(803-800)*(2,27+2,29)/2*1,2</t>
  </si>
  <si>
    <t>(810-803)*(2,29+2,35)/2*1,2</t>
  </si>
  <si>
    <t>(820-810)*(2,35+2,44)/2*1,2</t>
  </si>
  <si>
    <t>(827-820)*(2,44+2,4)/2*1,2</t>
  </si>
  <si>
    <t>(830-827)*(2,4+2,42)/2*1,2</t>
  </si>
  <si>
    <t>(840-830)*(2,42+2,42)/2*1,2</t>
  </si>
  <si>
    <t>(850-840)*(2,42+2,43)/2*1,2</t>
  </si>
  <si>
    <t>(860-850)*(2,43+2,43)/2*1,2</t>
  </si>
  <si>
    <t>(870-860)*(2,43+2,42)/2*1,2</t>
  </si>
  <si>
    <t>(877-870)*(2,42+2,4)/2*1,2</t>
  </si>
  <si>
    <t>(880-877)*(2,4+2,4)/2*1,2</t>
  </si>
  <si>
    <t>(890-880)*(2,4+2,29)/2*1,2</t>
  </si>
  <si>
    <t>(900-890)*(2,29+2,2)/2*1,2</t>
  </si>
  <si>
    <t>(910-900)*(2,2+2,28)/2*1,2</t>
  </si>
  <si>
    <t>(920-910)*(2,28+2,35)/2*1,2</t>
  </si>
  <si>
    <t>(927-920)*(2,35+2,4)/2*1,2</t>
  </si>
  <si>
    <t>(930-927)*(2,4+2,45)/2*1,2</t>
  </si>
  <si>
    <t>(940-930)*(2,45+2,4)/2*1,2</t>
  </si>
  <si>
    <t>(950-940)*(2,4+2,36)/2*1,2</t>
  </si>
  <si>
    <t>(960-950)*(2,36+2,32)/2*1,2</t>
  </si>
  <si>
    <t>(970-960)*(2,32+2,37)/2*1,2</t>
  </si>
  <si>
    <t>(977-970)*(2,37+2,4)/2*1,2</t>
  </si>
  <si>
    <t>"prípojky"</t>
  </si>
  <si>
    <t>310*2*0,8</t>
  </si>
  <si>
    <t>132201209</t>
  </si>
  <si>
    <t>Príplatok k cenám za lepivosť pri hĺbení rýh š. nad 600 do 2 000 mm zapaž. i nezapažených, s urovnaním dna v hornine 3</t>
  </si>
  <si>
    <t>-954630589</t>
  </si>
  <si>
    <t>3328,549/2</t>
  </si>
  <si>
    <t>5</t>
  </si>
  <si>
    <t>151101101</t>
  </si>
  <si>
    <t>Paženie a rozopretie stien rýh pre podzemné vedenie, príložné do 2 m</t>
  </si>
  <si>
    <t>m2</t>
  </si>
  <si>
    <t>1235797929</t>
  </si>
  <si>
    <t>310*2*2</t>
  </si>
  <si>
    <t>6</t>
  </si>
  <si>
    <t>151101102</t>
  </si>
  <si>
    <t>Paženie a rozopretie stien rýh pre podzemné vedenie, príložné do 4 m</t>
  </si>
  <si>
    <t>1660207942</t>
  </si>
  <si>
    <t>8*(1,9+1,9)/2*2</t>
  </si>
  <si>
    <t>(10-8)*(1,9+1,89)/2*2</t>
  </si>
  <si>
    <t>(20-10)*(1,89+1,89)/2*2</t>
  </si>
  <si>
    <t>(30-20)*(1,89+2,04)/2*2</t>
  </si>
  <si>
    <t>(40-30)*(2,04+2,18)/2*2</t>
  </si>
  <si>
    <t>(50-40)*(2,18+2,28)/2*2</t>
  </si>
  <si>
    <t>(58-50)*(2,28+2,4)/2*2</t>
  </si>
  <si>
    <t>(60-50)*(2,4+2,38)/2*2</t>
  </si>
  <si>
    <t>(70-60)*(2,38+2,4)/2*2</t>
  </si>
  <si>
    <t>(80-70)*(2,4+2,34)/2*2</t>
  </si>
  <si>
    <t>(90-80)*(2,34+2,34)/2*2</t>
  </si>
  <si>
    <t>(100-90)*(2,34+2,37)/2*2</t>
  </si>
  <si>
    <t>(108-100)*(2,37*2,4)/2*2</t>
  </si>
  <si>
    <t>(110-108)*(2,4+2,41)/2*2</t>
  </si>
  <si>
    <t>(120-110)*(2,41+2,49)/2*2</t>
  </si>
  <si>
    <t>(130-120)*(2,49+2,57)/2*2</t>
  </si>
  <si>
    <t>(140-130)*(2,57+2,59)/2*2</t>
  </si>
  <si>
    <t>(150-140)*(2,59+2,49)/2*2</t>
  </si>
  <si>
    <t>(158-150)*(2,49+2,4)/2*2</t>
  </si>
  <si>
    <t>(160-158)*(2,4+2,4)/2*2</t>
  </si>
  <si>
    <t>(170-160)*(2,4+2,37)/2*2</t>
  </si>
  <si>
    <t>(180-170)*(2,37+2,35)/2*2</t>
  </si>
  <si>
    <t>(190-180)*(2,35+2,33)/2*2</t>
  </si>
  <si>
    <t>(200-190)*(2,33+2,31)/2*2</t>
  </si>
  <si>
    <t>(208-200)*(2,31+2,4)/2*2</t>
  </si>
  <si>
    <t>(210-208)*(2,4+2,42)/2*2</t>
  </si>
  <si>
    <t>(220-210)*(2,42+2,49)/2*2</t>
  </si>
  <si>
    <t>(230-220)*(2,49+2,55)/2*2</t>
  </si>
  <si>
    <t>(240-230)*(2,55+2,5)/2*2</t>
  </si>
  <si>
    <t>(250-240)*(2,5+2,45)/2*2</t>
  </si>
  <si>
    <t>(258-250)*(2,45+2,4)/2*2</t>
  </si>
  <si>
    <t>(260-258)*(2,4+2,43)/2*2</t>
  </si>
  <si>
    <t>(270-260)*(2,43+2,45)/2*2</t>
  </si>
  <si>
    <t>(280-270)*(2,45+2,46)/2*2</t>
  </si>
  <si>
    <t>(290-280)*(2,46+2,47)/2*2</t>
  </si>
  <si>
    <t>(300-290)*(2,47+2,48)/2*2</t>
  </si>
  <si>
    <t>(308-300)*(2,48+2,4)/2*2</t>
  </si>
  <si>
    <t>(310-308)*(2,4+2,44)/2*2</t>
  </si>
  <si>
    <t>(320-310)*(2,44+2,44)/2*2</t>
  </si>
  <si>
    <t>(330-320)*(2,44+2,44)/2*2</t>
  </si>
  <si>
    <t>(340-330)*(2,44+2,44)/2*2</t>
  </si>
  <si>
    <t>(350-340)*(2,44+2,44)/2*2</t>
  </si>
  <si>
    <t>(358-350)*(2,44+2,4)/2*2</t>
  </si>
  <si>
    <t>(360-358)*(2,4+2,44)/2*2</t>
  </si>
  <si>
    <t>(370-360)*(2,44+2,43)/2*2</t>
  </si>
  <si>
    <t>(380-370)*(2,43+2,41)/2*2</t>
  </si>
  <si>
    <t>(390-380)*(2,41+2,4)/2*2</t>
  </si>
  <si>
    <t>(400-390)*(2,4+2,4)/2*2</t>
  </si>
  <si>
    <t>(408-400)*(2,4+2,42)/2*2</t>
  </si>
  <si>
    <t>(410-408)*(2,42+2,44)/2*2</t>
  </si>
  <si>
    <t>(420-410)*(2,44+2,46)/2*2</t>
  </si>
  <si>
    <t>(430-420)*(2,46+2,45)/2*2</t>
  </si>
  <si>
    <t>(440-430)*(2,45+2,43)/2*2</t>
  </si>
  <si>
    <t>(450-440)*(2,43+2,42)/2*2</t>
  </si>
  <si>
    <t>(458-450)*(2,42+2,4)/2*2</t>
  </si>
  <si>
    <t>(460-458)*(2,4+2,41)/2*2</t>
  </si>
  <si>
    <t>(470-460)*(2,41+2,42)/2*2</t>
  </si>
  <si>
    <t>(480-470)*(2,42+2,43)/2*2</t>
  </si>
  <si>
    <t>(490-480)*(2,43+2,44)/2*2</t>
  </si>
  <si>
    <t>(500-490)*(2,44+2,44)/2*2</t>
  </si>
  <si>
    <t>(508-500)*(2,44+2,4)/2*2</t>
  </si>
  <si>
    <t>(510-508)*(2,4+2,38)/2*2</t>
  </si>
  <si>
    <t>(520-510)*(2,38+2,35)/2*2</t>
  </si>
  <si>
    <t>(530-520)*(2,35+2,37)/2*2</t>
  </si>
  <si>
    <t>(540-530)*(2,37+2,32)/2*2</t>
  </si>
  <si>
    <t>(550-540)*(2,32+2,35)/2*2</t>
  </si>
  <si>
    <t>(558-550)*(2,35+2,4)/2*2</t>
  </si>
  <si>
    <t>(560-558)*(2,4+2,41)/2*2</t>
  </si>
  <si>
    <t>(570-560)*(2,41+2,37)/2*2</t>
  </si>
  <si>
    <t>(580-570)*(2,37+2,38)/2*2</t>
  </si>
  <si>
    <t>(590-580)*(2,38+2,39)/2*2</t>
  </si>
  <si>
    <t>(600-590)*(2,39+2,4)/2*2</t>
  </si>
  <si>
    <t>(608-600)*(2,4+2,4)/2*2</t>
  </si>
  <si>
    <t>(610-608)*(2,4+2,42)/2*2</t>
  </si>
  <si>
    <t>(620-610)*(2,42+2,41)/2*2</t>
  </si>
  <si>
    <t>(627-620)*(2,41+2,4)/2*2</t>
  </si>
  <si>
    <t>(630-627)*(2,4+2,42)/2*2</t>
  </si>
  <si>
    <t>(640-630)*(2,42+2,46)/2*2</t>
  </si>
  <si>
    <t>(650-640)*(2,46+2,5)/2*2</t>
  </si>
  <si>
    <t>(660-650)*(2,5+2,44)/2*2</t>
  </si>
  <si>
    <t>(667-660)*(2,44+2,4)/2*2</t>
  </si>
  <si>
    <t>(670-667)*(2,4*2,41)/2*2</t>
  </si>
  <si>
    <t>(680-670)*(2,41+2,41)/2*2</t>
  </si>
  <si>
    <t>(690-680)*(2,41+2,4)/2*2</t>
  </si>
  <si>
    <t>(700-690)*(2,4+2,4)/2*2</t>
  </si>
  <si>
    <t>(707-700)*(2,4+2,4)/2*2</t>
  </si>
  <si>
    <t>(710-707)*(2,4+2,41)/2*2</t>
  </si>
  <si>
    <t>(720-710)*(2,41+2,41)/2*2</t>
  </si>
  <si>
    <t>(730-720)*(2,41+2,41)/2*2</t>
  </si>
  <si>
    <t>(740-730)*(2,41+2,41)/2*2</t>
  </si>
  <si>
    <t>(747-740)*(2,41+2,4)/2*2</t>
  </si>
  <si>
    <t>(750-747)*(2,4+2,42)/2*2</t>
  </si>
  <si>
    <t>(760-750)*(2,42+2,49)/2*2</t>
  </si>
  <si>
    <t>(770-760)*(2,49+2,57)/2*2</t>
  </si>
  <si>
    <t>(780-770)*(2,57+2,48)/2*2</t>
  </si>
  <si>
    <t>(787-780)*(2,48+2,4)/2*2</t>
  </si>
  <si>
    <t>(790-787)*(2,4+2,38)/2*2</t>
  </si>
  <si>
    <t>(800-790)*(2,38+2,27)/2*2</t>
  </si>
  <si>
    <t>(803-800)*(2,27+2,29)/2*2</t>
  </si>
  <si>
    <t>(810-803)*(2,29+2,35)/2*2</t>
  </si>
  <si>
    <t>(820-810)*(2,35+2,44)/2*2</t>
  </si>
  <si>
    <t>(827-820)*(2,44+2,4)/2*2</t>
  </si>
  <si>
    <t>(830-827)*(2,4+2,42)/2*2</t>
  </si>
  <si>
    <t>(840-830)*(2,42+2,42)/2*2</t>
  </si>
  <si>
    <t>(850-840)*(2,42+2,43)/2*2</t>
  </si>
  <si>
    <t>(860-850)*(2,43+2,43)/2*2</t>
  </si>
  <si>
    <t>(870-860)*(2,43+2,42)/2*2</t>
  </si>
  <si>
    <t>(877-870)*(2,42+2,4)/2*2</t>
  </si>
  <si>
    <t>(880-877)*(2,4+2,4)/2*2</t>
  </si>
  <si>
    <t>(890-880)*(2,4+2,29)/2*2</t>
  </si>
  <si>
    <t>(900-890)*(2,29+2,2)/2*2</t>
  </si>
  <si>
    <t>(910-900)*(2,2+2,28)/2*2</t>
  </si>
  <si>
    <t>(920-910)*(2,28+2,35)/2*2</t>
  </si>
  <si>
    <t>(927-920)*(2,35+2,4)/2*2</t>
  </si>
  <si>
    <t>(930-927)*(2,4+2,45)/2*2</t>
  </si>
  <si>
    <t>(940-930)*(2,45+2,4)/2*2</t>
  </si>
  <si>
    <t>(950-940)*(2,4+2,36)/2*2</t>
  </si>
  <si>
    <t>(960-950)*(2,36+2,32)/2*2</t>
  </si>
  <si>
    <t>(970-960)*(2,32+2,37)/2*2</t>
  </si>
  <si>
    <t>(977-970)*(2,37+2,4)/2*2</t>
  </si>
  <si>
    <t>7</t>
  </si>
  <si>
    <t>151101111</t>
  </si>
  <si>
    <t>Odstránenie paženia rýh pre podzemné vedenie, príložné hĺbky do 2 m</t>
  </si>
  <si>
    <t>-1233936715</t>
  </si>
  <si>
    <t>8</t>
  </si>
  <si>
    <t>151101112</t>
  </si>
  <si>
    <t>Odstránenie paženia rýh pre podzemné vedenie, príložné hĺbky do 4 m</t>
  </si>
  <si>
    <t>-1986127426</t>
  </si>
  <si>
    <t>9</t>
  </si>
  <si>
    <t>162501122</t>
  </si>
  <si>
    <t xml:space="preserve">Vodorovné premiestnenie výkopku  po spevnenej ceste z  horniny tr.1-4, nad 100 do 1000 m3 na vzdialenosť do 3000 m </t>
  </si>
  <si>
    <t>-593594490</t>
  </si>
  <si>
    <t>"vytlačená zemina"</t>
  </si>
  <si>
    <t>234,188+769,85</t>
  </si>
  <si>
    <t>"KS1"1*1*2,1</t>
  </si>
  <si>
    <t>"KS2"1*1*2,6</t>
  </si>
  <si>
    <t>"KS3"1*1*2,6</t>
  </si>
  <si>
    <t>"KS4"1*1*2,6</t>
  </si>
  <si>
    <t>"KS5"1*1*2,6</t>
  </si>
  <si>
    <t>"KS6"1*1*2,6</t>
  </si>
  <si>
    <t>"KS7"1*1*2,6</t>
  </si>
  <si>
    <t>"KS8"1*1*2,6</t>
  </si>
  <si>
    <t>"KS9"1*1*2,62</t>
  </si>
  <si>
    <t>"KS10"1*1*2,6</t>
  </si>
  <si>
    <t>"KS11"1*1*2,6</t>
  </si>
  <si>
    <t>"KS12"1*1*2,6</t>
  </si>
  <si>
    <t>"KS13"1*1*2,6</t>
  </si>
  <si>
    <t>"KS14"1*1*2,6</t>
  </si>
  <si>
    <t>"KS15"1*1*2,6</t>
  </si>
  <si>
    <t>"KS16"1*1*2,6</t>
  </si>
  <si>
    <t>"KS17"1*1*2,6</t>
  </si>
  <si>
    <t>"KS18"1*1*2,6</t>
  </si>
  <si>
    <t>"KS19"1*1*2,49</t>
  </si>
  <si>
    <t>"KS20"1*1*2,6</t>
  </si>
  <si>
    <t>"KS21"1*1*2,6</t>
  </si>
  <si>
    <t>"KS22"1*1*2,6</t>
  </si>
  <si>
    <t>"KS23"1*1*2,6</t>
  </si>
  <si>
    <t>10</t>
  </si>
  <si>
    <t>171201203</t>
  </si>
  <si>
    <t>Uloženie sypaniny na skládky nad 1000 do 10000 m3</t>
  </si>
  <si>
    <t>-2037274249</t>
  </si>
  <si>
    <t>11</t>
  </si>
  <si>
    <t>174101003</t>
  </si>
  <si>
    <t>Zásyp sypaninou so zhutnením jám, šachiet, rýh, zárezov alebo okolo objektov nad 1000 do 10000 m3</t>
  </si>
  <si>
    <t>-417464460</t>
  </si>
  <si>
    <t>"výkopy spolu"</t>
  </si>
  <si>
    <t>236,84+3328,549</t>
  </si>
  <si>
    <t>-234,188-769,85</t>
  </si>
  <si>
    <t>"KS1"-1*1*2,1</t>
  </si>
  <si>
    <t>"KS2"-1*1*2,6</t>
  </si>
  <si>
    <t>"KS3"-1*1*2,6</t>
  </si>
  <si>
    <t>"KS4"-1*1*2,6</t>
  </si>
  <si>
    <t>"KS5"-1*1*2,6</t>
  </si>
  <si>
    <t>"KS6"-1*1*2,6</t>
  </si>
  <si>
    <t>"KS7"-1*1*2,6</t>
  </si>
  <si>
    <t>"KS8"-1*1*2,6</t>
  </si>
  <si>
    <t>"KS9"-1*1*2,62</t>
  </si>
  <si>
    <t>"KS10"-1*1*2,6</t>
  </si>
  <si>
    <t>"KS11"-1*1*2,6</t>
  </si>
  <si>
    <t>"KS12"-1*1*2,6</t>
  </si>
  <si>
    <t>"KS13"-1*1*2,6</t>
  </si>
  <si>
    <t>"KS14"-1*1*2,6</t>
  </si>
  <si>
    <t>"KS15"-1*1*2,6</t>
  </si>
  <si>
    <t>"KS16"-1*1*2,6</t>
  </si>
  <si>
    <t>"KS17"-1*1*2,6</t>
  </si>
  <si>
    <t>"KS18"-1*1*2,6</t>
  </si>
  <si>
    <t>"KS19"-1*1*2,49</t>
  </si>
  <si>
    <t>"KS20"-1*1*2,6</t>
  </si>
  <si>
    <t>"KS21"-1*1*2,6</t>
  </si>
  <si>
    <t>"KS22"-1*1*2,6</t>
  </si>
  <si>
    <t>"KS23"-1*1*2,6</t>
  </si>
  <si>
    <t>12</t>
  </si>
  <si>
    <t>175101101</t>
  </si>
  <si>
    <t>Obsyp potrubia sypaninou z vhodných hornín 1 až 4 bez prehodenia sypaniny</t>
  </si>
  <si>
    <t>1625842191</t>
  </si>
  <si>
    <t>977*1,25*0,6</t>
  </si>
  <si>
    <t>-3,14*(0,15)^2*977</t>
  </si>
  <si>
    <t>310*0,8*0,45</t>
  </si>
  <si>
    <t>-3,14*(0,075)^2*310</t>
  </si>
  <si>
    <t>13</t>
  </si>
  <si>
    <t>M</t>
  </si>
  <si>
    <t>5833116600</t>
  </si>
  <si>
    <t>Kamenivo ťažené drobné 0-4 B</t>
  </si>
  <si>
    <t>958707705</t>
  </si>
  <si>
    <t>14</t>
  </si>
  <si>
    <t>175101109</t>
  </si>
  <si>
    <t>Príplatok k cene za prehodenie sypaniny</t>
  </si>
  <si>
    <t>-441310893</t>
  </si>
  <si>
    <t>Vodorovné konštrukcie</t>
  </si>
  <si>
    <t>15</t>
  </si>
  <si>
    <t>451572111</t>
  </si>
  <si>
    <t>Lôžko pod potrubie, stoky a drobné objekty, v otvorenom výkope z kameniva drobného ťaženého 0-4 mm</t>
  </si>
  <si>
    <t>293043323</t>
  </si>
  <si>
    <t>"pod potrubie"</t>
  </si>
  <si>
    <t>977*1,25*0,15</t>
  </si>
  <si>
    <t>310*0,8*0,15</t>
  </si>
  <si>
    <t>"pod KS"</t>
  </si>
  <si>
    <t>2*2*0,15*23</t>
  </si>
  <si>
    <t>16</t>
  </si>
  <si>
    <t>452112111</t>
  </si>
  <si>
    <t>Osadenie prstenca alebo rámu pod poklopy a mreže, výšky do 100 mm</t>
  </si>
  <si>
    <t>ks</t>
  </si>
  <si>
    <t>-114359889</t>
  </si>
  <si>
    <t>17</t>
  </si>
  <si>
    <t>5922470220</t>
  </si>
  <si>
    <t xml:space="preserve">TECHNO TIP Vyrovnávací prstenec TBW 625/100   TECHNO TIP-PURATOR</t>
  </si>
  <si>
    <t>-1838394228</t>
  </si>
  <si>
    <t>18</t>
  </si>
  <si>
    <t>5922470200</t>
  </si>
  <si>
    <t xml:space="preserve">TECHNO TIP Vyrovnávací prstenec TBW 625/40   TECHNO TIP-PURATOR</t>
  </si>
  <si>
    <t>-2122377328</t>
  </si>
  <si>
    <t>19</t>
  </si>
  <si>
    <t>452112121</t>
  </si>
  <si>
    <t xml:space="preserve">Osadenie prstenca  pod poklopy a mreže, výšky nad 100 do 200 mm</t>
  </si>
  <si>
    <t>268413882</t>
  </si>
  <si>
    <t>5922441000</t>
  </si>
  <si>
    <t>Prefabrikát betónový-prstenec vyrovnávací TBS 120x9</t>
  </si>
  <si>
    <t>-1066612202</t>
  </si>
  <si>
    <t>Rúrové vedenie</t>
  </si>
  <si>
    <t>21</t>
  </si>
  <si>
    <t>871313121</t>
  </si>
  <si>
    <t>Montáž potrubia z kanalizačných rúr z tvrdého PVC tesn. gumovým krúžkom v skl. do 20% DN 150</t>
  </si>
  <si>
    <t>m</t>
  </si>
  <si>
    <t>1445182549</t>
  </si>
  <si>
    <t>22</t>
  </si>
  <si>
    <t>2861102500</t>
  </si>
  <si>
    <t>Kanalizačné rúry PVC-U hladké s hrdlom 160x 4.0x5000mm</t>
  </si>
  <si>
    <t>1951694444</t>
  </si>
  <si>
    <t>56,7246111619396*1,093 'Prepočítané koeficientom množstva</t>
  </si>
  <si>
    <t>23</t>
  </si>
  <si>
    <t>871383121</t>
  </si>
  <si>
    <t>Montáž potrubia kanalizačného z korugovaných rúr - PVC-U tesniacich gum. krúžkom v sklone do 20 % DN 300 mm</t>
  </si>
  <si>
    <t>671057651</t>
  </si>
  <si>
    <t>24</t>
  </si>
  <si>
    <t>2860005840</t>
  </si>
  <si>
    <t xml:space="preserve">PVC rúra 300/5m-korugovaný kanalizačný systém SN4   PIPELIFE</t>
  </si>
  <si>
    <t>-980550778</t>
  </si>
  <si>
    <t>178,408051235133*1,093 'Prepočítané koeficientom množstva</t>
  </si>
  <si>
    <t>25</t>
  </si>
  <si>
    <t>2860005830</t>
  </si>
  <si>
    <t xml:space="preserve">PVC rúra 300/3m-korugovaný kanalizačný systém SN4   PIPELIFE</t>
  </si>
  <si>
    <t>671464993</t>
  </si>
  <si>
    <t>0,914913083257091*1,093 'Prepočítané koeficientom množstva</t>
  </si>
  <si>
    <t>26</t>
  </si>
  <si>
    <t>877310310</t>
  </si>
  <si>
    <t>Montáž kolena na potrubie z kanalizačných polypropylénových rúr DN 150 mm</t>
  </si>
  <si>
    <t>1055940243</t>
  </si>
  <si>
    <t>27</t>
  </si>
  <si>
    <t>2860014830</t>
  </si>
  <si>
    <t>Koleno 150/45°</t>
  </si>
  <si>
    <t>-1635627219</t>
  </si>
  <si>
    <t>28</t>
  </si>
  <si>
    <t>877313123</t>
  </si>
  <si>
    <t xml:space="preserve">Montáž tvarovky na potrubí z rúr z tvrdého PVC  DN 150 mm</t>
  </si>
  <si>
    <t>-1551336357</t>
  </si>
  <si>
    <t>29</t>
  </si>
  <si>
    <t>2860004510</t>
  </si>
  <si>
    <t>PVC zátka na hladký koniec 150</t>
  </si>
  <si>
    <t>2100292184</t>
  </si>
  <si>
    <t>30</t>
  </si>
  <si>
    <t>877370430</t>
  </si>
  <si>
    <t>Montáž odbočky na potrubie z kanalizačných korungovaných polypropylénových rúr DN 300 mm</t>
  </si>
  <si>
    <t>1897886567</t>
  </si>
  <si>
    <t>31</t>
  </si>
  <si>
    <t>2860013250</t>
  </si>
  <si>
    <t xml:space="preserve">ODBOČKA  300x160/45° korugovaný kanalizačný systém</t>
  </si>
  <si>
    <t>-1418692431</t>
  </si>
  <si>
    <t>32</t>
  </si>
  <si>
    <t>892311000</t>
  </si>
  <si>
    <t>Skúška tesnosti kanalizácie D 150</t>
  </si>
  <si>
    <t>1957205928</t>
  </si>
  <si>
    <t>33</t>
  </si>
  <si>
    <t>892371000</t>
  </si>
  <si>
    <t>Skúška tesnosti kanalizácie D 300</t>
  </si>
  <si>
    <t>-240095919</t>
  </si>
  <si>
    <t>34</t>
  </si>
  <si>
    <t>894421111</t>
  </si>
  <si>
    <t>Zriadenie šachiet prefabrikovaných</t>
  </si>
  <si>
    <t>-2144667053</t>
  </si>
  <si>
    <t>35</t>
  </si>
  <si>
    <t>5922470230</t>
  </si>
  <si>
    <t xml:space="preserve">Šachtové kanalizačné dno DN 1000 H 1000 s otvorom DN 300  TECHNO TIP</t>
  </si>
  <si>
    <t>-755836834</t>
  </si>
  <si>
    <t>36</t>
  </si>
  <si>
    <t>5922470160</t>
  </si>
  <si>
    <t xml:space="preserve">Skruž betónová rovná TBS 1000/500-S s poplastovanou stupačkou    TECHNO TIP</t>
  </si>
  <si>
    <t>874562613</t>
  </si>
  <si>
    <t>37</t>
  </si>
  <si>
    <t>5922470150</t>
  </si>
  <si>
    <t xml:space="preserve">TECHNO TIP Skruž betónová rovná TBS 1000/250-S s poplastovanou stupačkou   TECHNO TIP-PURATOR</t>
  </si>
  <si>
    <t>-1366797084</t>
  </si>
  <si>
    <t>38</t>
  </si>
  <si>
    <t>5922465000</t>
  </si>
  <si>
    <t>Prefabrikát betónový-kónus TBS 1-57 Ms 57,6x100/60x9</t>
  </si>
  <si>
    <t>kus</t>
  </si>
  <si>
    <t>-1336099097</t>
  </si>
  <si>
    <t>39</t>
  </si>
  <si>
    <t>899104111</t>
  </si>
  <si>
    <t>Osadenie poklopu liatinového a oceľového vrátane rámu hmotn. nad 150 kg</t>
  </si>
  <si>
    <t>-1715909083</t>
  </si>
  <si>
    <t>40</t>
  </si>
  <si>
    <t>5524215100</t>
  </si>
  <si>
    <t>Poklop liatinový vstupný-nosnosť 40T D60</t>
  </si>
  <si>
    <t>1880270522</t>
  </si>
  <si>
    <t>99</t>
  </si>
  <si>
    <t>Presun hmôt HSV</t>
  </si>
  <si>
    <t>41</t>
  </si>
  <si>
    <t>998276101</t>
  </si>
  <si>
    <t>Presun hmôt pre rúrové vedenie hĺbené z rúr z plast. hmôt alebo sklolamin. v otvorenom výkope</t>
  </si>
  <si>
    <t>t</t>
  </si>
  <si>
    <t>-1704905716</t>
  </si>
  <si>
    <t>2-23-2 - ROZŠÍRENIE VEREJNÉHO VODOVODU - II. ETAPA</t>
  </si>
  <si>
    <t>-1616498775</t>
  </si>
  <si>
    <t>"vetva A"</t>
  </si>
  <si>
    <t>10*(1,7+1,39)/2*0,8</t>
  </si>
  <si>
    <t>(20-10)*(1,39+1,3)/2*0,8</t>
  </si>
  <si>
    <t>(30-20)*(1,3+1,35)/2*0,8</t>
  </si>
  <si>
    <t>(40-30)*(1,35+1,41)/2*0,8</t>
  </si>
  <si>
    <t>(50-40)*(1,41+1,42)/2*0,8</t>
  </si>
  <si>
    <t>(60-50)*(1,42+1,46)/2*0,8</t>
  </si>
  <si>
    <t>(70-60)*(1,46+1,45)/2*0,8</t>
  </si>
  <si>
    <t>(80-70)*(1,45+1,42)/2*0,8</t>
  </si>
  <si>
    <t>(90-80)*(1,42+1,43)/2*0,8</t>
  </si>
  <si>
    <t>(100-90)*(1,43+1,46)/2*0,8</t>
  </si>
  <si>
    <t>(110-100)*(1,46+1,5)/2*0,8</t>
  </si>
  <si>
    <t>(120-110)*(1,5+1,55)/2*0,8</t>
  </si>
  <si>
    <t>(130-120)*(1,55+1,6)/2*0,8</t>
  </si>
  <si>
    <t>(140-130)*(1,6+1,59)/2*0,8</t>
  </si>
  <si>
    <t>(150-140)*(1,59+1,47)/2*0,8</t>
  </si>
  <si>
    <t>(160-150)*(1,47+1,35)/2*0,8</t>
  </si>
  <si>
    <t>(170-160)*(1,35+1,39)/2*0,8</t>
  </si>
  <si>
    <t>(180-170)*(1,39+1,43)/2*0,8</t>
  </si>
  <si>
    <t>(190-180)*(1,43+1,46)/2*0,8</t>
  </si>
  <si>
    <t>(200-190)*(1,46+1,5)/2*0,8</t>
  </si>
  <si>
    <t>(210-200)*(1,5+1,56)/2*0,8</t>
  </si>
  <si>
    <t>(220-210)*(1,56+1,62)/2*0,8</t>
  </si>
  <si>
    <t>(230-220)*(1,62+1,68)/2*0,8</t>
  </si>
  <si>
    <t>(240-230)*(1,68+1,63)/2*0,8</t>
  </si>
  <si>
    <t>(250-240)*(1,63+1,57)/2*0,8</t>
  </si>
  <si>
    <t>(260-250)*(1,57+1,53)/2*0,8</t>
  </si>
  <si>
    <t>(270-260)*(1,53+1,48)/2*0,8</t>
  </si>
  <si>
    <t>(280-270)*(1,48+1,44)/2*0,8</t>
  </si>
  <si>
    <t>(290-280)*(1,44+1,39)/2*0,8</t>
  </si>
  <si>
    <t>(300-290)*(1,39+1,35)/2*0,8</t>
  </si>
  <si>
    <t>(310-300)*(1,35+1,33)/2*0,8</t>
  </si>
  <si>
    <t>(320-310)*(1,33+1,31)/2*0,8</t>
  </si>
  <si>
    <t>(330-320)*(1,31+1,29)/2*0,8</t>
  </si>
  <si>
    <t>(340-330)*(1,29+1,27)/2*0,8</t>
  </si>
  <si>
    <t>(350-340)*(1,27+1,25)/2*0,8</t>
  </si>
  <si>
    <t>(360-350)*(1,25+1,24)/2*0,8</t>
  </si>
  <si>
    <t>(370-360)*(1,24+1,25)/2*0,8</t>
  </si>
  <si>
    <t>(380-370)*(1,25+1,26)/2*0,8</t>
  </si>
  <si>
    <t>(390-380)*(1,26+1,28)/2*0,8</t>
  </si>
  <si>
    <t>(400-390)*(1,28+1,35)/2*0,8</t>
  </si>
  <si>
    <t>(410-400)*(1,35+1,43)/2*0,8</t>
  </si>
  <si>
    <t>(420-410)*(1,43+1,5)/2*0,8</t>
  </si>
  <si>
    <t>(430-420)*(1,5+1,5)/2*0,8</t>
  </si>
  <si>
    <t>(440-430)*(1,5+1,5)/2*0,8</t>
  </si>
  <si>
    <t>(450-440)*(1,5+1,5)/2*0,8</t>
  </si>
  <si>
    <t>(460-450)*(1,5+1,5)/2*0,8</t>
  </si>
  <si>
    <t>(470-460)*(1,5+1,53)/2*0,8</t>
  </si>
  <si>
    <t>(480-470)*(1,53+1,55)/2*0,8</t>
  </si>
  <si>
    <t>(490-480)*(1,55+1,57)/2*0,8</t>
  </si>
  <si>
    <t>(500-490)*(1,57+1,59)/2*0,8</t>
  </si>
  <si>
    <t>(510-500)*(1,59+1,51)/2*0,8</t>
  </si>
  <si>
    <t>(520-510)*(1,51+1,44)/2*0,8</t>
  </si>
  <si>
    <t>(530-520)*(1,44+1,36)/2*0,8</t>
  </si>
  <si>
    <t>(540-530)*(1,36+1,3)/2*0,8</t>
  </si>
  <si>
    <t>(550-540)*(1,3+1,27)/2*0,8</t>
  </si>
  <si>
    <t>(560-550)*(1,27+1,29)/2*0,8</t>
  </si>
  <si>
    <t>(570-560)*(1,29+1,3)/2*0,8</t>
  </si>
  <si>
    <t>(580-570)*(1,3+1,37)/2*0,8</t>
  </si>
  <si>
    <t>(590-580)*(1,37+1,44)/2*0,8</t>
  </si>
  <si>
    <t>(600-590)*(1,44+1,5)/2*0,8</t>
  </si>
  <si>
    <t>(610-600)*(1,5+1,54)/2*0,8</t>
  </si>
  <si>
    <t>(620-610)*(1,54+1,58)/2*0,8</t>
  </si>
  <si>
    <t>(630-620)*(1,58+1,62)/2*0,8</t>
  </si>
  <si>
    <t>(640-630)*(1,62+1,66)/2*0,8</t>
  </si>
  <si>
    <t>(650-640)*(1,66+1,7)/2*0,8</t>
  </si>
  <si>
    <t>(660-650)*(1,7+1,65)/2*0,8</t>
  </si>
  <si>
    <t>(670-660)*(1,65+1,6)/2*0,8</t>
  </si>
  <si>
    <t>(680-670)*(1,6+1,55)/2*0,8</t>
  </si>
  <si>
    <t>(690-680)*(1,55+1,5)/2*0,8</t>
  </si>
  <si>
    <t>(700-690)*(1,5+1,48)/2*0,8</t>
  </si>
  <si>
    <t>(710-700)*(1,48+1,49)/2*0,8</t>
  </si>
  <si>
    <t>(720-710)*(1,49+1,51)/2*0,8</t>
  </si>
  <si>
    <t>(730-720)*(1,51+1,52)/2*0,8</t>
  </si>
  <si>
    <t>(740-730)*(1,52+1,53)/2*0,8</t>
  </si>
  <si>
    <t>(750-740)*(1,53+1,54)/2*0,8</t>
  </si>
  <si>
    <t>(760-750)*(1,54+1,61)/2*0,8</t>
  </si>
  <si>
    <t>(770-760)*(1,61+1,69)/2*0,8</t>
  </si>
  <si>
    <t>(780-770)*(1,69+1,59)/2*0,8</t>
  </si>
  <si>
    <t>(790-780)*(1,59+1,5)/2*0,8</t>
  </si>
  <si>
    <t>(800-790)*(1,5+1,4)/2*0,8</t>
  </si>
  <si>
    <t>(810-800)*(1,4+1,51)/2*0,8</t>
  </si>
  <si>
    <t>(820-810)*(1,51+1,62)/2*0,8</t>
  </si>
  <si>
    <t>(830-820)*(1,62+1,58)/2*0,8</t>
  </si>
  <si>
    <t>(840-830)*(1,58+1,54)/2*0,8</t>
  </si>
  <si>
    <t>(850-840)*(1,54+1,5)/2*0,8</t>
  </si>
  <si>
    <t>(860-850)*(1,5+1,46)/2*0,8</t>
  </si>
  <si>
    <t>(870-860)*(1,46+1,4)/2*0,8</t>
  </si>
  <si>
    <t>(880-870)*(1,4+1,34)/2*0,8</t>
  </si>
  <si>
    <t>(890-880)*(1,34+1,28)/2*0,8</t>
  </si>
  <si>
    <t>(900-890)*(1,28+1,29)/2*0,8</t>
  </si>
  <si>
    <t>(910-900)*(1,29+1,33)/2*0,8</t>
  </si>
  <si>
    <t>(920-910)*(1,33+1,44)/2*0,8</t>
  </si>
  <si>
    <t>(930-920)*(1,44+1,56)/2*0,8</t>
  </si>
  <si>
    <t>(934-930)*(1,56+1,54)/2*0,8</t>
  </si>
  <si>
    <t>(940-934)*(1,54+1,52)/2*0,8</t>
  </si>
  <si>
    <t>(950-940)*(1,52+1,49)/2*0,8</t>
  </si>
  <si>
    <t>(960-950)*(1,49+1,45)/2*0,8</t>
  </si>
  <si>
    <t>(970-960)*(1,45+1,51)/2*0,8</t>
  </si>
  <si>
    <t>(980-970)*(1,51+1,41)/2*0,8</t>
  </si>
  <si>
    <t>(984-980)*(1,41+1,44)/2*0,8</t>
  </si>
  <si>
    <t>(985-984)*(1,44+1,45)/2*0,8</t>
  </si>
  <si>
    <t>264*1,45*0,6</t>
  </si>
  <si>
    <t>-627543655</t>
  </si>
  <si>
    <t>1384,14/2</t>
  </si>
  <si>
    <t>2077186027</t>
  </si>
  <si>
    <t>(110-100)*(1,46+1,5)/2*2</t>
  </si>
  <si>
    <t>(120-110)*(1,5+1,55)/2*2</t>
  </si>
  <si>
    <t>(130-120)*(1,55+1,6)/2*2</t>
  </si>
  <si>
    <t>(140-130)*(1,6+1,59)/2*2</t>
  </si>
  <si>
    <t>(150-140)*(1,59+1,47)/2*2</t>
  </si>
  <si>
    <t>(200-190)*(1,46+1,5)/2*2</t>
  </si>
  <si>
    <t>(210-200)*(1,5+1,56)/2*2</t>
  </si>
  <si>
    <t>(220-210)*(1,56+1,62)/2*2</t>
  </si>
  <si>
    <t>(230-220)*(1,62+1,68)/2*2</t>
  </si>
  <si>
    <t>(240-230)*(1,68+1,63)/2*2</t>
  </si>
  <si>
    <t>(250-240)*(1,63+1,57)/2*2</t>
  </si>
  <si>
    <t>(260-250)*(1,57+1,53)/2*2</t>
  </si>
  <si>
    <t>(270-260)*(1,53+1,48)/2*2</t>
  </si>
  <si>
    <t>(420-410)*(1,43+1,5)/2*2</t>
  </si>
  <si>
    <t>(430-420)*(1,5+1,5)/2*2</t>
  </si>
  <si>
    <t>(440-430)*(1,5+1,5)/2*2</t>
  </si>
  <si>
    <t>(450-440)*(1,5+1,5)/2*2</t>
  </si>
  <si>
    <t>(460-450)*(1,5+1,5)/2*2</t>
  </si>
  <si>
    <t>(470-460)*(1,5+1,53)/2*2</t>
  </si>
  <si>
    <t>(480-470)*(1,53+1,55)/2*2</t>
  </si>
  <si>
    <t>(490-480)*(1,55+1,57)/2*2</t>
  </si>
  <si>
    <t>(500-490)*(1,57+1,59)/2*2</t>
  </si>
  <si>
    <t>(510-500)*(1,59+1,51)/2*2</t>
  </si>
  <si>
    <t>(520-510)*(1,51+1,44)/2*2</t>
  </si>
  <si>
    <t>(600-590)*(1,44+1,5)/2*2</t>
  </si>
  <si>
    <t>(610-600)*(1,5+1,54)/2*2</t>
  </si>
  <si>
    <t>(620-610)*(1,54+1,58)/2*2</t>
  </si>
  <si>
    <t>(630-620)*(1,58+1,62)/2*2</t>
  </si>
  <si>
    <t>(640-630)*(1,62+1,66)/2*2</t>
  </si>
  <si>
    <t>(650-640)*(1,66+1,7)/2*2</t>
  </si>
  <si>
    <t>(660-650)*(1,7+1,65)/2*2</t>
  </si>
  <si>
    <t>(670-660)*(1,65+1,6)/2*2</t>
  </si>
  <si>
    <t>(680-670)*(1,6+1,55)/2*2</t>
  </si>
  <si>
    <t>(690-680)*(1,55+1,5)/2*2</t>
  </si>
  <si>
    <t>(700-690)*(1,5+1,48)/2*2</t>
  </si>
  <si>
    <t>(720-710)*(1,49+1,51)/2*2</t>
  </si>
  <si>
    <t>(730-720)*(1,51+1,52)/2*2</t>
  </si>
  <si>
    <t>(740-730)*(1,52+1,53)/2*2</t>
  </si>
  <si>
    <t>(750-740)*(1,53+1,54)/2*2</t>
  </si>
  <si>
    <t>(760-750)*(1,54+1,61)/2*2</t>
  </si>
  <si>
    <t>(770-760)*(1,61+1,69)/2*2</t>
  </si>
  <si>
    <t>(780-770)*(1,69+1,59)/2*2</t>
  </si>
  <si>
    <t>(790-780)*(1,59+1,5)/2*2</t>
  </si>
  <si>
    <t>(800-790)*(1,5+1,4)/2*2</t>
  </si>
  <si>
    <t>(810-800)*(1,4+1,51)/2*2</t>
  </si>
  <si>
    <t>(820-810)*(1,51+1,62)/2*2</t>
  </si>
  <si>
    <t>(830-820)*(1,62+1,58)/2*2</t>
  </si>
  <si>
    <t>(840-830)*(1,58+1,54)/2*2</t>
  </si>
  <si>
    <t>(850-840)*(1,54+1,5)/2*2</t>
  </si>
  <si>
    <t>(860-850)*(1,5+1,46)/2*2</t>
  </si>
  <si>
    <t>(930-920)*(1,44+1,56)/2*2</t>
  </si>
  <si>
    <t>(934-930)*(1,56+1,54)/2*2</t>
  </si>
  <si>
    <t>(940-934)*(1,54+1,52)/2*2</t>
  </si>
  <si>
    <t>(950-940)*(1,52+1,49)/2*2</t>
  </si>
  <si>
    <t>(970-960)*(1,45+1,51)/2*2</t>
  </si>
  <si>
    <t>(980-970)*(1,51+1,41)/2*2</t>
  </si>
  <si>
    <t>-1811088944</t>
  </si>
  <si>
    <t>1330866453</t>
  </si>
  <si>
    <t>141,96+358,818</t>
  </si>
  <si>
    <t>171201202</t>
  </si>
  <si>
    <t>Uloženie sypaniny na skládky nad 100 do 1000 m3</t>
  </si>
  <si>
    <t>-1375858672</t>
  </si>
  <si>
    <t>174101002</t>
  </si>
  <si>
    <t>Zásyp sypaninou so zhutnením jám, šachiet, rýh, zárezov alebo okolo objektov nad 100 do 1000 m3</t>
  </si>
  <si>
    <t>-2142989683</t>
  </si>
  <si>
    <t>1384,14</t>
  </si>
  <si>
    <t>-141,96-358,818</t>
  </si>
  <si>
    <t>-1773527372</t>
  </si>
  <si>
    <t>985*0,8*0,4</t>
  </si>
  <si>
    <t>-3,14*(0,05)^2*985</t>
  </si>
  <si>
    <t>264*0,6*0,325</t>
  </si>
  <si>
    <t>-3,14*(0,0125)^2*264</t>
  </si>
  <si>
    <t>1796694515</t>
  </si>
  <si>
    <t>1346412564</t>
  </si>
  <si>
    <t>31747149</t>
  </si>
  <si>
    <t>985*0,8*0,15</t>
  </si>
  <si>
    <t>264*0,6*0,15</t>
  </si>
  <si>
    <t>460490012</t>
  </si>
  <si>
    <t>Rozvinutie a uloženie výstražnej fólie z PVC do ryhy, šírka 33 cm</t>
  </si>
  <si>
    <t>64</t>
  </si>
  <si>
    <t>495470005</t>
  </si>
  <si>
    <t>"vetva V"</t>
  </si>
  <si>
    <t>985</t>
  </si>
  <si>
    <t>264</t>
  </si>
  <si>
    <t>2830002000</t>
  </si>
  <si>
    <t>Fólia biela</t>
  </si>
  <si>
    <t>128</t>
  </si>
  <si>
    <t>-1529542197</t>
  </si>
  <si>
    <t>722290229</t>
  </si>
  <si>
    <t>Tlaková skúška vodovodného potrubia</t>
  </si>
  <si>
    <t>1574397417</t>
  </si>
  <si>
    <t>722290237</t>
  </si>
  <si>
    <t>Prepláchnutie a dezinfekcia vodovodného potrubia</t>
  </si>
  <si>
    <t>-308462638</t>
  </si>
  <si>
    <t>871151121</t>
  </si>
  <si>
    <t>Montáž potrubia z tlakových rúrok polyetylénových vonkajšieho priemeru 25 mm</t>
  </si>
  <si>
    <t>-360031683</t>
  </si>
  <si>
    <t>2860017810</t>
  </si>
  <si>
    <t xml:space="preserve">HDPE rúra PE100  rúra  25x1,8/100m PN10 (SDR17)-pre tlakový rozvod pitnej vody  </t>
  </si>
  <si>
    <t>553311322</t>
  </si>
  <si>
    <t>264*1,093 'Prepočítané koeficientom množstva</t>
  </si>
  <si>
    <t>871251121</t>
  </si>
  <si>
    <t>Montáž potrubia z tlakových rúrok polyetylénových vonkajšieho priemeru 110 mm</t>
  </si>
  <si>
    <t>-289687182</t>
  </si>
  <si>
    <t>2860017900</t>
  </si>
  <si>
    <t xml:space="preserve">HDPE rúra PE100  rúra 110x6,6/100m PN10 (SDR17)-pre tlakový rozvod pitnej vody</t>
  </si>
  <si>
    <t>-958127140</t>
  </si>
  <si>
    <t>982,296431838975*1,093 'Prepočítané koeficientom množstva</t>
  </si>
  <si>
    <t>877270001</t>
  </si>
  <si>
    <t>Montáž elektrotvarovky, objímky priamej D 110 mm</t>
  </si>
  <si>
    <t>419742706</t>
  </si>
  <si>
    <t>2862461730</t>
  </si>
  <si>
    <t>Elektrofúzna spojka DN 100 PE100</t>
  </si>
  <si>
    <t>-1466413579</t>
  </si>
  <si>
    <t>170*1,015 'Prepočítané koeficientom množstva</t>
  </si>
  <si>
    <t>891173111</t>
  </si>
  <si>
    <t>Montáž vodovodnej armatúry</t>
  </si>
  <si>
    <t>súb</t>
  </si>
  <si>
    <t>1330819348</t>
  </si>
  <si>
    <t>5525216200</t>
  </si>
  <si>
    <t>Rúra liatinová tlaková prírubová D 100 L=600 mm</t>
  </si>
  <si>
    <t>579223089</t>
  </si>
  <si>
    <t>5525216201</t>
  </si>
  <si>
    <t>Rúra liatinová tlaková prírubová D 100 L=300 mm</t>
  </si>
  <si>
    <t>1302257301</t>
  </si>
  <si>
    <t>2865100600</t>
  </si>
  <si>
    <t>HDPE lemový nákružok 110</t>
  </si>
  <si>
    <t>401616479</t>
  </si>
  <si>
    <t>5525572000</t>
  </si>
  <si>
    <t xml:space="preserve">Koleno liatinové prírubové s pätkou D  80mm</t>
  </si>
  <si>
    <t>174400756</t>
  </si>
  <si>
    <t>3194900161</t>
  </si>
  <si>
    <t>Príruba pre HD-PE-potrubia DN 100</t>
  </si>
  <si>
    <t>1675127836</t>
  </si>
  <si>
    <t>3194900258</t>
  </si>
  <si>
    <t xml:space="preserve">Zaslepovacia príruba DN 100   voda</t>
  </si>
  <si>
    <t>1386732227</t>
  </si>
  <si>
    <t>2860027790</t>
  </si>
  <si>
    <t xml:space="preserve">Zátka  25  - systém pre rozvod vody</t>
  </si>
  <si>
    <t>-94228408</t>
  </si>
  <si>
    <t>5525038610</t>
  </si>
  <si>
    <t>T prírubová tvarovka s prírubovou odbočkou DN 100/100 EPO PN 10/16, liatinový systém</t>
  </si>
  <si>
    <t>-1917390819</t>
  </si>
  <si>
    <t>5518200344</t>
  </si>
  <si>
    <t xml:space="preserve">Šupátko prírubové s mäkkým tesnením, DN 100, 190 mm, liatina </t>
  </si>
  <si>
    <t>1573833915</t>
  </si>
  <si>
    <t>891247111</t>
  </si>
  <si>
    <t>Montáž vodovodnej armatúry na potrubí, hydrant podzemný (bez osadenia poklopov) DN 80</t>
  </si>
  <si>
    <t>-851783244</t>
  </si>
  <si>
    <t>4227365078</t>
  </si>
  <si>
    <t xml:space="preserve">Hydrant podzemný DN  80</t>
  </si>
  <si>
    <t>-2049214567</t>
  </si>
  <si>
    <t>6,40439158279963*1,093 'Prepočítané koeficientom množstva</t>
  </si>
  <si>
    <t>891261111</t>
  </si>
  <si>
    <t>Montáž posúvača s osadením zemnej súpravy (bez poklopov) DN 100</t>
  </si>
  <si>
    <t>-801546716</t>
  </si>
  <si>
    <t>4222362900</t>
  </si>
  <si>
    <t xml:space="preserve">Posúvač  D 100 mm  S 13-111-606 P 3, PN 6</t>
  </si>
  <si>
    <t>1569135178</t>
  </si>
  <si>
    <t>10,8910891089109*1,01 'Prepočítané koeficientom množstva</t>
  </si>
  <si>
    <t>4229126102</t>
  </si>
  <si>
    <t xml:space="preserve">Zemná súprava teleskopická 1.30-1.80 m DN  50-100   </t>
  </si>
  <si>
    <t>-1754496518</t>
  </si>
  <si>
    <t>8912672111</t>
  </si>
  <si>
    <t>D+M betónového bloku 400x400x500 mm</t>
  </si>
  <si>
    <t>1725683601</t>
  </si>
  <si>
    <t>891269111</t>
  </si>
  <si>
    <t>Montáž navrtávacieho pásu s ventilom Jt 1 MPa na potr. z rúr liat., oceľ., plast., DN 100</t>
  </si>
  <si>
    <t>-1306018036</t>
  </si>
  <si>
    <t>4227531001</t>
  </si>
  <si>
    <t>Navrtávaci pás s ventilom DN 100</t>
  </si>
  <si>
    <t>266441730</t>
  </si>
  <si>
    <t>899401112</t>
  </si>
  <si>
    <t>Osadenie poklopu liatinového posúvačového</t>
  </si>
  <si>
    <t>1969717095</t>
  </si>
  <si>
    <t>4229135200</t>
  </si>
  <si>
    <t>Poklop šupátkový</t>
  </si>
  <si>
    <t>-1882975105</t>
  </si>
  <si>
    <t>54,4554455445545*1,01 'Prepočítané koeficientom množstva</t>
  </si>
  <si>
    <t>42</t>
  </si>
  <si>
    <t>899401113</t>
  </si>
  <si>
    <t>Osadenie poklopu liatinového hydrantového</t>
  </si>
  <si>
    <t>1257125763</t>
  </si>
  <si>
    <t>43</t>
  </si>
  <si>
    <t>5524218300</t>
  </si>
  <si>
    <t>Poklop hydrantový</t>
  </si>
  <si>
    <t>-653826270</t>
  </si>
  <si>
    <t>44</t>
  </si>
  <si>
    <t>899713111</t>
  </si>
  <si>
    <t>Orientačná tabuľka na vodovodných a kanalizačných radoch na stĺpiku oceľovom alebo betónovom</t>
  </si>
  <si>
    <t>962416873</t>
  </si>
  <si>
    <t>45</t>
  </si>
  <si>
    <t>899721111</t>
  </si>
  <si>
    <t>Vyhľadávací vodič na potrubí PVC DN do 150 mm</t>
  </si>
  <si>
    <t>-384955045</t>
  </si>
  <si>
    <t>46</t>
  </si>
  <si>
    <t>228123703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</si>
</sst>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4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8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19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5" fillId="5" borderId="6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right" vertical="center"/>
    </xf>
    <xf numFmtId="0" fontId="25" fillId="5" borderId="8" xfId="0" applyFont="1" applyFill="1" applyBorder="1" applyAlignment="1">
      <alignment horizontal="left" vertical="center"/>
    </xf>
    <xf numFmtId="0" fontId="25" fillId="5" borderId="0" xfId="0" applyFont="1" applyFill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0" fontId="31" fillId="0" borderId="0" xfId="0" applyFont="1" applyAlignment="1">
      <alignment vertical="center"/>
    </xf>
    <xf numFmtId="4" fontId="31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32" fillId="0" borderId="14" xfId="0" applyNumberFormat="1" applyFont="1" applyBorder="1" applyAlignment="1">
      <alignment vertical="center"/>
    </xf>
    <xf numFmtId="4" fontId="32" fillId="0" borderId="0" xfId="0" applyNumberFormat="1" applyFont="1" applyBorder="1" applyAlignment="1">
      <alignment vertical="center"/>
    </xf>
    <xf numFmtId="166" fontId="32" fillId="0" borderId="0" xfId="0" applyNumberFormat="1" applyFont="1" applyBorder="1" applyAlignment="1">
      <alignment vertical="center"/>
    </xf>
    <xf numFmtId="4" fontId="32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2" fillId="0" borderId="19" xfId="0" applyNumberFormat="1" applyFont="1" applyBorder="1" applyAlignment="1">
      <alignment vertical="center"/>
    </xf>
    <xf numFmtId="4" fontId="32" fillId="0" borderId="20" xfId="0" applyNumberFormat="1" applyFont="1" applyBorder="1" applyAlignment="1">
      <alignment vertical="center"/>
    </xf>
    <xf numFmtId="166" fontId="32" fillId="0" borderId="20" xfId="0" applyNumberFormat="1" applyFont="1" applyBorder="1" applyAlignment="1">
      <alignment vertical="center"/>
    </xf>
    <xf numFmtId="4" fontId="32" fillId="0" borderId="21" xfId="0" applyNumberFormat="1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5" fillId="5" borderId="0" xfId="0" applyFont="1" applyFill="1" applyAlignment="1">
      <alignment horizontal="left" vertical="center"/>
    </xf>
    <xf numFmtId="0" fontId="25" fillId="5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5" fillId="5" borderId="16" xfId="0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7" fillId="0" borderId="0" xfId="0" applyNumberFormat="1" applyFont="1" applyAlignment="1"/>
    <xf numFmtId="166" fontId="35" fillId="0" borderId="12" xfId="0" applyNumberFormat="1" applyFont="1" applyBorder="1" applyAlignment="1"/>
    <xf numFmtId="166" fontId="35" fillId="0" borderId="13" xfId="0" applyNumberFormat="1" applyFont="1" applyBorder="1" applyAlignment="1"/>
    <xf numFmtId="4" fontId="36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49" fontId="25" fillId="0" borderId="22" xfId="0" applyNumberFormat="1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center" vertical="center" wrapText="1"/>
      <protection locked="0"/>
    </xf>
    <xf numFmtId="167" fontId="25" fillId="0" borderId="22" xfId="0" applyNumberFormat="1" applyFont="1" applyBorder="1" applyAlignment="1" applyProtection="1">
      <alignment vertical="center"/>
      <protection locked="0"/>
    </xf>
    <xf numFmtId="4" fontId="25" fillId="3" borderId="22" xfId="0" applyNumberFormat="1" applyFont="1" applyFill="1" applyBorder="1" applyAlignment="1" applyProtection="1">
      <alignment vertical="center"/>
      <protection locked="0"/>
    </xf>
    <xf numFmtId="4" fontId="25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6" fillId="3" borderId="14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horizontal="center" vertical="center"/>
    </xf>
    <xf numFmtId="166" fontId="26" fillId="0" borderId="0" xfId="0" applyNumberFormat="1" applyFont="1" applyBorder="1" applyAlignment="1">
      <alignment vertical="center"/>
    </xf>
    <xf numFmtId="166" fontId="26" fillId="0" borderId="15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8" fillId="0" borderId="22" xfId="0" applyFont="1" applyBorder="1" applyAlignment="1" applyProtection="1">
      <alignment horizontal="center" vertical="center"/>
      <protection locked="0"/>
    </xf>
    <xf numFmtId="49" fontId="38" fillId="0" borderId="22" xfId="0" applyNumberFormat="1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  <xf numFmtId="4" fontId="38" fillId="3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  <protection locked="0"/>
    </xf>
    <xf numFmtId="0" fontId="39" fillId="0" borderId="22" xfId="0" applyFont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3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>
      <alignment horizontal="center" vertical="center"/>
    </xf>
    <xf numFmtId="0" fontId="26" fillId="3" borderId="19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="1" customFormat="1" ht="36.96" customHeight="1">
      <c r="AR2" s="18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7</v>
      </c>
    </row>
    <row r="4" s="1" customFormat="1" ht="24.96" customHeight="1">
      <c r="B4" s="22"/>
      <c r="D4" s="23" t="s">
        <v>8</v>
      </c>
      <c r="AR4" s="22"/>
      <c r="AS4" s="24" t="s">
        <v>9</v>
      </c>
      <c r="BE4" s="25" t="s">
        <v>10</v>
      </c>
      <c r="BS4" s="19" t="s">
        <v>11</v>
      </c>
    </row>
    <row r="5" s="1" customFormat="1" ht="12" customHeight="1">
      <c r="B5" s="22"/>
      <c r="D5" s="26" t="s">
        <v>12</v>
      </c>
      <c r="K5" s="27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2"/>
      <c r="BE5" s="28" t="s">
        <v>14</v>
      </c>
      <c r="BS5" s="19" t="s">
        <v>6</v>
      </c>
    </row>
    <row r="6" s="1" customFormat="1" ht="36.96" customHeight="1">
      <c r="B6" s="22"/>
      <c r="D6" s="29" t="s">
        <v>15</v>
      </c>
      <c r="K6" s="30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2"/>
      <c r="BE6" s="31"/>
      <c r="BS6" s="19" t="s">
        <v>6</v>
      </c>
    </row>
    <row r="7" s="1" customFormat="1" ht="12" customHeight="1">
      <c r="B7" s="22"/>
      <c r="D7" s="32" t="s">
        <v>17</v>
      </c>
      <c r="K7" s="27" t="s">
        <v>1</v>
      </c>
      <c r="AK7" s="32" t="s">
        <v>18</v>
      </c>
      <c r="AN7" s="27" t="s">
        <v>1</v>
      </c>
      <c r="AR7" s="22"/>
      <c r="BE7" s="31"/>
      <c r="BS7" s="19" t="s">
        <v>6</v>
      </c>
    </row>
    <row r="8" s="1" customFormat="1" ht="12" customHeight="1">
      <c r="B8" s="22"/>
      <c r="D8" s="32" t="s">
        <v>19</v>
      </c>
      <c r="K8" s="27" t="s">
        <v>20</v>
      </c>
      <c r="AK8" s="32" t="s">
        <v>21</v>
      </c>
      <c r="AN8" s="33" t="s">
        <v>22</v>
      </c>
      <c r="AR8" s="22"/>
      <c r="BE8" s="31"/>
      <c r="BS8" s="19" t="s">
        <v>6</v>
      </c>
    </row>
    <row r="9" s="1" customFormat="1" ht="14.4" customHeight="1">
      <c r="B9" s="22"/>
      <c r="AR9" s="22"/>
      <c r="BE9" s="31"/>
      <c r="BS9" s="19" t="s">
        <v>6</v>
      </c>
    </row>
    <row r="10" s="1" customFormat="1" ht="12" customHeight="1">
      <c r="B10" s="22"/>
      <c r="D10" s="32" t="s">
        <v>23</v>
      </c>
      <c r="AK10" s="32" t="s">
        <v>24</v>
      </c>
      <c r="AN10" s="27" t="s">
        <v>1</v>
      </c>
      <c r="AR10" s="22"/>
      <c r="BE10" s="31"/>
      <c r="BS10" s="19" t="s">
        <v>6</v>
      </c>
    </row>
    <row r="11" s="1" customFormat="1" ht="18.48" customHeight="1">
      <c r="B11" s="22"/>
      <c r="E11" s="27" t="s">
        <v>25</v>
      </c>
      <c r="AK11" s="32" t="s">
        <v>26</v>
      </c>
      <c r="AN11" s="27" t="s">
        <v>1</v>
      </c>
      <c r="AR11" s="22"/>
      <c r="BE11" s="31"/>
      <c r="BS11" s="19" t="s">
        <v>6</v>
      </c>
    </row>
    <row r="12" s="1" customFormat="1" ht="6.96" customHeight="1">
      <c r="B12" s="22"/>
      <c r="AR12" s="22"/>
      <c r="BE12" s="31"/>
      <c r="BS12" s="19" t="s">
        <v>6</v>
      </c>
    </row>
    <row r="13" s="1" customFormat="1" ht="12" customHeight="1">
      <c r="B13" s="22"/>
      <c r="D13" s="32" t="s">
        <v>27</v>
      </c>
      <c r="AK13" s="32" t="s">
        <v>24</v>
      </c>
      <c r="AN13" s="34" t="s">
        <v>28</v>
      </c>
      <c r="AR13" s="22"/>
      <c r="BE13" s="31"/>
      <c r="BS13" s="19" t="s">
        <v>6</v>
      </c>
    </row>
    <row r="14">
      <c r="B14" s="22"/>
      <c r="E14" s="34" t="s">
        <v>28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26</v>
      </c>
      <c r="AN14" s="34" t="s">
        <v>28</v>
      </c>
      <c r="AR14" s="22"/>
      <c r="BE14" s="31"/>
      <c r="BS14" s="19" t="s">
        <v>6</v>
      </c>
    </row>
    <row r="15" s="1" customFormat="1" ht="6.96" customHeight="1">
      <c r="B15" s="22"/>
      <c r="AR15" s="22"/>
      <c r="BE15" s="31"/>
      <c r="BS15" s="19" t="s">
        <v>3</v>
      </c>
    </row>
    <row r="16" s="1" customFormat="1" ht="12" customHeight="1">
      <c r="B16" s="22"/>
      <c r="D16" s="32" t="s">
        <v>29</v>
      </c>
      <c r="AK16" s="32" t="s">
        <v>24</v>
      </c>
      <c r="AN16" s="27" t="s">
        <v>1</v>
      </c>
      <c r="AR16" s="22"/>
      <c r="BE16" s="31"/>
      <c r="BS16" s="19" t="s">
        <v>3</v>
      </c>
    </row>
    <row r="17" s="1" customFormat="1" ht="18.48" customHeight="1">
      <c r="B17" s="22"/>
      <c r="E17" s="27" t="s">
        <v>30</v>
      </c>
      <c r="AK17" s="32" t="s">
        <v>26</v>
      </c>
      <c r="AN17" s="27" t="s">
        <v>1</v>
      </c>
      <c r="AR17" s="22"/>
      <c r="BE17" s="31"/>
      <c r="BS17" s="19" t="s">
        <v>31</v>
      </c>
    </row>
    <row r="18" s="1" customFormat="1" ht="6.96" customHeight="1">
      <c r="B18" s="22"/>
      <c r="AR18" s="22"/>
      <c r="BE18" s="31"/>
      <c r="BS18" s="19" t="s">
        <v>6</v>
      </c>
    </row>
    <row r="19" s="1" customFormat="1" ht="12" customHeight="1">
      <c r="B19" s="22"/>
      <c r="D19" s="32" t="s">
        <v>32</v>
      </c>
      <c r="AK19" s="32" t="s">
        <v>24</v>
      </c>
      <c r="AN19" s="27" t="s">
        <v>1</v>
      </c>
      <c r="AR19" s="22"/>
      <c r="BE19" s="31"/>
      <c r="BS19" s="19" t="s">
        <v>6</v>
      </c>
    </row>
    <row r="20" s="1" customFormat="1" ht="18.48" customHeight="1">
      <c r="B20" s="22"/>
      <c r="E20" s="27" t="s">
        <v>33</v>
      </c>
      <c r="AK20" s="32" t="s">
        <v>26</v>
      </c>
      <c r="AN20" s="27" t="s">
        <v>1</v>
      </c>
      <c r="AR20" s="22"/>
      <c r="BE20" s="31"/>
      <c r="BS20" s="19" t="s">
        <v>31</v>
      </c>
    </row>
    <row r="21" s="1" customFormat="1" ht="6.96" customHeight="1">
      <c r="B21" s="22"/>
      <c r="AR21" s="22"/>
      <c r="BE21" s="31"/>
    </row>
    <row r="22" s="1" customFormat="1" ht="12" customHeight="1">
      <c r="B22" s="22"/>
      <c r="D22" s="32" t="s">
        <v>34</v>
      </c>
      <c r="AR22" s="22"/>
      <c r="BE22" s="31"/>
    </row>
    <row r="23" s="1" customFormat="1" ht="16.5" customHeight="1">
      <c r="B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R23" s="22"/>
      <c r="BE23" s="31"/>
    </row>
    <row r="24" s="1" customFormat="1" ht="6.96" customHeight="1">
      <c r="B24" s="22"/>
      <c r="AR24" s="22"/>
      <c r="BE24" s="31"/>
    </row>
    <row r="25" s="1" customFormat="1" ht="6.96" customHeight="1">
      <c r="B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R25" s="22"/>
      <c r="BE25" s="31"/>
    </row>
    <row r="26" s="2" customFormat="1" ht="25.92" customHeight="1">
      <c r="A26" s="38"/>
      <c r="B26" s="39"/>
      <c r="C26" s="38"/>
      <c r="D26" s="40" t="s">
        <v>35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8"/>
      <c r="AQ26" s="38"/>
      <c r="AR26" s="39"/>
      <c r="BE26" s="31"/>
    </row>
    <row r="27" s="2" customFormat="1" ht="6.96" customHeight="1">
      <c r="A27" s="38"/>
      <c r="B27" s="39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9"/>
      <c r="BE27" s="31"/>
    </row>
    <row r="28" s="2" customForma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36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37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38</v>
      </c>
      <c r="AL28" s="43"/>
      <c r="AM28" s="43"/>
      <c r="AN28" s="43"/>
      <c r="AO28" s="43"/>
      <c r="AP28" s="38"/>
      <c r="AQ28" s="38"/>
      <c r="AR28" s="39"/>
      <c r="BE28" s="31"/>
    </row>
    <row r="29" s="3" customFormat="1" ht="14.4" customHeight="1">
      <c r="A29" s="3"/>
      <c r="B29" s="44"/>
      <c r="C29" s="3"/>
      <c r="D29" s="32" t="s">
        <v>39</v>
      </c>
      <c r="E29" s="3"/>
      <c r="F29" s="45" t="s">
        <v>40</v>
      </c>
      <c r="G29" s="3"/>
      <c r="H29" s="3"/>
      <c r="I29" s="3"/>
      <c r="J29" s="3"/>
      <c r="K29" s="3"/>
      <c r="L29" s="46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ROUND(AV94, 2)</f>
        <v>0</v>
      </c>
      <c r="AL29" s="47"/>
      <c r="AM29" s="47"/>
      <c r="AN29" s="47"/>
      <c r="AO29" s="47"/>
      <c r="AP29" s="47"/>
      <c r="AQ29" s="47"/>
      <c r="AR29" s="49"/>
      <c r="AS29" s="47"/>
      <c r="AT29" s="47"/>
      <c r="AU29" s="47"/>
      <c r="AV29" s="47"/>
      <c r="AW29" s="47"/>
      <c r="AX29" s="47"/>
      <c r="AY29" s="47"/>
      <c r="AZ29" s="47"/>
      <c r="BE29" s="50"/>
    </row>
    <row r="30" s="3" customFormat="1" ht="14.4" customHeight="1">
      <c r="A30" s="3"/>
      <c r="B30" s="44"/>
      <c r="C30" s="3"/>
      <c r="D30" s="3"/>
      <c r="E30" s="3"/>
      <c r="F30" s="45" t="s">
        <v>41</v>
      </c>
      <c r="G30" s="3"/>
      <c r="H30" s="3"/>
      <c r="I30" s="3"/>
      <c r="J30" s="3"/>
      <c r="K30" s="3"/>
      <c r="L30" s="46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ROUND(AW94, 2)</f>
        <v>0</v>
      </c>
      <c r="AL30" s="47"/>
      <c r="AM30" s="47"/>
      <c r="AN30" s="47"/>
      <c r="AO30" s="47"/>
      <c r="AP30" s="47"/>
      <c r="AQ30" s="47"/>
      <c r="AR30" s="49"/>
      <c r="AS30" s="47"/>
      <c r="AT30" s="47"/>
      <c r="AU30" s="47"/>
      <c r="AV30" s="47"/>
      <c r="AW30" s="47"/>
      <c r="AX30" s="47"/>
      <c r="AY30" s="47"/>
      <c r="AZ30" s="47"/>
      <c r="BE30" s="50"/>
    </row>
    <row r="31" hidden="1" s="3" customFormat="1" ht="14.4" customHeight="1">
      <c r="A31" s="3"/>
      <c r="B31" s="44"/>
      <c r="C31" s="3"/>
      <c r="D31" s="3"/>
      <c r="E31" s="3"/>
      <c r="F31" s="32" t="s">
        <v>42</v>
      </c>
      <c r="G31" s="3"/>
      <c r="H31" s="3"/>
      <c r="I31" s="3"/>
      <c r="J31" s="3"/>
      <c r="K31" s="3"/>
      <c r="L31" s="51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52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52">
        <v>0</v>
      </c>
      <c r="AL31" s="3"/>
      <c r="AM31" s="3"/>
      <c r="AN31" s="3"/>
      <c r="AO31" s="3"/>
      <c r="AP31" s="3"/>
      <c r="AQ31" s="3"/>
      <c r="AR31" s="44"/>
      <c r="BE31" s="50"/>
    </row>
    <row r="32" hidden="1" s="3" customFormat="1" ht="14.4" customHeight="1">
      <c r="A32" s="3"/>
      <c r="B32" s="44"/>
      <c r="C32" s="3"/>
      <c r="D32" s="3"/>
      <c r="E32" s="3"/>
      <c r="F32" s="32" t="s">
        <v>43</v>
      </c>
      <c r="G32" s="3"/>
      <c r="H32" s="3"/>
      <c r="I32" s="3"/>
      <c r="J32" s="3"/>
      <c r="K32" s="3"/>
      <c r="L32" s="51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52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52">
        <v>0</v>
      </c>
      <c r="AL32" s="3"/>
      <c r="AM32" s="3"/>
      <c r="AN32" s="3"/>
      <c r="AO32" s="3"/>
      <c r="AP32" s="3"/>
      <c r="AQ32" s="3"/>
      <c r="AR32" s="44"/>
      <c r="BE32" s="50"/>
    </row>
    <row r="33" hidden="1" s="3" customFormat="1" ht="14.4" customHeight="1">
      <c r="A33" s="3"/>
      <c r="B33" s="44"/>
      <c r="C33" s="3"/>
      <c r="D33" s="3"/>
      <c r="E33" s="3"/>
      <c r="F33" s="45" t="s">
        <v>44</v>
      </c>
      <c r="G33" s="3"/>
      <c r="H33" s="3"/>
      <c r="I33" s="3"/>
      <c r="J33" s="3"/>
      <c r="K33" s="3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47"/>
      <c r="AT33" s="47"/>
      <c r="AU33" s="47"/>
      <c r="AV33" s="47"/>
      <c r="AW33" s="47"/>
      <c r="AX33" s="47"/>
      <c r="AY33" s="47"/>
      <c r="AZ33" s="47"/>
      <c r="BE33" s="50"/>
    </row>
    <row r="34" s="2" customFormat="1" ht="6.96" customHeight="1">
      <c r="A34" s="38"/>
      <c r="B34" s="39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9"/>
      <c r="BE34" s="31"/>
    </row>
    <row r="35" s="2" customFormat="1" ht="25.92" customHeight="1">
      <c r="A35" s="38"/>
      <c r="B35" s="39"/>
      <c r="C35" s="53"/>
      <c r="D35" s="54" t="s">
        <v>45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46</v>
      </c>
      <c r="U35" s="55"/>
      <c r="V35" s="55"/>
      <c r="W35" s="55"/>
      <c r="X35" s="57" t="s">
        <v>47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39"/>
      <c r="BE35" s="38"/>
    </row>
    <row r="36" s="2" customFormat="1" ht="6.96" customHeight="1">
      <c r="A36" s="38"/>
      <c r="B36" s="39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9"/>
      <c r="BE36" s="38"/>
    </row>
    <row r="37" s="2" customFormat="1" ht="14.4" customHeight="1">
      <c r="A37" s="38"/>
      <c r="B37" s="39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9"/>
      <c r="BE37" s="38"/>
    </row>
    <row r="38" s="1" customFormat="1" ht="14.4" customHeight="1">
      <c r="B38" s="22"/>
      <c r="AR38" s="22"/>
    </row>
    <row r="39" s="1" customFormat="1" ht="14.4" customHeight="1">
      <c r="B39" s="22"/>
      <c r="AR39" s="22"/>
    </row>
    <row r="40" s="1" customFormat="1" ht="14.4" customHeight="1">
      <c r="B40" s="22"/>
      <c r="AR40" s="22"/>
    </row>
    <row r="41" s="1" customFormat="1" ht="14.4" customHeight="1">
      <c r="B41" s="22"/>
      <c r="AR41" s="22"/>
    </row>
    <row r="42" s="1" customFormat="1" ht="14.4" customHeight="1">
      <c r="B42" s="22"/>
      <c r="AR42" s="22"/>
    </row>
    <row r="43" s="1" customFormat="1" ht="14.4" customHeight="1">
      <c r="B43" s="22"/>
      <c r="AR43" s="22"/>
    </row>
    <row r="44" s="1" customFormat="1" ht="14.4" customHeight="1">
      <c r="B44" s="22"/>
      <c r="AR44" s="22"/>
    </row>
    <row r="45" s="1" customFormat="1" ht="14.4" customHeight="1">
      <c r="B45" s="22"/>
      <c r="AR45" s="22"/>
    </row>
    <row r="46" s="1" customFormat="1" ht="14.4" customHeight="1">
      <c r="B46" s="22"/>
      <c r="AR46" s="22"/>
    </row>
    <row r="47" s="1" customFormat="1" ht="14.4" customHeight="1">
      <c r="B47" s="22"/>
      <c r="AR47" s="22"/>
    </row>
    <row r="48" s="1" customFormat="1" ht="14.4" customHeight="1">
      <c r="B48" s="22"/>
      <c r="AR48" s="22"/>
    </row>
    <row r="49" s="2" customFormat="1" ht="14.4" customHeight="1">
      <c r="B49" s="60"/>
      <c r="D49" s="61" t="s">
        <v>48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49</v>
      </c>
      <c r="AI49" s="62"/>
      <c r="AJ49" s="62"/>
      <c r="AK49" s="62"/>
      <c r="AL49" s="62"/>
      <c r="AM49" s="62"/>
      <c r="AN49" s="62"/>
      <c r="AO49" s="62"/>
      <c r="AR49" s="60"/>
    </row>
    <row r="50">
      <c r="B50" s="22"/>
      <c r="AR50" s="22"/>
    </row>
    <row r="51">
      <c r="B51" s="22"/>
      <c r="AR51" s="22"/>
    </row>
    <row r="52">
      <c r="B52" s="22"/>
      <c r="AR52" s="22"/>
    </row>
    <row r="53">
      <c r="B53" s="22"/>
      <c r="AR53" s="22"/>
    </row>
    <row r="54">
      <c r="B54" s="22"/>
      <c r="AR54" s="22"/>
    </row>
    <row r="55">
      <c r="B55" s="22"/>
      <c r="AR55" s="22"/>
    </row>
    <row r="56">
      <c r="B56" s="22"/>
      <c r="AR56" s="22"/>
    </row>
    <row r="57">
      <c r="B57" s="22"/>
      <c r="AR57" s="22"/>
    </row>
    <row r="58">
      <c r="B58" s="22"/>
      <c r="AR58" s="22"/>
    </row>
    <row r="59">
      <c r="B59" s="22"/>
      <c r="AR59" s="22"/>
    </row>
    <row r="60" s="2" customFormat="1">
      <c r="A60" s="38"/>
      <c r="B60" s="39"/>
      <c r="C60" s="38"/>
      <c r="D60" s="63" t="s">
        <v>50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51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50</v>
      </c>
      <c r="AI60" s="41"/>
      <c r="AJ60" s="41"/>
      <c r="AK60" s="41"/>
      <c r="AL60" s="41"/>
      <c r="AM60" s="63" t="s">
        <v>51</v>
      </c>
      <c r="AN60" s="41"/>
      <c r="AO60" s="41"/>
      <c r="AP60" s="38"/>
      <c r="AQ60" s="38"/>
      <c r="AR60" s="39"/>
      <c r="BE60" s="38"/>
    </row>
    <row r="61">
      <c r="B61" s="22"/>
      <c r="AR61" s="22"/>
    </row>
    <row r="62">
      <c r="B62" s="22"/>
      <c r="AR62" s="22"/>
    </row>
    <row r="63">
      <c r="B63" s="22"/>
      <c r="AR63" s="22"/>
    </row>
    <row r="64" s="2" customFormat="1">
      <c r="A64" s="38"/>
      <c r="B64" s="39"/>
      <c r="C64" s="38"/>
      <c r="D64" s="61" t="s">
        <v>52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1" t="s">
        <v>53</v>
      </c>
      <c r="AI64" s="64"/>
      <c r="AJ64" s="64"/>
      <c r="AK64" s="64"/>
      <c r="AL64" s="64"/>
      <c r="AM64" s="64"/>
      <c r="AN64" s="64"/>
      <c r="AO64" s="64"/>
      <c r="AP64" s="38"/>
      <c r="AQ64" s="38"/>
      <c r="AR64" s="39"/>
      <c r="BE64" s="38"/>
    </row>
    <row r="65">
      <c r="B65" s="22"/>
      <c r="AR65" s="22"/>
    </row>
    <row r="66">
      <c r="B66" s="22"/>
      <c r="AR66" s="22"/>
    </row>
    <row r="67">
      <c r="B67" s="22"/>
      <c r="AR67" s="22"/>
    </row>
    <row r="68">
      <c r="B68" s="22"/>
      <c r="AR68" s="22"/>
    </row>
    <row r="69">
      <c r="B69" s="22"/>
      <c r="AR69" s="22"/>
    </row>
    <row r="70">
      <c r="B70" s="22"/>
      <c r="AR70" s="22"/>
    </row>
    <row r="71">
      <c r="B71" s="22"/>
      <c r="AR71" s="22"/>
    </row>
    <row r="72">
      <c r="B72" s="22"/>
      <c r="AR72" s="22"/>
    </row>
    <row r="73">
      <c r="B73" s="22"/>
      <c r="AR73" s="22"/>
    </row>
    <row r="74">
      <c r="B74" s="22"/>
      <c r="AR74" s="22"/>
    </row>
    <row r="75" s="2" customFormat="1">
      <c r="A75" s="38"/>
      <c r="B75" s="39"/>
      <c r="C75" s="38"/>
      <c r="D75" s="63" t="s">
        <v>50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51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50</v>
      </c>
      <c r="AI75" s="41"/>
      <c r="AJ75" s="41"/>
      <c r="AK75" s="41"/>
      <c r="AL75" s="41"/>
      <c r="AM75" s="63" t="s">
        <v>51</v>
      </c>
      <c r="AN75" s="41"/>
      <c r="AO75" s="41"/>
      <c r="AP75" s="38"/>
      <c r="AQ75" s="38"/>
      <c r="AR75" s="39"/>
      <c r="BE75" s="38"/>
    </row>
    <row r="76" s="2" customFormat="1">
      <c r="A76" s="38"/>
      <c r="B76" s="39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9"/>
      <c r="BE76" s="38"/>
    </row>
    <row r="77" s="2" customFormat="1" ht="6.96" customHeight="1">
      <c r="A77" s="38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39"/>
      <c r="BE77" s="38"/>
    </row>
    <row r="81" s="2" customFormat="1" ht="6.96" customHeight="1">
      <c r="A81" s="38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39"/>
      <c r="BE81" s="38"/>
    </row>
    <row r="82" s="2" customFormat="1" ht="24.96" customHeight="1">
      <c r="A82" s="38"/>
      <c r="B82" s="39"/>
      <c r="C82" s="23" t="s">
        <v>54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9"/>
      <c r="B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9"/>
      <c r="BE83" s="38"/>
    </row>
    <row r="84" s="4" customFormat="1" ht="12" customHeight="1">
      <c r="A84" s="4"/>
      <c r="B84" s="69"/>
      <c r="C84" s="32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2-23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9"/>
      <c r="BE84" s="4"/>
    </row>
    <row r="85" s="5" customFormat="1" ht="36.96" customHeight="1">
      <c r="A85" s="5"/>
      <c r="B85" s="70"/>
      <c r="C85" s="71" t="s">
        <v>15</v>
      </c>
      <c r="D85" s="5"/>
      <c r="E85" s="5"/>
      <c r="F85" s="5"/>
      <c r="G85" s="5"/>
      <c r="H85" s="5"/>
      <c r="I85" s="5"/>
      <c r="J85" s="5"/>
      <c r="K85" s="5"/>
      <c r="L85" s="72" t="str">
        <f>K6</f>
        <v>ROZŠÍRENIE INŽINIERSKYCH SIETÍ - II. ETAPA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70"/>
      <c r="BE85" s="5"/>
    </row>
    <row r="86" s="2" customFormat="1" ht="6.96" customHeight="1">
      <c r="A86" s="38"/>
      <c r="B86" s="39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9"/>
      <c r="BE86" s="38"/>
    </row>
    <row r="87" s="2" customFormat="1" ht="12" customHeight="1">
      <c r="A87" s="38"/>
      <c r="B87" s="39"/>
      <c r="C87" s="32" t="s">
        <v>19</v>
      </c>
      <c r="D87" s="38"/>
      <c r="E87" s="38"/>
      <c r="F87" s="38"/>
      <c r="G87" s="38"/>
      <c r="H87" s="38"/>
      <c r="I87" s="38"/>
      <c r="J87" s="38"/>
      <c r="K87" s="38"/>
      <c r="L87" s="73" t="str">
        <f>IF(K8="","",K8)</f>
        <v>Svätý Kríž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2" t="s">
        <v>21</v>
      </c>
      <c r="AJ87" s="38"/>
      <c r="AK87" s="38"/>
      <c r="AL87" s="38"/>
      <c r="AM87" s="74" t="str">
        <f>IF(AN8= "","",AN8)</f>
        <v>15. 8. 2023</v>
      </c>
      <c r="AN87" s="74"/>
      <c r="AO87" s="38"/>
      <c r="AP87" s="38"/>
      <c r="AQ87" s="38"/>
      <c r="AR87" s="39"/>
      <c r="B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9"/>
      <c r="BE88" s="38"/>
    </row>
    <row r="89" s="2" customFormat="1" ht="15.15" customHeight="1">
      <c r="A89" s="38"/>
      <c r="B89" s="39"/>
      <c r="C89" s="32" t="s">
        <v>23</v>
      </c>
      <c r="D89" s="38"/>
      <c r="E89" s="38"/>
      <c r="F89" s="38"/>
      <c r="G89" s="38"/>
      <c r="H89" s="38"/>
      <c r="I89" s="38"/>
      <c r="J89" s="38"/>
      <c r="K89" s="38"/>
      <c r="L89" s="4" t="str">
        <f>IF(E11= "","",E11)</f>
        <v>Obec Svätý Kríž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2" t="s">
        <v>29</v>
      </c>
      <c r="AJ89" s="38"/>
      <c r="AK89" s="38"/>
      <c r="AL89" s="38"/>
      <c r="AM89" s="75" t="str">
        <f>IF(E17="","",E17)</f>
        <v>Ing. Maroš Salva</v>
      </c>
      <c r="AN89" s="4"/>
      <c r="AO89" s="4"/>
      <c r="AP89" s="4"/>
      <c r="AQ89" s="38"/>
      <c r="AR89" s="39"/>
      <c r="AS89" s="76" t="s">
        <v>55</v>
      </c>
      <c r="AT89" s="77"/>
      <c r="AU89" s="78"/>
      <c r="AV89" s="78"/>
      <c r="AW89" s="78"/>
      <c r="AX89" s="78"/>
      <c r="AY89" s="78"/>
      <c r="AZ89" s="78"/>
      <c r="BA89" s="78"/>
      <c r="BB89" s="78"/>
      <c r="BC89" s="78"/>
      <c r="BD89" s="79"/>
      <c r="BE89" s="38"/>
    </row>
    <row r="90" s="2" customFormat="1" ht="15.15" customHeight="1">
      <c r="A90" s="38"/>
      <c r="B90" s="39"/>
      <c r="C90" s="32" t="s">
        <v>27</v>
      </c>
      <c r="D90" s="38"/>
      <c r="E90" s="38"/>
      <c r="F90" s="38"/>
      <c r="G90" s="38"/>
      <c r="H90" s="38"/>
      <c r="I90" s="38"/>
      <c r="J90" s="38"/>
      <c r="K90" s="38"/>
      <c r="L90" s="4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2" t="s">
        <v>32</v>
      </c>
      <c r="AJ90" s="38"/>
      <c r="AK90" s="38"/>
      <c r="AL90" s="38"/>
      <c r="AM90" s="75" t="str">
        <f>IF(E20="","",E20)</f>
        <v>www.rozpoctar.com</v>
      </c>
      <c r="AN90" s="4"/>
      <c r="AO90" s="4"/>
      <c r="AP90" s="4"/>
      <c r="AQ90" s="38"/>
      <c r="AR90" s="39"/>
      <c r="AS90" s="80"/>
      <c r="AT90" s="81"/>
      <c r="AU90" s="82"/>
      <c r="AV90" s="82"/>
      <c r="AW90" s="82"/>
      <c r="AX90" s="82"/>
      <c r="AY90" s="82"/>
      <c r="AZ90" s="82"/>
      <c r="BA90" s="82"/>
      <c r="BB90" s="82"/>
      <c r="BC90" s="82"/>
      <c r="BD90" s="83"/>
      <c r="BE90" s="38"/>
    </row>
    <row r="91" s="2" customFormat="1" ht="10.8" customHeight="1">
      <c r="A91" s="38"/>
      <c r="B91" s="39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9"/>
      <c r="AS91" s="80"/>
      <c r="AT91" s="81"/>
      <c r="AU91" s="82"/>
      <c r="AV91" s="82"/>
      <c r="AW91" s="82"/>
      <c r="AX91" s="82"/>
      <c r="AY91" s="82"/>
      <c r="AZ91" s="82"/>
      <c r="BA91" s="82"/>
      <c r="BB91" s="82"/>
      <c r="BC91" s="82"/>
      <c r="BD91" s="83"/>
      <c r="BE91" s="38"/>
    </row>
    <row r="92" s="2" customFormat="1" ht="29.28" customHeight="1">
      <c r="A92" s="38"/>
      <c r="B92" s="39"/>
      <c r="C92" s="84" t="s">
        <v>56</v>
      </c>
      <c r="D92" s="85"/>
      <c r="E92" s="85"/>
      <c r="F92" s="85"/>
      <c r="G92" s="85"/>
      <c r="H92" s="86"/>
      <c r="I92" s="87" t="s">
        <v>57</v>
      </c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8" t="s">
        <v>58</v>
      </c>
      <c r="AH92" s="85"/>
      <c r="AI92" s="85"/>
      <c r="AJ92" s="85"/>
      <c r="AK92" s="85"/>
      <c r="AL92" s="85"/>
      <c r="AM92" s="85"/>
      <c r="AN92" s="87" t="s">
        <v>59</v>
      </c>
      <c r="AO92" s="85"/>
      <c r="AP92" s="89"/>
      <c r="AQ92" s="90" t="s">
        <v>60</v>
      </c>
      <c r="AR92" s="39"/>
      <c r="AS92" s="91" t="s">
        <v>61</v>
      </c>
      <c r="AT92" s="92" t="s">
        <v>62</v>
      </c>
      <c r="AU92" s="92" t="s">
        <v>63</v>
      </c>
      <c r="AV92" s="92" t="s">
        <v>64</v>
      </c>
      <c r="AW92" s="92" t="s">
        <v>65</v>
      </c>
      <c r="AX92" s="92" t="s">
        <v>66</v>
      </c>
      <c r="AY92" s="92" t="s">
        <v>67</v>
      </c>
      <c r="AZ92" s="92" t="s">
        <v>68</v>
      </c>
      <c r="BA92" s="92" t="s">
        <v>69</v>
      </c>
      <c r="BB92" s="92" t="s">
        <v>70</v>
      </c>
      <c r="BC92" s="92" t="s">
        <v>71</v>
      </c>
      <c r="BD92" s="93" t="s">
        <v>72</v>
      </c>
      <c r="BE92" s="38"/>
    </row>
    <row r="93" s="2" customFormat="1" ht="10.8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9"/>
      <c r="AS93" s="94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6"/>
      <c r="BE93" s="38"/>
    </row>
    <row r="94" s="6" customFormat="1" ht="32.4" customHeight="1">
      <c r="A94" s="6"/>
      <c r="B94" s="97"/>
      <c r="C94" s="98" t="s">
        <v>73</v>
      </c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100">
        <f>ROUND(SUM(AG95:AG96),2)</f>
        <v>0</v>
      </c>
      <c r="AH94" s="100"/>
      <c r="AI94" s="100"/>
      <c r="AJ94" s="100"/>
      <c r="AK94" s="100"/>
      <c r="AL94" s="100"/>
      <c r="AM94" s="100"/>
      <c r="AN94" s="101">
        <f>SUM(AG94,AT94)</f>
        <v>0</v>
      </c>
      <c r="AO94" s="101"/>
      <c r="AP94" s="101"/>
      <c r="AQ94" s="102" t="s">
        <v>1</v>
      </c>
      <c r="AR94" s="97"/>
      <c r="AS94" s="103">
        <f>ROUND(SUM(AS95:AS96),2)</f>
        <v>0</v>
      </c>
      <c r="AT94" s="104">
        <f>ROUND(SUM(AV94:AW94),2)</f>
        <v>0</v>
      </c>
      <c r="AU94" s="105">
        <f>ROUND(SUM(AU95:AU96),5)</f>
        <v>0</v>
      </c>
      <c r="AV94" s="104">
        <f>ROUND(AZ94*L29,2)</f>
        <v>0</v>
      </c>
      <c r="AW94" s="104">
        <f>ROUND(BA94*L30,2)</f>
        <v>0</v>
      </c>
      <c r="AX94" s="104">
        <f>ROUND(BB94*L29,2)</f>
        <v>0</v>
      </c>
      <c r="AY94" s="104">
        <f>ROUND(BC94*L30,2)</f>
        <v>0</v>
      </c>
      <c r="AZ94" s="104">
        <f>ROUND(SUM(AZ95:AZ96),2)</f>
        <v>0</v>
      </c>
      <c r="BA94" s="104">
        <f>ROUND(SUM(BA95:BA96),2)</f>
        <v>0</v>
      </c>
      <c r="BB94" s="104">
        <f>ROUND(SUM(BB95:BB96),2)</f>
        <v>0</v>
      </c>
      <c r="BC94" s="104">
        <f>ROUND(SUM(BC95:BC96),2)</f>
        <v>0</v>
      </c>
      <c r="BD94" s="106">
        <f>ROUND(SUM(BD95:BD96),2)</f>
        <v>0</v>
      </c>
      <c r="BE94" s="6"/>
      <c r="BS94" s="107" t="s">
        <v>74</v>
      </c>
      <c r="BT94" s="107" t="s">
        <v>75</v>
      </c>
      <c r="BU94" s="108" t="s">
        <v>76</v>
      </c>
      <c r="BV94" s="107" t="s">
        <v>77</v>
      </c>
      <c r="BW94" s="107" t="s">
        <v>4</v>
      </c>
      <c r="BX94" s="107" t="s">
        <v>78</v>
      </c>
      <c r="CL94" s="107" t="s">
        <v>1</v>
      </c>
    </row>
    <row r="95" s="7" customFormat="1" ht="24.75" customHeight="1">
      <c r="A95" s="109" t="s">
        <v>79</v>
      </c>
      <c r="B95" s="110"/>
      <c r="C95" s="111"/>
      <c r="D95" s="112" t="s">
        <v>80</v>
      </c>
      <c r="E95" s="112"/>
      <c r="F95" s="112"/>
      <c r="G95" s="112"/>
      <c r="H95" s="112"/>
      <c r="I95" s="113"/>
      <c r="J95" s="112" t="s">
        <v>81</v>
      </c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4">
        <f>'2-23-1 - ROZŠÍRENIE SPLAŠ...'!J30</f>
        <v>0</v>
      </c>
      <c r="AH95" s="113"/>
      <c r="AI95" s="113"/>
      <c r="AJ95" s="113"/>
      <c r="AK95" s="113"/>
      <c r="AL95" s="113"/>
      <c r="AM95" s="113"/>
      <c r="AN95" s="114">
        <f>SUM(AG95,AT95)</f>
        <v>0</v>
      </c>
      <c r="AO95" s="113"/>
      <c r="AP95" s="113"/>
      <c r="AQ95" s="115" t="s">
        <v>82</v>
      </c>
      <c r="AR95" s="110"/>
      <c r="AS95" s="116">
        <v>0</v>
      </c>
      <c r="AT95" s="117">
        <f>ROUND(SUM(AV95:AW95),2)</f>
        <v>0</v>
      </c>
      <c r="AU95" s="118">
        <f>'2-23-1 - ROZŠÍRENIE SPLAŠ...'!P121</f>
        <v>0</v>
      </c>
      <c r="AV95" s="117">
        <f>'2-23-1 - ROZŠÍRENIE SPLAŠ...'!J33</f>
        <v>0</v>
      </c>
      <c r="AW95" s="117">
        <f>'2-23-1 - ROZŠÍRENIE SPLAŠ...'!J34</f>
        <v>0</v>
      </c>
      <c r="AX95" s="117">
        <f>'2-23-1 - ROZŠÍRENIE SPLAŠ...'!J35</f>
        <v>0</v>
      </c>
      <c r="AY95" s="117">
        <f>'2-23-1 - ROZŠÍRENIE SPLAŠ...'!J36</f>
        <v>0</v>
      </c>
      <c r="AZ95" s="117">
        <f>'2-23-1 - ROZŠÍRENIE SPLAŠ...'!F33</f>
        <v>0</v>
      </c>
      <c r="BA95" s="117">
        <f>'2-23-1 - ROZŠÍRENIE SPLAŠ...'!F34</f>
        <v>0</v>
      </c>
      <c r="BB95" s="117">
        <f>'2-23-1 - ROZŠÍRENIE SPLAŠ...'!F35</f>
        <v>0</v>
      </c>
      <c r="BC95" s="117">
        <f>'2-23-1 - ROZŠÍRENIE SPLAŠ...'!F36</f>
        <v>0</v>
      </c>
      <c r="BD95" s="119">
        <f>'2-23-1 - ROZŠÍRENIE SPLAŠ...'!F37</f>
        <v>0</v>
      </c>
      <c r="BE95" s="7"/>
      <c r="BT95" s="120" t="s">
        <v>83</v>
      </c>
      <c r="BV95" s="120" t="s">
        <v>77</v>
      </c>
      <c r="BW95" s="120" t="s">
        <v>84</v>
      </c>
      <c r="BX95" s="120" t="s">
        <v>4</v>
      </c>
      <c r="CL95" s="120" t="s">
        <v>1</v>
      </c>
      <c r="CM95" s="120" t="s">
        <v>75</v>
      </c>
    </row>
    <row r="96" s="7" customFormat="1" ht="24.75" customHeight="1">
      <c r="A96" s="109" t="s">
        <v>79</v>
      </c>
      <c r="B96" s="110"/>
      <c r="C96" s="111"/>
      <c r="D96" s="112" t="s">
        <v>85</v>
      </c>
      <c r="E96" s="112"/>
      <c r="F96" s="112"/>
      <c r="G96" s="112"/>
      <c r="H96" s="112"/>
      <c r="I96" s="113"/>
      <c r="J96" s="112" t="s">
        <v>86</v>
      </c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4">
        <f>'2-23-2 - ROZŠÍRENIE VEREJ...'!J30</f>
        <v>0</v>
      </c>
      <c r="AH96" s="113"/>
      <c r="AI96" s="113"/>
      <c r="AJ96" s="113"/>
      <c r="AK96" s="113"/>
      <c r="AL96" s="113"/>
      <c r="AM96" s="113"/>
      <c r="AN96" s="114">
        <f>SUM(AG96,AT96)</f>
        <v>0</v>
      </c>
      <c r="AO96" s="113"/>
      <c r="AP96" s="113"/>
      <c r="AQ96" s="115" t="s">
        <v>82</v>
      </c>
      <c r="AR96" s="110"/>
      <c r="AS96" s="121">
        <v>0</v>
      </c>
      <c r="AT96" s="122">
        <f>ROUND(SUM(AV96:AW96),2)</f>
        <v>0</v>
      </c>
      <c r="AU96" s="123">
        <f>'2-23-2 - ROZŠÍRENIE VEREJ...'!P121</f>
        <v>0</v>
      </c>
      <c r="AV96" s="122">
        <f>'2-23-2 - ROZŠÍRENIE VEREJ...'!J33</f>
        <v>0</v>
      </c>
      <c r="AW96" s="122">
        <f>'2-23-2 - ROZŠÍRENIE VEREJ...'!J34</f>
        <v>0</v>
      </c>
      <c r="AX96" s="122">
        <f>'2-23-2 - ROZŠÍRENIE VEREJ...'!J35</f>
        <v>0</v>
      </c>
      <c r="AY96" s="122">
        <f>'2-23-2 - ROZŠÍRENIE VEREJ...'!J36</f>
        <v>0</v>
      </c>
      <c r="AZ96" s="122">
        <f>'2-23-2 - ROZŠÍRENIE VEREJ...'!F33</f>
        <v>0</v>
      </c>
      <c r="BA96" s="122">
        <f>'2-23-2 - ROZŠÍRENIE VEREJ...'!F34</f>
        <v>0</v>
      </c>
      <c r="BB96" s="122">
        <f>'2-23-2 - ROZŠÍRENIE VEREJ...'!F35</f>
        <v>0</v>
      </c>
      <c r="BC96" s="122">
        <f>'2-23-2 - ROZŠÍRENIE VEREJ...'!F36</f>
        <v>0</v>
      </c>
      <c r="BD96" s="124">
        <f>'2-23-2 - ROZŠÍRENIE VEREJ...'!F37</f>
        <v>0</v>
      </c>
      <c r="BE96" s="7"/>
      <c r="BT96" s="120" t="s">
        <v>83</v>
      </c>
      <c r="BV96" s="120" t="s">
        <v>77</v>
      </c>
      <c r="BW96" s="120" t="s">
        <v>87</v>
      </c>
      <c r="BX96" s="120" t="s">
        <v>4</v>
      </c>
      <c r="CL96" s="120" t="s">
        <v>1</v>
      </c>
      <c r="CM96" s="120" t="s">
        <v>75</v>
      </c>
    </row>
    <row r="97" s="2" customFormat="1" ht="30" customHeight="1">
      <c r="A97" s="38"/>
      <c r="B97" s="39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9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  <row r="98" s="2" customFormat="1" ht="6.96" customHeight="1">
      <c r="A98" s="38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39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</sheetData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2-23-1 - ROZŠÍRENIE SPLAŠ...'!C2" display="/"/>
    <hyperlink ref="A96" location="'2-23-2 - ROZŠÍRENIE VEREJ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84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75</v>
      </c>
    </row>
    <row r="4" s="1" customFormat="1" ht="24.96" customHeight="1">
      <c r="B4" s="22"/>
      <c r="D4" s="23" t="s">
        <v>88</v>
      </c>
      <c r="L4" s="22"/>
      <c r="M4" s="125" t="s">
        <v>9</v>
      </c>
      <c r="AT4" s="19" t="s">
        <v>3</v>
      </c>
    </row>
    <row r="5" s="1" customFormat="1" ht="6.96" customHeight="1">
      <c r="B5" s="22"/>
      <c r="L5" s="22"/>
    </row>
    <row r="6" s="1" customFormat="1" ht="12" customHeight="1">
      <c r="B6" s="22"/>
      <c r="D6" s="32" t="s">
        <v>15</v>
      </c>
      <c r="L6" s="22"/>
    </row>
    <row r="7" s="1" customFormat="1" ht="16.5" customHeight="1">
      <c r="B7" s="22"/>
      <c r="E7" s="126" t="str">
        <f>'Rekapitulácia stavby'!K6</f>
        <v>ROZŠÍRENIE INŽINIERSKYCH SIETÍ - II. ETAPA</v>
      </c>
      <c r="F7" s="32"/>
      <c r="G7" s="32"/>
      <c r="H7" s="32"/>
      <c r="L7" s="22"/>
    </row>
    <row r="8" s="2" customFormat="1" ht="12" customHeight="1">
      <c r="A8" s="38"/>
      <c r="B8" s="39"/>
      <c r="C8" s="38"/>
      <c r="D8" s="32" t="s">
        <v>89</v>
      </c>
      <c r="E8" s="38"/>
      <c r="F8" s="38"/>
      <c r="G8" s="38"/>
      <c r="H8" s="38"/>
      <c r="I8" s="38"/>
      <c r="J8" s="38"/>
      <c r="K8" s="38"/>
      <c r="L8" s="60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30" customHeight="1">
      <c r="A9" s="38"/>
      <c r="B9" s="39"/>
      <c r="C9" s="38"/>
      <c r="D9" s="38"/>
      <c r="E9" s="72" t="s">
        <v>90</v>
      </c>
      <c r="F9" s="38"/>
      <c r="G9" s="38"/>
      <c r="H9" s="38"/>
      <c r="I9" s="38"/>
      <c r="J9" s="38"/>
      <c r="K9" s="38"/>
      <c r="L9" s="60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39"/>
      <c r="C10" s="38"/>
      <c r="D10" s="38"/>
      <c r="E10" s="38"/>
      <c r="F10" s="38"/>
      <c r="G10" s="38"/>
      <c r="H10" s="38"/>
      <c r="I10" s="38"/>
      <c r="J10" s="38"/>
      <c r="K10" s="38"/>
      <c r="L10" s="60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39"/>
      <c r="C11" s="38"/>
      <c r="D11" s="32" t="s">
        <v>17</v>
      </c>
      <c r="E11" s="38"/>
      <c r="F11" s="27" t="s">
        <v>1</v>
      </c>
      <c r="G11" s="38"/>
      <c r="H11" s="38"/>
      <c r="I11" s="32" t="s">
        <v>18</v>
      </c>
      <c r="J11" s="27" t="s">
        <v>1</v>
      </c>
      <c r="K11" s="38"/>
      <c r="L11" s="60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39"/>
      <c r="C12" s="38"/>
      <c r="D12" s="32" t="s">
        <v>19</v>
      </c>
      <c r="E12" s="38"/>
      <c r="F12" s="27" t="s">
        <v>20</v>
      </c>
      <c r="G12" s="38"/>
      <c r="H12" s="38"/>
      <c r="I12" s="32" t="s">
        <v>21</v>
      </c>
      <c r="J12" s="74" t="str">
        <f>'Rekapitulácia stavby'!AN8</f>
        <v>15. 8. 2023</v>
      </c>
      <c r="K12" s="38"/>
      <c r="L12" s="60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39"/>
      <c r="C13" s="38"/>
      <c r="D13" s="38"/>
      <c r="E13" s="38"/>
      <c r="F13" s="38"/>
      <c r="G13" s="38"/>
      <c r="H13" s="38"/>
      <c r="I13" s="38"/>
      <c r="J13" s="38"/>
      <c r="K13" s="38"/>
      <c r="L13" s="60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39"/>
      <c r="C14" s="38"/>
      <c r="D14" s="32" t="s">
        <v>23</v>
      </c>
      <c r="E14" s="38"/>
      <c r="F14" s="38"/>
      <c r="G14" s="38"/>
      <c r="H14" s="38"/>
      <c r="I14" s="32" t="s">
        <v>24</v>
      </c>
      <c r="J14" s="27" t="s">
        <v>1</v>
      </c>
      <c r="K14" s="38"/>
      <c r="L14" s="60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39"/>
      <c r="C15" s="38"/>
      <c r="D15" s="38"/>
      <c r="E15" s="27" t="s">
        <v>25</v>
      </c>
      <c r="F15" s="38"/>
      <c r="G15" s="38"/>
      <c r="H15" s="38"/>
      <c r="I15" s="32" t="s">
        <v>26</v>
      </c>
      <c r="J15" s="27" t="s">
        <v>1</v>
      </c>
      <c r="K15" s="38"/>
      <c r="L15" s="60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39"/>
      <c r="C16" s="38"/>
      <c r="D16" s="38"/>
      <c r="E16" s="38"/>
      <c r="F16" s="38"/>
      <c r="G16" s="38"/>
      <c r="H16" s="38"/>
      <c r="I16" s="38"/>
      <c r="J16" s="38"/>
      <c r="K16" s="38"/>
      <c r="L16" s="60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39"/>
      <c r="C17" s="38"/>
      <c r="D17" s="32" t="s">
        <v>27</v>
      </c>
      <c r="E17" s="38"/>
      <c r="F17" s="38"/>
      <c r="G17" s="38"/>
      <c r="H17" s="38"/>
      <c r="I17" s="32" t="s">
        <v>24</v>
      </c>
      <c r="J17" s="33" t="str">
        <f>'Rekapitulácia stavby'!AN13</f>
        <v>Vyplň údaj</v>
      </c>
      <c r="K17" s="38"/>
      <c r="L17" s="60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39"/>
      <c r="C18" s="38"/>
      <c r="D18" s="38"/>
      <c r="E18" s="33" t="str">
        <f>'Rekapitulácia stavby'!E14</f>
        <v>Vyplň údaj</v>
      </c>
      <c r="F18" s="27"/>
      <c r="G18" s="27"/>
      <c r="H18" s="27"/>
      <c r="I18" s="32" t="s">
        <v>26</v>
      </c>
      <c r="J18" s="33" t="str">
        <f>'Rekapitulácia stavby'!AN14</f>
        <v>Vyplň údaj</v>
      </c>
      <c r="K18" s="38"/>
      <c r="L18" s="60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60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39"/>
      <c r="C20" s="38"/>
      <c r="D20" s="32" t="s">
        <v>29</v>
      </c>
      <c r="E20" s="38"/>
      <c r="F20" s="38"/>
      <c r="G20" s="38"/>
      <c r="H20" s="38"/>
      <c r="I20" s="32" t="s">
        <v>24</v>
      </c>
      <c r="J20" s="27" t="s">
        <v>1</v>
      </c>
      <c r="K20" s="38"/>
      <c r="L20" s="60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39"/>
      <c r="C21" s="38"/>
      <c r="D21" s="38"/>
      <c r="E21" s="27" t="s">
        <v>30</v>
      </c>
      <c r="F21" s="38"/>
      <c r="G21" s="38"/>
      <c r="H21" s="38"/>
      <c r="I21" s="32" t="s">
        <v>26</v>
      </c>
      <c r="J21" s="27" t="s">
        <v>1</v>
      </c>
      <c r="K21" s="38"/>
      <c r="L21" s="60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39"/>
      <c r="C22" s="38"/>
      <c r="D22" s="38"/>
      <c r="E22" s="38"/>
      <c r="F22" s="38"/>
      <c r="G22" s="38"/>
      <c r="H22" s="38"/>
      <c r="I22" s="38"/>
      <c r="J22" s="38"/>
      <c r="K22" s="38"/>
      <c r="L22" s="60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39"/>
      <c r="C23" s="38"/>
      <c r="D23" s="32" t="s">
        <v>32</v>
      </c>
      <c r="E23" s="38"/>
      <c r="F23" s="38"/>
      <c r="G23" s="38"/>
      <c r="H23" s="38"/>
      <c r="I23" s="32" t="s">
        <v>24</v>
      </c>
      <c r="J23" s="27" t="s">
        <v>1</v>
      </c>
      <c r="K23" s="38"/>
      <c r="L23" s="60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39"/>
      <c r="C24" s="38"/>
      <c r="D24" s="38"/>
      <c r="E24" s="27" t="s">
        <v>33</v>
      </c>
      <c r="F24" s="38"/>
      <c r="G24" s="38"/>
      <c r="H24" s="38"/>
      <c r="I24" s="32" t="s">
        <v>26</v>
      </c>
      <c r="J24" s="27" t="s">
        <v>1</v>
      </c>
      <c r="K24" s="38"/>
      <c r="L24" s="60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39"/>
      <c r="C25" s="38"/>
      <c r="D25" s="38"/>
      <c r="E25" s="38"/>
      <c r="F25" s="38"/>
      <c r="G25" s="38"/>
      <c r="H25" s="38"/>
      <c r="I25" s="38"/>
      <c r="J25" s="38"/>
      <c r="K25" s="38"/>
      <c r="L25" s="60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39"/>
      <c r="C26" s="38"/>
      <c r="D26" s="32" t="s">
        <v>34</v>
      </c>
      <c r="E26" s="38"/>
      <c r="F26" s="38"/>
      <c r="G26" s="38"/>
      <c r="H26" s="38"/>
      <c r="I26" s="38"/>
      <c r="J26" s="38"/>
      <c r="K26" s="38"/>
      <c r="L26" s="60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27"/>
      <c r="B27" s="128"/>
      <c r="C27" s="127"/>
      <c r="D27" s="127"/>
      <c r="E27" s="36" t="s">
        <v>1</v>
      </c>
      <c r="F27" s="36"/>
      <c r="G27" s="36"/>
      <c r="H27" s="36"/>
      <c r="I27" s="127"/>
      <c r="J27" s="127"/>
      <c r="K27" s="127"/>
      <c r="L27" s="129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</row>
    <row r="28" s="2" customFormat="1" ht="6.96" customHeigh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60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39"/>
      <c r="C29" s="38"/>
      <c r="D29" s="95"/>
      <c r="E29" s="95"/>
      <c r="F29" s="95"/>
      <c r="G29" s="95"/>
      <c r="H29" s="95"/>
      <c r="I29" s="95"/>
      <c r="J29" s="95"/>
      <c r="K29" s="95"/>
      <c r="L29" s="60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39"/>
      <c r="C30" s="38"/>
      <c r="D30" s="130" t="s">
        <v>35</v>
      </c>
      <c r="E30" s="38"/>
      <c r="F30" s="38"/>
      <c r="G30" s="38"/>
      <c r="H30" s="38"/>
      <c r="I30" s="38"/>
      <c r="J30" s="101">
        <f>ROUND(J121, 2)</f>
        <v>0</v>
      </c>
      <c r="K30" s="38"/>
      <c r="L30" s="60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39"/>
      <c r="C31" s="38"/>
      <c r="D31" s="95"/>
      <c r="E31" s="95"/>
      <c r="F31" s="95"/>
      <c r="G31" s="95"/>
      <c r="H31" s="95"/>
      <c r="I31" s="95"/>
      <c r="J31" s="95"/>
      <c r="K31" s="95"/>
      <c r="L31" s="60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39"/>
      <c r="C32" s="38"/>
      <c r="D32" s="38"/>
      <c r="E32" s="38"/>
      <c r="F32" s="43" t="s">
        <v>37</v>
      </c>
      <c r="G32" s="38"/>
      <c r="H32" s="38"/>
      <c r="I32" s="43" t="s">
        <v>36</v>
      </c>
      <c r="J32" s="43" t="s">
        <v>38</v>
      </c>
      <c r="K32" s="38"/>
      <c r="L32" s="60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39"/>
      <c r="C33" s="38"/>
      <c r="D33" s="131" t="s">
        <v>39</v>
      </c>
      <c r="E33" s="45" t="s">
        <v>40</v>
      </c>
      <c r="F33" s="132">
        <f>ROUND((SUM(BE121:BE515)),  2)</f>
        <v>0</v>
      </c>
      <c r="G33" s="133"/>
      <c r="H33" s="133"/>
      <c r="I33" s="134">
        <v>0.20000000000000001</v>
      </c>
      <c r="J33" s="132">
        <f>ROUND(((SUM(BE121:BE515))*I33),  2)</f>
        <v>0</v>
      </c>
      <c r="K33" s="38"/>
      <c r="L33" s="60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39"/>
      <c r="C34" s="38"/>
      <c r="D34" s="38"/>
      <c r="E34" s="45" t="s">
        <v>41</v>
      </c>
      <c r="F34" s="132">
        <f>ROUND((SUM(BF121:BF515)),  2)</f>
        <v>0</v>
      </c>
      <c r="G34" s="133"/>
      <c r="H34" s="133"/>
      <c r="I34" s="134">
        <v>0.20000000000000001</v>
      </c>
      <c r="J34" s="132">
        <f>ROUND(((SUM(BF121:BF515))*I34),  2)</f>
        <v>0</v>
      </c>
      <c r="K34" s="38"/>
      <c r="L34" s="60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39"/>
      <c r="C35" s="38"/>
      <c r="D35" s="38"/>
      <c r="E35" s="32" t="s">
        <v>42</v>
      </c>
      <c r="F35" s="135">
        <f>ROUND((SUM(BG121:BG515)),  2)</f>
        <v>0</v>
      </c>
      <c r="G35" s="38"/>
      <c r="H35" s="38"/>
      <c r="I35" s="136">
        <v>0.20000000000000001</v>
      </c>
      <c r="J35" s="135">
        <f>0</f>
        <v>0</v>
      </c>
      <c r="K35" s="38"/>
      <c r="L35" s="60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39"/>
      <c r="C36" s="38"/>
      <c r="D36" s="38"/>
      <c r="E36" s="32" t="s">
        <v>43</v>
      </c>
      <c r="F36" s="135">
        <f>ROUND((SUM(BH121:BH515)),  2)</f>
        <v>0</v>
      </c>
      <c r="G36" s="38"/>
      <c r="H36" s="38"/>
      <c r="I36" s="136">
        <v>0.20000000000000001</v>
      </c>
      <c r="J36" s="135">
        <f>0</f>
        <v>0</v>
      </c>
      <c r="K36" s="38"/>
      <c r="L36" s="60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45" t="s">
        <v>44</v>
      </c>
      <c r="F37" s="132">
        <f>ROUND((SUM(BI121:BI515)),  2)</f>
        <v>0</v>
      </c>
      <c r="G37" s="133"/>
      <c r="H37" s="133"/>
      <c r="I37" s="134">
        <v>0</v>
      </c>
      <c r="J37" s="132">
        <f>0</f>
        <v>0</v>
      </c>
      <c r="K37" s="38"/>
      <c r="L37" s="60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39"/>
      <c r="C38" s="38"/>
      <c r="D38" s="38"/>
      <c r="E38" s="38"/>
      <c r="F38" s="38"/>
      <c r="G38" s="38"/>
      <c r="H38" s="38"/>
      <c r="I38" s="38"/>
      <c r="J38" s="38"/>
      <c r="K38" s="38"/>
      <c r="L38" s="60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39"/>
      <c r="C39" s="137"/>
      <c r="D39" s="138" t="s">
        <v>45</v>
      </c>
      <c r="E39" s="86"/>
      <c r="F39" s="86"/>
      <c r="G39" s="139" t="s">
        <v>46</v>
      </c>
      <c r="H39" s="140" t="s">
        <v>47</v>
      </c>
      <c r="I39" s="86"/>
      <c r="J39" s="141">
        <f>SUM(J30:J37)</f>
        <v>0</v>
      </c>
      <c r="K39" s="142"/>
      <c r="L39" s="60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60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2"/>
      <c r="L41" s="22"/>
    </row>
    <row r="42" s="1" customFormat="1" ht="14.4" customHeight="1">
      <c r="B42" s="22"/>
      <c r="L42" s="22"/>
    </row>
    <row r="43" s="1" customFormat="1" ht="14.4" customHeight="1">
      <c r="B43" s="22"/>
      <c r="L43" s="22"/>
    </row>
    <row r="44" s="1" customFormat="1" ht="14.4" customHeight="1">
      <c r="B44" s="22"/>
      <c r="L44" s="22"/>
    </row>
    <row r="45" s="1" customFormat="1" ht="14.4" customHeight="1">
      <c r="B45" s="22"/>
      <c r="L45" s="22"/>
    </row>
    <row r="46" s="1" customFormat="1" ht="14.4" customHeight="1">
      <c r="B46" s="22"/>
      <c r="L46" s="22"/>
    </row>
    <row r="47" s="1" customFormat="1" ht="14.4" customHeight="1">
      <c r="B47" s="22"/>
      <c r="L47" s="22"/>
    </row>
    <row r="48" s="1" customFormat="1" ht="14.4" customHeight="1">
      <c r="B48" s="22"/>
      <c r="L48" s="22"/>
    </row>
    <row r="49" s="1" customFormat="1" ht="14.4" customHeight="1">
      <c r="B49" s="22"/>
      <c r="L49" s="22"/>
    </row>
    <row r="50" s="2" customFormat="1" ht="14.4" customHeight="1">
      <c r="B50" s="60"/>
      <c r="D50" s="61" t="s">
        <v>48</v>
      </c>
      <c r="E50" s="62"/>
      <c r="F50" s="62"/>
      <c r="G50" s="61" t="s">
        <v>49</v>
      </c>
      <c r="H50" s="62"/>
      <c r="I50" s="62"/>
      <c r="J50" s="62"/>
      <c r="K50" s="62"/>
      <c r="L50" s="60"/>
    </row>
    <row r="51">
      <c r="B51" s="22"/>
      <c r="L51" s="22"/>
    </row>
    <row r="52">
      <c r="B52" s="22"/>
      <c r="L52" s="22"/>
    </row>
    <row r="53">
      <c r="B53" s="22"/>
      <c r="L53" s="22"/>
    </row>
    <row r="54">
      <c r="B54" s="22"/>
      <c r="L54" s="22"/>
    </row>
    <row r="55">
      <c r="B55" s="22"/>
      <c r="L55" s="22"/>
    </row>
    <row r="56">
      <c r="B56" s="22"/>
      <c r="L56" s="22"/>
    </row>
    <row r="57">
      <c r="B57" s="22"/>
      <c r="L57" s="22"/>
    </row>
    <row r="58">
      <c r="B58" s="22"/>
      <c r="L58" s="22"/>
    </row>
    <row r="59">
      <c r="B59" s="22"/>
      <c r="L59" s="22"/>
    </row>
    <row r="60">
      <c r="B60" s="22"/>
      <c r="L60" s="22"/>
    </row>
    <row r="61" s="2" customFormat="1">
      <c r="A61" s="38"/>
      <c r="B61" s="39"/>
      <c r="C61" s="38"/>
      <c r="D61" s="63" t="s">
        <v>50</v>
      </c>
      <c r="E61" s="41"/>
      <c r="F61" s="143" t="s">
        <v>51</v>
      </c>
      <c r="G61" s="63" t="s">
        <v>50</v>
      </c>
      <c r="H61" s="41"/>
      <c r="I61" s="41"/>
      <c r="J61" s="144" t="s">
        <v>51</v>
      </c>
      <c r="K61" s="41"/>
      <c r="L61" s="60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2"/>
      <c r="L62" s="22"/>
    </row>
    <row r="63">
      <c r="B63" s="22"/>
      <c r="L63" s="22"/>
    </row>
    <row r="64">
      <c r="B64" s="22"/>
      <c r="L64" s="22"/>
    </row>
    <row r="65" s="2" customFormat="1">
      <c r="A65" s="38"/>
      <c r="B65" s="39"/>
      <c r="C65" s="38"/>
      <c r="D65" s="61" t="s">
        <v>52</v>
      </c>
      <c r="E65" s="64"/>
      <c r="F65" s="64"/>
      <c r="G65" s="61" t="s">
        <v>53</v>
      </c>
      <c r="H65" s="64"/>
      <c r="I65" s="64"/>
      <c r="J65" s="64"/>
      <c r="K65" s="64"/>
      <c r="L65" s="60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2"/>
      <c r="L66" s="22"/>
    </row>
    <row r="67">
      <c r="B67" s="22"/>
      <c r="L67" s="22"/>
    </row>
    <row r="68">
      <c r="B68" s="22"/>
      <c r="L68" s="22"/>
    </row>
    <row r="69">
      <c r="B69" s="22"/>
      <c r="L69" s="22"/>
    </row>
    <row r="70">
      <c r="B70" s="22"/>
      <c r="L70" s="22"/>
    </row>
    <row r="71">
      <c r="B71" s="22"/>
      <c r="L71" s="22"/>
    </row>
    <row r="72">
      <c r="B72" s="22"/>
      <c r="L72" s="22"/>
    </row>
    <row r="73">
      <c r="B73" s="22"/>
      <c r="L73" s="22"/>
    </row>
    <row r="74">
      <c r="B74" s="22"/>
      <c r="L74" s="22"/>
    </row>
    <row r="75">
      <c r="B75" s="22"/>
      <c r="L75" s="22"/>
    </row>
    <row r="76" s="2" customFormat="1">
      <c r="A76" s="38"/>
      <c r="B76" s="39"/>
      <c r="C76" s="38"/>
      <c r="D76" s="63" t="s">
        <v>50</v>
      </c>
      <c r="E76" s="41"/>
      <c r="F76" s="143" t="s">
        <v>51</v>
      </c>
      <c r="G76" s="63" t="s">
        <v>50</v>
      </c>
      <c r="H76" s="41"/>
      <c r="I76" s="41"/>
      <c r="J76" s="144" t="s">
        <v>51</v>
      </c>
      <c r="K76" s="41"/>
      <c r="L76" s="60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0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0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91</v>
      </c>
      <c r="D82" s="38"/>
      <c r="E82" s="38"/>
      <c r="F82" s="38"/>
      <c r="G82" s="38"/>
      <c r="H82" s="38"/>
      <c r="I82" s="38"/>
      <c r="J82" s="38"/>
      <c r="K82" s="38"/>
      <c r="L82" s="60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60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38"/>
      <c r="E84" s="38"/>
      <c r="F84" s="38"/>
      <c r="G84" s="38"/>
      <c r="H84" s="38"/>
      <c r="I84" s="38"/>
      <c r="J84" s="38"/>
      <c r="K84" s="38"/>
      <c r="L84" s="60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126" t="str">
        <f>E7</f>
        <v>ROZŠÍRENIE INŽINIERSKYCH SIETÍ - II. ETAPA</v>
      </c>
      <c r="F85" s="32"/>
      <c r="G85" s="32"/>
      <c r="H85" s="32"/>
      <c r="I85" s="38"/>
      <c r="J85" s="38"/>
      <c r="K85" s="38"/>
      <c r="L85" s="60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89</v>
      </c>
      <c r="D86" s="38"/>
      <c r="E86" s="38"/>
      <c r="F86" s="38"/>
      <c r="G86" s="38"/>
      <c r="H86" s="38"/>
      <c r="I86" s="38"/>
      <c r="J86" s="38"/>
      <c r="K86" s="38"/>
      <c r="L86" s="60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30" customHeight="1">
      <c r="A87" s="38"/>
      <c r="B87" s="39"/>
      <c r="C87" s="38"/>
      <c r="D87" s="38"/>
      <c r="E87" s="72" t="str">
        <f>E9</f>
        <v>2-23-1 - ROZŠÍRENIE SPLAŠKOVEJ KANALIZÁCIE - II. ETAPA</v>
      </c>
      <c r="F87" s="38"/>
      <c r="G87" s="38"/>
      <c r="H87" s="38"/>
      <c r="I87" s="38"/>
      <c r="J87" s="38"/>
      <c r="K87" s="38"/>
      <c r="L87" s="60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60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38"/>
      <c r="E89" s="38"/>
      <c r="F89" s="27" t="str">
        <f>F12</f>
        <v>Svätý Kríž</v>
      </c>
      <c r="G89" s="38"/>
      <c r="H89" s="38"/>
      <c r="I89" s="32" t="s">
        <v>21</v>
      </c>
      <c r="J89" s="74" t="str">
        <f>IF(J12="","",J12)</f>
        <v>15. 8. 2023</v>
      </c>
      <c r="K89" s="38"/>
      <c r="L89" s="60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60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23</v>
      </c>
      <c r="D91" s="38"/>
      <c r="E91" s="38"/>
      <c r="F91" s="27" t="str">
        <f>E15</f>
        <v>Obec Svätý Kríž</v>
      </c>
      <c r="G91" s="38"/>
      <c r="H91" s="38"/>
      <c r="I91" s="32" t="s">
        <v>29</v>
      </c>
      <c r="J91" s="36" t="str">
        <f>E21</f>
        <v>Ing. Maroš Salva</v>
      </c>
      <c r="K91" s="38"/>
      <c r="L91" s="60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38"/>
      <c r="E92" s="38"/>
      <c r="F92" s="27" t="str">
        <f>IF(E18="","",E18)</f>
        <v>Vyplň údaj</v>
      </c>
      <c r="G92" s="38"/>
      <c r="H92" s="38"/>
      <c r="I92" s="32" t="s">
        <v>32</v>
      </c>
      <c r="J92" s="36" t="str">
        <f>E24</f>
        <v>www.rozpoctar.com</v>
      </c>
      <c r="K92" s="38"/>
      <c r="L92" s="60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60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45" t="s">
        <v>92</v>
      </c>
      <c r="D94" s="137"/>
      <c r="E94" s="137"/>
      <c r="F94" s="137"/>
      <c r="G94" s="137"/>
      <c r="H94" s="137"/>
      <c r="I94" s="137"/>
      <c r="J94" s="146" t="s">
        <v>93</v>
      </c>
      <c r="K94" s="137"/>
      <c r="L94" s="60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60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47" t="s">
        <v>94</v>
      </c>
      <c r="D96" s="38"/>
      <c r="E96" s="38"/>
      <c r="F96" s="38"/>
      <c r="G96" s="38"/>
      <c r="H96" s="38"/>
      <c r="I96" s="38"/>
      <c r="J96" s="101">
        <f>J121</f>
        <v>0</v>
      </c>
      <c r="K96" s="38"/>
      <c r="L96" s="60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9" t="s">
        <v>95</v>
      </c>
    </row>
    <row r="97" s="9" customFormat="1" ht="24.96" customHeight="1">
      <c r="A97" s="9"/>
      <c r="B97" s="148"/>
      <c r="C97" s="9"/>
      <c r="D97" s="149" t="s">
        <v>96</v>
      </c>
      <c r="E97" s="150"/>
      <c r="F97" s="150"/>
      <c r="G97" s="150"/>
      <c r="H97" s="150"/>
      <c r="I97" s="150"/>
      <c r="J97" s="151">
        <f>J122</f>
        <v>0</v>
      </c>
      <c r="K97" s="9"/>
      <c r="L97" s="14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2"/>
      <c r="C98" s="10"/>
      <c r="D98" s="153" t="s">
        <v>97</v>
      </c>
      <c r="E98" s="154"/>
      <c r="F98" s="154"/>
      <c r="G98" s="154"/>
      <c r="H98" s="154"/>
      <c r="I98" s="154"/>
      <c r="J98" s="155">
        <f>J123</f>
        <v>0</v>
      </c>
      <c r="K98" s="10"/>
      <c r="L98" s="15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2"/>
      <c r="C99" s="10"/>
      <c r="D99" s="153" t="s">
        <v>98</v>
      </c>
      <c r="E99" s="154"/>
      <c r="F99" s="154"/>
      <c r="G99" s="154"/>
      <c r="H99" s="154"/>
      <c r="I99" s="154"/>
      <c r="J99" s="155">
        <f>J477</f>
        <v>0</v>
      </c>
      <c r="K99" s="10"/>
      <c r="L99" s="15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2"/>
      <c r="C100" s="10"/>
      <c r="D100" s="153" t="s">
        <v>99</v>
      </c>
      <c r="E100" s="154"/>
      <c r="F100" s="154"/>
      <c r="G100" s="154"/>
      <c r="H100" s="154"/>
      <c r="I100" s="154"/>
      <c r="J100" s="155">
        <f>J490</f>
        <v>0</v>
      </c>
      <c r="K100" s="10"/>
      <c r="L100" s="15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2"/>
      <c r="C101" s="10"/>
      <c r="D101" s="153" t="s">
        <v>100</v>
      </c>
      <c r="E101" s="154"/>
      <c r="F101" s="154"/>
      <c r="G101" s="154"/>
      <c r="H101" s="154"/>
      <c r="I101" s="154"/>
      <c r="J101" s="155">
        <f>J514</f>
        <v>0</v>
      </c>
      <c r="K101" s="10"/>
      <c r="L101" s="15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8"/>
      <c r="B102" s="39"/>
      <c r="C102" s="38"/>
      <c r="D102" s="38"/>
      <c r="E102" s="38"/>
      <c r="F102" s="38"/>
      <c r="G102" s="38"/>
      <c r="H102" s="38"/>
      <c r="I102" s="38"/>
      <c r="J102" s="38"/>
      <c r="K102" s="38"/>
      <c r="L102" s="60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0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0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101</v>
      </c>
      <c r="D108" s="38"/>
      <c r="E108" s="38"/>
      <c r="F108" s="38"/>
      <c r="G108" s="38"/>
      <c r="H108" s="38"/>
      <c r="I108" s="38"/>
      <c r="J108" s="38"/>
      <c r="K108" s="38"/>
      <c r="L108" s="60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38"/>
      <c r="D109" s="38"/>
      <c r="E109" s="38"/>
      <c r="F109" s="38"/>
      <c r="G109" s="38"/>
      <c r="H109" s="38"/>
      <c r="I109" s="38"/>
      <c r="J109" s="38"/>
      <c r="K109" s="38"/>
      <c r="L109" s="60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15</v>
      </c>
      <c r="D110" s="38"/>
      <c r="E110" s="38"/>
      <c r="F110" s="38"/>
      <c r="G110" s="38"/>
      <c r="H110" s="38"/>
      <c r="I110" s="38"/>
      <c r="J110" s="38"/>
      <c r="K110" s="38"/>
      <c r="L110" s="60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38"/>
      <c r="D111" s="38"/>
      <c r="E111" s="126" t="str">
        <f>E7</f>
        <v>ROZŠÍRENIE INŽINIERSKYCH SIETÍ - II. ETAPA</v>
      </c>
      <c r="F111" s="32"/>
      <c r="G111" s="32"/>
      <c r="H111" s="32"/>
      <c r="I111" s="38"/>
      <c r="J111" s="38"/>
      <c r="K111" s="38"/>
      <c r="L111" s="60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89</v>
      </c>
      <c r="D112" s="38"/>
      <c r="E112" s="38"/>
      <c r="F112" s="38"/>
      <c r="G112" s="38"/>
      <c r="H112" s="38"/>
      <c r="I112" s="38"/>
      <c r="J112" s="38"/>
      <c r="K112" s="38"/>
      <c r="L112" s="60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30" customHeight="1">
      <c r="A113" s="38"/>
      <c r="B113" s="39"/>
      <c r="C113" s="38"/>
      <c r="D113" s="38"/>
      <c r="E113" s="72" t="str">
        <f>E9</f>
        <v>2-23-1 - ROZŠÍRENIE SPLAŠKOVEJ KANALIZÁCIE - II. ETAPA</v>
      </c>
      <c r="F113" s="38"/>
      <c r="G113" s="38"/>
      <c r="H113" s="38"/>
      <c r="I113" s="38"/>
      <c r="J113" s="38"/>
      <c r="K113" s="38"/>
      <c r="L113" s="60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38"/>
      <c r="D114" s="38"/>
      <c r="E114" s="38"/>
      <c r="F114" s="38"/>
      <c r="G114" s="38"/>
      <c r="H114" s="38"/>
      <c r="I114" s="38"/>
      <c r="J114" s="38"/>
      <c r="K114" s="38"/>
      <c r="L114" s="60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19</v>
      </c>
      <c r="D115" s="38"/>
      <c r="E115" s="38"/>
      <c r="F115" s="27" t="str">
        <f>F12</f>
        <v>Svätý Kríž</v>
      </c>
      <c r="G115" s="38"/>
      <c r="H115" s="38"/>
      <c r="I115" s="32" t="s">
        <v>21</v>
      </c>
      <c r="J115" s="74" t="str">
        <f>IF(J12="","",J12)</f>
        <v>15. 8. 2023</v>
      </c>
      <c r="K115" s="38"/>
      <c r="L115" s="60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38"/>
      <c r="D116" s="38"/>
      <c r="E116" s="38"/>
      <c r="F116" s="38"/>
      <c r="G116" s="38"/>
      <c r="H116" s="38"/>
      <c r="I116" s="38"/>
      <c r="J116" s="38"/>
      <c r="K116" s="38"/>
      <c r="L116" s="60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23</v>
      </c>
      <c r="D117" s="38"/>
      <c r="E117" s="38"/>
      <c r="F117" s="27" t="str">
        <f>E15</f>
        <v>Obec Svätý Kríž</v>
      </c>
      <c r="G117" s="38"/>
      <c r="H117" s="38"/>
      <c r="I117" s="32" t="s">
        <v>29</v>
      </c>
      <c r="J117" s="36" t="str">
        <f>E21</f>
        <v>Ing. Maroš Salva</v>
      </c>
      <c r="K117" s="38"/>
      <c r="L117" s="60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27</v>
      </c>
      <c r="D118" s="38"/>
      <c r="E118" s="38"/>
      <c r="F118" s="27" t="str">
        <f>IF(E18="","",E18)</f>
        <v>Vyplň údaj</v>
      </c>
      <c r="G118" s="38"/>
      <c r="H118" s="38"/>
      <c r="I118" s="32" t="s">
        <v>32</v>
      </c>
      <c r="J118" s="36" t="str">
        <f>E24</f>
        <v>www.rozpoctar.com</v>
      </c>
      <c r="K118" s="38"/>
      <c r="L118" s="60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38"/>
      <c r="D119" s="38"/>
      <c r="E119" s="38"/>
      <c r="F119" s="38"/>
      <c r="G119" s="38"/>
      <c r="H119" s="38"/>
      <c r="I119" s="38"/>
      <c r="J119" s="38"/>
      <c r="K119" s="38"/>
      <c r="L119" s="60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156"/>
      <c r="B120" s="157"/>
      <c r="C120" s="158" t="s">
        <v>102</v>
      </c>
      <c r="D120" s="159" t="s">
        <v>60</v>
      </c>
      <c r="E120" s="159" t="s">
        <v>56</v>
      </c>
      <c r="F120" s="159" t="s">
        <v>57</v>
      </c>
      <c r="G120" s="159" t="s">
        <v>103</v>
      </c>
      <c r="H120" s="159" t="s">
        <v>104</v>
      </c>
      <c r="I120" s="159" t="s">
        <v>105</v>
      </c>
      <c r="J120" s="160" t="s">
        <v>93</v>
      </c>
      <c r="K120" s="161" t="s">
        <v>106</v>
      </c>
      <c r="L120" s="162"/>
      <c r="M120" s="91" t="s">
        <v>1</v>
      </c>
      <c r="N120" s="92" t="s">
        <v>39</v>
      </c>
      <c r="O120" s="92" t="s">
        <v>107</v>
      </c>
      <c r="P120" s="92" t="s">
        <v>108</v>
      </c>
      <c r="Q120" s="92" t="s">
        <v>109</v>
      </c>
      <c r="R120" s="92" t="s">
        <v>110</v>
      </c>
      <c r="S120" s="92" t="s">
        <v>111</v>
      </c>
      <c r="T120" s="93" t="s">
        <v>112</v>
      </c>
      <c r="U120" s="156"/>
      <c r="V120" s="156"/>
      <c r="W120" s="156"/>
      <c r="X120" s="156"/>
      <c r="Y120" s="156"/>
      <c r="Z120" s="156"/>
      <c r="AA120" s="156"/>
      <c r="AB120" s="156"/>
      <c r="AC120" s="156"/>
      <c r="AD120" s="156"/>
      <c r="AE120" s="156"/>
    </row>
    <row r="121" s="2" customFormat="1" ht="22.8" customHeight="1">
      <c r="A121" s="38"/>
      <c r="B121" s="39"/>
      <c r="C121" s="98" t="s">
        <v>94</v>
      </c>
      <c r="D121" s="38"/>
      <c r="E121" s="38"/>
      <c r="F121" s="38"/>
      <c r="G121" s="38"/>
      <c r="H121" s="38"/>
      <c r="I121" s="38"/>
      <c r="J121" s="163">
        <f>BK121</f>
        <v>0</v>
      </c>
      <c r="K121" s="38"/>
      <c r="L121" s="39"/>
      <c r="M121" s="94"/>
      <c r="N121" s="78"/>
      <c r="O121" s="95"/>
      <c r="P121" s="164">
        <f>P122</f>
        <v>0</v>
      </c>
      <c r="Q121" s="95"/>
      <c r="R121" s="164">
        <f>R122</f>
        <v>1832.6014102600002</v>
      </c>
      <c r="S121" s="95"/>
      <c r="T121" s="165">
        <f>T122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9" t="s">
        <v>74</v>
      </c>
      <c r="AU121" s="19" t="s">
        <v>95</v>
      </c>
      <c r="BK121" s="166">
        <f>BK122</f>
        <v>0</v>
      </c>
    </row>
    <row r="122" s="12" customFormat="1" ht="25.92" customHeight="1">
      <c r="A122" s="12"/>
      <c r="B122" s="167"/>
      <c r="C122" s="12"/>
      <c r="D122" s="168" t="s">
        <v>74</v>
      </c>
      <c r="E122" s="169" t="s">
        <v>113</v>
      </c>
      <c r="F122" s="169" t="s">
        <v>114</v>
      </c>
      <c r="G122" s="12"/>
      <c r="H122" s="12"/>
      <c r="I122" s="170"/>
      <c r="J122" s="171">
        <f>BK122</f>
        <v>0</v>
      </c>
      <c r="K122" s="12"/>
      <c r="L122" s="167"/>
      <c r="M122" s="172"/>
      <c r="N122" s="173"/>
      <c r="O122" s="173"/>
      <c r="P122" s="174">
        <f>P123+P477+P490+P514</f>
        <v>0</v>
      </c>
      <c r="Q122" s="173"/>
      <c r="R122" s="174">
        <f>R123+R477+R490+R514</f>
        <v>1832.6014102600002</v>
      </c>
      <c r="S122" s="173"/>
      <c r="T122" s="175">
        <f>T123+T477+T490+T514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68" t="s">
        <v>83</v>
      </c>
      <c r="AT122" s="176" t="s">
        <v>74</v>
      </c>
      <c r="AU122" s="176" t="s">
        <v>75</v>
      </c>
      <c r="AY122" s="168" t="s">
        <v>115</v>
      </c>
      <c r="BK122" s="177">
        <f>BK123+BK477+BK490+BK514</f>
        <v>0</v>
      </c>
    </row>
    <row r="123" s="12" customFormat="1" ht="22.8" customHeight="1">
      <c r="A123" s="12"/>
      <c r="B123" s="167"/>
      <c r="C123" s="12"/>
      <c r="D123" s="168" t="s">
        <v>74</v>
      </c>
      <c r="E123" s="178" t="s">
        <v>83</v>
      </c>
      <c r="F123" s="178" t="s">
        <v>116</v>
      </c>
      <c r="G123" s="12"/>
      <c r="H123" s="12"/>
      <c r="I123" s="170"/>
      <c r="J123" s="179">
        <f>BK123</f>
        <v>0</v>
      </c>
      <c r="K123" s="12"/>
      <c r="L123" s="167"/>
      <c r="M123" s="172"/>
      <c r="N123" s="173"/>
      <c r="O123" s="173"/>
      <c r="P123" s="174">
        <f>SUM(P124:P476)</f>
        <v>0</v>
      </c>
      <c r="Q123" s="173"/>
      <c r="R123" s="174">
        <f>SUM(R124:R476)</f>
        <v>1290.8650786000001</v>
      </c>
      <c r="S123" s="173"/>
      <c r="T123" s="175">
        <f>SUM(T124:T476)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68" t="s">
        <v>83</v>
      </c>
      <c r="AT123" s="176" t="s">
        <v>74</v>
      </c>
      <c r="AU123" s="176" t="s">
        <v>83</v>
      </c>
      <c r="AY123" s="168" t="s">
        <v>115</v>
      </c>
      <c r="BK123" s="177">
        <f>SUM(BK124:BK476)</f>
        <v>0</v>
      </c>
    </row>
    <row r="124" s="2" customFormat="1" ht="24.15" customHeight="1">
      <c r="A124" s="38"/>
      <c r="B124" s="180"/>
      <c r="C124" s="181" t="s">
        <v>83</v>
      </c>
      <c r="D124" s="181" t="s">
        <v>117</v>
      </c>
      <c r="E124" s="182" t="s">
        <v>118</v>
      </c>
      <c r="F124" s="183" t="s">
        <v>119</v>
      </c>
      <c r="G124" s="184" t="s">
        <v>120</v>
      </c>
      <c r="H124" s="185">
        <v>236.84</v>
      </c>
      <c r="I124" s="186"/>
      <c r="J124" s="187">
        <f>ROUND(I124*H124,2)</f>
        <v>0</v>
      </c>
      <c r="K124" s="188"/>
      <c r="L124" s="39"/>
      <c r="M124" s="189" t="s">
        <v>1</v>
      </c>
      <c r="N124" s="190" t="s">
        <v>41</v>
      </c>
      <c r="O124" s="82"/>
      <c r="P124" s="191">
        <f>O124*H124</f>
        <v>0</v>
      </c>
      <c r="Q124" s="191">
        <v>0</v>
      </c>
      <c r="R124" s="191">
        <f>Q124*H124</f>
        <v>0</v>
      </c>
      <c r="S124" s="191">
        <v>0</v>
      </c>
      <c r="T124" s="192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193" t="s">
        <v>121</v>
      </c>
      <c r="AT124" s="193" t="s">
        <v>117</v>
      </c>
      <c r="AU124" s="193" t="s">
        <v>122</v>
      </c>
      <c r="AY124" s="19" t="s">
        <v>115</v>
      </c>
      <c r="BE124" s="194">
        <f>IF(N124="základná",J124,0)</f>
        <v>0</v>
      </c>
      <c r="BF124" s="194">
        <f>IF(N124="znížená",J124,0)</f>
        <v>0</v>
      </c>
      <c r="BG124" s="194">
        <f>IF(N124="zákl. prenesená",J124,0)</f>
        <v>0</v>
      </c>
      <c r="BH124" s="194">
        <f>IF(N124="zníž. prenesená",J124,0)</f>
        <v>0</v>
      </c>
      <c r="BI124" s="194">
        <f>IF(N124="nulová",J124,0)</f>
        <v>0</v>
      </c>
      <c r="BJ124" s="19" t="s">
        <v>122</v>
      </c>
      <c r="BK124" s="194">
        <f>ROUND(I124*H124,2)</f>
        <v>0</v>
      </c>
      <c r="BL124" s="19" t="s">
        <v>121</v>
      </c>
      <c r="BM124" s="193" t="s">
        <v>123</v>
      </c>
    </row>
    <row r="125" s="13" customFormat="1">
      <c r="A125" s="13"/>
      <c r="B125" s="195"/>
      <c r="C125" s="13"/>
      <c r="D125" s="196" t="s">
        <v>124</v>
      </c>
      <c r="E125" s="197" t="s">
        <v>1</v>
      </c>
      <c r="F125" s="198" t="s">
        <v>125</v>
      </c>
      <c r="G125" s="13"/>
      <c r="H125" s="199">
        <v>8.4000000000000004</v>
      </c>
      <c r="I125" s="200"/>
      <c r="J125" s="13"/>
      <c r="K125" s="13"/>
      <c r="L125" s="195"/>
      <c r="M125" s="201"/>
      <c r="N125" s="202"/>
      <c r="O125" s="202"/>
      <c r="P125" s="202"/>
      <c r="Q125" s="202"/>
      <c r="R125" s="202"/>
      <c r="S125" s="202"/>
      <c r="T125" s="20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197" t="s">
        <v>124</v>
      </c>
      <c r="AU125" s="197" t="s">
        <v>122</v>
      </c>
      <c r="AV125" s="13" t="s">
        <v>122</v>
      </c>
      <c r="AW125" s="13" t="s">
        <v>31</v>
      </c>
      <c r="AX125" s="13" t="s">
        <v>75</v>
      </c>
      <c r="AY125" s="197" t="s">
        <v>115</v>
      </c>
    </row>
    <row r="126" s="13" customFormat="1">
      <c r="A126" s="13"/>
      <c r="B126" s="195"/>
      <c r="C126" s="13"/>
      <c r="D126" s="196" t="s">
        <v>124</v>
      </c>
      <c r="E126" s="197" t="s">
        <v>1</v>
      </c>
      <c r="F126" s="198" t="s">
        <v>126</v>
      </c>
      <c r="G126" s="13"/>
      <c r="H126" s="199">
        <v>10.4</v>
      </c>
      <c r="I126" s="200"/>
      <c r="J126" s="13"/>
      <c r="K126" s="13"/>
      <c r="L126" s="195"/>
      <c r="M126" s="201"/>
      <c r="N126" s="202"/>
      <c r="O126" s="202"/>
      <c r="P126" s="202"/>
      <c r="Q126" s="202"/>
      <c r="R126" s="202"/>
      <c r="S126" s="202"/>
      <c r="T126" s="20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197" t="s">
        <v>124</v>
      </c>
      <c r="AU126" s="197" t="s">
        <v>122</v>
      </c>
      <c r="AV126" s="13" t="s">
        <v>122</v>
      </c>
      <c r="AW126" s="13" t="s">
        <v>31</v>
      </c>
      <c r="AX126" s="13" t="s">
        <v>75</v>
      </c>
      <c r="AY126" s="197" t="s">
        <v>115</v>
      </c>
    </row>
    <row r="127" s="13" customFormat="1">
      <c r="A127" s="13"/>
      <c r="B127" s="195"/>
      <c r="C127" s="13"/>
      <c r="D127" s="196" t="s">
        <v>124</v>
      </c>
      <c r="E127" s="197" t="s">
        <v>1</v>
      </c>
      <c r="F127" s="198" t="s">
        <v>127</v>
      </c>
      <c r="G127" s="13"/>
      <c r="H127" s="199">
        <v>10.4</v>
      </c>
      <c r="I127" s="200"/>
      <c r="J127" s="13"/>
      <c r="K127" s="13"/>
      <c r="L127" s="195"/>
      <c r="M127" s="201"/>
      <c r="N127" s="202"/>
      <c r="O127" s="202"/>
      <c r="P127" s="202"/>
      <c r="Q127" s="202"/>
      <c r="R127" s="202"/>
      <c r="S127" s="202"/>
      <c r="T127" s="20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197" t="s">
        <v>124</v>
      </c>
      <c r="AU127" s="197" t="s">
        <v>122</v>
      </c>
      <c r="AV127" s="13" t="s">
        <v>122</v>
      </c>
      <c r="AW127" s="13" t="s">
        <v>31</v>
      </c>
      <c r="AX127" s="13" t="s">
        <v>75</v>
      </c>
      <c r="AY127" s="197" t="s">
        <v>115</v>
      </c>
    </row>
    <row r="128" s="13" customFormat="1">
      <c r="A128" s="13"/>
      <c r="B128" s="195"/>
      <c r="C128" s="13"/>
      <c r="D128" s="196" t="s">
        <v>124</v>
      </c>
      <c r="E128" s="197" t="s">
        <v>1</v>
      </c>
      <c r="F128" s="198" t="s">
        <v>128</v>
      </c>
      <c r="G128" s="13"/>
      <c r="H128" s="199">
        <v>10.4</v>
      </c>
      <c r="I128" s="200"/>
      <c r="J128" s="13"/>
      <c r="K128" s="13"/>
      <c r="L128" s="195"/>
      <c r="M128" s="201"/>
      <c r="N128" s="202"/>
      <c r="O128" s="202"/>
      <c r="P128" s="202"/>
      <c r="Q128" s="202"/>
      <c r="R128" s="202"/>
      <c r="S128" s="202"/>
      <c r="T128" s="20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197" t="s">
        <v>124</v>
      </c>
      <c r="AU128" s="197" t="s">
        <v>122</v>
      </c>
      <c r="AV128" s="13" t="s">
        <v>122</v>
      </c>
      <c r="AW128" s="13" t="s">
        <v>31</v>
      </c>
      <c r="AX128" s="13" t="s">
        <v>75</v>
      </c>
      <c r="AY128" s="197" t="s">
        <v>115</v>
      </c>
    </row>
    <row r="129" s="13" customFormat="1">
      <c r="A129" s="13"/>
      <c r="B129" s="195"/>
      <c r="C129" s="13"/>
      <c r="D129" s="196" t="s">
        <v>124</v>
      </c>
      <c r="E129" s="197" t="s">
        <v>1</v>
      </c>
      <c r="F129" s="198" t="s">
        <v>129</v>
      </c>
      <c r="G129" s="13"/>
      <c r="H129" s="199">
        <v>10.4</v>
      </c>
      <c r="I129" s="200"/>
      <c r="J129" s="13"/>
      <c r="K129" s="13"/>
      <c r="L129" s="195"/>
      <c r="M129" s="201"/>
      <c r="N129" s="202"/>
      <c r="O129" s="202"/>
      <c r="P129" s="202"/>
      <c r="Q129" s="202"/>
      <c r="R129" s="202"/>
      <c r="S129" s="202"/>
      <c r="T129" s="20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197" t="s">
        <v>124</v>
      </c>
      <c r="AU129" s="197" t="s">
        <v>122</v>
      </c>
      <c r="AV129" s="13" t="s">
        <v>122</v>
      </c>
      <c r="AW129" s="13" t="s">
        <v>31</v>
      </c>
      <c r="AX129" s="13" t="s">
        <v>75</v>
      </c>
      <c r="AY129" s="197" t="s">
        <v>115</v>
      </c>
    </row>
    <row r="130" s="13" customFormat="1">
      <c r="A130" s="13"/>
      <c r="B130" s="195"/>
      <c r="C130" s="13"/>
      <c r="D130" s="196" t="s">
        <v>124</v>
      </c>
      <c r="E130" s="197" t="s">
        <v>1</v>
      </c>
      <c r="F130" s="198" t="s">
        <v>130</v>
      </c>
      <c r="G130" s="13"/>
      <c r="H130" s="199">
        <v>10.4</v>
      </c>
      <c r="I130" s="200"/>
      <c r="J130" s="13"/>
      <c r="K130" s="13"/>
      <c r="L130" s="195"/>
      <c r="M130" s="201"/>
      <c r="N130" s="202"/>
      <c r="O130" s="202"/>
      <c r="P130" s="202"/>
      <c r="Q130" s="202"/>
      <c r="R130" s="202"/>
      <c r="S130" s="202"/>
      <c r="T130" s="20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197" t="s">
        <v>124</v>
      </c>
      <c r="AU130" s="197" t="s">
        <v>122</v>
      </c>
      <c r="AV130" s="13" t="s">
        <v>122</v>
      </c>
      <c r="AW130" s="13" t="s">
        <v>31</v>
      </c>
      <c r="AX130" s="13" t="s">
        <v>75</v>
      </c>
      <c r="AY130" s="197" t="s">
        <v>115</v>
      </c>
    </row>
    <row r="131" s="13" customFormat="1">
      <c r="A131" s="13"/>
      <c r="B131" s="195"/>
      <c r="C131" s="13"/>
      <c r="D131" s="196" t="s">
        <v>124</v>
      </c>
      <c r="E131" s="197" t="s">
        <v>1</v>
      </c>
      <c r="F131" s="198" t="s">
        <v>131</v>
      </c>
      <c r="G131" s="13"/>
      <c r="H131" s="199">
        <v>10.4</v>
      </c>
      <c r="I131" s="200"/>
      <c r="J131" s="13"/>
      <c r="K131" s="13"/>
      <c r="L131" s="195"/>
      <c r="M131" s="201"/>
      <c r="N131" s="202"/>
      <c r="O131" s="202"/>
      <c r="P131" s="202"/>
      <c r="Q131" s="202"/>
      <c r="R131" s="202"/>
      <c r="S131" s="202"/>
      <c r="T131" s="20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197" t="s">
        <v>124</v>
      </c>
      <c r="AU131" s="197" t="s">
        <v>122</v>
      </c>
      <c r="AV131" s="13" t="s">
        <v>122</v>
      </c>
      <c r="AW131" s="13" t="s">
        <v>31</v>
      </c>
      <c r="AX131" s="13" t="s">
        <v>75</v>
      </c>
      <c r="AY131" s="197" t="s">
        <v>115</v>
      </c>
    </row>
    <row r="132" s="13" customFormat="1">
      <c r="A132" s="13"/>
      <c r="B132" s="195"/>
      <c r="C132" s="13"/>
      <c r="D132" s="196" t="s">
        <v>124</v>
      </c>
      <c r="E132" s="197" t="s">
        <v>1</v>
      </c>
      <c r="F132" s="198" t="s">
        <v>132</v>
      </c>
      <c r="G132" s="13"/>
      <c r="H132" s="199">
        <v>10.4</v>
      </c>
      <c r="I132" s="200"/>
      <c r="J132" s="13"/>
      <c r="K132" s="13"/>
      <c r="L132" s="195"/>
      <c r="M132" s="201"/>
      <c r="N132" s="202"/>
      <c r="O132" s="202"/>
      <c r="P132" s="202"/>
      <c r="Q132" s="202"/>
      <c r="R132" s="202"/>
      <c r="S132" s="202"/>
      <c r="T132" s="20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97" t="s">
        <v>124</v>
      </c>
      <c r="AU132" s="197" t="s">
        <v>122</v>
      </c>
      <c r="AV132" s="13" t="s">
        <v>122</v>
      </c>
      <c r="AW132" s="13" t="s">
        <v>31</v>
      </c>
      <c r="AX132" s="13" t="s">
        <v>75</v>
      </c>
      <c r="AY132" s="197" t="s">
        <v>115</v>
      </c>
    </row>
    <row r="133" s="13" customFormat="1">
      <c r="A133" s="13"/>
      <c r="B133" s="195"/>
      <c r="C133" s="13"/>
      <c r="D133" s="196" t="s">
        <v>124</v>
      </c>
      <c r="E133" s="197" t="s">
        <v>1</v>
      </c>
      <c r="F133" s="198" t="s">
        <v>133</v>
      </c>
      <c r="G133" s="13"/>
      <c r="H133" s="199">
        <v>10.48</v>
      </c>
      <c r="I133" s="200"/>
      <c r="J133" s="13"/>
      <c r="K133" s="13"/>
      <c r="L133" s="195"/>
      <c r="M133" s="201"/>
      <c r="N133" s="202"/>
      <c r="O133" s="202"/>
      <c r="P133" s="202"/>
      <c r="Q133" s="202"/>
      <c r="R133" s="202"/>
      <c r="S133" s="202"/>
      <c r="T133" s="20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197" t="s">
        <v>124</v>
      </c>
      <c r="AU133" s="197" t="s">
        <v>122</v>
      </c>
      <c r="AV133" s="13" t="s">
        <v>122</v>
      </c>
      <c r="AW133" s="13" t="s">
        <v>31</v>
      </c>
      <c r="AX133" s="13" t="s">
        <v>75</v>
      </c>
      <c r="AY133" s="197" t="s">
        <v>115</v>
      </c>
    </row>
    <row r="134" s="13" customFormat="1">
      <c r="A134" s="13"/>
      <c r="B134" s="195"/>
      <c r="C134" s="13"/>
      <c r="D134" s="196" t="s">
        <v>124</v>
      </c>
      <c r="E134" s="197" t="s">
        <v>1</v>
      </c>
      <c r="F134" s="198" t="s">
        <v>134</v>
      </c>
      <c r="G134" s="13"/>
      <c r="H134" s="199">
        <v>10.4</v>
      </c>
      <c r="I134" s="200"/>
      <c r="J134" s="13"/>
      <c r="K134" s="13"/>
      <c r="L134" s="195"/>
      <c r="M134" s="201"/>
      <c r="N134" s="202"/>
      <c r="O134" s="202"/>
      <c r="P134" s="202"/>
      <c r="Q134" s="202"/>
      <c r="R134" s="202"/>
      <c r="S134" s="202"/>
      <c r="T134" s="20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197" t="s">
        <v>124</v>
      </c>
      <c r="AU134" s="197" t="s">
        <v>122</v>
      </c>
      <c r="AV134" s="13" t="s">
        <v>122</v>
      </c>
      <c r="AW134" s="13" t="s">
        <v>31</v>
      </c>
      <c r="AX134" s="13" t="s">
        <v>75</v>
      </c>
      <c r="AY134" s="197" t="s">
        <v>115</v>
      </c>
    </row>
    <row r="135" s="13" customFormat="1">
      <c r="A135" s="13"/>
      <c r="B135" s="195"/>
      <c r="C135" s="13"/>
      <c r="D135" s="196" t="s">
        <v>124</v>
      </c>
      <c r="E135" s="197" t="s">
        <v>1</v>
      </c>
      <c r="F135" s="198" t="s">
        <v>135</v>
      </c>
      <c r="G135" s="13"/>
      <c r="H135" s="199">
        <v>10.4</v>
      </c>
      <c r="I135" s="200"/>
      <c r="J135" s="13"/>
      <c r="K135" s="13"/>
      <c r="L135" s="195"/>
      <c r="M135" s="201"/>
      <c r="N135" s="202"/>
      <c r="O135" s="202"/>
      <c r="P135" s="202"/>
      <c r="Q135" s="202"/>
      <c r="R135" s="202"/>
      <c r="S135" s="202"/>
      <c r="T135" s="20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197" t="s">
        <v>124</v>
      </c>
      <c r="AU135" s="197" t="s">
        <v>122</v>
      </c>
      <c r="AV135" s="13" t="s">
        <v>122</v>
      </c>
      <c r="AW135" s="13" t="s">
        <v>31</v>
      </c>
      <c r="AX135" s="13" t="s">
        <v>75</v>
      </c>
      <c r="AY135" s="197" t="s">
        <v>115</v>
      </c>
    </row>
    <row r="136" s="13" customFormat="1">
      <c r="A136" s="13"/>
      <c r="B136" s="195"/>
      <c r="C136" s="13"/>
      <c r="D136" s="196" t="s">
        <v>124</v>
      </c>
      <c r="E136" s="197" t="s">
        <v>1</v>
      </c>
      <c r="F136" s="198" t="s">
        <v>136</v>
      </c>
      <c r="G136" s="13"/>
      <c r="H136" s="199">
        <v>10.4</v>
      </c>
      <c r="I136" s="200"/>
      <c r="J136" s="13"/>
      <c r="K136" s="13"/>
      <c r="L136" s="195"/>
      <c r="M136" s="201"/>
      <c r="N136" s="202"/>
      <c r="O136" s="202"/>
      <c r="P136" s="202"/>
      <c r="Q136" s="202"/>
      <c r="R136" s="202"/>
      <c r="S136" s="202"/>
      <c r="T136" s="20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97" t="s">
        <v>124</v>
      </c>
      <c r="AU136" s="197" t="s">
        <v>122</v>
      </c>
      <c r="AV136" s="13" t="s">
        <v>122</v>
      </c>
      <c r="AW136" s="13" t="s">
        <v>31</v>
      </c>
      <c r="AX136" s="13" t="s">
        <v>75</v>
      </c>
      <c r="AY136" s="197" t="s">
        <v>115</v>
      </c>
    </row>
    <row r="137" s="13" customFormat="1">
      <c r="A137" s="13"/>
      <c r="B137" s="195"/>
      <c r="C137" s="13"/>
      <c r="D137" s="196" t="s">
        <v>124</v>
      </c>
      <c r="E137" s="197" t="s">
        <v>1</v>
      </c>
      <c r="F137" s="198" t="s">
        <v>137</v>
      </c>
      <c r="G137" s="13"/>
      <c r="H137" s="199">
        <v>10.4</v>
      </c>
      <c r="I137" s="200"/>
      <c r="J137" s="13"/>
      <c r="K137" s="13"/>
      <c r="L137" s="195"/>
      <c r="M137" s="201"/>
      <c r="N137" s="202"/>
      <c r="O137" s="202"/>
      <c r="P137" s="202"/>
      <c r="Q137" s="202"/>
      <c r="R137" s="202"/>
      <c r="S137" s="202"/>
      <c r="T137" s="20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197" t="s">
        <v>124</v>
      </c>
      <c r="AU137" s="197" t="s">
        <v>122</v>
      </c>
      <c r="AV137" s="13" t="s">
        <v>122</v>
      </c>
      <c r="AW137" s="13" t="s">
        <v>31</v>
      </c>
      <c r="AX137" s="13" t="s">
        <v>75</v>
      </c>
      <c r="AY137" s="197" t="s">
        <v>115</v>
      </c>
    </row>
    <row r="138" s="13" customFormat="1">
      <c r="A138" s="13"/>
      <c r="B138" s="195"/>
      <c r="C138" s="13"/>
      <c r="D138" s="196" t="s">
        <v>124</v>
      </c>
      <c r="E138" s="197" t="s">
        <v>1</v>
      </c>
      <c r="F138" s="198" t="s">
        <v>138</v>
      </c>
      <c r="G138" s="13"/>
      <c r="H138" s="199">
        <v>10.4</v>
      </c>
      <c r="I138" s="200"/>
      <c r="J138" s="13"/>
      <c r="K138" s="13"/>
      <c r="L138" s="195"/>
      <c r="M138" s="201"/>
      <c r="N138" s="202"/>
      <c r="O138" s="202"/>
      <c r="P138" s="202"/>
      <c r="Q138" s="202"/>
      <c r="R138" s="202"/>
      <c r="S138" s="202"/>
      <c r="T138" s="20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97" t="s">
        <v>124</v>
      </c>
      <c r="AU138" s="197" t="s">
        <v>122</v>
      </c>
      <c r="AV138" s="13" t="s">
        <v>122</v>
      </c>
      <c r="AW138" s="13" t="s">
        <v>31</v>
      </c>
      <c r="AX138" s="13" t="s">
        <v>75</v>
      </c>
      <c r="AY138" s="197" t="s">
        <v>115</v>
      </c>
    </row>
    <row r="139" s="13" customFormat="1">
      <c r="A139" s="13"/>
      <c r="B139" s="195"/>
      <c r="C139" s="13"/>
      <c r="D139" s="196" t="s">
        <v>124</v>
      </c>
      <c r="E139" s="197" t="s">
        <v>1</v>
      </c>
      <c r="F139" s="198" t="s">
        <v>139</v>
      </c>
      <c r="G139" s="13"/>
      <c r="H139" s="199">
        <v>10.4</v>
      </c>
      <c r="I139" s="200"/>
      <c r="J139" s="13"/>
      <c r="K139" s="13"/>
      <c r="L139" s="195"/>
      <c r="M139" s="201"/>
      <c r="N139" s="202"/>
      <c r="O139" s="202"/>
      <c r="P139" s="202"/>
      <c r="Q139" s="202"/>
      <c r="R139" s="202"/>
      <c r="S139" s="202"/>
      <c r="T139" s="20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97" t="s">
        <v>124</v>
      </c>
      <c r="AU139" s="197" t="s">
        <v>122</v>
      </c>
      <c r="AV139" s="13" t="s">
        <v>122</v>
      </c>
      <c r="AW139" s="13" t="s">
        <v>31</v>
      </c>
      <c r="AX139" s="13" t="s">
        <v>75</v>
      </c>
      <c r="AY139" s="197" t="s">
        <v>115</v>
      </c>
    </row>
    <row r="140" s="13" customFormat="1">
      <c r="A140" s="13"/>
      <c r="B140" s="195"/>
      <c r="C140" s="13"/>
      <c r="D140" s="196" t="s">
        <v>124</v>
      </c>
      <c r="E140" s="197" t="s">
        <v>1</v>
      </c>
      <c r="F140" s="198" t="s">
        <v>140</v>
      </c>
      <c r="G140" s="13"/>
      <c r="H140" s="199">
        <v>10.4</v>
      </c>
      <c r="I140" s="200"/>
      <c r="J140" s="13"/>
      <c r="K140" s="13"/>
      <c r="L140" s="195"/>
      <c r="M140" s="201"/>
      <c r="N140" s="202"/>
      <c r="O140" s="202"/>
      <c r="P140" s="202"/>
      <c r="Q140" s="202"/>
      <c r="R140" s="202"/>
      <c r="S140" s="202"/>
      <c r="T140" s="20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97" t="s">
        <v>124</v>
      </c>
      <c r="AU140" s="197" t="s">
        <v>122</v>
      </c>
      <c r="AV140" s="13" t="s">
        <v>122</v>
      </c>
      <c r="AW140" s="13" t="s">
        <v>31</v>
      </c>
      <c r="AX140" s="13" t="s">
        <v>75</v>
      </c>
      <c r="AY140" s="197" t="s">
        <v>115</v>
      </c>
    </row>
    <row r="141" s="13" customFormat="1">
      <c r="A141" s="13"/>
      <c r="B141" s="195"/>
      <c r="C141" s="13"/>
      <c r="D141" s="196" t="s">
        <v>124</v>
      </c>
      <c r="E141" s="197" t="s">
        <v>1</v>
      </c>
      <c r="F141" s="198" t="s">
        <v>141</v>
      </c>
      <c r="G141" s="13"/>
      <c r="H141" s="199">
        <v>10.4</v>
      </c>
      <c r="I141" s="200"/>
      <c r="J141" s="13"/>
      <c r="K141" s="13"/>
      <c r="L141" s="195"/>
      <c r="M141" s="201"/>
      <c r="N141" s="202"/>
      <c r="O141" s="202"/>
      <c r="P141" s="202"/>
      <c r="Q141" s="202"/>
      <c r="R141" s="202"/>
      <c r="S141" s="202"/>
      <c r="T141" s="20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97" t="s">
        <v>124</v>
      </c>
      <c r="AU141" s="197" t="s">
        <v>122</v>
      </c>
      <c r="AV141" s="13" t="s">
        <v>122</v>
      </c>
      <c r="AW141" s="13" t="s">
        <v>31</v>
      </c>
      <c r="AX141" s="13" t="s">
        <v>75</v>
      </c>
      <c r="AY141" s="197" t="s">
        <v>115</v>
      </c>
    </row>
    <row r="142" s="13" customFormat="1">
      <c r="A142" s="13"/>
      <c r="B142" s="195"/>
      <c r="C142" s="13"/>
      <c r="D142" s="196" t="s">
        <v>124</v>
      </c>
      <c r="E142" s="197" t="s">
        <v>1</v>
      </c>
      <c r="F142" s="198" t="s">
        <v>142</v>
      </c>
      <c r="G142" s="13"/>
      <c r="H142" s="199">
        <v>10.4</v>
      </c>
      <c r="I142" s="200"/>
      <c r="J142" s="13"/>
      <c r="K142" s="13"/>
      <c r="L142" s="195"/>
      <c r="M142" s="201"/>
      <c r="N142" s="202"/>
      <c r="O142" s="202"/>
      <c r="P142" s="202"/>
      <c r="Q142" s="202"/>
      <c r="R142" s="202"/>
      <c r="S142" s="202"/>
      <c r="T142" s="20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97" t="s">
        <v>124</v>
      </c>
      <c r="AU142" s="197" t="s">
        <v>122</v>
      </c>
      <c r="AV142" s="13" t="s">
        <v>122</v>
      </c>
      <c r="AW142" s="13" t="s">
        <v>31</v>
      </c>
      <c r="AX142" s="13" t="s">
        <v>75</v>
      </c>
      <c r="AY142" s="197" t="s">
        <v>115</v>
      </c>
    </row>
    <row r="143" s="13" customFormat="1">
      <c r="A143" s="13"/>
      <c r="B143" s="195"/>
      <c r="C143" s="13"/>
      <c r="D143" s="196" t="s">
        <v>124</v>
      </c>
      <c r="E143" s="197" t="s">
        <v>1</v>
      </c>
      <c r="F143" s="198" t="s">
        <v>143</v>
      </c>
      <c r="G143" s="13"/>
      <c r="H143" s="199">
        <v>9.9600000000000009</v>
      </c>
      <c r="I143" s="200"/>
      <c r="J143" s="13"/>
      <c r="K143" s="13"/>
      <c r="L143" s="195"/>
      <c r="M143" s="201"/>
      <c r="N143" s="202"/>
      <c r="O143" s="202"/>
      <c r="P143" s="202"/>
      <c r="Q143" s="202"/>
      <c r="R143" s="202"/>
      <c r="S143" s="202"/>
      <c r="T143" s="20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197" t="s">
        <v>124</v>
      </c>
      <c r="AU143" s="197" t="s">
        <v>122</v>
      </c>
      <c r="AV143" s="13" t="s">
        <v>122</v>
      </c>
      <c r="AW143" s="13" t="s">
        <v>31</v>
      </c>
      <c r="AX143" s="13" t="s">
        <v>75</v>
      </c>
      <c r="AY143" s="197" t="s">
        <v>115</v>
      </c>
    </row>
    <row r="144" s="13" customFormat="1">
      <c r="A144" s="13"/>
      <c r="B144" s="195"/>
      <c r="C144" s="13"/>
      <c r="D144" s="196" t="s">
        <v>124</v>
      </c>
      <c r="E144" s="197" t="s">
        <v>1</v>
      </c>
      <c r="F144" s="198" t="s">
        <v>144</v>
      </c>
      <c r="G144" s="13"/>
      <c r="H144" s="199">
        <v>10.4</v>
      </c>
      <c r="I144" s="200"/>
      <c r="J144" s="13"/>
      <c r="K144" s="13"/>
      <c r="L144" s="195"/>
      <c r="M144" s="201"/>
      <c r="N144" s="202"/>
      <c r="O144" s="202"/>
      <c r="P144" s="202"/>
      <c r="Q144" s="202"/>
      <c r="R144" s="202"/>
      <c r="S144" s="202"/>
      <c r="T144" s="20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97" t="s">
        <v>124</v>
      </c>
      <c r="AU144" s="197" t="s">
        <v>122</v>
      </c>
      <c r="AV144" s="13" t="s">
        <v>122</v>
      </c>
      <c r="AW144" s="13" t="s">
        <v>31</v>
      </c>
      <c r="AX144" s="13" t="s">
        <v>75</v>
      </c>
      <c r="AY144" s="197" t="s">
        <v>115</v>
      </c>
    </row>
    <row r="145" s="13" customFormat="1">
      <c r="A145" s="13"/>
      <c r="B145" s="195"/>
      <c r="C145" s="13"/>
      <c r="D145" s="196" t="s">
        <v>124</v>
      </c>
      <c r="E145" s="197" t="s">
        <v>1</v>
      </c>
      <c r="F145" s="198" t="s">
        <v>145</v>
      </c>
      <c r="G145" s="13"/>
      <c r="H145" s="199">
        <v>10.4</v>
      </c>
      <c r="I145" s="200"/>
      <c r="J145" s="13"/>
      <c r="K145" s="13"/>
      <c r="L145" s="195"/>
      <c r="M145" s="201"/>
      <c r="N145" s="202"/>
      <c r="O145" s="202"/>
      <c r="P145" s="202"/>
      <c r="Q145" s="202"/>
      <c r="R145" s="202"/>
      <c r="S145" s="202"/>
      <c r="T145" s="20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197" t="s">
        <v>124</v>
      </c>
      <c r="AU145" s="197" t="s">
        <v>122</v>
      </c>
      <c r="AV145" s="13" t="s">
        <v>122</v>
      </c>
      <c r="AW145" s="13" t="s">
        <v>31</v>
      </c>
      <c r="AX145" s="13" t="s">
        <v>75</v>
      </c>
      <c r="AY145" s="197" t="s">
        <v>115</v>
      </c>
    </row>
    <row r="146" s="13" customFormat="1">
      <c r="A146" s="13"/>
      <c r="B146" s="195"/>
      <c r="C146" s="13"/>
      <c r="D146" s="196" t="s">
        <v>124</v>
      </c>
      <c r="E146" s="197" t="s">
        <v>1</v>
      </c>
      <c r="F146" s="198" t="s">
        <v>146</v>
      </c>
      <c r="G146" s="13"/>
      <c r="H146" s="199">
        <v>10.4</v>
      </c>
      <c r="I146" s="200"/>
      <c r="J146" s="13"/>
      <c r="K146" s="13"/>
      <c r="L146" s="195"/>
      <c r="M146" s="201"/>
      <c r="N146" s="202"/>
      <c r="O146" s="202"/>
      <c r="P146" s="202"/>
      <c r="Q146" s="202"/>
      <c r="R146" s="202"/>
      <c r="S146" s="202"/>
      <c r="T146" s="20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97" t="s">
        <v>124</v>
      </c>
      <c r="AU146" s="197" t="s">
        <v>122</v>
      </c>
      <c r="AV146" s="13" t="s">
        <v>122</v>
      </c>
      <c r="AW146" s="13" t="s">
        <v>31</v>
      </c>
      <c r="AX146" s="13" t="s">
        <v>75</v>
      </c>
      <c r="AY146" s="197" t="s">
        <v>115</v>
      </c>
    </row>
    <row r="147" s="13" customFormat="1">
      <c r="A147" s="13"/>
      <c r="B147" s="195"/>
      <c r="C147" s="13"/>
      <c r="D147" s="196" t="s">
        <v>124</v>
      </c>
      <c r="E147" s="197" t="s">
        <v>1</v>
      </c>
      <c r="F147" s="198" t="s">
        <v>147</v>
      </c>
      <c r="G147" s="13"/>
      <c r="H147" s="199">
        <v>10.4</v>
      </c>
      <c r="I147" s="200"/>
      <c r="J147" s="13"/>
      <c r="K147" s="13"/>
      <c r="L147" s="195"/>
      <c r="M147" s="201"/>
      <c r="N147" s="202"/>
      <c r="O147" s="202"/>
      <c r="P147" s="202"/>
      <c r="Q147" s="202"/>
      <c r="R147" s="202"/>
      <c r="S147" s="202"/>
      <c r="T147" s="20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97" t="s">
        <v>124</v>
      </c>
      <c r="AU147" s="197" t="s">
        <v>122</v>
      </c>
      <c r="AV147" s="13" t="s">
        <v>122</v>
      </c>
      <c r="AW147" s="13" t="s">
        <v>31</v>
      </c>
      <c r="AX147" s="13" t="s">
        <v>75</v>
      </c>
      <c r="AY147" s="197" t="s">
        <v>115</v>
      </c>
    </row>
    <row r="148" s="14" customFormat="1">
      <c r="A148" s="14"/>
      <c r="B148" s="204"/>
      <c r="C148" s="14"/>
      <c r="D148" s="196" t="s">
        <v>124</v>
      </c>
      <c r="E148" s="205" t="s">
        <v>1</v>
      </c>
      <c r="F148" s="206" t="s">
        <v>148</v>
      </c>
      <c r="G148" s="14"/>
      <c r="H148" s="207">
        <v>236.84000000000009</v>
      </c>
      <c r="I148" s="208"/>
      <c r="J148" s="14"/>
      <c r="K148" s="14"/>
      <c r="L148" s="204"/>
      <c r="M148" s="209"/>
      <c r="N148" s="210"/>
      <c r="O148" s="210"/>
      <c r="P148" s="210"/>
      <c r="Q148" s="210"/>
      <c r="R148" s="210"/>
      <c r="S148" s="210"/>
      <c r="T148" s="211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05" t="s">
        <v>124</v>
      </c>
      <c r="AU148" s="205" t="s">
        <v>122</v>
      </c>
      <c r="AV148" s="14" t="s">
        <v>149</v>
      </c>
      <c r="AW148" s="14" t="s">
        <v>31</v>
      </c>
      <c r="AX148" s="14" t="s">
        <v>75</v>
      </c>
      <c r="AY148" s="205" t="s">
        <v>115</v>
      </c>
    </row>
    <row r="149" s="15" customFormat="1">
      <c r="A149" s="15"/>
      <c r="B149" s="212"/>
      <c r="C149" s="15"/>
      <c r="D149" s="196" t="s">
        <v>124</v>
      </c>
      <c r="E149" s="213" t="s">
        <v>1</v>
      </c>
      <c r="F149" s="214" t="s">
        <v>150</v>
      </c>
      <c r="G149" s="15"/>
      <c r="H149" s="215">
        <v>236.84000000000009</v>
      </c>
      <c r="I149" s="216"/>
      <c r="J149" s="15"/>
      <c r="K149" s="15"/>
      <c r="L149" s="212"/>
      <c r="M149" s="217"/>
      <c r="N149" s="218"/>
      <c r="O149" s="218"/>
      <c r="P149" s="218"/>
      <c r="Q149" s="218"/>
      <c r="R149" s="218"/>
      <c r="S149" s="218"/>
      <c r="T149" s="219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13" t="s">
        <v>124</v>
      </c>
      <c r="AU149" s="213" t="s">
        <v>122</v>
      </c>
      <c r="AV149" s="15" t="s">
        <v>121</v>
      </c>
      <c r="AW149" s="15" t="s">
        <v>31</v>
      </c>
      <c r="AX149" s="15" t="s">
        <v>83</v>
      </c>
      <c r="AY149" s="213" t="s">
        <v>115</v>
      </c>
    </row>
    <row r="150" s="2" customFormat="1" ht="24.15" customHeight="1">
      <c r="A150" s="38"/>
      <c r="B150" s="180"/>
      <c r="C150" s="181" t="s">
        <v>122</v>
      </c>
      <c r="D150" s="181" t="s">
        <v>117</v>
      </c>
      <c r="E150" s="182" t="s">
        <v>151</v>
      </c>
      <c r="F150" s="183" t="s">
        <v>152</v>
      </c>
      <c r="G150" s="184" t="s">
        <v>120</v>
      </c>
      <c r="H150" s="185">
        <v>118.42</v>
      </c>
      <c r="I150" s="186"/>
      <c r="J150" s="187">
        <f>ROUND(I150*H150,2)</f>
        <v>0</v>
      </c>
      <c r="K150" s="188"/>
      <c r="L150" s="39"/>
      <c r="M150" s="189" t="s">
        <v>1</v>
      </c>
      <c r="N150" s="190" t="s">
        <v>41</v>
      </c>
      <c r="O150" s="82"/>
      <c r="P150" s="191">
        <f>O150*H150</f>
        <v>0</v>
      </c>
      <c r="Q150" s="191">
        <v>0</v>
      </c>
      <c r="R150" s="191">
        <f>Q150*H150</f>
        <v>0</v>
      </c>
      <c r="S150" s="191">
        <v>0</v>
      </c>
      <c r="T150" s="192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193" t="s">
        <v>121</v>
      </c>
      <c r="AT150" s="193" t="s">
        <v>117</v>
      </c>
      <c r="AU150" s="193" t="s">
        <v>122</v>
      </c>
      <c r="AY150" s="19" t="s">
        <v>115</v>
      </c>
      <c r="BE150" s="194">
        <f>IF(N150="základná",J150,0)</f>
        <v>0</v>
      </c>
      <c r="BF150" s="194">
        <f>IF(N150="znížená",J150,0)</f>
        <v>0</v>
      </c>
      <c r="BG150" s="194">
        <f>IF(N150="zákl. prenesená",J150,0)</f>
        <v>0</v>
      </c>
      <c r="BH150" s="194">
        <f>IF(N150="zníž. prenesená",J150,0)</f>
        <v>0</v>
      </c>
      <c r="BI150" s="194">
        <f>IF(N150="nulová",J150,0)</f>
        <v>0</v>
      </c>
      <c r="BJ150" s="19" t="s">
        <v>122</v>
      </c>
      <c r="BK150" s="194">
        <f>ROUND(I150*H150,2)</f>
        <v>0</v>
      </c>
      <c r="BL150" s="19" t="s">
        <v>121</v>
      </c>
      <c r="BM150" s="193" t="s">
        <v>153</v>
      </c>
    </row>
    <row r="151" s="13" customFormat="1">
      <c r="A151" s="13"/>
      <c r="B151" s="195"/>
      <c r="C151" s="13"/>
      <c r="D151" s="196" t="s">
        <v>124</v>
      </c>
      <c r="E151" s="197" t="s">
        <v>1</v>
      </c>
      <c r="F151" s="198" t="s">
        <v>154</v>
      </c>
      <c r="G151" s="13"/>
      <c r="H151" s="199">
        <v>118.42</v>
      </c>
      <c r="I151" s="200"/>
      <c r="J151" s="13"/>
      <c r="K151" s="13"/>
      <c r="L151" s="195"/>
      <c r="M151" s="201"/>
      <c r="N151" s="202"/>
      <c r="O151" s="202"/>
      <c r="P151" s="202"/>
      <c r="Q151" s="202"/>
      <c r="R151" s="202"/>
      <c r="S151" s="202"/>
      <c r="T151" s="20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97" t="s">
        <v>124</v>
      </c>
      <c r="AU151" s="197" t="s">
        <v>122</v>
      </c>
      <c r="AV151" s="13" t="s">
        <v>122</v>
      </c>
      <c r="AW151" s="13" t="s">
        <v>31</v>
      </c>
      <c r="AX151" s="13" t="s">
        <v>83</v>
      </c>
      <c r="AY151" s="197" t="s">
        <v>115</v>
      </c>
    </row>
    <row r="152" s="2" customFormat="1" ht="24.15" customHeight="1">
      <c r="A152" s="38"/>
      <c r="B152" s="180"/>
      <c r="C152" s="181" t="s">
        <v>149</v>
      </c>
      <c r="D152" s="181" t="s">
        <v>117</v>
      </c>
      <c r="E152" s="182" t="s">
        <v>155</v>
      </c>
      <c r="F152" s="183" t="s">
        <v>156</v>
      </c>
      <c r="G152" s="184" t="s">
        <v>120</v>
      </c>
      <c r="H152" s="185">
        <v>3328.549</v>
      </c>
      <c r="I152" s="186"/>
      <c r="J152" s="187">
        <f>ROUND(I152*H152,2)</f>
        <v>0</v>
      </c>
      <c r="K152" s="188"/>
      <c r="L152" s="39"/>
      <c r="M152" s="189" t="s">
        <v>1</v>
      </c>
      <c r="N152" s="190" t="s">
        <v>41</v>
      </c>
      <c r="O152" s="82"/>
      <c r="P152" s="191">
        <f>O152*H152</f>
        <v>0</v>
      </c>
      <c r="Q152" s="191">
        <v>0</v>
      </c>
      <c r="R152" s="191">
        <f>Q152*H152</f>
        <v>0</v>
      </c>
      <c r="S152" s="191">
        <v>0</v>
      </c>
      <c r="T152" s="192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193" t="s">
        <v>121</v>
      </c>
      <c r="AT152" s="193" t="s">
        <v>117</v>
      </c>
      <c r="AU152" s="193" t="s">
        <v>122</v>
      </c>
      <c r="AY152" s="19" t="s">
        <v>115</v>
      </c>
      <c r="BE152" s="194">
        <f>IF(N152="základná",J152,0)</f>
        <v>0</v>
      </c>
      <c r="BF152" s="194">
        <f>IF(N152="znížená",J152,0)</f>
        <v>0</v>
      </c>
      <c r="BG152" s="194">
        <f>IF(N152="zákl. prenesená",J152,0)</f>
        <v>0</v>
      </c>
      <c r="BH152" s="194">
        <f>IF(N152="zníž. prenesená",J152,0)</f>
        <v>0</v>
      </c>
      <c r="BI152" s="194">
        <f>IF(N152="nulová",J152,0)</f>
        <v>0</v>
      </c>
      <c r="BJ152" s="19" t="s">
        <v>122</v>
      </c>
      <c r="BK152" s="194">
        <f>ROUND(I152*H152,2)</f>
        <v>0</v>
      </c>
      <c r="BL152" s="19" t="s">
        <v>121</v>
      </c>
      <c r="BM152" s="193" t="s">
        <v>157</v>
      </c>
    </row>
    <row r="153" s="13" customFormat="1">
      <c r="A153" s="13"/>
      <c r="B153" s="195"/>
      <c r="C153" s="13"/>
      <c r="D153" s="196" t="s">
        <v>124</v>
      </c>
      <c r="E153" s="197" t="s">
        <v>1</v>
      </c>
      <c r="F153" s="198" t="s">
        <v>158</v>
      </c>
      <c r="G153" s="13"/>
      <c r="H153" s="199">
        <v>18.239999999999998</v>
      </c>
      <c r="I153" s="200"/>
      <c r="J153" s="13"/>
      <c r="K153" s="13"/>
      <c r="L153" s="195"/>
      <c r="M153" s="201"/>
      <c r="N153" s="202"/>
      <c r="O153" s="202"/>
      <c r="P153" s="202"/>
      <c r="Q153" s="202"/>
      <c r="R153" s="202"/>
      <c r="S153" s="202"/>
      <c r="T153" s="20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97" t="s">
        <v>124</v>
      </c>
      <c r="AU153" s="197" t="s">
        <v>122</v>
      </c>
      <c r="AV153" s="13" t="s">
        <v>122</v>
      </c>
      <c r="AW153" s="13" t="s">
        <v>31</v>
      </c>
      <c r="AX153" s="13" t="s">
        <v>75</v>
      </c>
      <c r="AY153" s="197" t="s">
        <v>115</v>
      </c>
    </row>
    <row r="154" s="13" customFormat="1">
      <c r="A154" s="13"/>
      <c r="B154" s="195"/>
      <c r="C154" s="13"/>
      <c r="D154" s="196" t="s">
        <v>124</v>
      </c>
      <c r="E154" s="197" t="s">
        <v>1</v>
      </c>
      <c r="F154" s="198" t="s">
        <v>159</v>
      </c>
      <c r="G154" s="13"/>
      <c r="H154" s="199">
        <v>4.548</v>
      </c>
      <c r="I154" s="200"/>
      <c r="J154" s="13"/>
      <c r="K154" s="13"/>
      <c r="L154" s="195"/>
      <c r="M154" s="201"/>
      <c r="N154" s="202"/>
      <c r="O154" s="202"/>
      <c r="P154" s="202"/>
      <c r="Q154" s="202"/>
      <c r="R154" s="202"/>
      <c r="S154" s="202"/>
      <c r="T154" s="20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197" t="s">
        <v>124</v>
      </c>
      <c r="AU154" s="197" t="s">
        <v>122</v>
      </c>
      <c r="AV154" s="13" t="s">
        <v>122</v>
      </c>
      <c r="AW154" s="13" t="s">
        <v>31</v>
      </c>
      <c r="AX154" s="13" t="s">
        <v>75</v>
      </c>
      <c r="AY154" s="197" t="s">
        <v>115</v>
      </c>
    </row>
    <row r="155" s="13" customFormat="1">
      <c r="A155" s="13"/>
      <c r="B155" s="195"/>
      <c r="C155" s="13"/>
      <c r="D155" s="196" t="s">
        <v>124</v>
      </c>
      <c r="E155" s="197" t="s">
        <v>1</v>
      </c>
      <c r="F155" s="198" t="s">
        <v>160</v>
      </c>
      <c r="G155" s="13"/>
      <c r="H155" s="199">
        <v>22.68</v>
      </c>
      <c r="I155" s="200"/>
      <c r="J155" s="13"/>
      <c r="K155" s="13"/>
      <c r="L155" s="195"/>
      <c r="M155" s="201"/>
      <c r="N155" s="202"/>
      <c r="O155" s="202"/>
      <c r="P155" s="202"/>
      <c r="Q155" s="202"/>
      <c r="R155" s="202"/>
      <c r="S155" s="202"/>
      <c r="T155" s="20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97" t="s">
        <v>124</v>
      </c>
      <c r="AU155" s="197" t="s">
        <v>122</v>
      </c>
      <c r="AV155" s="13" t="s">
        <v>122</v>
      </c>
      <c r="AW155" s="13" t="s">
        <v>31</v>
      </c>
      <c r="AX155" s="13" t="s">
        <v>75</v>
      </c>
      <c r="AY155" s="197" t="s">
        <v>115</v>
      </c>
    </row>
    <row r="156" s="13" customFormat="1">
      <c r="A156" s="13"/>
      <c r="B156" s="195"/>
      <c r="C156" s="13"/>
      <c r="D156" s="196" t="s">
        <v>124</v>
      </c>
      <c r="E156" s="197" t="s">
        <v>1</v>
      </c>
      <c r="F156" s="198" t="s">
        <v>161</v>
      </c>
      <c r="G156" s="13"/>
      <c r="H156" s="199">
        <v>23.579999999999998</v>
      </c>
      <c r="I156" s="200"/>
      <c r="J156" s="13"/>
      <c r="K156" s="13"/>
      <c r="L156" s="195"/>
      <c r="M156" s="201"/>
      <c r="N156" s="202"/>
      <c r="O156" s="202"/>
      <c r="P156" s="202"/>
      <c r="Q156" s="202"/>
      <c r="R156" s="202"/>
      <c r="S156" s="202"/>
      <c r="T156" s="20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197" t="s">
        <v>124</v>
      </c>
      <c r="AU156" s="197" t="s">
        <v>122</v>
      </c>
      <c r="AV156" s="13" t="s">
        <v>122</v>
      </c>
      <c r="AW156" s="13" t="s">
        <v>31</v>
      </c>
      <c r="AX156" s="13" t="s">
        <v>75</v>
      </c>
      <c r="AY156" s="197" t="s">
        <v>115</v>
      </c>
    </row>
    <row r="157" s="13" customFormat="1">
      <c r="A157" s="13"/>
      <c r="B157" s="195"/>
      <c r="C157" s="13"/>
      <c r="D157" s="196" t="s">
        <v>124</v>
      </c>
      <c r="E157" s="197" t="s">
        <v>1</v>
      </c>
      <c r="F157" s="198" t="s">
        <v>162</v>
      </c>
      <c r="G157" s="13"/>
      <c r="H157" s="199">
        <v>25.32</v>
      </c>
      <c r="I157" s="200"/>
      <c r="J157" s="13"/>
      <c r="K157" s="13"/>
      <c r="L157" s="195"/>
      <c r="M157" s="201"/>
      <c r="N157" s="202"/>
      <c r="O157" s="202"/>
      <c r="P157" s="202"/>
      <c r="Q157" s="202"/>
      <c r="R157" s="202"/>
      <c r="S157" s="202"/>
      <c r="T157" s="20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97" t="s">
        <v>124</v>
      </c>
      <c r="AU157" s="197" t="s">
        <v>122</v>
      </c>
      <c r="AV157" s="13" t="s">
        <v>122</v>
      </c>
      <c r="AW157" s="13" t="s">
        <v>31</v>
      </c>
      <c r="AX157" s="13" t="s">
        <v>75</v>
      </c>
      <c r="AY157" s="197" t="s">
        <v>115</v>
      </c>
    </row>
    <row r="158" s="13" customFormat="1">
      <c r="A158" s="13"/>
      <c r="B158" s="195"/>
      <c r="C158" s="13"/>
      <c r="D158" s="196" t="s">
        <v>124</v>
      </c>
      <c r="E158" s="197" t="s">
        <v>1</v>
      </c>
      <c r="F158" s="198" t="s">
        <v>163</v>
      </c>
      <c r="G158" s="13"/>
      <c r="H158" s="199">
        <v>26.760000000000002</v>
      </c>
      <c r="I158" s="200"/>
      <c r="J158" s="13"/>
      <c r="K158" s="13"/>
      <c r="L158" s="195"/>
      <c r="M158" s="201"/>
      <c r="N158" s="202"/>
      <c r="O158" s="202"/>
      <c r="P158" s="202"/>
      <c r="Q158" s="202"/>
      <c r="R158" s="202"/>
      <c r="S158" s="202"/>
      <c r="T158" s="20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197" t="s">
        <v>124</v>
      </c>
      <c r="AU158" s="197" t="s">
        <v>122</v>
      </c>
      <c r="AV158" s="13" t="s">
        <v>122</v>
      </c>
      <c r="AW158" s="13" t="s">
        <v>31</v>
      </c>
      <c r="AX158" s="13" t="s">
        <v>75</v>
      </c>
      <c r="AY158" s="197" t="s">
        <v>115</v>
      </c>
    </row>
    <row r="159" s="13" customFormat="1">
      <c r="A159" s="13"/>
      <c r="B159" s="195"/>
      <c r="C159" s="13"/>
      <c r="D159" s="196" t="s">
        <v>124</v>
      </c>
      <c r="E159" s="197" t="s">
        <v>1</v>
      </c>
      <c r="F159" s="198" t="s">
        <v>164</v>
      </c>
      <c r="G159" s="13"/>
      <c r="H159" s="199">
        <v>22.463999999999999</v>
      </c>
      <c r="I159" s="200"/>
      <c r="J159" s="13"/>
      <c r="K159" s="13"/>
      <c r="L159" s="195"/>
      <c r="M159" s="201"/>
      <c r="N159" s="202"/>
      <c r="O159" s="202"/>
      <c r="P159" s="202"/>
      <c r="Q159" s="202"/>
      <c r="R159" s="202"/>
      <c r="S159" s="202"/>
      <c r="T159" s="20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97" t="s">
        <v>124</v>
      </c>
      <c r="AU159" s="197" t="s">
        <v>122</v>
      </c>
      <c r="AV159" s="13" t="s">
        <v>122</v>
      </c>
      <c r="AW159" s="13" t="s">
        <v>31</v>
      </c>
      <c r="AX159" s="13" t="s">
        <v>75</v>
      </c>
      <c r="AY159" s="197" t="s">
        <v>115</v>
      </c>
    </row>
    <row r="160" s="13" customFormat="1">
      <c r="A160" s="13"/>
      <c r="B160" s="195"/>
      <c r="C160" s="13"/>
      <c r="D160" s="196" t="s">
        <v>124</v>
      </c>
      <c r="E160" s="197" t="s">
        <v>1</v>
      </c>
      <c r="F160" s="198" t="s">
        <v>165</v>
      </c>
      <c r="G160" s="13"/>
      <c r="H160" s="199">
        <v>28.68</v>
      </c>
      <c r="I160" s="200"/>
      <c r="J160" s="13"/>
      <c r="K160" s="13"/>
      <c r="L160" s="195"/>
      <c r="M160" s="201"/>
      <c r="N160" s="202"/>
      <c r="O160" s="202"/>
      <c r="P160" s="202"/>
      <c r="Q160" s="202"/>
      <c r="R160" s="202"/>
      <c r="S160" s="202"/>
      <c r="T160" s="20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97" t="s">
        <v>124</v>
      </c>
      <c r="AU160" s="197" t="s">
        <v>122</v>
      </c>
      <c r="AV160" s="13" t="s">
        <v>122</v>
      </c>
      <c r="AW160" s="13" t="s">
        <v>31</v>
      </c>
      <c r="AX160" s="13" t="s">
        <v>75</v>
      </c>
      <c r="AY160" s="197" t="s">
        <v>115</v>
      </c>
    </row>
    <row r="161" s="13" customFormat="1">
      <c r="A161" s="13"/>
      <c r="B161" s="195"/>
      <c r="C161" s="13"/>
      <c r="D161" s="196" t="s">
        <v>124</v>
      </c>
      <c r="E161" s="197" t="s">
        <v>1</v>
      </c>
      <c r="F161" s="198" t="s">
        <v>166</v>
      </c>
      <c r="G161" s="13"/>
      <c r="H161" s="199">
        <v>28.68</v>
      </c>
      <c r="I161" s="200"/>
      <c r="J161" s="13"/>
      <c r="K161" s="13"/>
      <c r="L161" s="195"/>
      <c r="M161" s="201"/>
      <c r="N161" s="202"/>
      <c r="O161" s="202"/>
      <c r="P161" s="202"/>
      <c r="Q161" s="202"/>
      <c r="R161" s="202"/>
      <c r="S161" s="202"/>
      <c r="T161" s="20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197" t="s">
        <v>124</v>
      </c>
      <c r="AU161" s="197" t="s">
        <v>122</v>
      </c>
      <c r="AV161" s="13" t="s">
        <v>122</v>
      </c>
      <c r="AW161" s="13" t="s">
        <v>31</v>
      </c>
      <c r="AX161" s="13" t="s">
        <v>75</v>
      </c>
      <c r="AY161" s="197" t="s">
        <v>115</v>
      </c>
    </row>
    <row r="162" s="13" customFormat="1">
      <c r="A162" s="13"/>
      <c r="B162" s="195"/>
      <c r="C162" s="13"/>
      <c r="D162" s="196" t="s">
        <v>124</v>
      </c>
      <c r="E162" s="197" t="s">
        <v>1</v>
      </c>
      <c r="F162" s="198" t="s">
        <v>167</v>
      </c>
      <c r="G162" s="13"/>
      <c r="H162" s="199">
        <v>28.440000000000001</v>
      </c>
      <c r="I162" s="200"/>
      <c r="J162" s="13"/>
      <c r="K162" s="13"/>
      <c r="L162" s="195"/>
      <c r="M162" s="201"/>
      <c r="N162" s="202"/>
      <c r="O162" s="202"/>
      <c r="P162" s="202"/>
      <c r="Q162" s="202"/>
      <c r="R162" s="202"/>
      <c r="S162" s="202"/>
      <c r="T162" s="20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197" t="s">
        <v>124</v>
      </c>
      <c r="AU162" s="197" t="s">
        <v>122</v>
      </c>
      <c r="AV162" s="13" t="s">
        <v>122</v>
      </c>
      <c r="AW162" s="13" t="s">
        <v>31</v>
      </c>
      <c r="AX162" s="13" t="s">
        <v>75</v>
      </c>
      <c r="AY162" s="197" t="s">
        <v>115</v>
      </c>
    </row>
    <row r="163" s="13" customFormat="1">
      <c r="A163" s="13"/>
      <c r="B163" s="195"/>
      <c r="C163" s="13"/>
      <c r="D163" s="196" t="s">
        <v>124</v>
      </c>
      <c r="E163" s="197" t="s">
        <v>1</v>
      </c>
      <c r="F163" s="198" t="s">
        <v>168</v>
      </c>
      <c r="G163" s="13"/>
      <c r="H163" s="199">
        <v>28.079999999999998</v>
      </c>
      <c r="I163" s="200"/>
      <c r="J163" s="13"/>
      <c r="K163" s="13"/>
      <c r="L163" s="195"/>
      <c r="M163" s="201"/>
      <c r="N163" s="202"/>
      <c r="O163" s="202"/>
      <c r="P163" s="202"/>
      <c r="Q163" s="202"/>
      <c r="R163" s="202"/>
      <c r="S163" s="202"/>
      <c r="T163" s="20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97" t="s">
        <v>124</v>
      </c>
      <c r="AU163" s="197" t="s">
        <v>122</v>
      </c>
      <c r="AV163" s="13" t="s">
        <v>122</v>
      </c>
      <c r="AW163" s="13" t="s">
        <v>31</v>
      </c>
      <c r="AX163" s="13" t="s">
        <v>75</v>
      </c>
      <c r="AY163" s="197" t="s">
        <v>115</v>
      </c>
    </row>
    <row r="164" s="13" customFormat="1">
      <c r="A164" s="13"/>
      <c r="B164" s="195"/>
      <c r="C164" s="13"/>
      <c r="D164" s="196" t="s">
        <v>124</v>
      </c>
      <c r="E164" s="197" t="s">
        <v>1</v>
      </c>
      <c r="F164" s="198" t="s">
        <v>169</v>
      </c>
      <c r="G164" s="13"/>
      <c r="H164" s="199">
        <v>28.260000000000002</v>
      </c>
      <c r="I164" s="200"/>
      <c r="J164" s="13"/>
      <c r="K164" s="13"/>
      <c r="L164" s="195"/>
      <c r="M164" s="201"/>
      <c r="N164" s="202"/>
      <c r="O164" s="202"/>
      <c r="P164" s="202"/>
      <c r="Q164" s="202"/>
      <c r="R164" s="202"/>
      <c r="S164" s="202"/>
      <c r="T164" s="20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97" t="s">
        <v>124</v>
      </c>
      <c r="AU164" s="197" t="s">
        <v>122</v>
      </c>
      <c r="AV164" s="13" t="s">
        <v>122</v>
      </c>
      <c r="AW164" s="13" t="s">
        <v>31</v>
      </c>
      <c r="AX164" s="13" t="s">
        <v>75</v>
      </c>
      <c r="AY164" s="197" t="s">
        <v>115</v>
      </c>
    </row>
    <row r="165" s="13" customFormat="1">
      <c r="A165" s="13"/>
      <c r="B165" s="195"/>
      <c r="C165" s="13"/>
      <c r="D165" s="196" t="s">
        <v>124</v>
      </c>
      <c r="E165" s="197" t="s">
        <v>1</v>
      </c>
      <c r="F165" s="198" t="s">
        <v>170</v>
      </c>
      <c r="G165" s="13"/>
      <c r="H165" s="199">
        <v>27.302</v>
      </c>
      <c r="I165" s="200"/>
      <c r="J165" s="13"/>
      <c r="K165" s="13"/>
      <c r="L165" s="195"/>
      <c r="M165" s="201"/>
      <c r="N165" s="202"/>
      <c r="O165" s="202"/>
      <c r="P165" s="202"/>
      <c r="Q165" s="202"/>
      <c r="R165" s="202"/>
      <c r="S165" s="202"/>
      <c r="T165" s="20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97" t="s">
        <v>124</v>
      </c>
      <c r="AU165" s="197" t="s">
        <v>122</v>
      </c>
      <c r="AV165" s="13" t="s">
        <v>122</v>
      </c>
      <c r="AW165" s="13" t="s">
        <v>31</v>
      </c>
      <c r="AX165" s="13" t="s">
        <v>75</v>
      </c>
      <c r="AY165" s="197" t="s">
        <v>115</v>
      </c>
    </row>
    <row r="166" s="13" customFormat="1">
      <c r="A166" s="13"/>
      <c r="B166" s="195"/>
      <c r="C166" s="13"/>
      <c r="D166" s="196" t="s">
        <v>124</v>
      </c>
      <c r="E166" s="197" t="s">
        <v>1</v>
      </c>
      <c r="F166" s="198" t="s">
        <v>171</v>
      </c>
      <c r="G166" s="13"/>
      <c r="H166" s="199">
        <v>5.7720000000000002</v>
      </c>
      <c r="I166" s="200"/>
      <c r="J166" s="13"/>
      <c r="K166" s="13"/>
      <c r="L166" s="195"/>
      <c r="M166" s="201"/>
      <c r="N166" s="202"/>
      <c r="O166" s="202"/>
      <c r="P166" s="202"/>
      <c r="Q166" s="202"/>
      <c r="R166" s="202"/>
      <c r="S166" s="202"/>
      <c r="T166" s="20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197" t="s">
        <v>124</v>
      </c>
      <c r="AU166" s="197" t="s">
        <v>122</v>
      </c>
      <c r="AV166" s="13" t="s">
        <v>122</v>
      </c>
      <c r="AW166" s="13" t="s">
        <v>31</v>
      </c>
      <c r="AX166" s="13" t="s">
        <v>75</v>
      </c>
      <c r="AY166" s="197" t="s">
        <v>115</v>
      </c>
    </row>
    <row r="167" s="13" customFormat="1">
      <c r="A167" s="13"/>
      <c r="B167" s="195"/>
      <c r="C167" s="13"/>
      <c r="D167" s="196" t="s">
        <v>124</v>
      </c>
      <c r="E167" s="197" t="s">
        <v>1</v>
      </c>
      <c r="F167" s="198" t="s">
        <v>172</v>
      </c>
      <c r="G167" s="13"/>
      <c r="H167" s="199">
        <v>29.399999999999999</v>
      </c>
      <c r="I167" s="200"/>
      <c r="J167" s="13"/>
      <c r="K167" s="13"/>
      <c r="L167" s="195"/>
      <c r="M167" s="201"/>
      <c r="N167" s="202"/>
      <c r="O167" s="202"/>
      <c r="P167" s="202"/>
      <c r="Q167" s="202"/>
      <c r="R167" s="202"/>
      <c r="S167" s="202"/>
      <c r="T167" s="20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97" t="s">
        <v>124</v>
      </c>
      <c r="AU167" s="197" t="s">
        <v>122</v>
      </c>
      <c r="AV167" s="13" t="s">
        <v>122</v>
      </c>
      <c r="AW167" s="13" t="s">
        <v>31</v>
      </c>
      <c r="AX167" s="13" t="s">
        <v>75</v>
      </c>
      <c r="AY167" s="197" t="s">
        <v>115</v>
      </c>
    </row>
    <row r="168" s="13" customFormat="1">
      <c r="A168" s="13"/>
      <c r="B168" s="195"/>
      <c r="C168" s="13"/>
      <c r="D168" s="196" t="s">
        <v>124</v>
      </c>
      <c r="E168" s="197" t="s">
        <v>1</v>
      </c>
      <c r="F168" s="198" t="s">
        <v>173</v>
      </c>
      <c r="G168" s="13"/>
      <c r="H168" s="199">
        <v>30.359999999999999</v>
      </c>
      <c r="I168" s="200"/>
      <c r="J168" s="13"/>
      <c r="K168" s="13"/>
      <c r="L168" s="195"/>
      <c r="M168" s="201"/>
      <c r="N168" s="202"/>
      <c r="O168" s="202"/>
      <c r="P168" s="202"/>
      <c r="Q168" s="202"/>
      <c r="R168" s="202"/>
      <c r="S168" s="202"/>
      <c r="T168" s="20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97" t="s">
        <v>124</v>
      </c>
      <c r="AU168" s="197" t="s">
        <v>122</v>
      </c>
      <c r="AV168" s="13" t="s">
        <v>122</v>
      </c>
      <c r="AW168" s="13" t="s">
        <v>31</v>
      </c>
      <c r="AX168" s="13" t="s">
        <v>75</v>
      </c>
      <c r="AY168" s="197" t="s">
        <v>115</v>
      </c>
    </row>
    <row r="169" s="13" customFormat="1">
      <c r="A169" s="13"/>
      <c r="B169" s="195"/>
      <c r="C169" s="13"/>
      <c r="D169" s="196" t="s">
        <v>124</v>
      </c>
      <c r="E169" s="197" t="s">
        <v>1</v>
      </c>
      <c r="F169" s="198" t="s">
        <v>174</v>
      </c>
      <c r="G169" s="13"/>
      <c r="H169" s="199">
        <v>30.960000000000001</v>
      </c>
      <c r="I169" s="200"/>
      <c r="J169" s="13"/>
      <c r="K169" s="13"/>
      <c r="L169" s="195"/>
      <c r="M169" s="201"/>
      <c r="N169" s="202"/>
      <c r="O169" s="202"/>
      <c r="P169" s="202"/>
      <c r="Q169" s="202"/>
      <c r="R169" s="202"/>
      <c r="S169" s="202"/>
      <c r="T169" s="20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197" t="s">
        <v>124</v>
      </c>
      <c r="AU169" s="197" t="s">
        <v>122</v>
      </c>
      <c r="AV169" s="13" t="s">
        <v>122</v>
      </c>
      <c r="AW169" s="13" t="s">
        <v>31</v>
      </c>
      <c r="AX169" s="13" t="s">
        <v>75</v>
      </c>
      <c r="AY169" s="197" t="s">
        <v>115</v>
      </c>
    </row>
    <row r="170" s="13" customFormat="1">
      <c r="A170" s="13"/>
      <c r="B170" s="195"/>
      <c r="C170" s="13"/>
      <c r="D170" s="196" t="s">
        <v>124</v>
      </c>
      <c r="E170" s="197" t="s">
        <v>1</v>
      </c>
      <c r="F170" s="198" t="s">
        <v>175</v>
      </c>
      <c r="G170" s="13"/>
      <c r="H170" s="199">
        <v>30.48</v>
      </c>
      <c r="I170" s="200"/>
      <c r="J170" s="13"/>
      <c r="K170" s="13"/>
      <c r="L170" s="195"/>
      <c r="M170" s="201"/>
      <c r="N170" s="202"/>
      <c r="O170" s="202"/>
      <c r="P170" s="202"/>
      <c r="Q170" s="202"/>
      <c r="R170" s="202"/>
      <c r="S170" s="202"/>
      <c r="T170" s="20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197" t="s">
        <v>124</v>
      </c>
      <c r="AU170" s="197" t="s">
        <v>122</v>
      </c>
      <c r="AV170" s="13" t="s">
        <v>122</v>
      </c>
      <c r="AW170" s="13" t="s">
        <v>31</v>
      </c>
      <c r="AX170" s="13" t="s">
        <v>75</v>
      </c>
      <c r="AY170" s="197" t="s">
        <v>115</v>
      </c>
    </row>
    <row r="171" s="13" customFormat="1">
      <c r="A171" s="13"/>
      <c r="B171" s="195"/>
      <c r="C171" s="13"/>
      <c r="D171" s="196" t="s">
        <v>124</v>
      </c>
      <c r="E171" s="197" t="s">
        <v>1</v>
      </c>
      <c r="F171" s="198" t="s">
        <v>176</v>
      </c>
      <c r="G171" s="13"/>
      <c r="H171" s="199">
        <v>23.472000000000001</v>
      </c>
      <c r="I171" s="200"/>
      <c r="J171" s="13"/>
      <c r="K171" s="13"/>
      <c r="L171" s="195"/>
      <c r="M171" s="201"/>
      <c r="N171" s="202"/>
      <c r="O171" s="202"/>
      <c r="P171" s="202"/>
      <c r="Q171" s="202"/>
      <c r="R171" s="202"/>
      <c r="S171" s="202"/>
      <c r="T171" s="20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197" t="s">
        <v>124</v>
      </c>
      <c r="AU171" s="197" t="s">
        <v>122</v>
      </c>
      <c r="AV171" s="13" t="s">
        <v>122</v>
      </c>
      <c r="AW171" s="13" t="s">
        <v>31</v>
      </c>
      <c r="AX171" s="13" t="s">
        <v>75</v>
      </c>
      <c r="AY171" s="197" t="s">
        <v>115</v>
      </c>
    </row>
    <row r="172" s="13" customFormat="1">
      <c r="A172" s="13"/>
      <c r="B172" s="195"/>
      <c r="C172" s="13"/>
      <c r="D172" s="196" t="s">
        <v>124</v>
      </c>
      <c r="E172" s="197" t="s">
        <v>1</v>
      </c>
      <c r="F172" s="198" t="s">
        <v>177</v>
      </c>
      <c r="G172" s="13"/>
      <c r="H172" s="199">
        <v>5.7599999999999998</v>
      </c>
      <c r="I172" s="200"/>
      <c r="J172" s="13"/>
      <c r="K172" s="13"/>
      <c r="L172" s="195"/>
      <c r="M172" s="201"/>
      <c r="N172" s="202"/>
      <c r="O172" s="202"/>
      <c r="P172" s="202"/>
      <c r="Q172" s="202"/>
      <c r="R172" s="202"/>
      <c r="S172" s="202"/>
      <c r="T172" s="20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197" t="s">
        <v>124</v>
      </c>
      <c r="AU172" s="197" t="s">
        <v>122</v>
      </c>
      <c r="AV172" s="13" t="s">
        <v>122</v>
      </c>
      <c r="AW172" s="13" t="s">
        <v>31</v>
      </c>
      <c r="AX172" s="13" t="s">
        <v>75</v>
      </c>
      <c r="AY172" s="197" t="s">
        <v>115</v>
      </c>
    </row>
    <row r="173" s="13" customFormat="1">
      <c r="A173" s="13"/>
      <c r="B173" s="195"/>
      <c r="C173" s="13"/>
      <c r="D173" s="196" t="s">
        <v>124</v>
      </c>
      <c r="E173" s="197" t="s">
        <v>1</v>
      </c>
      <c r="F173" s="198" t="s">
        <v>178</v>
      </c>
      <c r="G173" s="13"/>
      <c r="H173" s="199">
        <v>28.620000000000001</v>
      </c>
      <c r="I173" s="200"/>
      <c r="J173" s="13"/>
      <c r="K173" s="13"/>
      <c r="L173" s="195"/>
      <c r="M173" s="201"/>
      <c r="N173" s="202"/>
      <c r="O173" s="202"/>
      <c r="P173" s="202"/>
      <c r="Q173" s="202"/>
      <c r="R173" s="202"/>
      <c r="S173" s="202"/>
      <c r="T173" s="20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197" t="s">
        <v>124</v>
      </c>
      <c r="AU173" s="197" t="s">
        <v>122</v>
      </c>
      <c r="AV173" s="13" t="s">
        <v>122</v>
      </c>
      <c r="AW173" s="13" t="s">
        <v>31</v>
      </c>
      <c r="AX173" s="13" t="s">
        <v>75</v>
      </c>
      <c r="AY173" s="197" t="s">
        <v>115</v>
      </c>
    </row>
    <row r="174" s="13" customFormat="1">
      <c r="A174" s="13"/>
      <c r="B174" s="195"/>
      <c r="C174" s="13"/>
      <c r="D174" s="196" t="s">
        <v>124</v>
      </c>
      <c r="E174" s="197" t="s">
        <v>1</v>
      </c>
      <c r="F174" s="198" t="s">
        <v>179</v>
      </c>
      <c r="G174" s="13"/>
      <c r="H174" s="199">
        <v>28.32</v>
      </c>
      <c r="I174" s="200"/>
      <c r="J174" s="13"/>
      <c r="K174" s="13"/>
      <c r="L174" s="195"/>
      <c r="M174" s="201"/>
      <c r="N174" s="202"/>
      <c r="O174" s="202"/>
      <c r="P174" s="202"/>
      <c r="Q174" s="202"/>
      <c r="R174" s="202"/>
      <c r="S174" s="202"/>
      <c r="T174" s="20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197" t="s">
        <v>124</v>
      </c>
      <c r="AU174" s="197" t="s">
        <v>122</v>
      </c>
      <c r="AV174" s="13" t="s">
        <v>122</v>
      </c>
      <c r="AW174" s="13" t="s">
        <v>31</v>
      </c>
      <c r="AX174" s="13" t="s">
        <v>75</v>
      </c>
      <c r="AY174" s="197" t="s">
        <v>115</v>
      </c>
    </row>
    <row r="175" s="13" customFormat="1">
      <c r="A175" s="13"/>
      <c r="B175" s="195"/>
      <c r="C175" s="13"/>
      <c r="D175" s="196" t="s">
        <v>124</v>
      </c>
      <c r="E175" s="197" t="s">
        <v>1</v>
      </c>
      <c r="F175" s="198" t="s">
        <v>180</v>
      </c>
      <c r="G175" s="13"/>
      <c r="H175" s="199">
        <v>28.079999999999998</v>
      </c>
      <c r="I175" s="200"/>
      <c r="J175" s="13"/>
      <c r="K175" s="13"/>
      <c r="L175" s="195"/>
      <c r="M175" s="201"/>
      <c r="N175" s="202"/>
      <c r="O175" s="202"/>
      <c r="P175" s="202"/>
      <c r="Q175" s="202"/>
      <c r="R175" s="202"/>
      <c r="S175" s="202"/>
      <c r="T175" s="20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197" t="s">
        <v>124</v>
      </c>
      <c r="AU175" s="197" t="s">
        <v>122</v>
      </c>
      <c r="AV175" s="13" t="s">
        <v>122</v>
      </c>
      <c r="AW175" s="13" t="s">
        <v>31</v>
      </c>
      <c r="AX175" s="13" t="s">
        <v>75</v>
      </c>
      <c r="AY175" s="197" t="s">
        <v>115</v>
      </c>
    </row>
    <row r="176" s="13" customFormat="1">
      <c r="A176" s="13"/>
      <c r="B176" s="195"/>
      <c r="C176" s="13"/>
      <c r="D176" s="196" t="s">
        <v>124</v>
      </c>
      <c r="E176" s="197" t="s">
        <v>1</v>
      </c>
      <c r="F176" s="198" t="s">
        <v>181</v>
      </c>
      <c r="G176" s="13"/>
      <c r="H176" s="199">
        <v>27.84</v>
      </c>
      <c r="I176" s="200"/>
      <c r="J176" s="13"/>
      <c r="K176" s="13"/>
      <c r="L176" s="195"/>
      <c r="M176" s="201"/>
      <c r="N176" s="202"/>
      <c r="O176" s="202"/>
      <c r="P176" s="202"/>
      <c r="Q176" s="202"/>
      <c r="R176" s="202"/>
      <c r="S176" s="202"/>
      <c r="T176" s="20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197" t="s">
        <v>124</v>
      </c>
      <c r="AU176" s="197" t="s">
        <v>122</v>
      </c>
      <c r="AV176" s="13" t="s">
        <v>122</v>
      </c>
      <c r="AW176" s="13" t="s">
        <v>31</v>
      </c>
      <c r="AX176" s="13" t="s">
        <v>75</v>
      </c>
      <c r="AY176" s="197" t="s">
        <v>115</v>
      </c>
    </row>
    <row r="177" s="13" customFormat="1">
      <c r="A177" s="13"/>
      <c r="B177" s="195"/>
      <c r="C177" s="13"/>
      <c r="D177" s="196" t="s">
        <v>124</v>
      </c>
      <c r="E177" s="197" t="s">
        <v>1</v>
      </c>
      <c r="F177" s="198" t="s">
        <v>182</v>
      </c>
      <c r="G177" s="13"/>
      <c r="H177" s="199">
        <v>22.608000000000001</v>
      </c>
      <c r="I177" s="200"/>
      <c r="J177" s="13"/>
      <c r="K177" s="13"/>
      <c r="L177" s="195"/>
      <c r="M177" s="201"/>
      <c r="N177" s="202"/>
      <c r="O177" s="202"/>
      <c r="P177" s="202"/>
      <c r="Q177" s="202"/>
      <c r="R177" s="202"/>
      <c r="S177" s="202"/>
      <c r="T177" s="20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197" t="s">
        <v>124</v>
      </c>
      <c r="AU177" s="197" t="s">
        <v>122</v>
      </c>
      <c r="AV177" s="13" t="s">
        <v>122</v>
      </c>
      <c r="AW177" s="13" t="s">
        <v>31</v>
      </c>
      <c r="AX177" s="13" t="s">
        <v>75</v>
      </c>
      <c r="AY177" s="197" t="s">
        <v>115</v>
      </c>
    </row>
    <row r="178" s="13" customFormat="1">
      <c r="A178" s="13"/>
      <c r="B178" s="195"/>
      <c r="C178" s="13"/>
      <c r="D178" s="196" t="s">
        <v>124</v>
      </c>
      <c r="E178" s="197" t="s">
        <v>1</v>
      </c>
      <c r="F178" s="198" t="s">
        <v>183</v>
      </c>
      <c r="G178" s="13"/>
      <c r="H178" s="199">
        <v>5.7839999999999998</v>
      </c>
      <c r="I178" s="200"/>
      <c r="J178" s="13"/>
      <c r="K178" s="13"/>
      <c r="L178" s="195"/>
      <c r="M178" s="201"/>
      <c r="N178" s="202"/>
      <c r="O178" s="202"/>
      <c r="P178" s="202"/>
      <c r="Q178" s="202"/>
      <c r="R178" s="202"/>
      <c r="S178" s="202"/>
      <c r="T178" s="20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197" t="s">
        <v>124</v>
      </c>
      <c r="AU178" s="197" t="s">
        <v>122</v>
      </c>
      <c r="AV178" s="13" t="s">
        <v>122</v>
      </c>
      <c r="AW178" s="13" t="s">
        <v>31</v>
      </c>
      <c r="AX178" s="13" t="s">
        <v>75</v>
      </c>
      <c r="AY178" s="197" t="s">
        <v>115</v>
      </c>
    </row>
    <row r="179" s="13" customFormat="1">
      <c r="A179" s="13"/>
      <c r="B179" s="195"/>
      <c r="C179" s="13"/>
      <c r="D179" s="196" t="s">
        <v>124</v>
      </c>
      <c r="E179" s="197" t="s">
        <v>1</v>
      </c>
      <c r="F179" s="198" t="s">
        <v>184</v>
      </c>
      <c r="G179" s="13"/>
      <c r="H179" s="199">
        <v>29.460000000000001</v>
      </c>
      <c r="I179" s="200"/>
      <c r="J179" s="13"/>
      <c r="K179" s="13"/>
      <c r="L179" s="195"/>
      <c r="M179" s="201"/>
      <c r="N179" s="202"/>
      <c r="O179" s="202"/>
      <c r="P179" s="202"/>
      <c r="Q179" s="202"/>
      <c r="R179" s="202"/>
      <c r="S179" s="202"/>
      <c r="T179" s="20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97" t="s">
        <v>124</v>
      </c>
      <c r="AU179" s="197" t="s">
        <v>122</v>
      </c>
      <c r="AV179" s="13" t="s">
        <v>122</v>
      </c>
      <c r="AW179" s="13" t="s">
        <v>31</v>
      </c>
      <c r="AX179" s="13" t="s">
        <v>75</v>
      </c>
      <c r="AY179" s="197" t="s">
        <v>115</v>
      </c>
    </row>
    <row r="180" s="13" customFormat="1">
      <c r="A180" s="13"/>
      <c r="B180" s="195"/>
      <c r="C180" s="13"/>
      <c r="D180" s="196" t="s">
        <v>124</v>
      </c>
      <c r="E180" s="197" t="s">
        <v>1</v>
      </c>
      <c r="F180" s="198" t="s">
        <v>185</v>
      </c>
      <c r="G180" s="13"/>
      <c r="H180" s="199">
        <v>30.239999999999998</v>
      </c>
      <c r="I180" s="200"/>
      <c r="J180" s="13"/>
      <c r="K180" s="13"/>
      <c r="L180" s="195"/>
      <c r="M180" s="201"/>
      <c r="N180" s="202"/>
      <c r="O180" s="202"/>
      <c r="P180" s="202"/>
      <c r="Q180" s="202"/>
      <c r="R180" s="202"/>
      <c r="S180" s="202"/>
      <c r="T180" s="20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197" t="s">
        <v>124</v>
      </c>
      <c r="AU180" s="197" t="s">
        <v>122</v>
      </c>
      <c r="AV180" s="13" t="s">
        <v>122</v>
      </c>
      <c r="AW180" s="13" t="s">
        <v>31</v>
      </c>
      <c r="AX180" s="13" t="s">
        <v>75</v>
      </c>
      <c r="AY180" s="197" t="s">
        <v>115</v>
      </c>
    </row>
    <row r="181" s="13" customFormat="1">
      <c r="A181" s="13"/>
      <c r="B181" s="195"/>
      <c r="C181" s="13"/>
      <c r="D181" s="196" t="s">
        <v>124</v>
      </c>
      <c r="E181" s="197" t="s">
        <v>1</v>
      </c>
      <c r="F181" s="198" t="s">
        <v>186</v>
      </c>
      <c r="G181" s="13"/>
      <c r="H181" s="199">
        <v>30.300000000000001</v>
      </c>
      <c r="I181" s="200"/>
      <c r="J181" s="13"/>
      <c r="K181" s="13"/>
      <c r="L181" s="195"/>
      <c r="M181" s="201"/>
      <c r="N181" s="202"/>
      <c r="O181" s="202"/>
      <c r="P181" s="202"/>
      <c r="Q181" s="202"/>
      <c r="R181" s="202"/>
      <c r="S181" s="202"/>
      <c r="T181" s="20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197" t="s">
        <v>124</v>
      </c>
      <c r="AU181" s="197" t="s">
        <v>122</v>
      </c>
      <c r="AV181" s="13" t="s">
        <v>122</v>
      </c>
      <c r="AW181" s="13" t="s">
        <v>31</v>
      </c>
      <c r="AX181" s="13" t="s">
        <v>75</v>
      </c>
      <c r="AY181" s="197" t="s">
        <v>115</v>
      </c>
    </row>
    <row r="182" s="13" customFormat="1">
      <c r="A182" s="13"/>
      <c r="B182" s="195"/>
      <c r="C182" s="13"/>
      <c r="D182" s="196" t="s">
        <v>124</v>
      </c>
      <c r="E182" s="197" t="s">
        <v>1</v>
      </c>
      <c r="F182" s="198" t="s">
        <v>187</v>
      </c>
      <c r="G182" s="13"/>
      <c r="H182" s="199">
        <v>29.699999999999999</v>
      </c>
      <c r="I182" s="200"/>
      <c r="J182" s="13"/>
      <c r="K182" s="13"/>
      <c r="L182" s="195"/>
      <c r="M182" s="201"/>
      <c r="N182" s="202"/>
      <c r="O182" s="202"/>
      <c r="P182" s="202"/>
      <c r="Q182" s="202"/>
      <c r="R182" s="202"/>
      <c r="S182" s="202"/>
      <c r="T182" s="20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197" t="s">
        <v>124</v>
      </c>
      <c r="AU182" s="197" t="s">
        <v>122</v>
      </c>
      <c r="AV182" s="13" t="s">
        <v>122</v>
      </c>
      <c r="AW182" s="13" t="s">
        <v>31</v>
      </c>
      <c r="AX182" s="13" t="s">
        <v>75</v>
      </c>
      <c r="AY182" s="197" t="s">
        <v>115</v>
      </c>
    </row>
    <row r="183" s="13" customFormat="1">
      <c r="A183" s="13"/>
      <c r="B183" s="195"/>
      <c r="C183" s="13"/>
      <c r="D183" s="196" t="s">
        <v>124</v>
      </c>
      <c r="E183" s="197" t="s">
        <v>1</v>
      </c>
      <c r="F183" s="198" t="s">
        <v>188</v>
      </c>
      <c r="G183" s="13"/>
      <c r="H183" s="199">
        <v>23.280000000000001</v>
      </c>
      <c r="I183" s="200"/>
      <c r="J183" s="13"/>
      <c r="K183" s="13"/>
      <c r="L183" s="195"/>
      <c r="M183" s="201"/>
      <c r="N183" s="202"/>
      <c r="O183" s="202"/>
      <c r="P183" s="202"/>
      <c r="Q183" s="202"/>
      <c r="R183" s="202"/>
      <c r="S183" s="202"/>
      <c r="T183" s="20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197" t="s">
        <v>124</v>
      </c>
      <c r="AU183" s="197" t="s">
        <v>122</v>
      </c>
      <c r="AV183" s="13" t="s">
        <v>122</v>
      </c>
      <c r="AW183" s="13" t="s">
        <v>31</v>
      </c>
      <c r="AX183" s="13" t="s">
        <v>75</v>
      </c>
      <c r="AY183" s="197" t="s">
        <v>115</v>
      </c>
    </row>
    <row r="184" s="13" customFormat="1">
      <c r="A184" s="13"/>
      <c r="B184" s="195"/>
      <c r="C184" s="13"/>
      <c r="D184" s="196" t="s">
        <v>124</v>
      </c>
      <c r="E184" s="197" t="s">
        <v>1</v>
      </c>
      <c r="F184" s="198" t="s">
        <v>189</v>
      </c>
      <c r="G184" s="13"/>
      <c r="H184" s="199">
        <v>5.7960000000000003</v>
      </c>
      <c r="I184" s="200"/>
      <c r="J184" s="13"/>
      <c r="K184" s="13"/>
      <c r="L184" s="195"/>
      <c r="M184" s="201"/>
      <c r="N184" s="202"/>
      <c r="O184" s="202"/>
      <c r="P184" s="202"/>
      <c r="Q184" s="202"/>
      <c r="R184" s="202"/>
      <c r="S184" s="202"/>
      <c r="T184" s="20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197" t="s">
        <v>124</v>
      </c>
      <c r="AU184" s="197" t="s">
        <v>122</v>
      </c>
      <c r="AV184" s="13" t="s">
        <v>122</v>
      </c>
      <c r="AW184" s="13" t="s">
        <v>31</v>
      </c>
      <c r="AX184" s="13" t="s">
        <v>75</v>
      </c>
      <c r="AY184" s="197" t="s">
        <v>115</v>
      </c>
    </row>
    <row r="185" s="13" customFormat="1">
      <c r="A185" s="13"/>
      <c r="B185" s="195"/>
      <c r="C185" s="13"/>
      <c r="D185" s="196" t="s">
        <v>124</v>
      </c>
      <c r="E185" s="197" t="s">
        <v>1</v>
      </c>
      <c r="F185" s="198" t="s">
        <v>190</v>
      </c>
      <c r="G185" s="13"/>
      <c r="H185" s="199">
        <v>29.280000000000001</v>
      </c>
      <c r="I185" s="200"/>
      <c r="J185" s="13"/>
      <c r="K185" s="13"/>
      <c r="L185" s="195"/>
      <c r="M185" s="201"/>
      <c r="N185" s="202"/>
      <c r="O185" s="202"/>
      <c r="P185" s="202"/>
      <c r="Q185" s="202"/>
      <c r="R185" s="202"/>
      <c r="S185" s="202"/>
      <c r="T185" s="20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197" t="s">
        <v>124</v>
      </c>
      <c r="AU185" s="197" t="s">
        <v>122</v>
      </c>
      <c r="AV185" s="13" t="s">
        <v>122</v>
      </c>
      <c r="AW185" s="13" t="s">
        <v>31</v>
      </c>
      <c r="AX185" s="13" t="s">
        <v>75</v>
      </c>
      <c r="AY185" s="197" t="s">
        <v>115</v>
      </c>
    </row>
    <row r="186" s="13" customFormat="1">
      <c r="A186" s="13"/>
      <c r="B186" s="195"/>
      <c r="C186" s="13"/>
      <c r="D186" s="196" t="s">
        <v>124</v>
      </c>
      <c r="E186" s="197" t="s">
        <v>1</v>
      </c>
      <c r="F186" s="198" t="s">
        <v>191</v>
      </c>
      <c r="G186" s="13"/>
      <c r="H186" s="199">
        <v>29.460000000000001</v>
      </c>
      <c r="I186" s="200"/>
      <c r="J186" s="13"/>
      <c r="K186" s="13"/>
      <c r="L186" s="195"/>
      <c r="M186" s="201"/>
      <c r="N186" s="202"/>
      <c r="O186" s="202"/>
      <c r="P186" s="202"/>
      <c r="Q186" s="202"/>
      <c r="R186" s="202"/>
      <c r="S186" s="202"/>
      <c r="T186" s="20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197" t="s">
        <v>124</v>
      </c>
      <c r="AU186" s="197" t="s">
        <v>122</v>
      </c>
      <c r="AV186" s="13" t="s">
        <v>122</v>
      </c>
      <c r="AW186" s="13" t="s">
        <v>31</v>
      </c>
      <c r="AX186" s="13" t="s">
        <v>75</v>
      </c>
      <c r="AY186" s="197" t="s">
        <v>115</v>
      </c>
    </row>
    <row r="187" s="13" customFormat="1">
      <c r="A187" s="13"/>
      <c r="B187" s="195"/>
      <c r="C187" s="13"/>
      <c r="D187" s="196" t="s">
        <v>124</v>
      </c>
      <c r="E187" s="197" t="s">
        <v>1</v>
      </c>
      <c r="F187" s="198" t="s">
        <v>192</v>
      </c>
      <c r="G187" s="13"/>
      <c r="H187" s="199">
        <v>29.579999999999998</v>
      </c>
      <c r="I187" s="200"/>
      <c r="J187" s="13"/>
      <c r="K187" s="13"/>
      <c r="L187" s="195"/>
      <c r="M187" s="201"/>
      <c r="N187" s="202"/>
      <c r="O187" s="202"/>
      <c r="P187" s="202"/>
      <c r="Q187" s="202"/>
      <c r="R187" s="202"/>
      <c r="S187" s="202"/>
      <c r="T187" s="20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197" t="s">
        <v>124</v>
      </c>
      <c r="AU187" s="197" t="s">
        <v>122</v>
      </c>
      <c r="AV187" s="13" t="s">
        <v>122</v>
      </c>
      <c r="AW187" s="13" t="s">
        <v>31</v>
      </c>
      <c r="AX187" s="13" t="s">
        <v>75</v>
      </c>
      <c r="AY187" s="197" t="s">
        <v>115</v>
      </c>
    </row>
    <row r="188" s="13" customFormat="1">
      <c r="A188" s="13"/>
      <c r="B188" s="195"/>
      <c r="C188" s="13"/>
      <c r="D188" s="196" t="s">
        <v>124</v>
      </c>
      <c r="E188" s="197" t="s">
        <v>1</v>
      </c>
      <c r="F188" s="198" t="s">
        <v>193</v>
      </c>
      <c r="G188" s="13"/>
      <c r="H188" s="199">
        <v>29.699999999999999</v>
      </c>
      <c r="I188" s="200"/>
      <c r="J188" s="13"/>
      <c r="K188" s="13"/>
      <c r="L188" s="195"/>
      <c r="M188" s="201"/>
      <c r="N188" s="202"/>
      <c r="O188" s="202"/>
      <c r="P188" s="202"/>
      <c r="Q188" s="202"/>
      <c r="R188" s="202"/>
      <c r="S188" s="202"/>
      <c r="T188" s="20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197" t="s">
        <v>124</v>
      </c>
      <c r="AU188" s="197" t="s">
        <v>122</v>
      </c>
      <c r="AV188" s="13" t="s">
        <v>122</v>
      </c>
      <c r="AW188" s="13" t="s">
        <v>31</v>
      </c>
      <c r="AX188" s="13" t="s">
        <v>75</v>
      </c>
      <c r="AY188" s="197" t="s">
        <v>115</v>
      </c>
    </row>
    <row r="189" s="13" customFormat="1">
      <c r="A189" s="13"/>
      <c r="B189" s="195"/>
      <c r="C189" s="13"/>
      <c r="D189" s="196" t="s">
        <v>124</v>
      </c>
      <c r="E189" s="197" t="s">
        <v>1</v>
      </c>
      <c r="F189" s="198" t="s">
        <v>194</v>
      </c>
      <c r="G189" s="13"/>
      <c r="H189" s="199">
        <v>23.423999999999999</v>
      </c>
      <c r="I189" s="200"/>
      <c r="J189" s="13"/>
      <c r="K189" s="13"/>
      <c r="L189" s="195"/>
      <c r="M189" s="201"/>
      <c r="N189" s="202"/>
      <c r="O189" s="202"/>
      <c r="P189" s="202"/>
      <c r="Q189" s="202"/>
      <c r="R189" s="202"/>
      <c r="S189" s="202"/>
      <c r="T189" s="20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197" t="s">
        <v>124</v>
      </c>
      <c r="AU189" s="197" t="s">
        <v>122</v>
      </c>
      <c r="AV189" s="13" t="s">
        <v>122</v>
      </c>
      <c r="AW189" s="13" t="s">
        <v>31</v>
      </c>
      <c r="AX189" s="13" t="s">
        <v>75</v>
      </c>
      <c r="AY189" s="197" t="s">
        <v>115</v>
      </c>
    </row>
    <row r="190" s="13" customFormat="1">
      <c r="A190" s="13"/>
      <c r="B190" s="195"/>
      <c r="C190" s="13"/>
      <c r="D190" s="196" t="s">
        <v>124</v>
      </c>
      <c r="E190" s="197" t="s">
        <v>1</v>
      </c>
      <c r="F190" s="198" t="s">
        <v>195</v>
      </c>
      <c r="G190" s="13"/>
      <c r="H190" s="199">
        <v>5.8079999999999998</v>
      </c>
      <c r="I190" s="200"/>
      <c r="J190" s="13"/>
      <c r="K190" s="13"/>
      <c r="L190" s="195"/>
      <c r="M190" s="201"/>
      <c r="N190" s="202"/>
      <c r="O190" s="202"/>
      <c r="P190" s="202"/>
      <c r="Q190" s="202"/>
      <c r="R190" s="202"/>
      <c r="S190" s="202"/>
      <c r="T190" s="20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197" t="s">
        <v>124</v>
      </c>
      <c r="AU190" s="197" t="s">
        <v>122</v>
      </c>
      <c r="AV190" s="13" t="s">
        <v>122</v>
      </c>
      <c r="AW190" s="13" t="s">
        <v>31</v>
      </c>
      <c r="AX190" s="13" t="s">
        <v>75</v>
      </c>
      <c r="AY190" s="197" t="s">
        <v>115</v>
      </c>
    </row>
    <row r="191" s="13" customFormat="1">
      <c r="A191" s="13"/>
      <c r="B191" s="195"/>
      <c r="C191" s="13"/>
      <c r="D191" s="196" t="s">
        <v>124</v>
      </c>
      <c r="E191" s="197" t="s">
        <v>1</v>
      </c>
      <c r="F191" s="198" t="s">
        <v>196</v>
      </c>
      <c r="G191" s="13"/>
      <c r="H191" s="199">
        <v>29.280000000000001</v>
      </c>
      <c r="I191" s="200"/>
      <c r="J191" s="13"/>
      <c r="K191" s="13"/>
      <c r="L191" s="195"/>
      <c r="M191" s="201"/>
      <c r="N191" s="202"/>
      <c r="O191" s="202"/>
      <c r="P191" s="202"/>
      <c r="Q191" s="202"/>
      <c r="R191" s="202"/>
      <c r="S191" s="202"/>
      <c r="T191" s="20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97" t="s">
        <v>124</v>
      </c>
      <c r="AU191" s="197" t="s">
        <v>122</v>
      </c>
      <c r="AV191" s="13" t="s">
        <v>122</v>
      </c>
      <c r="AW191" s="13" t="s">
        <v>31</v>
      </c>
      <c r="AX191" s="13" t="s">
        <v>75</v>
      </c>
      <c r="AY191" s="197" t="s">
        <v>115</v>
      </c>
    </row>
    <row r="192" s="13" customFormat="1">
      <c r="A192" s="13"/>
      <c r="B192" s="195"/>
      <c r="C192" s="13"/>
      <c r="D192" s="196" t="s">
        <v>124</v>
      </c>
      <c r="E192" s="197" t="s">
        <v>1</v>
      </c>
      <c r="F192" s="198" t="s">
        <v>197</v>
      </c>
      <c r="G192" s="13"/>
      <c r="H192" s="199">
        <v>29.280000000000001</v>
      </c>
      <c r="I192" s="200"/>
      <c r="J192" s="13"/>
      <c r="K192" s="13"/>
      <c r="L192" s="195"/>
      <c r="M192" s="201"/>
      <c r="N192" s="202"/>
      <c r="O192" s="202"/>
      <c r="P192" s="202"/>
      <c r="Q192" s="202"/>
      <c r="R192" s="202"/>
      <c r="S192" s="202"/>
      <c r="T192" s="20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197" t="s">
        <v>124</v>
      </c>
      <c r="AU192" s="197" t="s">
        <v>122</v>
      </c>
      <c r="AV192" s="13" t="s">
        <v>122</v>
      </c>
      <c r="AW192" s="13" t="s">
        <v>31</v>
      </c>
      <c r="AX192" s="13" t="s">
        <v>75</v>
      </c>
      <c r="AY192" s="197" t="s">
        <v>115</v>
      </c>
    </row>
    <row r="193" s="13" customFormat="1">
      <c r="A193" s="13"/>
      <c r="B193" s="195"/>
      <c r="C193" s="13"/>
      <c r="D193" s="196" t="s">
        <v>124</v>
      </c>
      <c r="E193" s="197" t="s">
        <v>1</v>
      </c>
      <c r="F193" s="198" t="s">
        <v>198</v>
      </c>
      <c r="G193" s="13"/>
      <c r="H193" s="199">
        <v>29.280000000000001</v>
      </c>
      <c r="I193" s="200"/>
      <c r="J193" s="13"/>
      <c r="K193" s="13"/>
      <c r="L193" s="195"/>
      <c r="M193" s="201"/>
      <c r="N193" s="202"/>
      <c r="O193" s="202"/>
      <c r="P193" s="202"/>
      <c r="Q193" s="202"/>
      <c r="R193" s="202"/>
      <c r="S193" s="202"/>
      <c r="T193" s="20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197" t="s">
        <v>124</v>
      </c>
      <c r="AU193" s="197" t="s">
        <v>122</v>
      </c>
      <c r="AV193" s="13" t="s">
        <v>122</v>
      </c>
      <c r="AW193" s="13" t="s">
        <v>31</v>
      </c>
      <c r="AX193" s="13" t="s">
        <v>75</v>
      </c>
      <c r="AY193" s="197" t="s">
        <v>115</v>
      </c>
    </row>
    <row r="194" s="13" customFormat="1">
      <c r="A194" s="13"/>
      <c r="B194" s="195"/>
      <c r="C194" s="13"/>
      <c r="D194" s="196" t="s">
        <v>124</v>
      </c>
      <c r="E194" s="197" t="s">
        <v>1</v>
      </c>
      <c r="F194" s="198" t="s">
        <v>199</v>
      </c>
      <c r="G194" s="13"/>
      <c r="H194" s="199">
        <v>29.280000000000001</v>
      </c>
      <c r="I194" s="200"/>
      <c r="J194" s="13"/>
      <c r="K194" s="13"/>
      <c r="L194" s="195"/>
      <c r="M194" s="201"/>
      <c r="N194" s="202"/>
      <c r="O194" s="202"/>
      <c r="P194" s="202"/>
      <c r="Q194" s="202"/>
      <c r="R194" s="202"/>
      <c r="S194" s="202"/>
      <c r="T194" s="20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197" t="s">
        <v>124</v>
      </c>
      <c r="AU194" s="197" t="s">
        <v>122</v>
      </c>
      <c r="AV194" s="13" t="s">
        <v>122</v>
      </c>
      <c r="AW194" s="13" t="s">
        <v>31</v>
      </c>
      <c r="AX194" s="13" t="s">
        <v>75</v>
      </c>
      <c r="AY194" s="197" t="s">
        <v>115</v>
      </c>
    </row>
    <row r="195" s="13" customFormat="1">
      <c r="A195" s="13"/>
      <c r="B195" s="195"/>
      <c r="C195" s="13"/>
      <c r="D195" s="196" t="s">
        <v>124</v>
      </c>
      <c r="E195" s="197" t="s">
        <v>1</v>
      </c>
      <c r="F195" s="198" t="s">
        <v>200</v>
      </c>
      <c r="G195" s="13"/>
      <c r="H195" s="199">
        <v>23.231999999999999</v>
      </c>
      <c r="I195" s="200"/>
      <c r="J195" s="13"/>
      <c r="K195" s="13"/>
      <c r="L195" s="195"/>
      <c r="M195" s="201"/>
      <c r="N195" s="202"/>
      <c r="O195" s="202"/>
      <c r="P195" s="202"/>
      <c r="Q195" s="202"/>
      <c r="R195" s="202"/>
      <c r="S195" s="202"/>
      <c r="T195" s="20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97" t="s">
        <v>124</v>
      </c>
      <c r="AU195" s="197" t="s">
        <v>122</v>
      </c>
      <c r="AV195" s="13" t="s">
        <v>122</v>
      </c>
      <c r="AW195" s="13" t="s">
        <v>31</v>
      </c>
      <c r="AX195" s="13" t="s">
        <v>75</v>
      </c>
      <c r="AY195" s="197" t="s">
        <v>115</v>
      </c>
    </row>
    <row r="196" s="13" customFormat="1">
      <c r="A196" s="13"/>
      <c r="B196" s="195"/>
      <c r="C196" s="13"/>
      <c r="D196" s="196" t="s">
        <v>124</v>
      </c>
      <c r="E196" s="197" t="s">
        <v>1</v>
      </c>
      <c r="F196" s="198" t="s">
        <v>201</v>
      </c>
      <c r="G196" s="13"/>
      <c r="H196" s="199">
        <v>5.8079999999999998</v>
      </c>
      <c r="I196" s="200"/>
      <c r="J196" s="13"/>
      <c r="K196" s="13"/>
      <c r="L196" s="195"/>
      <c r="M196" s="201"/>
      <c r="N196" s="202"/>
      <c r="O196" s="202"/>
      <c r="P196" s="202"/>
      <c r="Q196" s="202"/>
      <c r="R196" s="202"/>
      <c r="S196" s="202"/>
      <c r="T196" s="20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197" t="s">
        <v>124</v>
      </c>
      <c r="AU196" s="197" t="s">
        <v>122</v>
      </c>
      <c r="AV196" s="13" t="s">
        <v>122</v>
      </c>
      <c r="AW196" s="13" t="s">
        <v>31</v>
      </c>
      <c r="AX196" s="13" t="s">
        <v>75</v>
      </c>
      <c r="AY196" s="197" t="s">
        <v>115</v>
      </c>
    </row>
    <row r="197" s="13" customFormat="1">
      <c r="A197" s="13"/>
      <c r="B197" s="195"/>
      <c r="C197" s="13"/>
      <c r="D197" s="196" t="s">
        <v>124</v>
      </c>
      <c r="E197" s="197" t="s">
        <v>1</v>
      </c>
      <c r="F197" s="198" t="s">
        <v>202</v>
      </c>
      <c r="G197" s="13"/>
      <c r="H197" s="199">
        <v>29.219999999999999</v>
      </c>
      <c r="I197" s="200"/>
      <c r="J197" s="13"/>
      <c r="K197" s="13"/>
      <c r="L197" s="195"/>
      <c r="M197" s="201"/>
      <c r="N197" s="202"/>
      <c r="O197" s="202"/>
      <c r="P197" s="202"/>
      <c r="Q197" s="202"/>
      <c r="R197" s="202"/>
      <c r="S197" s="202"/>
      <c r="T197" s="20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197" t="s">
        <v>124</v>
      </c>
      <c r="AU197" s="197" t="s">
        <v>122</v>
      </c>
      <c r="AV197" s="13" t="s">
        <v>122</v>
      </c>
      <c r="AW197" s="13" t="s">
        <v>31</v>
      </c>
      <c r="AX197" s="13" t="s">
        <v>75</v>
      </c>
      <c r="AY197" s="197" t="s">
        <v>115</v>
      </c>
    </row>
    <row r="198" s="13" customFormat="1">
      <c r="A198" s="13"/>
      <c r="B198" s="195"/>
      <c r="C198" s="13"/>
      <c r="D198" s="196" t="s">
        <v>124</v>
      </c>
      <c r="E198" s="197" t="s">
        <v>1</v>
      </c>
      <c r="F198" s="198" t="s">
        <v>203</v>
      </c>
      <c r="G198" s="13"/>
      <c r="H198" s="199">
        <v>29.039999999999999</v>
      </c>
      <c r="I198" s="200"/>
      <c r="J198" s="13"/>
      <c r="K198" s="13"/>
      <c r="L198" s="195"/>
      <c r="M198" s="201"/>
      <c r="N198" s="202"/>
      <c r="O198" s="202"/>
      <c r="P198" s="202"/>
      <c r="Q198" s="202"/>
      <c r="R198" s="202"/>
      <c r="S198" s="202"/>
      <c r="T198" s="20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197" t="s">
        <v>124</v>
      </c>
      <c r="AU198" s="197" t="s">
        <v>122</v>
      </c>
      <c r="AV198" s="13" t="s">
        <v>122</v>
      </c>
      <c r="AW198" s="13" t="s">
        <v>31</v>
      </c>
      <c r="AX198" s="13" t="s">
        <v>75</v>
      </c>
      <c r="AY198" s="197" t="s">
        <v>115</v>
      </c>
    </row>
    <row r="199" s="13" customFormat="1">
      <c r="A199" s="13"/>
      <c r="B199" s="195"/>
      <c r="C199" s="13"/>
      <c r="D199" s="196" t="s">
        <v>124</v>
      </c>
      <c r="E199" s="197" t="s">
        <v>1</v>
      </c>
      <c r="F199" s="198" t="s">
        <v>204</v>
      </c>
      <c r="G199" s="13"/>
      <c r="H199" s="199">
        <v>28.859999999999999</v>
      </c>
      <c r="I199" s="200"/>
      <c r="J199" s="13"/>
      <c r="K199" s="13"/>
      <c r="L199" s="195"/>
      <c r="M199" s="201"/>
      <c r="N199" s="202"/>
      <c r="O199" s="202"/>
      <c r="P199" s="202"/>
      <c r="Q199" s="202"/>
      <c r="R199" s="202"/>
      <c r="S199" s="202"/>
      <c r="T199" s="20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197" t="s">
        <v>124</v>
      </c>
      <c r="AU199" s="197" t="s">
        <v>122</v>
      </c>
      <c r="AV199" s="13" t="s">
        <v>122</v>
      </c>
      <c r="AW199" s="13" t="s">
        <v>31</v>
      </c>
      <c r="AX199" s="13" t="s">
        <v>75</v>
      </c>
      <c r="AY199" s="197" t="s">
        <v>115</v>
      </c>
    </row>
    <row r="200" s="13" customFormat="1">
      <c r="A200" s="13"/>
      <c r="B200" s="195"/>
      <c r="C200" s="13"/>
      <c r="D200" s="196" t="s">
        <v>124</v>
      </c>
      <c r="E200" s="197" t="s">
        <v>1</v>
      </c>
      <c r="F200" s="198" t="s">
        <v>205</v>
      </c>
      <c r="G200" s="13"/>
      <c r="H200" s="199">
        <v>28.800000000000001</v>
      </c>
      <c r="I200" s="200"/>
      <c r="J200" s="13"/>
      <c r="K200" s="13"/>
      <c r="L200" s="195"/>
      <c r="M200" s="201"/>
      <c r="N200" s="202"/>
      <c r="O200" s="202"/>
      <c r="P200" s="202"/>
      <c r="Q200" s="202"/>
      <c r="R200" s="202"/>
      <c r="S200" s="202"/>
      <c r="T200" s="20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197" t="s">
        <v>124</v>
      </c>
      <c r="AU200" s="197" t="s">
        <v>122</v>
      </c>
      <c r="AV200" s="13" t="s">
        <v>122</v>
      </c>
      <c r="AW200" s="13" t="s">
        <v>31</v>
      </c>
      <c r="AX200" s="13" t="s">
        <v>75</v>
      </c>
      <c r="AY200" s="197" t="s">
        <v>115</v>
      </c>
    </row>
    <row r="201" s="13" customFormat="1">
      <c r="A201" s="13"/>
      <c r="B201" s="195"/>
      <c r="C201" s="13"/>
      <c r="D201" s="196" t="s">
        <v>124</v>
      </c>
      <c r="E201" s="197" t="s">
        <v>1</v>
      </c>
      <c r="F201" s="198" t="s">
        <v>206</v>
      </c>
      <c r="G201" s="13"/>
      <c r="H201" s="199">
        <v>23.135999999999999</v>
      </c>
      <c r="I201" s="200"/>
      <c r="J201" s="13"/>
      <c r="K201" s="13"/>
      <c r="L201" s="195"/>
      <c r="M201" s="201"/>
      <c r="N201" s="202"/>
      <c r="O201" s="202"/>
      <c r="P201" s="202"/>
      <c r="Q201" s="202"/>
      <c r="R201" s="202"/>
      <c r="S201" s="202"/>
      <c r="T201" s="20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197" t="s">
        <v>124</v>
      </c>
      <c r="AU201" s="197" t="s">
        <v>122</v>
      </c>
      <c r="AV201" s="13" t="s">
        <v>122</v>
      </c>
      <c r="AW201" s="13" t="s">
        <v>31</v>
      </c>
      <c r="AX201" s="13" t="s">
        <v>75</v>
      </c>
      <c r="AY201" s="197" t="s">
        <v>115</v>
      </c>
    </row>
    <row r="202" s="13" customFormat="1">
      <c r="A202" s="13"/>
      <c r="B202" s="195"/>
      <c r="C202" s="13"/>
      <c r="D202" s="196" t="s">
        <v>124</v>
      </c>
      <c r="E202" s="197" t="s">
        <v>1</v>
      </c>
      <c r="F202" s="198" t="s">
        <v>207</v>
      </c>
      <c r="G202" s="13"/>
      <c r="H202" s="199">
        <v>5.8319999999999999</v>
      </c>
      <c r="I202" s="200"/>
      <c r="J202" s="13"/>
      <c r="K202" s="13"/>
      <c r="L202" s="195"/>
      <c r="M202" s="201"/>
      <c r="N202" s="202"/>
      <c r="O202" s="202"/>
      <c r="P202" s="202"/>
      <c r="Q202" s="202"/>
      <c r="R202" s="202"/>
      <c r="S202" s="202"/>
      <c r="T202" s="20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197" t="s">
        <v>124</v>
      </c>
      <c r="AU202" s="197" t="s">
        <v>122</v>
      </c>
      <c r="AV202" s="13" t="s">
        <v>122</v>
      </c>
      <c r="AW202" s="13" t="s">
        <v>31</v>
      </c>
      <c r="AX202" s="13" t="s">
        <v>75</v>
      </c>
      <c r="AY202" s="197" t="s">
        <v>115</v>
      </c>
    </row>
    <row r="203" s="13" customFormat="1">
      <c r="A203" s="13"/>
      <c r="B203" s="195"/>
      <c r="C203" s="13"/>
      <c r="D203" s="196" t="s">
        <v>124</v>
      </c>
      <c r="E203" s="197" t="s">
        <v>1</v>
      </c>
      <c r="F203" s="198" t="s">
        <v>208</v>
      </c>
      <c r="G203" s="13"/>
      <c r="H203" s="199">
        <v>29.399999999999999</v>
      </c>
      <c r="I203" s="200"/>
      <c r="J203" s="13"/>
      <c r="K203" s="13"/>
      <c r="L203" s="195"/>
      <c r="M203" s="201"/>
      <c r="N203" s="202"/>
      <c r="O203" s="202"/>
      <c r="P203" s="202"/>
      <c r="Q203" s="202"/>
      <c r="R203" s="202"/>
      <c r="S203" s="202"/>
      <c r="T203" s="20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197" t="s">
        <v>124</v>
      </c>
      <c r="AU203" s="197" t="s">
        <v>122</v>
      </c>
      <c r="AV203" s="13" t="s">
        <v>122</v>
      </c>
      <c r="AW203" s="13" t="s">
        <v>31</v>
      </c>
      <c r="AX203" s="13" t="s">
        <v>75</v>
      </c>
      <c r="AY203" s="197" t="s">
        <v>115</v>
      </c>
    </row>
    <row r="204" s="13" customFormat="1">
      <c r="A204" s="13"/>
      <c r="B204" s="195"/>
      <c r="C204" s="13"/>
      <c r="D204" s="196" t="s">
        <v>124</v>
      </c>
      <c r="E204" s="197" t="s">
        <v>1</v>
      </c>
      <c r="F204" s="198" t="s">
        <v>209</v>
      </c>
      <c r="G204" s="13"/>
      <c r="H204" s="199">
        <v>29.460000000000001</v>
      </c>
      <c r="I204" s="200"/>
      <c r="J204" s="13"/>
      <c r="K204" s="13"/>
      <c r="L204" s="195"/>
      <c r="M204" s="201"/>
      <c r="N204" s="202"/>
      <c r="O204" s="202"/>
      <c r="P204" s="202"/>
      <c r="Q204" s="202"/>
      <c r="R204" s="202"/>
      <c r="S204" s="202"/>
      <c r="T204" s="20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197" t="s">
        <v>124</v>
      </c>
      <c r="AU204" s="197" t="s">
        <v>122</v>
      </c>
      <c r="AV204" s="13" t="s">
        <v>122</v>
      </c>
      <c r="AW204" s="13" t="s">
        <v>31</v>
      </c>
      <c r="AX204" s="13" t="s">
        <v>75</v>
      </c>
      <c r="AY204" s="197" t="s">
        <v>115</v>
      </c>
    </row>
    <row r="205" s="13" customFormat="1">
      <c r="A205" s="13"/>
      <c r="B205" s="195"/>
      <c r="C205" s="13"/>
      <c r="D205" s="196" t="s">
        <v>124</v>
      </c>
      <c r="E205" s="197" t="s">
        <v>1</v>
      </c>
      <c r="F205" s="198" t="s">
        <v>210</v>
      </c>
      <c r="G205" s="13"/>
      <c r="H205" s="199">
        <v>29.280000000000001</v>
      </c>
      <c r="I205" s="200"/>
      <c r="J205" s="13"/>
      <c r="K205" s="13"/>
      <c r="L205" s="195"/>
      <c r="M205" s="201"/>
      <c r="N205" s="202"/>
      <c r="O205" s="202"/>
      <c r="P205" s="202"/>
      <c r="Q205" s="202"/>
      <c r="R205" s="202"/>
      <c r="S205" s="202"/>
      <c r="T205" s="20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197" t="s">
        <v>124</v>
      </c>
      <c r="AU205" s="197" t="s">
        <v>122</v>
      </c>
      <c r="AV205" s="13" t="s">
        <v>122</v>
      </c>
      <c r="AW205" s="13" t="s">
        <v>31</v>
      </c>
      <c r="AX205" s="13" t="s">
        <v>75</v>
      </c>
      <c r="AY205" s="197" t="s">
        <v>115</v>
      </c>
    </row>
    <row r="206" s="13" customFormat="1">
      <c r="A206" s="13"/>
      <c r="B206" s="195"/>
      <c r="C206" s="13"/>
      <c r="D206" s="196" t="s">
        <v>124</v>
      </c>
      <c r="E206" s="197" t="s">
        <v>1</v>
      </c>
      <c r="F206" s="198" t="s">
        <v>211</v>
      </c>
      <c r="G206" s="13"/>
      <c r="H206" s="199">
        <v>29.100000000000001</v>
      </c>
      <c r="I206" s="200"/>
      <c r="J206" s="13"/>
      <c r="K206" s="13"/>
      <c r="L206" s="195"/>
      <c r="M206" s="201"/>
      <c r="N206" s="202"/>
      <c r="O206" s="202"/>
      <c r="P206" s="202"/>
      <c r="Q206" s="202"/>
      <c r="R206" s="202"/>
      <c r="S206" s="202"/>
      <c r="T206" s="20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197" t="s">
        <v>124</v>
      </c>
      <c r="AU206" s="197" t="s">
        <v>122</v>
      </c>
      <c r="AV206" s="13" t="s">
        <v>122</v>
      </c>
      <c r="AW206" s="13" t="s">
        <v>31</v>
      </c>
      <c r="AX206" s="13" t="s">
        <v>75</v>
      </c>
      <c r="AY206" s="197" t="s">
        <v>115</v>
      </c>
    </row>
    <row r="207" s="13" customFormat="1">
      <c r="A207" s="13"/>
      <c r="B207" s="195"/>
      <c r="C207" s="13"/>
      <c r="D207" s="196" t="s">
        <v>124</v>
      </c>
      <c r="E207" s="197" t="s">
        <v>1</v>
      </c>
      <c r="F207" s="198" t="s">
        <v>212</v>
      </c>
      <c r="G207" s="13"/>
      <c r="H207" s="199">
        <v>23.135999999999999</v>
      </c>
      <c r="I207" s="200"/>
      <c r="J207" s="13"/>
      <c r="K207" s="13"/>
      <c r="L207" s="195"/>
      <c r="M207" s="201"/>
      <c r="N207" s="202"/>
      <c r="O207" s="202"/>
      <c r="P207" s="202"/>
      <c r="Q207" s="202"/>
      <c r="R207" s="202"/>
      <c r="S207" s="202"/>
      <c r="T207" s="20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197" t="s">
        <v>124</v>
      </c>
      <c r="AU207" s="197" t="s">
        <v>122</v>
      </c>
      <c r="AV207" s="13" t="s">
        <v>122</v>
      </c>
      <c r="AW207" s="13" t="s">
        <v>31</v>
      </c>
      <c r="AX207" s="13" t="s">
        <v>75</v>
      </c>
      <c r="AY207" s="197" t="s">
        <v>115</v>
      </c>
    </row>
    <row r="208" s="13" customFormat="1">
      <c r="A208" s="13"/>
      <c r="B208" s="195"/>
      <c r="C208" s="13"/>
      <c r="D208" s="196" t="s">
        <v>124</v>
      </c>
      <c r="E208" s="197" t="s">
        <v>1</v>
      </c>
      <c r="F208" s="198" t="s">
        <v>213</v>
      </c>
      <c r="G208" s="13"/>
      <c r="H208" s="199">
        <v>5.7720000000000002</v>
      </c>
      <c r="I208" s="200"/>
      <c r="J208" s="13"/>
      <c r="K208" s="13"/>
      <c r="L208" s="195"/>
      <c r="M208" s="201"/>
      <c r="N208" s="202"/>
      <c r="O208" s="202"/>
      <c r="P208" s="202"/>
      <c r="Q208" s="202"/>
      <c r="R208" s="202"/>
      <c r="S208" s="202"/>
      <c r="T208" s="20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197" t="s">
        <v>124</v>
      </c>
      <c r="AU208" s="197" t="s">
        <v>122</v>
      </c>
      <c r="AV208" s="13" t="s">
        <v>122</v>
      </c>
      <c r="AW208" s="13" t="s">
        <v>31</v>
      </c>
      <c r="AX208" s="13" t="s">
        <v>75</v>
      </c>
      <c r="AY208" s="197" t="s">
        <v>115</v>
      </c>
    </row>
    <row r="209" s="13" customFormat="1">
      <c r="A209" s="13"/>
      <c r="B209" s="195"/>
      <c r="C209" s="13"/>
      <c r="D209" s="196" t="s">
        <v>124</v>
      </c>
      <c r="E209" s="197" t="s">
        <v>1</v>
      </c>
      <c r="F209" s="198" t="s">
        <v>214</v>
      </c>
      <c r="G209" s="13"/>
      <c r="H209" s="199">
        <v>28.98</v>
      </c>
      <c r="I209" s="200"/>
      <c r="J209" s="13"/>
      <c r="K209" s="13"/>
      <c r="L209" s="195"/>
      <c r="M209" s="201"/>
      <c r="N209" s="202"/>
      <c r="O209" s="202"/>
      <c r="P209" s="202"/>
      <c r="Q209" s="202"/>
      <c r="R209" s="202"/>
      <c r="S209" s="202"/>
      <c r="T209" s="20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197" t="s">
        <v>124</v>
      </c>
      <c r="AU209" s="197" t="s">
        <v>122</v>
      </c>
      <c r="AV209" s="13" t="s">
        <v>122</v>
      </c>
      <c r="AW209" s="13" t="s">
        <v>31</v>
      </c>
      <c r="AX209" s="13" t="s">
        <v>75</v>
      </c>
      <c r="AY209" s="197" t="s">
        <v>115</v>
      </c>
    </row>
    <row r="210" s="13" customFormat="1">
      <c r="A210" s="13"/>
      <c r="B210" s="195"/>
      <c r="C210" s="13"/>
      <c r="D210" s="196" t="s">
        <v>124</v>
      </c>
      <c r="E210" s="197" t="s">
        <v>1</v>
      </c>
      <c r="F210" s="198" t="s">
        <v>215</v>
      </c>
      <c r="G210" s="13"/>
      <c r="H210" s="199">
        <v>29.100000000000001</v>
      </c>
      <c r="I210" s="200"/>
      <c r="J210" s="13"/>
      <c r="K210" s="13"/>
      <c r="L210" s="195"/>
      <c r="M210" s="201"/>
      <c r="N210" s="202"/>
      <c r="O210" s="202"/>
      <c r="P210" s="202"/>
      <c r="Q210" s="202"/>
      <c r="R210" s="202"/>
      <c r="S210" s="202"/>
      <c r="T210" s="20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197" t="s">
        <v>124</v>
      </c>
      <c r="AU210" s="197" t="s">
        <v>122</v>
      </c>
      <c r="AV210" s="13" t="s">
        <v>122</v>
      </c>
      <c r="AW210" s="13" t="s">
        <v>31</v>
      </c>
      <c r="AX210" s="13" t="s">
        <v>75</v>
      </c>
      <c r="AY210" s="197" t="s">
        <v>115</v>
      </c>
    </row>
    <row r="211" s="13" customFormat="1">
      <c r="A211" s="13"/>
      <c r="B211" s="195"/>
      <c r="C211" s="13"/>
      <c r="D211" s="196" t="s">
        <v>124</v>
      </c>
      <c r="E211" s="197" t="s">
        <v>1</v>
      </c>
      <c r="F211" s="198" t="s">
        <v>216</v>
      </c>
      <c r="G211" s="13"/>
      <c r="H211" s="199">
        <v>29.219999999999999</v>
      </c>
      <c r="I211" s="200"/>
      <c r="J211" s="13"/>
      <c r="K211" s="13"/>
      <c r="L211" s="195"/>
      <c r="M211" s="201"/>
      <c r="N211" s="202"/>
      <c r="O211" s="202"/>
      <c r="P211" s="202"/>
      <c r="Q211" s="202"/>
      <c r="R211" s="202"/>
      <c r="S211" s="202"/>
      <c r="T211" s="20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197" t="s">
        <v>124</v>
      </c>
      <c r="AU211" s="197" t="s">
        <v>122</v>
      </c>
      <c r="AV211" s="13" t="s">
        <v>122</v>
      </c>
      <c r="AW211" s="13" t="s">
        <v>31</v>
      </c>
      <c r="AX211" s="13" t="s">
        <v>75</v>
      </c>
      <c r="AY211" s="197" t="s">
        <v>115</v>
      </c>
    </row>
    <row r="212" s="13" customFormat="1">
      <c r="A212" s="13"/>
      <c r="B212" s="195"/>
      <c r="C212" s="13"/>
      <c r="D212" s="196" t="s">
        <v>124</v>
      </c>
      <c r="E212" s="197" t="s">
        <v>1</v>
      </c>
      <c r="F212" s="198" t="s">
        <v>217</v>
      </c>
      <c r="G212" s="13"/>
      <c r="H212" s="199">
        <v>29.280000000000001</v>
      </c>
      <c r="I212" s="200"/>
      <c r="J212" s="13"/>
      <c r="K212" s="13"/>
      <c r="L212" s="195"/>
      <c r="M212" s="201"/>
      <c r="N212" s="202"/>
      <c r="O212" s="202"/>
      <c r="P212" s="202"/>
      <c r="Q212" s="202"/>
      <c r="R212" s="202"/>
      <c r="S212" s="202"/>
      <c r="T212" s="20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197" t="s">
        <v>124</v>
      </c>
      <c r="AU212" s="197" t="s">
        <v>122</v>
      </c>
      <c r="AV212" s="13" t="s">
        <v>122</v>
      </c>
      <c r="AW212" s="13" t="s">
        <v>31</v>
      </c>
      <c r="AX212" s="13" t="s">
        <v>75</v>
      </c>
      <c r="AY212" s="197" t="s">
        <v>115</v>
      </c>
    </row>
    <row r="213" s="13" customFormat="1">
      <c r="A213" s="13"/>
      <c r="B213" s="195"/>
      <c r="C213" s="13"/>
      <c r="D213" s="196" t="s">
        <v>124</v>
      </c>
      <c r="E213" s="197" t="s">
        <v>1</v>
      </c>
      <c r="F213" s="198" t="s">
        <v>218</v>
      </c>
      <c r="G213" s="13"/>
      <c r="H213" s="199">
        <v>23.231999999999999</v>
      </c>
      <c r="I213" s="200"/>
      <c r="J213" s="13"/>
      <c r="K213" s="13"/>
      <c r="L213" s="195"/>
      <c r="M213" s="201"/>
      <c r="N213" s="202"/>
      <c r="O213" s="202"/>
      <c r="P213" s="202"/>
      <c r="Q213" s="202"/>
      <c r="R213" s="202"/>
      <c r="S213" s="202"/>
      <c r="T213" s="20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197" t="s">
        <v>124</v>
      </c>
      <c r="AU213" s="197" t="s">
        <v>122</v>
      </c>
      <c r="AV213" s="13" t="s">
        <v>122</v>
      </c>
      <c r="AW213" s="13" t="s">
        <v>31</v>
      </c>
      <c r="AX213" s="13" t="s">
        <v>75</v>
      </c>
      <c r="AY213" s="197" t="s">
        <v>115</v>
      </c>
    </row>
    <row r="214" s="13" customFormat="1">
      <c r="A214" s="13"/>
      <c r="B214" s="195"/>
      <c r="C214" s="13"/>
      <c r="D214" s="196" t="s">
        <v>124</v>
      </c>
      <c r="E214" s="197" t="s">
        <v>1</v>
      </c>
      <c r="F214" s="198" t="s">
        <v>219</v>
      </c>
      <c r="G214" s="13"/>
      <c r="H214" s="199">
        <v>5.7359999999999998</v>
      </c>
      <c r="I214" s="200"/>
      <c r="J214" s="13"/>
      <c r="K214" s="13"/>
      <c r="L214" s="195"/>
      <c r="M214" s="201"/>
      <c r="N214" s="202"/>
      <c r="O214" s="202"/>
      <c r="P214" s="202"/>
      <c r="Q214" s="202"/>
      <c r="R214" s="202"/>
      <c r="S214" s="202"/>
      <c r="T214" s="20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197" t="s">
        <v>124</v>
      </c>
      <c r="AU214" s="197" t="s">
        <v>122</v>
      </c>
      <c r="AV214" s="13" t="s">
        <v>122</v>
      </c>
      <c r="AW214" s="13" t="s">
        <v>31</v>
      </c>
      <c r="AX214" s="13" t="s">
        <v>75</v>
      </c>
      <c r="AY214" s="197" t="s">
        <v>115</v>
      </c>
    </row>
    <row r="215" s="13" customFormat="1">
      <c r="A215" s="13"/>
      <c r="B215" s="195"/>
      <c r="C215" s="13"/>
      <c r="D215" s="196" t="s">
        <v>124</v>
      </c>
      <c r="E215" s="197" t="s">
        <v>1</v>
      </c>
      <c r="F215" s="198" t="s">
        <v>220</v>
      </c>
      <c r="G215" s="13"/>
      <c r="H215" s="199">
        <v>28.379999999999999</v>
      </c>
      <c r="I215" s="200"/>
      <c r="J215" s="13"/>
      <c r="K215" s="13"/>
      <c r="L215" s="195"/>
      <c r="M215" s="201"/>
      <c r="N215" s="202"/>
      <c r="O215" s="202"/>
      <c r="P215" s="202"/>
      <c r="Q215" s="202"/>
      <c r="R215" s="202"/>
      <c r="S215" s="202"/>
      <c r="T215" s="20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197" t="s">
        <v>124</v>
      </c>
      <c r="AU215" s="197" t="s">
        <v>122</v>
      </c>
      <c r="AV215" s="13" t="s">
        <v>122</v>
      </c>
      <c r="AW215" s="13" t="s">
        <v>31</v>
      </c>
      <c r="AX215" s="13" t="s">
        <v>75</v>
      </c>
      <c r="AY215" s="197" t="s">
        <v>115</v>
      </c>
    </row>
    <row r="216" s="13" customFormat="1">
      <c r="A216" s="13"/>
      <c r="B216" s="195"/>
      <c r="C216" s="13"/>
      <c r="D216" s="196" t="s">
        <v>124</v>
      </c>
      <c r="E216" s="197" t="s">
        <v>1</v>
      </c>
      <c r="F216" s="198" t="s">
        <v>221</v>
      </c>
      <c r="G216" s="13"/>
      <c r="H216" s="199">
        <v>28.32</v>
      </c>
      <c r="I216" s="200"/>
      <c r="J216" s="13"/>
      <c r="K216" s="13"/>
      <c r="L216" s="195"/>
      <c r="M216" s="201"/>
      <c r="N216" s="202"/>
      <c r="O216" s="202"/>
      <c r="P216" s="202"/>
      <c r="Q216" s="202"/>
      <c r="R216" s="202"/>
      <c r="S216" s="202"/>
      <c r="T216" s="20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197" t="s">
        <v>124</v>
      </c>
      <c r="AU216" s="197" t="s">
        <v>122</v>
      </c>
      <c r="AV216" s="13" t="s">
        <v>122</v>
      </c>
      <c r="AW216" s="13" t="s">
        <v>31</v>
      </c>
      <c r="AX216" s="13" t="s">
        <v>75</v>
      </c>
      <c r="AY216" s="197" t="s">
        <v>115</v>
      </c>
    </row>
    <row r="217" s="13" customFormat="1">
      <c r="A217" s="13"/>
      <c r="B217" s="195"/>
      <c r="C217" s="13"/>
      <c r="D217" s="196" t="s">
        <v>124</v>
      </c>
      <c r="E217" s="197" t="s">
        <v>1</v>
      </c>
      <c r="F217" s="198" t="s">
        <v>222</v>
      </c>
      <c r="G217" s="13"/>
      <c r="H217" s="199">
        <v>28.140000000000001</v>
      </c>
      <c r="I217" s="200"/>
      <c r="J217" s="13"/>
      <c r="K217" s="13"/>
      <c r="L217" s="195"/>
      <c r="M217" s="201"/>
      <c r="N217" s="202"/>
      <c r="O217" s="202"/>
      <c r="P217" s="202"/>
      <c r="Q217" s="202"/>
      <c r="R217" s="202"/>
      <c r="S217" s="202"/>
      <c r="T217" s="20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197" t="s">
        <v>124</v>
      </c>
      <c r="AU217" s="197" t="s">
        <v>122</v>
      </c>
      <c r="AV217" s="13" t="s">
        <v>122</v>
      </c>
      <c r="AW217" s="13" t="s">
        <v>31</v>
      </c>
      <c r="AX217" s="13" t="s">
        <v>75</v>
      </c>
      <c r="AY217" s="197" t="s">
        <v>115</v>
      </c>
    </row>
    <row r="218" s="13" customFormat="1">
      <c r="A218" s="13"/>
      <c r="B218" s="195"/>
      <c r="C218" s="13"/>
      <c r="D218" s="196" t="s">
        <v>124</v>
      </c>
      <c r="E218" s="197" t="s">
        <v>1</v>
      </c>
      <c r="F218" s="198" t="s">
        <v>223</v>
      </c>
      <c r="G218" s="13"/>
      <c r="H218" s="199">
        <v>28.02</v>
      </c>
      <c r="I218" s="200"/>
      <c r="J218" s="13"/>
      <c r="K218" s="13"/>
      <c r="L218" s="195"/>
      <c r="M218" s="201"/>
      <c r="N218" s="202"/>
      <c r="O218" s="202"/>
      <c r="P218" s="202"/>
      <c r="Q218" s="202"/>
      <c r="R218" s="202"/>
      <c r="S218" s="202"/>
      <c r="T218" s="20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197" t="s">
        <v>124</v>
      </c>
      <c r="AU218" s="197" t="s">
        <v>122</v>
      </c>
      <c r="AV218" s="13" t="s">
        <v>122</v>
      </c>
      <c r="AW218" s="13" t="s">
        <v>31</v>
      </c>
      <c r="AX218" s="13" t="s">
        <v>75</v>
      </c>
      <c r="AY218" s="197" t="s">
        <v>115</v>
      </c>
    </row>
    <row r="219" s="13" customFormat="1">
      <c r="A219" s="13"/>
      <c r="B219" s="195"/>
      <c r="C219" s="13"/>
      <c r="D219" s="196" t="s">
        <v>124</v>
      </c>
      <c r="E219" s="197" t="s">
        <v>1</v>
      </c>
      <c r="F219" s="198" t="s">
        <v>224</v>
      </c>
      <c r="G219" s="13"/>
      <c r="H219" s="199">
        <v>22.800000000000001</v>
      </c>
      <c r="I219" s="200"/>
      <c r="J219" s="13"/>
      <c r="K219" s="13"/>
      <c r="L219" s="195"/>
      <c r="M219" s="201"/>
      <c r="N219" s="202"/>
      <c r="O219" s="202"/>
      <c r="P219" s="202"/>
      <c r="Q219" s="202"/>
      <c r="R219" s="202"/>
      <c r="S219" s="202"/>
      <c r="T219" s="20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197" t="s">
        <v>124</v>
      </c>
      <c r="AU219" s="197" t="s">
        <v>122</v>
      </c>
      <c r="AV219" s="13" t="s">
        <v>122</v>
      </c>
      <c r="AW219" s="13" t="s">
        <v>31</v>
      </c>
      <c r="AX219" s="13" t="s">
        <v>75</v>
      </c>
      <c r="AY219" s="197" t="s">
        <v>115</v>
      </c>
    </row>
    <row r="220" s="13" customFormat="1">
      <c r="A220" s="13"/>
      <c r="B220" s="195"/>
      <c r="C220" s="13"/>
      <c r="D220" s="196" t="s">
        <v>124</v>
      </c>
      <c r="E220" s="197" t="s">
        <v>1</v>
      </c>
      <c r="F220" s="198" t="s">
        <v>225</v>
      </c>
      <c r="G220" s="13"/>
      <c r="H220" s="199">
        <v>5.7720000000000002</v>
      </c>
      <c r="I220" s="200"/>
      <c r="J220" s="13"/>
      <c r="K220" s="13"/>
      <c r="L220" s="195"/>
      <c r="M220" s="201"/>
      <c r="N220" s="202"/>
      <c r="O220" s="202"/>
      <c r="P220" s="202"/>
      <c r="Q220" s="202"/>
      <c r="R220" s="202"/>
      <c r="S220" s="202"/>
      <c r="T220" s="20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197" t="s">
        <v>124</v>
      </c>
      <c r="AU220" s="197" t="s">
        <v>122</v>
      </c>
      <c r="AV220" s="13" t="s">
        <v>122</v>
      </c>
      <c r="AW220" s="13" t="s">
        <v>31</v>
      </c>
      <c r="AX220" s="13" t="s">
        <v>75</v>
      </c>
      <c r="AY220" s="197" t="s">
        <v>115</v>
      </c>
    </row>
    <row r="221" s="13" customFormat="1">
      <c r="A221" s="13"/>
      <c r="B221" s="195"/>
      <c r="C221" s="13"/>
      <c r="D221" s="196" t="s">
        <v>124</v>
      </c>
      <c r="E221" s="197" t="s">
        <v>1</v>
      </c>
      <c r="F221" s="198" t="s">
        <v>226</v>
      </c>
      <c r="G221" s="13"/>
      <c r="H221" s="199">
        <v>28.68</v>
      </c>
      <c r="I221" s="200"/>
      <c r="J221" s="13"/>
      <c r="K221" s="13"/>
      <c r="L221" s="195"/>
      <c r="M221" s="201"/>
      <c r="N221" s="202"/>
      <c r="O221" s="202"/>
      <c r="P221" s="202"/>
      <c r="Q221" s="202"/>
      <c r="R221" s="202"/>
      <c r="S221" s="202"/>
      <c r="T221" s="20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197" t="s">
        <v>124</v>
      </c>
      <c r="AU221" s="197" t="s">
        <v>122</v>
      </c>
      <c r="AV221" s="13" t="s">
        <v>122</v>
      </c>
      <c r="AW221" s="13" t="s">
        <v>31</v>
      </c>
      <c r="AX221" s="13" t="s">
        <v>75</v>
      </c>
      <c r="AY221" s="197" t="s">
        <v>115</v>
      </c>
    </row>
    <row r="222" s="13" customFormat="1">
      <c r="A222" s="13"/>
      <c r="B222" s="195"/>
      <c r="C222" s="13"/>
      <c r="D222" s="196" t="s">
        <v>124</v>
      </c>
      <c r="E222" s="197" t="s">
        <v>1</v>
      </c>
      <c r="F222" s="198" t="s">
        <v>227</v>
      </c>
      <c r="G222" s="13"/>
      <c r="H222" s="199">
        <v>28.5</v>
      </c>
      <c r="I222" s="200"/>
      <c r="J222" s="13"/>
      <c r="K222" s="13"/>
      <c r="L222" s="195"/>
      <c r="M222" s="201"/>
      <c r="N222" s="202"/>
      <c r="O222" s="202"/>
      <c r="P222" s="202"/>
      <c r="Q222" s="202"/>
      <c r="R222" s="202"/>
      <c r="S222" s="202"/>
      <c r="T222" s="20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197" t="s">
        <v>124</v>
      </c>
      <c r="AU222" s="197" t="s">
        <v>122</v>
      </c>
      <c r="AV222" s="13" t="s">
        <v>122</v>
      </c>
      <c r="AW222" s="13" t="s">
        <v>31</v>
      </c>
      <c r="AX222" s="13" t="s">
        <v>75</v>
      </c>
      <c r="AY222" s="197" t="s">
        <v>115</v>
      </c>
    </row>
    <row r="223" s="13" customFormat="1">
      <c r="A223" s="13"/>
      <c r="B223" s="195"/>
      <c r="C223" s="13"/>
      <c r="D223" s="196" t="s">
        <v>124</v>
      </c>
      <c r="E223" s="197" t="s">
        <v>1</v>
      </c>
      <c r="F223" s="198" t="s">
        <v>228</v>
      </c>
      <c r="G223" s="13"/>
      <c r="H223" s="199">
        <v>28.620000000000001</v>
      </c>
      <c r="I223" s="200"/>
      <c r="J223" s="13"/>
      <c r="K223" s="13"/>
      <c r="L223" s="195"/>
      <c r="M223" s="201"/>
      <c r="N223" s="202"/>
      <c r="O223" s="202"/>
      <c r="P223" s="202"/>
      <c r="Q223" s="202"/>
      <c r="R223" s="202"/>
      <c r="S223" s="202"/>
      <c r="T223" s="20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197" t="s">
        <v>124</v>
      </c>
      <c r="AU223" s="197" t="s">
        <v>122</v>
      </c>
      <c r="AV223" s="13" t="s">
        <v>122</v>
      </c>
      <c r="AW223" s="13" t="s">
        <v>31</v>
      </c>
      <c r="AX223" s="13" t="s">
        <v>75</v>
      </c>
      <c r="AY223" s="197" t="s">
        <v>115</v>
      </c>
    </row>
    <row r="224" s="13" customFormat="1">
      <c r="A224" s="13"/>
      <c r="B224" s="195"/>
      <c r="C224" s="13"/>
      <c r="D224" s="196" t="s">
        <v>124</v>
      </c>
      <c r="E224" s="197" t="s">
        <v>1</v>
      </c>
      <c r="F224" s="198" t="s">
        <v>229</v>
      </c>
      <c r="G224" s="13"/>
      <c r="H224" s="199">
        <v>28.739999999999998</v>
      </c>
      <c r="I224" s="200"/>
      <c r="J224" s="13"/>
      <c r="K224" s="13"/>
      <c r="L224" s="195"/>
      <c r="M224" s="201"/>
      <c r="N224" s="202"/>
      <c r="O224" s="202"/>
      <c r="P224" s="202"/>
      <c r="Q224" s="202"/>
      <c r="R224" s="202"/>
      <c r="S224" s="202"/>
      <c r="T224" s="20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197" t="s">
        <v>124</v>
      </c>
      <c r="AU224" s="197" t="s">
        <v>122</v>
      </c>
      <c r="AV224" s="13" t="s">
        <v>122</v>
      </c>
      <c r="AW224" s="13" t="s">
        <v>31</v>
      </c>
      <c r="AX224" s="13" t="s">
        <v>75</v>
      </c>
      <c r="AY224" s="197" t="s">
        <v>115</v>
      </c>
    </row>
    <row r="225" s="13" customFormat="1">
      <c r="A225" s="13"/>
      <c r="B225" s="195"/>
      <c r="C225" s="13"/>
      <c r="D225" s="196" t="s">
        <v>124</v>
      </c>
      <c r="E225" s="197" t="s">
        <v>1</v>
      </c>
      <c r="F225" s="198" t="s">
        <v>230</v>
      </c>
      <c r="G225" s="13"/>
      <c r="H225" s="199">
        <v>23.039999999999999</v>
      </c>
      <c r="I225" s="200"/>
      <c r="J225" s="13"/>
      <c r="K225" s="13"/>
      <c r="L225" s="195"/>
      <c r="M225" s="201"/>
      <c r="N225" s="202"/>
      <c r="O225" s="202"/>
      <c r="P225" s="202"/>
      <c r="Q225" s="202"/>
      <c r="R225" s="202"/>
      <c r="S225" s="202"/>
      <c r="T225" s="20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197" t="s">
        <v>124</v>
      </c>
      <c r="AU225" s="197" t="s">
        <v>122</v>
      </c>
      <c r="AV225" s="13" t="s">
        <v>122</v>
      </c>
      <c r="AW225" s="13" t="s">
        <v>31</v>
      </c>
      <c r="AX225" s="13" t="s">
        <v>75</v>
      </c>
      <c r="AY225" s="197" t="s">
        <v>115</v>
      </c>
    </row>
    <row r="226" s="13" customFormat="1">
      <c r="A226" s="13"/>
      <c r="B226" s="195"/>
      <c r="C226" s="13"/>
      <c r="D226" s="196" t="s">
        <v>124</v>
      </c>
      <c r="E226" s="197" t="s">
        <v>1</v>
      </c>
      <c r="F226" s="198" t="s">
        <v>231</v>
      </c>
      <c r="G226" s="13"/>
      <c r="H226" s="199">
        <v>5.7839999999999998</v>
      </c>
      <c r="I226" s="200"/>
      <c r="J226" s="13"/>
      <c r="K226" s="13"/>
      <c r="L226" s="195"/>
      <c r="M226" s="201"/>
      <c r="N226" s="202"/>
      <c r="O226" s="202"/>
      <c r="P226" s="202"/>
      <c r="Q226" s="202"/>
      <c r="R226" s="202"/>
      <c r="S226" s="202"/>
      <c r="T226" s="20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197" t="s">
        <v>124</v>
      </c>
      <c r="AU226" s="197" t="s">
        <v>122</v>
      </c>
      <c r="AV226" s="13" t="s">
        <v>122</v>
      </c>
      <c r="AW226" s="13" t="s">
        <v>31</v>
      </c>
      <c r="AX226" s="13" t="s">
        <v>75</v>
      </c>
      <c r="AY226" s="197" t="s">
        <v>115</v>
      </c>
    </row>
    <row r="227" s="13" customFormat="1">
      <c r="A227" s="13"/>
      <c r="B227" s="195"/>
      <c r="C227" s="13"/>
      <c r="D227" s="196" t="s">
        <v>124</v>
      </c>
      <c r="E227" s="197" t="s">
        <v>1</v>
      </c>
      <c r="F227" s="198" t="s">
        <v>232</v>
      </c>
      <c r="G227" s="13"/>
      <c r="H227" s="199">
        <v>28.98</v>
      </c>
      <c r="I227" s="200"/>
      <c r="J227" s="13"/>
      <c r="K227" s="13"/>
      <c r="L227" s="195"/>
      <c r="M227" s="201"/>
      <c r="N227" s="202"/>
      <c r="O227" s="202"/>
      <c r="P227" s="202"/>
      <c r="Q227" s="202"/>
      <c r="R227" s="202"/>
      <c r="S227" s="202"/>
      <c r="T227" s="20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197" t="s">
        <v>124</v>
      </c>
      <c r="AU227" s="197" t="s">
        <v>122</v>
      </c>
      <c r="AV227" s="13" t="s">
        <v>122</v>
      </c>
      <c r="AW227" s="13" t="s">
        <v>31</v>
      </c>
      <c r="AX227" s="13" t="s">
        <v>75</v>
      </c>
      <c r="AY227" s="197" t="s">
        <v>115</v>
      </c>
    </row>
    <row r="228" s="13" customFormat="1">
      <c r="A228" s="13"/>
      <c r="B228" s="195"/>
      <c r="C228" s="13"/>
      <c r="D228" s="196" t="s">
        <v>124</v>
      </c>
      <c r="E228" s="197" t="s">
        <v>1</v>
      </c>
      <c r="F228" s="198" t="s">
        <v>233</v>
      </c>
      <c r="G228" s="13"/>
      <c r="H228" s="199">
        <v>20.202000000000002</v>
      </c>
      <c r="I228" s="200"/>
      <c r="J228" s="13"/>
      <c r="K228" s="13"/>
      <c r="L228" s="195"/>
      <c r="M228" s="201"/>
      <c r="N228" s="202"/>
      <c r="O228" s="202"/>
      <c r="P228" s="202"/>
      <c r="Q228" s="202"/>
      <c r="R228" s="202"/>
      <c r="S228" s="202"/>
      <c r="T228" s="20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197" t="s">
        <v>124</v>
      </c>
      <c r="AU228" s="197" t="s">
        <v>122</v>
      </c>
      <c r="AV228" s="13" t="s">
        <v>122</v>
      </c>
      <c r="AW228" s="13" t="s">
        <v>31</v>
      </c>
      <c r="AX228" s="13" t="s">
        <v>75</v>
      </c>
      <c r="AY228" s="197" t="s">
        <v>115</v>
      </c>
    </row>
    <row r="229" s="13" customFormat="1">
      <c r="A229" s="13"/>
      <c r="B229" s="195"/>
      <c r="C229" s="13"/>
      <c r="D229" s="196" t="s">
        <v>124</v>
      </c>
      <c r="E229" s="197" t="s">
        <v>1</v>
      </c>
      <c r="F229" s="198" t="s">
        <v>234</v>
      </c>
      <c r="G229" s="13"/>
      <c r="H229" s="199">
        <v>8.6760000000000002</v>
      </c>
      <c r="I229" s="200"/>
      <c r="J229" s="13"/>
      <c r="K229" s="13"/>
      <c r="L229" s="195"/>
      <c r="M229" s="201"/>
      <c r="N229" s="202"/>
      <c r="O229" s="202"/>
      <c r="P229" s="202"/>
      <c r="Q229" s="202"/>
      <c r="R229" s="202"/>
      <c r="S229" s="202"/>
      <c r="T229" s="20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197" t="s">
        <v>124</v>
      </c>
      <c r="AU229" s="197" t="s">
        <v>122</v>
      </c>
      <c r="AV229" s="13" t="s">
        <v>122</v>
      </c>
      <c r="AW229" s="13" t="s">
        <v>31</v>
      </c>
      <c r="AX229" s="13" t="s">
        <v>75</v>
      </c>
      <c r="AY229" s="197" t="s">
        <v>115</v>
      </c>
    </row>
    <row r="230" s="13" customFormat="1">
      <c r="A230" s="13"/>
      <c r="B230" s="195"/>
      <c r="C230" s="13"/>
      <c r="D230" s="196" t="s">
        <v>124</v>
      </c>
      <c r="E230" s="197" t="s">
        <v>1</v>
      </c>
      <c r="F230" s="198" t="s">
        <v>235</v>
      </c>
      <c r="G230" s="13"/>
      <c r="H230" s="199">
        <v>29.280000000000001</v>
      </c>
      <c r="I230" s="200"/>
      <c r="J230" s="13"/>
      <c r="K230" s="13"/>
      <c r="L230" s="195"/>
      <c r="M230" s="201"/>
      <c r="N230" s="202"/>
      <c r="O230" s="202"/>
      <c r="P230" s="202"/>
      <c r="Q230" s="202"/>
      <c r="R230" s="202"/>
      <c r="S230" s="202"/>
      <c r="T230" s="20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197" t="s">
        <v>124</v>
      </c>
      <c r="AU230" s="197" t="s">
        <v>122</v>
      </c>
      <c r="AV230" s="13" t="s">
        <v>122</v>
      </c>
      <c r="AW230" s="13" t="s">
        <v>31</v>
      </c>
      <c r="AX230" s="13" t="s">
        <v>75</v>
      </c>
      <c r="AY230" s="197" t="s">
        <v>115</v>
      </c>
    </row>
    <row r="231" s="13" customFormat="1">
      <c r="A231" s="13"/>
      <c r="B231" s="195"/>
      <c r="C231" s="13"/>
      <c r="D231" s="196" t="s">
        <v>124</v>
      </c>
      <c r="E231" s="197" t="s">
        <v>1</v>
      </c>
      <c r="F231" s="198" t="s">
        <v>236</v>
      </c>
      <c r="G231" s="13"/>
      <c r="H231" s="199">
        <v>29.760000000000002</v>
      </c>
      <c r="I231" s="200"/>
      <c r="J231" s="13"/>
      <c r="K231" s="13"/>
      <c r="L231" s="195"/>
      <c r="M231" s="201"/>
      <c r="N231" s="202"/>
      <c r="O231" s="202"/>
      <c r="P231" s="202"/>
      <c r="Q231" s="202"/>
      <c r="R231" s="202"/>
      <c r="S231" s="202"/>
      <c r="T231" s="20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197" t="s">
        <v>124</v>
      </c>
      <c r="AU231" s="197" t="s">
        <v>122</v>
      </c>
      <c r="AV231" s="13" t="s">
        <v>122</v>
      </c>
      <c r="AW231" s="13" t="s">
        <v>31</v>
      </c>
      <c r="AX231" s="13" t="s">
        <v>75</v>
      </c>
      <c r="AY231" s="197" t="s">
        <v>115</v>
      </c>
    </row>
    <row r="232" s="13" customFormat="1">
      <c r="A232" s="13"/>
      <c r="B232" s="195"/>
      <c r="C232" s="13"/>
      <c r="D232" s="196" t="s">
        <v>124</v>
      </c>
      <c r="E232" s="197" t="s">
        <v>1</v>
      </c>
      <c r="F232" s="198" t="s">
        <v>237</v>
      </c>
      <c r="G232" s="13"/>
      <c r="H232" s="199">
        <v>29.640000000000001</v>
      </c>
      <c r="I232" s="200"/>
      <c r="J232" s="13"/>
      <c r="K232" s="13"/>
      <c r="L232" s="195"/>
      <c r="M232" s="201"/>
      <c r="N232" s="202"/>
      <c r="O232" s="202"/>
      <c r="P232" s="202"/>
      <c r="Q232" s="202"/>
      <c r="R232" s="202"/>
      <c r="S232" s="202"/>
      <c r="T232" s="20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197" t="s">
        <v>124</v>
      </c>
      <c r="AU232" s="197" t="s">
        <v>122</v>
      </c>
      <c r="AV232" s="13" t="s">
        <v>122</v>
      </c>
      <c r="AW232" s="13" t="s">
        <v>31</v>
      </c>
      <c r="AX232" s="13" t="s">
        <v>75</v>
      </c>
      <c r="AY232" s="197" t="s">
        <v>115</v>
      </c>
    </row>
    <row r="233" s="13" customFormat="1">
      <c r="A233" s="13"/>
      <c r="B233" s="195"/>
      <c r="C233" s="13"/>
      <c r="D233" s="196" t="s">
        <v>124</v>
      </c>
      <c r="E233" s="197" t="s">
        <v>1</v>
      </c>
      <c r="F233" s="198" t="s">
        <v>238</v>
      </c>
      <c r="G233" s="13"/>
      <c r="H233" s="199">
        <v>20.327999999999999</v>
      </c>
      <c r="I233" s="200"/>
      <c r="J233" s="13"/>
      <c r="K233" s="13"/>
      <c r="L233" s="195"/>
      <c r="M233" s="201"/>
      <c r="N233" s="202"/>
      <c r="O233" s="202"/>
      <c r="P233" s="202"/>
      <c r="Q233" s="202"/>
      <c r="R233" s="202"/>
      <c r="S233" s="202"/>
      <c r="T233" s="20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197" t="s">
        <v>124</v>
      </c>
      <c r="AU233" s="197" t="s">
        <v>122</v>
      </c>
      <c r="AV233" s="13" t="s">
        <v>122</v>
      </c>
      <c r="AW233" s="13" t="s">
        <v>31</v>
      </c>
      <c r="AX233" s="13" t="s">
        <v>75</v>
      </c>
      <c r="AY233" s="197" t="s">
        <v>115</v>
      </c>
    </row>
    <row r="234" s="13" customFormat="1">
      <c r="A234" s="13"/>
      <c r="B234" s="195"/>
      <c r="C234" s="13"/>
      <c r="D234" s="196" t="s">
        <v>124</v>
      </c>
      <c r="E234" s="197" t="s">
        <v>1</v>
      </c>
      <c r="F234" s="198" t="s">
        <v>239</v>
      </c>
      <c r="G234" s="13"/>
      <c r="H234" s="199">
        <v>10.411</v>
      </c>
      <c r="I234" s="200"/>
      <c r="J234" s="13"/>
      <c r="K234" s="13"/>
      <c r="L234" s="195"/>
      <c r="M234" s="201"/>
      <c r="N234" s="202"/>
      <c r="O234" s="202"/>
      <c r="P234" s="202"/>
      <c r="Q234" s="202"/>
      <c r="R234" s="202"/>
      <c r="S234" s="202"/>
      <c r="T234" s="20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197" t="s">
        <v>124</v>
      </c>
      <c r="AU234" s="197" t="s">
        <v>122</v>
      </c>
      <c r="AV234" s="13" t="s">
        <v>122</v>
      </c>
      <c r="AW234" s="13" t="s">
        <v>31</v>
      </c>
      <c r="AX234" s="13" t="s">
        <v>75</v>
      </c>
      <c r="AY234" s="197" t="s">
        <v>115</v>
      </c>
    </row>
    <row r="235" s="13" customFormat="1">
      <c r="A235" s="13"/>
      <c r="B235" s="195"/>
      <c r="C235" s="13"/>
      <c r="D235" s="196" t="s">
        <v>124</v>
      </c>
      <c r="E235" s="197" t="s">
        <v>1</v>
      </c>
      <c r="F235" s="198" t="s">
        <v>240</v>
      </c>
      <c r="G235" s="13"/>
      <c r="H235" s="199">
        <v>28.920000000000002</v>
      </c>
      <c r="I235" s="200"/>
      <c r="J235" s="13"/>
      <c r="K235" s="13"/>
      <c r="L235" s="195"/>
      <c r="M235" s="201"/>
      <c r="N235" s="202"/>
      <c r="O235" s="202"/>
      <c r="P235" s="202"/>
      <c r="Q235" s="202"/>
      <c r="R235" s="202"/>
      <c r="S235" s="202"/>
      <c r="T235" s="20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197" t="s">
        <v>124</v>
      </c>
      <c r="AU235" s="197" t="s">
        <v>122</v>
      </c>
      <c r="AV235" s="13" t="s">
        <v>122</v>
      </c>
      <c r="AW235" s="13" t="s">
        <v>31</v>
      </c>
      <c r="AX235" s="13" t="s">
        <v>75</v>
      </c>
      <c r="AY235" s="197" t="s">
        <v>115</v>
      </c>
    </row>
    <row r="236" s="13" customFormat="1">
      <c r="A236" s="13"/>
      <c r="B236" s="195"/>
      <c r="C236" s="13"/>
      <c r="D236" s="196" t="s">
        <v>124</v>
      </c>
      <c r="E236" s="197" t="s">
        <v>1</v>
      </c>
      <c r="F236" s="198" t="s">
        <v>241</v>
      </c>
      <c r="G236" s="13"/>
      <c r="H236" s="199">
        <v>28.859999999999999</v>
      </c>
      <c r="I236" s="200"/>
      <c r="J236" s="13"/>
      <c r="K236" s="13"/>
      <c r="L236" s="195"/>
      <c r="M236" s="201"/>
      <c r="N236" s="202"/>
      <c r="O236" s="202"/>
      <c r="P236" s="202"/>
      <c r="Q236" s="202"/>
      <c r="R236" s="202"/>
      <c r="S236" s="202"/>
      <c r="T236" s="20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197" t="s">
        <v>124</v>
      </c>
      <c r="AU236" s="197" t="s">
        <v>122</v>
      </c>
      <c r="AV236" s="13" t="s">
        <v>122</v>
      </c>
      <c r="AW236" s="13" t="s">
        <v>31</v>
      </c>
      <c r="AX236" s="13" t="s">
        <v>75</v>
      </c>
      <c r="AY236" s="197" t="s">
        <v>115</v>
      </c>
    </row>
    <row r="237" s="13" customFormat="1">
      <c r="A237" s="13"/>
      <c r="B237" s="195"/>
      <c r="C237" s="13"/>
      <c r="D237" s="196" t="s">
        <v>124</v>
      </c>
      <c r="E237" s="197" t="s">
        <v>1</v>
      </c>
      <c r="F237" s="198" t="s">
        <v>242</v>
      </c>
      <c r="G237" s="13"/>
      <c r="H237" s="199">
        <v>28.800000000000001</v>
      </c>
      <c r="I237" s="200"/>
      <c r="J237" s="13"/>
      <c r="K237" s="13"/>
      <c r="L237" s="195"/>
      <c r="M237" s="201"/>
      <c r="N237" s="202"/>
      <c r="O237" s="202"/>
      <c r="P237" s="202"/>
      <c r="Q237" s="202"/>
      <c r="R237" s="202"/>
      <c r="S237" s="202"/>
      <c r="T237" s="20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197" t="s">
        <v>124</v>
      </c>
      <c r="AU237" s="197" t="s">
        <v>122</v>
      </c>
      <c r="AV237" s="13" t="s">
        <v>122</v>
      </c>
      <c r="AW237" s="13" t="s">
        <v>31</v>
      </c>
      <c r="AX237" s="13" t="s">
        <v>75</v>
      </c>
      <c r="AY237" s="197" t="s">
        <v>115</v>
      </c>
    </row>
    <row r="238" s="13" customFormat="1">
      <c r="A238" s="13"/>
      <c r="B238" s="195"/>
      <c r="C238" s="13"/>
      <c r="D238" s="196" t="s">
        <v>124</v>
      </c>
      <c r="E238" s="197" t="s">
        <v>1</v>
      </c>
      <c r="F238" s="198" t="s">
        <v>243</v>
      </c>
      <c r="G238" s="13"/>
      <c r="H238" s="199">
        <v>20.16</v>
      </c>
      <c r="I238" s="200"/>
      <c r="J238" s="13"/>
      <c r="K238" s="13"/>
      <c r="L238" s="195"/>
      <c r="M238" s="201"/>
      <c r="N238" s="202"/>
      <c r="O238" s="202"/>
      <c r="P238" s="202"/>
      <c r="Q238" s="202"/>
      <c r="R238" s="202"/>
      <c r="S238" s="202"/>
      <c r="T238" s="20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197" t="s">
        <v>124</v>
      </c>
      <c r="AU238" s="197" t="s">
        <v>122</v>
      </c>
      <c r="AV238" s="13" t="s">
        <v>122</v>
      </c>
      <c r="AW238" s="13" t="s">
        <v>31</v>
      </c>
      <c r="AX238" s="13" t="s">
        <v>75</v>
      </c>
      <c r="AY238" s="197" t="s">
        <v>115</v>
      </c>
    </row>
    <row r="239" s="13" customFormat="1">
      <c r="A239" s="13"/>
      <c r="B239" s="195"/>
      <c r="C239" s="13"/>
      <c r="D239" s="196" t="s">
        <v>124</v>
      </c>
      <c r="E239" s="197" t="s">
        <v>1</v>
      </c>
      <c r="F239" s="198" t="s">
        <v>244</v>
      </c>
      <c r="G239" s="13"/>
      <c r="H239" s="199">
        <v>8.6579999999999995</v>
      </c>
      <c r="I239" s="200"/>
      <c r="J239" s="13"/>
      <c r="K239" s="13"/>
      <c r="L239" s="195"/>
      <c r="M239" s="201"/>
      <c r="N239" s="202"/>
      <c r="O239" s="202"/>
      <c r="P239" s="202"/>
      <c r="Q239" s="202"/>
      <c r="R239" s="202"/>
      <c r="S239" s="202"/>
      <c r="T239" s="20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197" t="s">
        <v>124</v>
      </c>
      <c r="AU239" s="197" t="s">
        <v>122</v>
      </c>
      <c r="AV239" s="13" t="s">
        <v>122</v>
      </c>
      <c r="AW239" s="13" t="s">
        <v>31</v>
      </c>
      <c r="AX239" s="13" t="s">
        <v>75</v>
      </c>
      <c r="AY239" s="197" t="s">
        <v>115</v>
      </c>
    </row>
    <row r="240" s="13" customFormat="1">
      <c r="A240" s="13"/>
      <c r="B240" s="195"/>
      <c r="C240" s="13"/>
      <c r="D240" s="196" t="s">
        <v>124</v>
      </c>
      <c r="E240" s="197" t="s">
        <v>1</v>
      </c>
      <c r="F240" s="198" t="s">
        <v>245</v>
      </c>
      <c r="G240" s="13"/>
      <c r="H240" s="199">
        <v>28.920000000000002</v>
      </c>
      <c r="I240" s="200"/>
      <c r="J240" s="13"/>
      <c r="K240" s="13"/>
      <c r="L240" s="195"/>
      <c r="M240" s="201"/>
      <c r="N240" s="202"/>
      <c r="O240" s="202"/>
      <c r="P240" s="202"/>
      <c r="Q240" s="202"/>
      <c r="R240" s="202"/>
      <c r="S240" s="202"/>
      <c r="T240" s="20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197" t="s">
        <v>124</v>
      </c>
      <c r="AU240" s="197" t="s">
        <v>122</v>
      </c>
      <c r="AV240" s="13" t="s">
        <v>122</v>
      </c>
      <c r="AW240" s="13" t="s">
        <v>31</v>
      </c>
      <c r="AX240" s="13" t="s">
        <v>75</v>
      </c>
      <c r="AY240" s="197" t="s">
        <v>115</v>
      </c>
    </row>
    <row r="241" s="13" customFormat="1">
      <c r="A241" s="13"/>
      <c r="B241" s="195"/>
      <c r="C241" s="13"/>
      <c r="D241" s="196" t="s">
        <v>124</v>
      </c>
      <c r="E241" s="197" t="s">
        <v>1</v>
      </c>
      <c r="F241" s="198" t="s">
        <v>246</v>
      </c>
      <c r="G241" s="13"/>
      <c r="H241" s="199">
        <v>28.920000000000002</v>
      </c>
      <c r="I241" s="200"/>
      <c r="J241" s="13"/>
      <c r="K241" s="13"/>
      <c r="L241" s="195"/>
      <c r="M241" s="201"/>
      <c r="N241" s="202"/>
      <c r="O241" s="202"/>
      <c r="P241" s="202"/>
      <c r="Q241" s="202"/>
      <c r="R241" s="202"/>
      <c r="S241" s="202"/>
      <c r="T241" s="20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197" t="s">
        <v>124</v>
      </c>
      <c r="AU241" s="197" t="s">
        <v>122</v>
      </c>
      <c r="AV241" s="13" t="s">
        <v>122</v>
      </c>
      <c r="AW241" s="13" t="s">
        <v>31</v>
      </c>
      <c r="AX241" s="13" t="s">
        <v>75</v>
      </c>
      <c r="AY241" s="197" t="s">
        <v>115</v>
      </c>
    </row>
    <row r="242" s="13" customFormat="1">
      <c r="A242" s="13"/>
      <c r="B242" s="195"/>
      <c r="C242" s="13"/>
      <c r="D242" s="196" t="s">
        <v>124</v>
      </c>
      <c r="E242" s="197" t="s">
        <v>1</v>
      </c>
      <c r="F242" s="198" t="s">
        <v>247</v>
      </c>
      <c r="G242" s="13"/>
      <c r="H242" s="199">
        <v>28.920000000000002</v>
      </c>
      <c r="I242" s="200"/>
      <c r="J242" s="13"/>
      <c r="K242" s="13"/>
      <c r="L242" s="195"/>
      <c r="M242" s="201"/>
      <c r="N242" s="202"/>
      <c r="O242" s="202"/>
      <c r="P242" s="202"/>
      <c r="Q242" s="202"/>
      <c r="R242" s="202"/>
      <c r="S242" s="202"/>
      <c r="T242" s="20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197" t="s">
        <v>124</v>
      </c>
      <c r="AU242" s="197" t="s">
        <v>122</v>
      </c>
      <c r="AV242" s="13" t="s">
        <v>122</v>
      </c>
      <c r="AW242" s="13" t="s">
        <v>31</v>
      </c>
      <c r="AX242" s="13" t="s">
        <v>75</v>
      </c>
      <c r="AY242" s="197" t="s">
        <v>115</v>
      </c>
    </row>
    <row r="243" s="13" customFormat="1">
      <c r="A243" s="13"/>
      <c r="B243" s="195"/>
      <c r="C243" s="13"/>
      <c r="D243" s="196" t="s">
        <v>124</v>
      </c>
      <c r="E243" s="197" t="s">
        <v>1</v>
      </c>
      <c r="F243" s="198" t="s">
        <v>248</v>
      </c>
      <c r="G243" s="13"/>
      <c r="H243" s="199">
        <v>20.202000000000002</v>
      </c>
      <c r="I243" s="200"/>
      <c r="J243" s="13"/>
      <c r="K243" s="13"/>
      <c r="L243" s="195"/>
      <c r="M243" s="201"/>
      <c r="N243" s="202"/>
      <c r="O243" s="202"/>
      <c r="P243" s="202"/>
      <c r="Q243" s="202"/>
      <c r="R243" s="202"/>
      <c r="S243" s="202"/>
      <c r="T243" s="20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197" t="s">
        <v>124</v>
      </c>
      <c r="AU243" s="197" t="s">
        <v>122</v>
      </c>
      <c r="AV243" s="13" t="s">
        <v>122</v>
      </c>
      <c r="AW243" s="13" t="s">
        <v>31</v>
      </c>
      <c r="AX243" s="13" t="s">
        <v>75</v>
      </c>
      <c r="AY243" s="197" t="s">
        <v>115</v>
      </c>
    </row>
    <row r="244" s="13" customFormat="1">
      <c r="A244" s="13"/>
      <c r="B244" s="195"/>
      <c r="C244" s="13"/>
      <c r="D244" s="196" t="s">
        <v>124</v>
      </c>
      <c r="E244" s="197" t="s">
        <v>1</v>
      </c>
      <c r="F244" s="198" t="s">
        <v>249</v>
      </c>
      <c r="G244" s="13"/>
      <c r="H244" s="199">
        <v>8.6760000000000002</v>
      </c>
      <c r="I244" s="200"/>
      <c r="J244" s="13"/>
      <c r="K244" s="13"/>
      <c r="L244" s="195"/>
      <c r="M244" s="201"/>
      <c r="N244" s="202"/>
      <c r="O244" s="202"/>
      <c r="P244" s="202"/>
      <c r="Q244" s="202"/>
      <c r="R244" s="202"/>
      <c r="S244" s="202"/>
      <c r="T244" s="20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197" t="s">
        <v>124</v>
      </c>
      <c r="AU244" s="197" t="s">
        <v>122</v>
      </c>
      <c r="AV244" s="13" t="s">
        <v>122</v>
      </c>
      <c r="AW244" s="13" t="s">
        <v>31</v>
      </c>
      <c r="AX244" s="13" t="s">
        <v>75</v>
      </c>
      <c r="AY244" s="197" t="s">
        <v>115</v>
      </c>
    </row>
    <row r="245" s="13" customFormat="1">
      <c r="A245" s="13"/>
      <c r="B245" s="195"/>
      <c r="C245" s="13"/>
      <c r="D245" s="196" t="s">
        <v>124</v>
      </c>
      <c r="E245" s="197" t="s">
        <v>1</v>
      </c>
      <c r="F245" s="198" t="s">
        <v>250</v>
      </c>
      <c r="G245" s="13"/>
      <c r="H245" s="199">
        <v>29.460000000000001</v>
      </c>
      <c r="I245" s="200"/>
      <c r="J245" s="13"/>
      <c r="K245" s="13"/>
      <c r="L245" s="195"/>
      <c r="M245" s="201"/>
      <c r="N245" s="202"/>
      <c r="O245" s="202"/>
      <c r="P245" s="202"/>
      <c r="Q245" s="202"/>
      <c r="R245" s="202"/>
      <c r="S245" s="202"/>
      <c r="T245" s="20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197" t="s">
        <v>124</v>
      </c>
      <c r="AU245" s="197" t="s">
        <v>122</v>
      </c>
      <c r="AV245" s="13" t="s">
        <v>122</v>
      </c>
      <c r="AW245" s="13" t="s">
        <v>31</v>
      </c>
      <c r="AX245" s="13" t="s">
        <v>75</v>
      </c>
      <c r="AY245" s="197" t="s">
        <v>115</v>
      </c>
    </row>
    <row r="246" s="13" customFormat="1">
      <c r="A246" s="13"/>
      <c r="B246" s="195"/>
      <c r="C246" s="13"/>
      <c r="D246" s="196" t="s">
        <v>124</v>
      </c>
      <c r="E246" s="197" t="s">
        <v>1</v>
      </c>
      <c r="F246" s="198" t="s">
        <v>251</v>
      </c>
      <c r="G246" s="13"/>
      <c r="H246" s="199">
        <v>30.359999999999999</v>
      </c>
      <c r="I246" s="200"/>
      <c r="J246" s="13"/>
      <c r="K246" s="13"/>
      <c r="L246" s="195"/>
      <c r="M246" s="201"/>
      <c r="N246" s="202"/>
      <c r="O246" s="202"/>
      <c r="P246" s="202"/>
      <c r="Q246" s="202"/>
      <c r="R246" s="202"/>
      <c r="S246" s="202"/>
      <c r="T246" s="20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197" t="s">
        <v>124</v>
      </c>
      <c r="AU246" s="197" t="s">
        <v>122</v>
      </c>
      <c r="AV246" s="13" t="s">
        <v>122</v>
      </c>
      <c r="AW246" s="13" t="s">
        <v>31</v>
      </c>
      <c r="AX246" s="13" t="s">
        <v>75</v>
      </c>
      <c r="AY246" s="197" t="s">
        <v>115</v>
      </c>
    </row>
    <row r="247" s="13" customFormat="1">
      <c r="A247" s="13"/>
      <c r="B247" s="195"/>
      <c r="C247" s="13"/>
      <c r="D247" s="196" t="s">
        <v>124</v>
      </c>
      <c r="E247" s="197" t="s">
        <v>1</v>
      </c>
      <c r="F247" s="198" t="s">
        <v>252</v>
      </c>
      <c r="G247" s="13"/>
      <c r="H247" s="199">
        <v>30.300000000000001</v>
      </c>
      <c r="I247" s="200"/>
      <c r="J247" s="13"/>
      <c r="K247" s="13"/>
      <c r="L247" s="195"/>
      <c r="M247" s="201"/>
      <c r="N247" s="202"/>
      <c r="O247" s="202"/>
      <c r="P247" s="202"/>
      <c r="Q247" s="202"/>
      <c r="R247" s="202"/>
      <c r="S247" s="202"/>
      <c r="T247" s="20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197" t="s">
        <v>124</v>
      </c>
      <c r="AU247" s="197" t="s">
        <v>122</v>
      </c>
      <c r="AV247" s="13" t="s">
        <v>122</v>
      </c>
      <c r="AW247" s="13" t="s">
        <v>31</v>
      </c>
      <c r="AX247" s="13" t="s">
        <v>75</v>
      </c>
      <c r="AY247" s="197" t="s">
        <v>115</v>
      </c>
    </row>
    <row r="248" s="13" customFormat="1">
      <c r="A248" s="13"/>
      <c r="B248" s="195"/>
      <c r="C248" s="13"/>
      <c r="D248" s="196" t="s">
        <v>124</v>
      </c>
      <c r="E248" s="197" t="s">
        <v>1</v>
      </c>
      <c r="F248" s="198" t="s">
        <v>253</v>
      </c>
      <c r="G248" s="13"/>
      <c r="H248" s="199">
        <v>20.495999999999999</v>
      </c>
      <c r="I248" s="200"/>
      <c r="J248" s="13"/>
      <c r="K248" s="13"/>
      <c r="L248" s="195"/>
      <c r="M248" s="201"/>
      <c r="N248" s="202"/>
      <c r="O248" s="202"/>
      <c r="P248" s="202"/>
      <c r="Q248" s="202"/>
      <c r="R248" s="202"/>
      <c r="S248" s="202"/>
      <c r="T248" s="20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197" t="s">
        <v>124</v>
      </c>
      <c r="AU248" s="197" t="s">
        <v>122</v>
      </c>
      <c r="AV248" s="13" t="s">
        <v>122</v>
      </c>
      <c r="AW248" s="13" t="s">
        <v>31</v>
      </c>
      <c r="AX248" s="13" t="s">
        <v>75</v>
      </c>
      <c r="AY248" s="197" t="s">
        <v>115</v>
      </c>
    </row>
    <row r="249" s="13" customFormat="1">
      <c r="A249" s="13"/>
      <c r="B249" s="195"/>
      <c r="C249" s="13"/>
      <c r="D249" s="196" t="s">
        <v>124</v>
      </c>
      <c r="E249" s="197" t="s">
        <v>1</v>
      </c>
      <c r="F249" s="198" t="s">
        <v>254</v>
      </c>
      <c r="G249" s="13"/>
      <c r="H249" s="199">
        <v>8.6039999999999992</v>
      </c>
      <c r="I249" s="200"/>
      <c r="J249" s="13"/>
      <c r="K249" s="13"/>
      <c r="L249" s="195"/>
      <c r="M249" s="201"/>
      <c r="N249" s="202"/>
      <c r="O249" s="202"/>
      <c r="P249" s="202"/>
      <c r="Q249" s="202"/>
      <c r="R249" s="202"/>
      <c r="S249" s="202"/>
      <c r="T249" s="20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197" t="s">
        <v>124</v>
      </c>
      <c r="AU249" s="197" t="s">
        <v>122</v>
      </c>
      <c r="AV249" s="13" t="s">
        <v>122</v>
      </c>
      <c r="AW249" s="13" t="s">
        <v>31</v>
      </c>
      <c r="AX249" s="13" t="s">
        <v>75</v>
      </c>
      <c r="AY249" s="197" t="s">
        <v>115</v>
      </c>
    </row>
    <row r="250" s="13" customFormat="1">
      <c r="A250" s="13"/>
      <c r="B250" s="195"/>
      <c r="C250" s="13"/>
      <c r="D250" s="196" t="s">
        <v>124</v>
      </c>
      <c r="E250" s="197" t="s">
        <v>1</v>
      </c>
      <c r="F250" s="198" t="s">
        <v>255</v>
      </c>
      <c r="G250" s="13"/>
      <c r="H250" s="199">
        <v>27.899999999999999</v>
      </c>
      <c r="I250" s="200"/>
      <c r="J250" s="13"/>
      <c r="K250" s="13"/>
      <c r="L250" s="195"/>
      <c r="M250" s="201"/>
      <c r="N250" s="202"/>
      <c r="O250" s="202"/>
      <c r="P250" s="202"/>
      <c r="Q250" s="202"/>
      <c r="R250" s="202"/>
      <c r="S250" s="202"/>
      <c r="T250" s="20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197" t="s">
        <v>124</v>
      </c>
      <c r="AU250" s="197" t="s">
        <v>122</v>
      </c>
      <c r="AV250" s="13" t="s">
        <v>122</v>
      </c>
      <c r="AW250" s="13" t="s">
        <v>31</v>
      </c>
      <c r="AX250" s="13" t="s">
        <v>75</v>
      </c>
      <c r="AY250" s="197" t="s">
        <v>115</v>
      </c>
    </row>
    <row r="251" s="13" customFormat="1">
      <c r="A251" s="13"/>
      <c r="B251" s="195"/>
      <c r="C251" s="13"/>
      <c r="D251" s="196" t="s">
        <v>124</v>
      </c>
      <c r="E251" s="197" t="s">
        <v>1</v>
      </c>
      <c r="F251" s="198" t="s">
        <v>256</v>
      </c>
      <c r="G251" s="13"/>
      <c r="H251" s="199">
        <v>8.2080000000000002</v>
      </c>
      <c r="I251" s="200"/>
      <c r="J251" s="13"/>
      <c r="K251" s="13"/>
      <c r="L251" s="195"/>
      <c r="M251" s="201"/>
      <c r="N251" s="202"/>
      <c r="O251" s="202"/>
      <c r="P251" s="202"/>
      <c r="Q251" s="202"/>
      <c r="R251" s="202"/>
      <c r="S251" s="202"/>
      <c r="T251" s="20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197" t="s">
        <v>124</v>
      </c>
      <c r="AU251" s="197" t="s">
        <v>122</v>
      </c>
      <c r="AV251" s="13" t="s">
        <v>122</v>
      </c>
      <c r="AW251" s="13" t="s">
        <v>31</v>
      </c>
      <c r="AX251" s="13" t="s">
        <v>75</v>
      </c>
      <c r="AY251" s="197" t="s">
        <v>115</v>
      </c>
    </row>
    <row r="252" s="13" customFormat="1">
      <c r="A252" s="13"/>
      <c r="B252" s="195"/>
      <c r="C252" s="13"/>
      <c r="D252" s="196" t="s">
        <v>124</v>
      </c>
      <c r="E252" s="197" t="s">
        <v>1</v>
      </c>
      <c r="F252" s="198" t="s">
        <v>257</v>
      </c>
      <c r="G252" s="13"/>
      <c r="H252" s="199">
        <v>19.488</v>
      </c>
      <c r="I252" s="200"/>
      <c r="J252" s="13"/>
      <c r="K252" s="13"/>
      <c r="L252" s="195"/>
      <c r="M252" s="201"/>
      <c r="N252" s="202"/>
      <c r="O252" s="202"/>
      <c r="P252" s="202"/>
      <c r="Q252" s="202"/>
      <c r="R252" s="202"/>
      <c r="S252" s="202"/>
      <c r="T252" s="20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197" t="s">
        <v>124</v>
      </c>
      <c r="AU252" s="197" t="s">
        <v>122</v>
      </c>
      <c r="AV252" s="13" t="s">
        <v>122</v>
      </c>
      <c r="AW252" s="13" t="s">
        <v>31</v>
      </c>
      <c r="AX252" s="13" t="s">
        <v>75</v>
      </c>
      <c r="AY252" s="197" t="s">
        <v>115</v>
      </c>
    </row>
    <row r="253" s="13" customFormat="1">
      <c r="A253" s="13"/>
      <c r="B253" s="195"/>
      <c r="C253" s="13"/>
      <c r="D253" s="196" t="s">
        <v>124</v>
      </c>
      <c r="E253" s="197" t="s">
        <v>1</v>
      </c>
      <c r="F253" s="198" t="s">
        <v>258</v>
      </c>
      <c r="G253" s="13"/>
      <c r="H253" s="199">
        <v>28.739999999999998</v>
      </c>
      <c r="I253" s="200"/>
      <c r="J253" s="13"/>
      <c r="K253" s="13"/>
      <c r="L253" s="195"/>
      <c r="M253" s="201"/>
      <c r="N253" s="202"/>
      <c r="O253" s="202"/>
      <c r="P253" s="202"/>
      <c r="Q253" s="202"/>
      <c r="R253" s="202"/>
      <c r="S253" s="202"/>
      <c r="T253" s="20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197" t="s">
        <v>124</v>
      </c>
      <c r="AU253" s="197" t="s">
        <v>122</v>
      </c>
      <c r="AV253" s="13" t="s">
        <v>122</v>
      </c>
      <c r="AW253" s="13" t="s">
        <v>31</v>
      </c>
      <c r="AX253" s="13" t="s">
        <v>75</v>
      </c>
      <c r="AY253" s="197" t="s">
        <v>115</v>
      </c>
    </row>
    <row r="254" s="13" customFormat="1">
      <c r="A254" s="13"/>
      <c r="B254" s="195"/>
      <c r="C254" s="13"/>
      <c r="D254" s="196" t="s">
        <v>124</v>
      </c>
      <c r="E254" s="197" t="s">
        <v>1</v>
      </c>
      <c r="F254" s="198" t="s">
        <v>259</v>
      </c>
      <c r="G254" s="13"/>
      <c r="H254" s="199">
        <v>20.327999999999999</v>
      </c>
      <c r="I254" s="200"/>
      <c r="J254" s="13"/>
      <c r="K254" s="13"/>
      <c r="L254" s="195"/>
      <c r="M254" s="201"/>
      <c r="N254" s="202"/>
      <c r="O254" s="202"/>
      <c r="P254" s="202"/>
      <c r="Q254" s="202"/>
      <c r="R254" s="202"/>
      <c r="S254" s="202"/>
      <c r="T254" s="20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197" t="s">
        <v>124</v>
      </c>
      <c r="AU254" s="197" t="s">
        <v>122</v>
      </c>
      <c r="AV254" s="13" t="s">
        <v>122</v>
      </c>
      <c r="AW254" s="13" t="s">
        <v>31</v>
      </c>
      <c r="AX254" s="13" t="s">
        <v>75</v>
      </c>
      <c r="AY254" s="197" t="s">
        <v>115</v>
      </c>
    </row>
    <row r="255" s="13" customFormat="1">
      <c r="A255" s="13"/>
      <c r="B255" s="195"/>
      <c r="C255" s="13"/>
      <c r="D255" s="196" t="s">
        <v>124</v>
      </c>
      <c r="E255" s="197" t="s">
        <v>1</v>
      </c>
      <c r="F255" s="198" t="s">
        <v>260</v>
      </c>
      <c r="G255" s="13"/>
      <c r="H255" s="199">
        <v>8.6760000000000002</v>
      </c>
      <c r="I255" s="200"/>
      <c r="J255" s="13"/>
      <c r="K255" s="13"/>
      <c r="L255" s="195"/>
      <c r="M255" s="201"/>
      <c r="N255" s="202"/>
      <c r="O255" s="202"/>
      <c r="P255" s="202"/>
      <c r="Q255" s="202"/>
      <c r="R255" s="202"/>
      <c r="S255" s="202"/>
      <c r="T255" s="20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197" t="s">
        <v>124</v>
      </c>
      <c r="AU255" s="197" t="s">
        <v>122</v>
      </c>
      <c r="AV255" s="13" t="s">
        <v>122</v>
      </c>
      <c r="AW255" s="13" t="s">
        <v>31</v>
      </c>
      <c r="AX255" s="13" t="s">
        <v>75</v>
      </c>
      <c r="AY255" s="197" t="s">
        <v>115</v>
      </c>
    </row>
    <row r="256" s="13" customFormat="1">
      <c r="A256" s="13"/>
      <c r="B256" s="195"/>
      <c r="C256" s="13"/>
      <c r="D256" s="196" t="s">
        <v>124</v>
      </c>
      <c r="E256" s="197" t="s">
        <v>1</v>
      </c>
      <c r="F256" s="198" t="s">
        <v>261</v>
      </c>
      <c r="G256" s="13"/>
      <c r="H256" s="199">
        <v>29.039999999999999</v>
      </c>
      <c r="I256" s="200"/>
      <c r="J256" s="13"/>
      <c r="K256" s="13"/>
      <c r="L256" s="195"/>
      <c r="M256" s="201"/>
      <c r="N256" s="202"/>
      <c r="O256" s="202"/>
      <c r="P256" s="202"/>
      <c r="Q256" s="202"/>
      <c r="R256" s="202"/>
      <c r="S256" s="202"/>
      <c r="T256" s="20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197" t="s">
        <v>124</v>
      </c>
      <c r="AU256" s="197" t="s">
        <v>122</v>
      </c>
      <c r="AV256" s="13" t="s">
        <v>122</v>
      </c>
      <c r="AW256" s="13" t="s">
        <v>31</v>
      </c>
      <c r="AX256" s="13" t="s">
        <v>75</v>
      </c>
      <c r="AY256" s="197" t="s">
        <v>115</v>
      </c>
    </row>
    <row r="257" s="13" customFormat="1">
      <c r="A257" s="13"/>
      <c r="B257" s="195"/>
      <c r="C257" s="13"/>
      <c r="D257" s="196" t="s">
        <v>124</v>
      </c>
      <c r="E257" s="197" t="s">
        <v>1</v>
      </c>
      <c r="F257" s="198" t="s">
        <v>262</v>
      </c>
      <c r="G257" s="13"/>
      <c r="H257" s="199">
        <v>29.100000000000001</v>
      </c>
      <c r="I257" s="200"/>
      <c r="J257" s="13"/>
      <c r="K257" s="13"/>
      <c r="L257" s="195"/>
      <c r="M257" s="201"/>
      <c r="N257" s="202"/>
      <c r="O257" s="202"/>
      <c r="P257" s="202"/>
      <c r="Q257" s="202"/>
      <c r="R257" s="202"/>
      <c r="S257" s="202"/>
      <c r="T257" s="20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197" t="s">
        <v>124</v>
      </c>
      <c r="AU257" s="197" t="s">
        <v>122</v>
      </c>
      <c r="AV257" s="13" t="s">
        <v>122</v>
      </c>
      <c r="AW257" s="13" t="s">
        <v>31</v>
      </c>
      <c r="AX257" s="13" t="s">
        <v>75</v>
      </c>
      <c r="AY257" s="197" t="s">
        <v>115</v>
      </c>
    </row>
    <row r="258" s="13" customFormat="1">
      <c r="A258" s="13"/>
      <c r="B258" s="195"/>
      <c r="C258" s="13"/>
      <c r="D258" s="196" t="s">
        <v>124</v>
      </c>
      <c r="E258" s="197" t="s">
        <v>1</v>
      </c>
      <c r="F258" s="198" t="s">
        <v>263</v>
      </c>
      <c r="G258" s="13"/>
      <c r="H258" s="199">
        <v>29.16</v>
      </c>
      <c r="I258" s="200"/>
      <c r="J258" s="13"/>
      <c r="K258" s="13"/>
      <c r="L258" s="195"/>
      <c r="M258" s="201"/>
      <c r="N258" s="202"/>
      <c r="O258" s="202"/>
      <c r="P258" s="202"/>
      <c r="Q258" s="202"/>
      <c r="R258" s="202"/>
      <c r="S258" s="202"/>
      <c r="T258" s="20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197" t="s">
        <v>124</v>
      </c>
      <c r="AU258" s="197" t="s">
        <v>122</v>
      </c>
      <c r="AV258" s="13" t="s">
        <v>122</v>
      </c>
      <c r="AW258" s="13" t="s">
        <v>31</v>
      </c>
      <c r="AX258" s="13" t="s">
        <v>75</v>
      </c>
      <c r="AY258" s="197" t="s">
        <v>115</v>
      </c>
    </row>
    <row r="259" s="13" customFormat="1">
      <c r="A259" s="13"/>
      <c r="B259" s="195"/>
      <c r="C259" s="13"/>
      <c r="D259" s="196" t="s">
        <v>124</v>
      </c>
      <c r="E259" s="197" t="s">
        <v>1</v>
      </c>
      <c r="F259" s="198" t="s">
        <v>264</v>
      </c>
      <c r="G259" s="13"/>
      <c r="H259" s="199">
        <v>29.100000000000001</v>
      </c>
      <c r="I259" s="200"/>
      <c r="J259" s="13"/>
      <c r="K259" s="13"/>
      <c r="L259" s="195"/>
      <c r="M259" s="201"/>
      <c r="N259" s="202"/>
      <c r="O259" s="202"/>
      <c r="P259" s="202"/>
      <c r="Q259" s="202"/>
      <c r="R259" s="202"/>
      <c r="S259" s="202"/>
      <c r="T259" s="20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197" t="s">
        <v>124</v>
      </c>
      <c r="AU259" s="197" t="s">
        <v>122</v>
      </c>
      <c r="AV259" s="13" t="s">
        <v>122</v>
      </c>
      <c r="AW259" s="13" t="s">
        <v>31</v>
      </c>
      <c r="AX259" s="13" t="s">
        <v>75</v>
      </c>
      <c r="AY259" s="197" t="s">
        <v>115</v>
      </c>
    </row>
    <row r="260" s="13" customFormat="1">
      <c r="A260" s="13"/>
      <c r="B260" s="195"/>
      <c r="C260" s="13"/>
      <c r="D260" s="196" t="s">
        <v>124</v>
      </c>
      <c r="E260" s="197" t="s">
        <v>1</v>
      </c>
      <c r="F260" s="198" t="s">
        <v>265</v>
      </c>
      <c r="G260" s="13"/>
      <c r="H260" s="199">
        <v>20.244</v>
      </c>
      <c r="I260" s="200"/>
      <c r="J260" s="13"/>
      <c r="K260" s="13"/>
      <c r="L260" s="195"/>
      <c r="M260" s="201"/>
      <c r="N260" s="202"/>
      <c r="O260" s="202"/>
      <c r="P260" s="202"/>
      <c r="Q260" s="202"/>
      <c r="R260" s="202"/>
      <c r="S260" s="202"/>
      <c r="T260" s="20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197" t="s">
        <v>124</v>
      </c>
      <c r="AU260" s="197" t="s">
        <v>122</v>
      </c>
      <c r="AV260" s="13" t="s">
        <v>122</v>
      </c>
      <c r="AW260" s="13" t="s">
        <v>31</v>
      </c>
      <c r="AX260" s="13" t="s">
        <v>75</v>
      </c>
      <c r="AY260" s="197" t="s">
        <v>115</v>
      </c>
    </row>
    <row r="261" s="13" customFormat="1">
      <c r="A261" s="13"/>
      <c r="B261" s="195"/>
      <c r="C261" s="13"/>
      <c r="D261" s="196" t="s">
        <v>124</v>
      </c>
      <c r="E261" s="197" t="s">
        <v>1</v>
      </c>
      <c r="F261" s="198" t="s">
        <v>266</v>
      </c>
      <c r="G261" s="13"/>
      <c r="H261" s="199">
        <v>8.6400000000000006</v>
      </c>
      <c r="I261" s="200"/>
      <c r="J261" s="13"/>
      <c r="K261" s="13"/>
      <c r="L261" s="195"/>
      <c r="M261" s="201"/>
      <c r="N261" s="202"/>
      <c r="O261" s="202"/>
      <c r="P261" s="202"/>
      <c r="Q261" s="202"/>
      <c r="R261" s="202"/>
      <c r="S261" s="202"/>
      <c r="T261" s="20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197" t="s">
        <v>124</v>
      </c>
      <c r="AU261" s="197" t="s">
        <v>122</v>
      </c>
      <c r="AV261" s="13" t="s">
        <v>122</v>
      </c>
      <c r="AW261" s="13" t="s">
        <v>31</v>
      </c>
      <c r="AX261" s="13" t="s">
        <v>75</v>
      </c>
      <c r="AY261" s="197" t="s">
        <v>115</v>
      </c>
    </row>
    <row r="262" s="13" customFormat="1">
      <c r="A262" s="13"/>
      <c r="B262" s="195"/>
      <c r="C262" s="13"/>
      <c r="D262" s="196" t="s">
        <v>124</v>
      </c>
      <c r="E262" s="197" t="s">
        <v>1</v>
      </c>
      <c r="F262" s="198" t="s">
        <v>267</v>
      </c>
      <c r="G262" s="13"/>
      <c r="H262" s="199">
        <v>28.140000000000001</v>
      </c>
      <c r="I262" s="200"/>
      <c r="J262" s="13"/>
      <c r="K262" s="13"/>
      <c r="L262" s="195"/>
      <c r="M262" s="201"/>
      <c r="N262" s="202"/>
      <c r="O262" s="202"/>
      <c r="P262" s="202"/>
      <c r="Q262" s="202"/>
      <c r="R262" s="202"/>
      <c r="S262" s="202"/>
      <c r="T262" s="20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197" t="s">
        <v>124</v>
      </c>
      <c r="AU262" s="197" t="s">
        <v>122</v>
      </c>
      <c r="AV262" s="13" t="s">
        <v>122</v>
      </c>
      <c r="AW262" s="13" t="s">
        <v>31</v>
      </c>
      <c r="AX262" s="13" t="s">
        <v>75</v>
      </c>
      <c r="AY262" s="197" t="s">
        <v>115</v>
      </c>
    </row>
    <row r="263" s="13" customFormat="1">
      <c r="A263" s="13"/>
      <c r="B263" s="195"/>
      <c r="C263" s="13"/>
      <c r="D263" s="196" t="s">
        <v>124</v>
      </c>
      <c r="E263" s="197" t="s">
        <v>1</v>
      </c>
      <c r="F263" s="198" t="s">
        <v>268</v>
      </c>
      <c r="G263" s="13"/>
      <c r="H263" s="199">
        <v>26.940000000000001</v>
      </c>
      <c r="I263" s="200"/>
      <c r="J263" s="13"/>
      <c r="K263" s="13"/>
      <c r="L263" s="195"/>
      <c r="M263" s="201"/>
      <c r="N263" s="202"/>
      <c r="O263" s="202"/>
      <c r="P263" s="202"/>
      <c r="Q263" s="202"/>
      <c r="R263" s="202"/>
      <c r="S263" s="202"/>
      <c r="T263" s="20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197" t="s">
        <v>124</v>
      </c>
      <c r="AU263" s="197" t="s">
        <v>122</v>
      </c>
      <c r="AV263" s="13" t="s">
        <v>122</v>
      </c>
      <c r="AW263" s="13" t="s">
        <v>31</v>
      </c>
      <c r="AX263" s="13" t="s">
        <v>75</v>
      </c>
      <c r="AY263" s="197" t="s">
        <v>115</v>
      </c>
    </row>
    <row r="264" s="13" customFormat="1">
      <c r="A264" s="13"/>
      <c r="B264" s="195"/>
      <c r="C264" s="13"/>
      <c r="D264" s="196" t="s">
        <v>124</v>
      </c>
      <c r="E264" s="197" t="s">
        <v>1</v>
      </c>
      <c r="F264" s="198" t="s">
        <v>269</v>
      </c>
      <c r="G264" s="13"/>
      <c r="H264" s="199">
        <v>26.879999999999999</v>
      </c>
      <c r="I264" s="200"/>
      <c r="J264" s="13"/>
      <c r="K264" s="13"/>
      <c r="L264" s="195"/>
      <c r="M264" s="201"/>
      <c r="N264" s="202"/>
      <c r="O264" s="202"/>
      <c r="P264" s="202"/>
      <c r="Q264" s="202"/>
      <c r="R264" s="202"/>
      <c r="S264" s="202"/>
      <c r="T264" s="20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197" t="s">
        <v>124</v>
      </c>
      <c r="AU264" s="197" t="s">
        <v>122</v>
      </c>
      <c r="AV264" s="13" t="s">
        <v>122</v>
      </c>
      <c r="AW264" s="13" t="s">
        <v>31</v>
      </c>
      <c r="AX264" s="13" t="s">
        <v>75</v>
      </c>
      <c r="AY264" s="197" t="s">
        <v>115</v>
      </c>
    </row>
    <row r="265" s="13" customFormat="1">
      <c r="A265" s="13"/>
      <c r="B265" s="195"/>
      <c r="C265" s="13"/>
      <c r="D265" s="196" t="s">
        <v>124</v>
      </c>
      <c r="E265" s="197" t="s">
        <v>1</v>
      </c>
      <c r="F265" s="198" t="s">
        <v>270</v>
      </c>
      <c r="G265" s="13"/>
      <c r="H265" s="199">
        <v>27.780000000000001</v>
      </c>
      <c r="I265" s="200"/>
      <c r="J265" s="13"/>
      <c r="K265" s="13"/>
      <c r="L265" s="195"/>
      <c r="M265" s="201"/>
      <c r="N265" s="202"/>
      <c r="O265" s="202"/>
      <c r="P265" s="202"/>
      <c r="Q265" s="202"/>
      <c r="R265" s="202"/>
      <c r="S265" s="202"/>
      <c r="T265" s="20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197" t="s">
        <v>124</v>
      </c>
      <c r="AU265" s="197" t="s">
        <v>122</v>
      </c>
      <c r="AV265" s="13" t="s">
        <v>122</v>
      </c>
      <c r="AW265" s="13" t="s">
        <v>31</v>
      </c>
      <c r="AX265" s="13" t="s">
        <v>75</v>
      </c>
      <c r="AY265" s="197" t="s">
        <v>115</v>
      </c>
    </row>
    <row r="266" s="13" customFormat="1">
      <c r="A266" s="13"/>
      <c r="B266" s="195"/>
      <c r="C266" s="13"/>
      <c r="D266" s="196" t="s">
        <v>124</v>
      </c>
      <c r="E266" s="197" t="s">
        <v>1</v>
      </c>
      <c r="F266" s="198" t="s">
        <v>271</v>
      </c>
      <c r="G266" s="13"/>
      <c r="H266" s="199">
        <v>19.949999999999999</v>
      </c>
      <c r="I266" s="200"/>
      <c r="J266" s="13"/>
      <c r="K266" s="13"/>
      <c r="L266" s="195"/>
      <c r="M266" s="201"/>
      <c r="N266" s="202"/>
      <c r="O266" s="202"/>
      <c r="P266" s="202"/>
      <c r="Q266" s="202"/>
      <c r="R266" s="202"/>
      <c r="S266" s="202"/>
      <c r="T266" s="20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197" t="s">
        <v>124</v>
      </c>
      <c r="AU266" s="197" t="s">
        <v>122</v>
      </c>
      <c r="AV266" s="13" t="s">
        <v>122</v>
      </c>
      <c r="AW266" s="13" t="s">
        <v>31</v>
      </c>
      <c r="AX266" s="13" t="s">
        <v>75</v>
      </c>
      <c r="AY266" s="197" t="s">
        <v>115</v>
      </c>
    </row>
    <row r="267" s="13" customFormat="1">
      <c r="A267" s="13"/>
      <c r="B267" s="195"/>
      <c r="C267" s="13"/>
      <c r="D267" s="196" t="s">
        <v>124</v>
      </c>
      <c r="E267" s="197" t="s">
        <v>1</v>
      </c>
      <c r="F267" s="198" t="s">
        <v>272</v>
      </c>
      <c r="G267" s="13"/>
      <c r="H267" s="199">
        <v>8.7300000000000004</v>
      </c>
      <c r="I267" s="200"/>
      <c r="J267" s="13"/>
      <c r="K267" s="13"/>
      <c r="L267" s="195"/>
      <c r="M267" s="201"/>
      <c r="N267" s="202"/>
      <c r="O267" s="202"/>
      <c r="P267" s="202"/>
      <c r="Q267" s="202"/>
      <c r="R267" s="202"/>
      <c r="S267" s="202"/>
      <c r="T267" s="20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197" t="s">
        <v>124</v>
      </c>
      <c r="AU267" s="197" t="s">
        <v>122</v>
      </c>
      <c r="AV267" s="13" t="s">
        <v>122</v>
      </c>
      <c r="AW267" s="13" t="s">
        <v>31</v>
      </c>
      <c r="AX267" s="13" t="s">
        <v>75</v>
      </c>
      <c r="AY267" s="197" t="s">
        <v>115</v>
      </c>
    </row>
    <row r="268" s="13" customFormat="1">
      <c r="A268" s="13"/>
      <c r="B268" s="195"/>
      <c r="C268" s="13"/>
      <c r="D268" s="196" t="s">
        <v>124</v>
      </c>
      <c r="E268" s="197" t="s">
        <v>1</v>
      </c>
      <c r="F268" s="198" t="s">
        <v>273</v>
      </c>
      <c r="G268" s="13"/>
      <c r="H268" s="199">
        <v>29.100000000000001</v>
      </c>
      <c r="I268" s="200"/>
      <c r="J268" s="13"/>
      <c r="K268" s="13"/>
      <c r="L268" s="195"/>
      <c r="M268" s="201"/>
      <c r="N268" s="202"/>
      <c r="O268" s="202"/>
      <c r="P268" s="202"/>
      <c r="Q268" s="202"/>
      <c r="R268" s="202"/>
      <c r="S268" s="202"/>
      <c r="T268" s="20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197" t="s">
        <v>124</v>
      </c>
      <c r="AU268" s="197" t="s">
        <v>122</v>
      </c>
      <c r="AV268" s="13" t="s">
        <v>122</v>
      </c>
      <c r="AW268" s="13" t="s">
        <v>31</v>
      </c>
      <c r="AX268" s="13" t="s">
        <v>75</v>
      </c>
      <c r="AY268" s="197" t="s">
        <v>115</v>
      </c>
    </row>
    <row r="269" s="13" customFormat="1">
      <c r="A269" s="13"/>
      <c r="B269" s="195"/>
      <c r="C269" s="13"/>
      <c r="D269" s="196" t="s">
        <v>124</v>
      </c>
      <c r="E269" s="197" t="s">
        <v>1</v>
      </c>
      <c r="F269" s="198" t="s">
        <v>274</v>
      </c>
      <c r="G269" s="13"/>
      <c r="H269" s="199">
        <v>28.559999999999999</v>
      </c>
      <c r="I269" s="200"/>
      <c r="J269" s="13"/>
      <c r="K269" s="13"/>
      <c r="L269" s="195"/>
      <c r="M269" s="201"/>
      <c r="N269" s="202"/>
      <c r="O269" s="202"/>
      <c r="P269" s="202"/>
      <c r="Q269" s="202"/>
      <c r="R269" s="202"/>
      <c r="S269" s="202"/>
      <c r="T269" s="20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197" t="s">
        <v>124</v>
      </c>
      <c r="AU269" s="197" t="s">
        <v>122</v>
      </c>
      <c r="AV269" s="13" t="s">
        <v>122</v>
      </c>
      <c r="AW269" s="13" t="s">
        <v>31</v>
      </c>
      <c r="AX269" s="13" t="s">
        <v>75</v>
      </c>
      <c r="AY269" s="197" t="s">
        <v>115</v>
      </c>
    </row>
    <row r="270" s="13" customFormat="1">
      <c r="A270" s="13"/>
      <c r="B270" s="195"/>
      <c r="C270" s="13"/>
      <c r="D270" s="196" t="s">
        <v>124</v>
      </c>
      <c r="E270" s="197" t="s">
        <v>1</v>
      </c>
      <c r="F270" s="198" t="s">
        <v>275</v>
      </c>
      <c r="G270" s="13"/>
      <c r="H270" s="199">
        <v>28.079999999999998</v>
      </c>
      <c r="I270" s="200"/>
      <c r="J270" s="13"/>
      <c r="K270" s="13"/>
      <c r="L270" s="195"/>
      <c r="M270" s="201"/>
      <c r="N270" s="202"/>
      <c r="O270" s="202"/>
      <c r="P270" s="202"/>
      <c r="Q270" s="202"/>
      <c r="R270" s="202"/>
      <c r="S270" s="202"/>
      <c r="T270" s="20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197" t="s">
        <v>124</v>
      </c>
      <c r="AU270" s="197" t="s">
        <v>122</v>
      </c>
      <c r="AV270" s="13" t="s">
        <v>122</v>
      </c>
      <c r="AW270" s="13" t="s">
        <v>31</v>
      </c>
      <c r="AX270" s="13" t="s">
        <v>75</v>
      </c>
      <c r="AY270" s="197" t="s">
        <v>115</v>
      </c>
    </row>
    <row r="271" s="13" customFormat="1">
      <c r="A271" s="13"/>
      <c r="B271" s="195"/>
      <c r="C271" s="13"/>
      <c r="D271" s="196" t="s">
        <v>124</v>
      </c>
      <c r="E271" s="197" t="s">
        <v>1</v>
      </c>
      <c r="F271" s="198" t="s">
        <v>276</v>
      </c>
      <c r="G271" s="13"/>
      <c r="H271" s="199">
        <v>28.140000000000001</v>
      </c>
      <c r="I271" s="200"/>
      <c r="J271" s="13"/>
      <c r="K271" s="13"/>
      <c r="L271" s="195"/>
      <c r="M271" s="201"/>
      <c r="N271" s="202"/>
      <c r="O271" s="202"/>
      <c r="P271" s="202"/>
      <c r="Q271" s="202"/>
      <c r="R271" s="202"/>
      <c r="S271" s="202"/>
      <c r="T271" s="20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197" t="s">
        <v>124</v>
      </c>
      <c r="AU271" s="197" t="s">
        <v>122</v>
      </c>
      <c r="AV271" s="13" t="s">
        <v>122</v>
      </c>
      <c r="AW271" s="13" t="s">
        <v>31</v>
      </c>
      <c r="AX271" s="13" t="s">
        <v>75</v>
      </c>
      <c r="AY271" s="197" t="s">
        <v>115</v>
      </c>
    </row>
    <row r="272" s="13" customFormat="1">
      <c r="A272" s="13"/>
      <c r="B272" s="195"/>
      <c r="C272" s="13"/>
      <c r="D272" s="196" t="s">
        <v>124</v>
      </c>
      <c r="E272" s="197" t="s">
        <v>1</v>
      </c>
      <c r="F272" s="198" t="s">
        <v>277</v>
      </c>
      <c r="G272" s="13"/>
      <c r="H272" s="199">
        <v>20.033999999999999</v>
      </c>
      <c r="I272" s="200"/>
      <c r="J272" s="13"/>
      <c r="K272" s="13"/>
      <c r="L272" s="195"/>
      <c r="M272" s="201"/>
      <c r="N272" s="202"/>
      <c r="O272" s="202"/>
      <c r="P272" s="202"/>
      <c r="Q272" s="202"/>
      <c r="R272" s="202"/>
      <c r="S272" s="202"/>
      <c r="T272" s="20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197" t="s">
        <v>124</v>
      </c>
      <c r="AU272" s="197" t="s">
        <v>122</v>
      </c>
      <c r="AV272" s="13" t="s">
        <v>122</v>
      </c>
      <c r="AW272" s="13" t="s">
        <v>31</v>
      </c>
      <c r="AX272" s="13" t="s">
        <v>75</v>
      </c>
      <c r="AY272" s="197" t="s">
        <v>115</v>
      </c>
    </row>
    <row r="273" s="14" customFormat="1">
      <c r="A273" s="14"/>
      <c r="B273" s="204"/>
      <c r="C273" s="14"/>
      <c r="D273" s="196" t="s">
        <v>124</v>
      </c>
      <c r="E273" s="205" t="s">
        <v>1</v>
      </c>
      <c r="F273" s="206" t="s">
        <v>148</v>
      </c>
      <c r="G273" s="14"/>
      <c r="H273" s="207">
        <v>2832.5489999999995</v>
      </c>
      <c r="I273" s="208"/>
      <c r="J273" s="14"/>
      <c r="K273" s="14"/>
      <c r="L273" s="204"/>
      <c r="M273" s="209"/>
      <c r="N273" s="210"/>
      <c r="O273" s="210"/>
      <c r="P273" s="210"/>
      <c r="Q273" s="210"/>
      <c r="R273" s="210"/>
      <c r="S273" s="210"/>
      <c r="T273" s="211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05" t="s">
        <v>124</v>
      </c>
      <c r="AU273" s="205" t="s">
        <v>122</v>
      </c>
      <c r="AV273" s="14" t="s">
        <v>149</v>
      </c>
      <c r="AW273" s="14" t="s">
        <v>31</v>
      </c>
      <c r="AX273" s="14" t="s">
        <v>75</v>
      </c>
      <c r="AY273" s="205" t="s">
        <v>115</v>
      </c>
    </row>
    <row r="274" s="16" customFormat="1">
      <c r="A274" s="16"/>
      <c r="B274" s="220"/>
      <c r="C274" s="16"/>
      <c r="D274" s="196" t="s">
        <v>124</v>
      </c>
      <c r="E274" s="221" t="s">
        <v>1</v>
      </c>
      <c r="F274" s="222" t="s">
        <v>278</v>
      </c>
      <c r="G274" s="16"/>
      <c r="H274" s="221" t="s">
        <v>1</v>
      </c>
      <c r="I274" s="223"/>
      <c r="J274" s="16"/>
      <c r="K274" s="16"/>
      <c r="L274" s="220"/>
      <c r="M274" s="224"/>
      <c r="N274" s="225"/>
      <c r="O274" s="225"/>
      <c r="P274" s="225"/>
      <c r="Q274" s="225"/>
      <c r="R274" s="225"/>
      <c r="S274" s="225"/>
      <c r="T274" s="22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T274" s="221" t="s">
        <v>124</v>
      </c>
      <c r="AU274" s="221" t="s">
        <v>122</v>
      </c>
      <c r="AV274" s="16" t="s">
        <v>83</v>
      </c>
      <c r="AW274" s="16" t="s">
        <v>31</v>
      </c>
      <c r="AX274" s="16" t="s">
        <v>75</v>
      </c>
      <c r="AY274" s="221" t="s">
        <v>115</v>
      </c>
    </row>
    <row r="275" s="13" customFormat="1">
      <c r="A275" s="13"/>
      <c r="B275" s="195"/>
      <c r="C275" s="13"/>
      <c r="D275" s="196" t="s">
        <v>124</v>
      </c>
      <c r="E275" s="197" t="s">
        <v>1</v>
      </c>
      <c r="F275" s="198" t="s">
        <v>279</v>
      </c>
      <c r="G275" s="13"/>
      <c r="H275" s="199">
        <v>496</v>
      </c>
      <c r="I275" s="200"/>
      <c r="J275" s="13"/>
      <c r="K275" s="13"/>
      <c r="L275" s="195"/>
      <c r="M275" s="201"/>
      <c r="N275" s="202"/>
      <c r="O275" s="202"/>
      <c r="P275" s="202"/>
      <c r="Q275" s="202"/>
      <c r="R275" s="202"/>
      <c r="S275" s="202"/>
      <c r="T275" s="20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197" t="s">
        <v>124</v>
      </c>
      <c r="AU275" s="197" t="s">
        <v>122</v>
      </c>
      <c r="AV275" s="13" t="s">
        <v>122</v>
      </c>
      <c r="AW275" s="13" t="s">
        <v>31</v>
      </c>
      <c r="AX275" s="13" t="s">
        <v>75</v>
      </c>
      <c r="AY275" s="197" t="s">
        <v>115</v>
      </c>
    </row>
    <row r="276" s="14" customFormat="1">
      <c r="A276" s="14"/>
      <c r="B276" s="204"/>
      <c r="C276" s="14"/>
      <c r="D276" s="196" t="s">
        <v>124</v>
      </c>
      <c r="E276" s="205" t="s">
        <v>1</v>
      </c>
      <c r="F276" s="206" t="s">
        <v>148</v>
      </c>
      <c r="G276" s="14"/>
      <c r="H276" s="207">
        <v>496</v>
      </c>
      <c r="I276" s="208"/>
      <c r="J276" s="14"/>
      <c r="K276" s="14"/>
      <c r="L276" s="204"/>
      <c r="M276" s="209"/>
      <c r="N276" s="210"/>
      <c r="O276" s="210"/>
      <c r="P276" s="210"/>
      <c r="Q276" s="210"/>
      <c r="R276" s="210"/>
      <c r="S276" s="210"/>
      <c r="T276" s="211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05" t="s">
        <v>124</v>
      </c>
      <c r="AU276" s="205" t="s">
        <v>122</v>
      </c>
      <c r="AV276" s="14" t="s">
        <v>149</v>
      </c>
      <c r="AW276" s="14" t="s">
        <v>31</v>
      </c>
      <c r="AX276" s="14" t="s">
        <v>75</v>
      </c>
      <c r="AY276" s="205" t="s">
        <v>115</v>
      </c>
    </row>
    <row r="277" s="15" customFormat="1">
      <c r="A277" s="15"/>
      <c r="B277" s="212"/>
      <c r="C277" s="15"/>
      <c r="D277" s="196" t="s">
        <v>124</v>
      </c>
      <c r="E277" s="213" t="s">
        <v>1</v>
      </c>
      <c r="F277" s="214" t="s">
        <v>150</v>
      </c>
      <c r="G277" s="15"/>
      <c r="H277" s="215">
        <v>3328.5489999999995</v>
      </c>
      <c r="I277" s="216"/>
      <c r="J277" s="15"/>
      <c r="K277" s="15"/>
      <c r="L277" s="212"/>
      <c r="M277" s="217"/>
      <c r="N277" s="218"/>
      <c r="O277" s="218"/>
      <c r="P277" s="218"/>
      <c r="Q277" s="218"/>
      <c r="R277" s="218"/>
      <c r="S277" s="218"/>
      <c r="T277" s="219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T277" s="213" t="s">
        <v>124</v>
      </c>
      <c r="AU277" s="213" t="s">
        <v>122</v>
      </c>
      <c r="AV277" s="15" t="s">
        <v>121</v>
      </c>
      <c r="AW277" s="15" t="s">
        <v>31</v>
      </c>
      <c r="AX277" s="15" t="s">
        <v>83</v>
      </c>
      <c r="AY277" s="213" t="s">
        <v>115</v>
      </c>
    </row>
    <row r="278" s="2" customFormat="1" ht="37.8" customHeight="1">
      <c r="A278" s="38"/>
      <c r="B278" s="180"/>
      <c r="C278" s="181" t="s">
        <v>121</v>
      </c>
      <c r="D278" s="181" t="s">
        <v>117</v>
      </c>
      <c r="E278" s="182" t="s">
        <v>280</v>
      </c>
      <c r="F278" s="183" t="s">
        <v>281</v>
      </c>
      <c r="G278" s="184" t="s">
        <v>120</v>
      </c>
      <c r="H278" s="185">
        <v>1664.2750000000001</v>
      </c>
      <c r="I278" s="186"/>
      <c r="J278" s="187">
        <f>ROUND(I278*H278,2)</f>
        <v>0</v>
      </c>
      <c r="K278" s="188"/>
      <c r="L278" s="39"/>
      <c r="M278" s="189" t="s">
        <v>1</v>
      </c>
      <c r="N278" s="190" t="s">
        <v>41</v>
      </c>
      <c r="O278" s="82"/>
      <c r="P278" s="191">
        <f>O278*H278</f>
        <v>0</v>
      </c>
      <c r="Q278" s="191">
        <v>0</v>
      </c>
      <c r="R278" s="191">
        <f>Q278*H278</f>
        <v>0</v>
      </c>
      <c r="S278" s="191">
        <v>0</v>
      </c>
      <c r="T278" s="192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193" t="s">
        <v>121</v>
      </c>
      <c r="AT278" s="193" t="s">
        <v>117</v>
      </c>
      <c r="AU278" s="193" t="s">
        <v>122</v>
      </c>
      <c r="AY278" s="19" t="s">
        <v>115</v>
      </c>
      <c r="BE278" s="194">
        <f>IF(N278="základná",J278,0)</f>
        <v>0</v>
      </c>
      <c r="BF278" s="194">
        <f>IF(N278="znížená",J278,0)</f>
        <v>0</v>
      </c>
      <c r="BG278" s="194">
        <f>IF(N278="zákl. prenesená",J278,0)</f>
        <v>0</v>
      </c>
      <c r="BH278" s="194">
        <f>IF(N278="zníž. prenesená",J278,0)</f>
        <v>0</v>
      </c>
      <c r="BI278" s="194">
        <f>IF(N278="nulová",J278,0)</f>
        <v>0</v>
      </c>
      <c r="BJ278" s="19" t="s">
        <v>122</v>
      </c>
      <c r="BK278" s="194">
        <f>ROUND(I278*H278,2)</f>
        <v>0</v>
      </c>
      <c r="BL278" s="19" t="s">
        <v>121</v>
      </c>
      <c r="BM278" s="193" t="s">
        <v>282</v>
      </c>
    </row>
    <row r="279" s="13" customFormat="1">
      <c r="A279" s="13"/>
      <c r="B279" s="195"/>
      <c r="C279" s="13"/>
      <c r="D279" s="196" t="s">
        <v>124</v>
      </c>
      <c r="E279" s="197" t="s">
        <v>1</v>
      </c>
      <c r="F279" s="198" t="s">
        <v>283</v>
      </c>
      <c r="G279" s="13"/>
      <c r="H279" s="199">
        <v>1664.2750000000001</v>
      </c>
      <c r="I279" s="200"/>
      <c r="J279" s="13"/>
      <c r="K279" s="13"/>
      <c r="L279" s="195"/>
      <c r="M279" s="201"/>
      <c r="N279" s="202"/>
      <c r="O279" s="202"/>
      <c r="P279" s="202"/>
      <c r="Q279" s="202"/>
      <c r="R279" s="202"/>
      <c r="S279" s="202"/>
      <c r="T279" s="20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197" t="s">
        <v>124</v>
      </c>
      <c r="AU279" s="197" t="s">
        <v>122</v>
      </c>
      <c r="AV279" s="13" t="s">
        <v>122</v>
      </c>
      <c r="AW279" s="13" t="s">
        <v>31</v>
      </c>
      <c r="AX279" s="13" t="s">
        <v>83</v>
      </c>
      <c r="AY279" s="197" t="s">
        <v>115</v>
      </c>
    </row>
    <row r="280" s="2" customFormat="1" ht="24.15" customHeight="1">
      <c r="A280" s="38"/>
      <c r="B280" s="180"/>
      <c r="C280" s="181" t="s">
        <v>284</v>
      </c>
      <c r="D280" s="181" t="s">
        <v>117</v>
      </c>
      <c r="E280" s="182" t="s">
        <v>285</v>
      </c>
      <c r="F280" s="183" t="s">
        <v>286</v>
      </c>
      <c r="G280" s="184" t="s">
        <v>287</v>
      </c>
      <c r="H280" s="185">
        <v>1240</v>
      </c>
      <c r="I280" s="186"/>
      <c r="J280" s="187">
        <f>ROUND(I280*H280,2)</f>
        <v>0</v>
      </c>
      <c r="K280" s="188"/>
      <c r="L280" s="39"/>
      <c r="M280" s="189" t="s">
        <v>1</v>
      </c>
      <c r="N280" s="190" t="s">
        <v>41</v>
      </c>
      <c r="O280" s="82"/>
      <c r="P280" s="191">
        <f>O280*H280</f>
        <v>0</v>
      </c>
      <c r="Q280" s="191">
        <v>0.00097000000000000005</v>
      </c>
      <c r="R280" s="191">
        <f>Q280*H280</f>
        <v>1.2028000000000001</v>
      </c>
      <c r="S280" s="191">
        <v>0</v>
      </c>
      <c r="T280" s="192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193" t="s">
        <v>121</v>
      </c>
      <c r="AT280" s="193" t="s">
        <v>117</v>
      </c>
      <c r="AU280" s="193" t="s">
        <v>122</v>
      </c>
      <c r="AY280" s="19" t="s">
        <v>115</v>
      </c>
      <c r="BE280" s="194">
        <f>IF(N280="základná",J280,0)</f>
        <v>0</v>
      </c>
      <c r="BF280" s="194">
        <f>IF(N280="znížená",J280,0)</f>
        <v>0</v>
      </c>
      <c r="BG280" s="194">
        <f>IF(N280="zákl. prenesená",J280,0)</f>
        <v>0</v>
      </c>
      <c r="BH280" s="194">
        <f>IF(N280="zníž. prenesená",J280,0)</f>
        <v>0</v>
      </c>
      <c r="BI280" s="194">
        <f>IF(N280="nulová",J280,0)</f>
        <v>0</v>
      </c>
      <c r="BJ280" s="19" t="s">
        <v>122</v>
      </c>
      <c r="BK280" s="194">
        <f>ROUND(I280*H280,2)</f>
        <v>0</v>
      </c>
      <c r="BL280" s="19" t="s">
        <v>121</v>
      </c>
      <c r="BM280" s="193" t="s">
        <v>288</v>
      </c>
    </row>
    <row r="281" s="16" customFormat="1">
      <c r="A281" s="16"/>
      <c r="B281" s="220"/>
      <c r="C281" s="16"/>
      <c r="D281" s="196" t="s">
        <v>124</v>
      </c>
      <c r="E281" s="221" t="s">
        <v>1</v>
      </c>
      <c r="F281" s="222" t="s">
        <v>278</v>
      </c>
      <c r="G281" s="16"/>
      <c r="H281" s="221" t="s">
        <v>1</v>
      </c>
      <c r="I281" s="223"/>
      <c r="J281" s="16"/>
      <c r="K281" s="16"/>
      <c r="L281" s="220"/>
      <c r="M281" s="224"/>
      <c r="N281" s="225"/>
      <c r="O281" s="225"/>
      <c r="P281" s="225"/>
      <c r="Q281" s="225"/>
      <c r="R281" s="225"/>
      <c r="S281" s="225"/>
      <c r="T281" s="22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T281" s="221" t="s">
        <v>124</v>
      </c>
      <c r="AU281" s="221" t="s">
        <v>122</v>
      </c>
      <c r="AV281" s="16" t="s">
        <v>83</v>
      </c>
      <c r="AW281" s="16" t="s">
        <v>31</v>
      </c>
      <c r="AX281" s="16" t="s">
        <v>75</v>
      </c>
      <c r="AY281" s="221" t="s">
        <v>115</v>
      </c>
    </row>
    <row r="282" s="13" customFormat="1">
      <c r="A282" s="13"/>
      <c r="B282" s="195"/>
      <c r="C282" s="13"/>
      <c r="D282" s="196" t="s">
        <v>124</v>
      </c>
      <c r="E282" s="197" t="s">
        <v>1</v>
      </c>
      <c r="F282" s="198" t="s">
        <v>289</v>
      </c>
      <c r="G282" s="13"/>
      <c r="H282" s="199">
        <v>1240</v>
      </c>
      <c r="I282" s="200"/>
      <c r="J282" s="13"/>
      <c r="K282" s="13"/>
      <c r="L282" s="195"/>
      <c r="M282" s="201"/>
      <c r="N282" s="202"/>
      <c r="O282" s="202"/>
      <c r="P282" s="202"/>
      <c r="Q282" s="202"/>
      <c r="R282" s="202"/>
      <c r="S282" s="202"/>
      <c r="T282" s="20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197" t="s">
        <v>124</v>
      </c>
      <c r="AU282" s="197" t="s">
        <v>122</v>
      </c>
      <c r="AV282" s="13" t="s">
        <v>122</v>
      </c>
      <c r="AW282" s="13" t="s">
        <v>31</v>
      </c>
      <c r="AX282" s="13" t="s">
        <v>75</v>
      </c>
      <c r="AY282" s="197" t="s">
        <v>115</v>
      </c>
    </row>
    <row r="283" s="15" customFormat="1">
      <c r="A283" s="15"/>
      <c r="B283" s="212"/>
      <c r="C283" s="15"/>
      <c r="D283" s="196" t="s">
        <v>124</v>
      </c>
      <c r="E283" s="213" t="s">
        <v>1</v>
      </c>
      <c r="F283" s="214" t="s">
        <v>150</v>
      </c>
      <c r="G283" s="15"/>
      <c r="H283" s="215">
        <v>1240</v>
      </c>
      <c r="I283" s="216"/>
      <c r="J283" s="15"/>
      <c r="K283" s="15"/>
      <c r="L283" s="212"/>
      <c r="M283" s="217"/>
      <c r="N283" s="218"/>
      <c r="O283" s="218"/>
      <c r="P283" s="218"/>
      <c r="Q283" s="218"/>
      <c r="R283" s="218"/>
      <c r="S283" s="218"/>
      <c r="T283" s="219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13" t="s">
        <v>124</v>
      </c>
      <c r="AU283" s="213" t="s">
        <v>122</v>
      </c>
      <c r="AV283" s="15" t="s">
        <v>121</v>
      </c>
      <c r="AW283" s="15" t="s">
        <v>31</v>
      </c>
      <c r="AX283" s="15" t="s">
        <v>83</v>
      </c>
      <c r="AY283" s="213" t="s">
        <v>115</v>
      </c>
    </row>
    <row r="284" s="2" customFormat="1" ht="24.15" customHeight="1">
      <c r="A284" s="38"/>
      <c r="B284" s="180"/>
      <c r="C284" s="181" t="s">
        <v>290</v>
      </c>
      <c r="D284" s="181" t="s">
        <v>117</v>
      </c>
      <c r="E284" s="182" t="s">
        <v>291</v>
      </c>
      <c r="F284" s="183" t="s">
        <v>292</v>
      </c>
      <c r="G284" s="184" t="s">
        <v>287</v>
      </c>
      <c r="H284" s="185">
        <v>4720.9160000000002</v>
      </c>
      <c r="I284" s="186"/>
      <c r="J284" s="187">
        <f>ROUND(I284*H284,2)</f>
        <v>0</v>
      </c>
      <c r="K284" s="188"/>
      <c r="L284" s="39"/>
      <c r="M284" s="189" t="s">
        <v>1</v>
      </c>
      <c r="N284" s="190" t="s">
        <v>41</v>
      </c>
      <c r="O284" s="82"/>
      <c r="P284" s="191">
        <f>O284*H284</f>
        <v>0</v>
      </c>
      <c r="Q284" s="191">
        <v>0.00084999999999999995</v>
      </c>
      <c r="R284" s="191">
        <f>Q284*H284</f>
        <v>4.0127785999999999</v>
      </c>
      <c r="S284" s="191">
        <v>0</v>
      </c>
      <c r="T284" s="192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193" t="s">
        <v>121</v>
      </c>
      <c r="AT284" s="193" t="s">
        <v>117</v>
      </c>
      <c r="AU284" s="193" t="s">
        <v>122</v>
      </c>
      <c r="AY284" s="19" t="s">
        <v>115</v>
      </c>
      <c r="BE284" s="194">
        <f>IF(N284="základná",J284,0)</f>
        <v>0</v>
      </c>
      <c r="BF284" s="194">
        <f>IF(N284="znížená",J284,0)</f>
        <v>0</v>
      </c>
      <c r="BG284" s="194">
        <f>IF(N284="zákl. prenesená",J284,0)</f>
        <v>0</v>
      </c>
      <c r="BH284" s="194">
        <f>IF(N284="zníž. prenesená",J284,0)</f>
        <v>0</v>
      </c>
      <c r="BI284" s="194">
        <f>IF(N284="nulová",J284,0)</f>
        <v>0</v>
      </c>
      <c r="BJ284" s="19" t="s">
        <v>122</v>
      </c>
      <c r="BK284" s="194">
        <f>ROUND(I284*H284,2)</f>
        <v>0</v>
      </c>
      <c r="BL284" s="19" t="s">
        <v>121</v>
      </c>
      <c r="BM284" s="193" t="s">
        <v>293</v>
      </c>
    </row>
    <row r="285" s="13" customFormat="1">
      <c r="A285" s="13"/>
      <c r="B285" s="195"/>
      <c r="C285" s="13"/>
      <c r="D285" s="196" t="s">
        <v>124</v>
      </c>
      <c r="E285" s="197" t="s">
        <v>1</v>
      </c>
      <c r="F285" s="198" t="s">
        <v>294</v>
      </c>
      <c r="G285" s="13"/>
      <c r="H285" s="199">
        <v>30.399999999999999</v>
      </c>
      <c r="I285" s="200"/>
      <c r="J285" s="13"/>
      <c r="K285" s="13"/>
      <c r="L285" s="195"/>
      <c r="M285" s="201"/>
      <c r="N285" s="202"/>
      <c r="O285" s="202"/>
      <c r="P285" s="202"/>
      <c r="Q285" s="202"/>
      <c r="R285" s="202"/>
      <c r="S285" s="202"/>
      <c r="T285" s="20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197" t="s">
        <v>124</v>
      </c>
      <c r="AU285" s="197" t="s">
        <v>122</v>
      </c>
      <c r="AV285" s="13" t="s">
        <v>122</v>
      </c>
      <c r="AW285" s="13" t="s">
        <v>31</v>
      </c>
      <c r="AX285" s="13" t="s">
        <v>75</v>
      </c>
      <c r="AY285" s="197" t="s">
        <v>115</v>
      </c>
    </row>
    <row r="286" s="13" customFormat="1">
      <c r="A286" s="13"/>
      <c r="B286" s="195"/>
      <c r="C286" s="13"/>
      <c r="D286" s="196" t="s">
        <v>124</v>
      </c>
      <c r="E286" s="197" t="s">
        <v>1</v>
      </c>
      <c r="F286" s="198" t="s">
        <v>295</v>
      </c>
      <c r="G286" s="13"/>
      <c r="H286" s="199">
        <v>7.5800000000000001</v>
      </c>
      <c r="I286" s="200"/>
      <c r="J286" s="13"/>
      <c r="K286" s="13"/>
      <c r="L286" s="195"/>
      <c r="M286" s="201"/>
      <c r="N286" s="202"/>
      <c r="O286" s="202"/>
      <c r="P286" s="202"/>
      <c r="Q286" s="202"/>
      <c r="R286" s="202"/>
      <c r="S286" s="202"/>
      <c r="T286" s="20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197" t="s">
        <v>124</v>
      </c>
      <c r="AU286" s="197" t="s">
        <v>122</v>
      </c>
      <c r="AV286" s="13" t="s">
        <v>122</v>
      </c>
      <c r="AW286" s="13" t="s">
        <v>31</v>
      </c>
      <c r="AX286" s="13" t="s">
        <v>75</v>
      </c>
      <c r="AY286" s="197" t="s">
        <v>115</v>
      </c>
    </row>
    <row r="287" s="13" customFormat="1">
      <c r="A287" s="13"/>
      <c r="B287" s="195"/>
      <c r="C287" s="13"/>
      <c r="D287" s="196" t="s">
        <v>124</v>
      </c>
      <c r="E287" s="197" t="s">
        <v>1</v>
      </c>
      <c r="F287" s="198" t="s">
        <v>296</v>
      </c>
      <c r="G287" s="13"/>
      <c r="H287" s="199">
        <v>37.799999999999997</v>
      </c>
      <c r="I287" s="200"/>
      <c r="J287" s="13"/>
      <c r="K287" s="13"/>
      <c r="L287" s="195"/>
      <c r="M287" s="201"/>
      <c r="N287" s="202"/>
      <c r="O287" s="202"/>
      <c r="P287" s="202"/>
      <c r="Q287" s="202"/>
      <c r="R287" s="202"/>
      <c r="S287" s="202"/>
      <c r="T287" s="20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197" t="s">
        <v>124</v>
      </c>
      <c r="AU287" s="197" t="s">
        <v>122</v>
      </c>
      <c r="AV287" s="13" t="s">
        <v>122</v>
      </c>
      <c r="AW287" s="13" t="s">
        <v>31</v>
      </c>
      <c r="AX287" s="13" t="s">
        <v>75</v>
      </c>
      <c r="AY287" s="197" t="s">
        <v>115</v>
      </c>
    </row>
    <row r="288" s="13" customFormat="1">
      <c r="A288" s="13"/>
      <c r="B288" s="195"/>
      <c r="C288" s="13"/>
      <c r="D288" s="196" t="s">
        <v>124</v>
      </c>
      <c r="E288" s="197" t="s">
        <v>1</v>
      </c>
      <c r="F288" s="198" t="s">
        <v>297</v>
      </c>
      <c r="G288" s="13"/>
      <c r="H288" s="199">
        <v>39.299999999999997</v>
      </c>
      <c r="I288" s="200"/>
      <c r="J288" s="13"/>
      <c r="K288" s="13"/>
      <c r="L288" s="195"/>
      <c r="M288" s="201"/>
      <c r="N288" s="202"/>
      <c r="O288" s="202"/>
      <c r="P288" s="202"/>
      <c r="Q288" s="202"/>
      <c r="R288" s="202"/>
      <c r="S288" s="202"/>
      <c r="T288" s="20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197" t="s">
        <v>124</v>
      </c>
      <c r="AU288" s="197" t="s">
        <v>122</v>
      </c>
      <c r="AV288" s="13" t="s">
        <v>122</v>
      </c>
      <c r="AW288" s="13" t="s">
        <v>31</v>
      </c>
      <c r="AX288" s="13" t="s">
        <v>75</v>
      </c>
      <c r="AY288" s="197" t="s">
        <v>115</v>
      </c>
    </row>
    <row r="289" s="13" customFormat="1">
      <c r="A289" s="13"/>
      <c r="B289" s="195"/>
      <c r="C289" s="13"/>
      <c r="D289" s="196" t="s">
        <v>124</v>
      </c>
      <c r="E289" s="197" t="s">
        <v>1</v>
      </c>
      <c r="F289" s="198" t="s">
        <v>298</v>
      </c>
      <c r="G289" s="13"/>
      <c r="H289" s="199">
        <v>42.200000000000003</v>
      </c>
      <c r="I289" s="200"/>
      <c r="J289" s="13"/>
      <c r="K289" s="13"/>
      <c r="L289" s="195"/>
      <c r="M289" s="201"/>
      <c r="N289" s="202"/>
      <c r="O289" s="202"/>
      <c r="P289" s="202"/>
      <c r="Q289" s="202"/>
      <c r="R289" s="202"/>
      <c r="S289" s="202"/>
      <c r="T289" s="20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197" t="s">
        <v>124</v>
      </c>
      <c r="AU289" s="197" t="s">
        <v>122</v>
      </c>
      <c r="AV289" s="13" t="s">
        <v>122</v>
      </c>
      <c r="AW289" s="13" t="s">
        <v>31</v>
      </c>
      <c r="AX289" s="13" t="s">
        <v>75</v>
      </c>
      <c r="AY289" s="197" t="s">
        <v>115</v>
      </c>
    </row>
    <row r="290" s="13" customFormat="1">
      <c r="A290" s="13"/>
      <c r="B290" s="195"/>
      <c r="C290" s="13"/>
      <c r="D290" s="196" t="s">
        <v>124</v>
      </c>
      <c r="E290" s="197" t="s">
        <v>1</v>
      </c>
      <c r="F290" s="198" t="s">
        <v>299</v>
      </c>
      <c r="G290" s="13"/>
      <c r="H290" s="199">
        <v>44.600000000000001</v>
      </c>
      <c r="I290" s="200"/>
      <c r="J290" s="13"/>
      <c r="K290" s="13"/>
      <c r="L290" s="195"/>
      <c r="M290" s="201"/>
      <c r="N290" s="202"/>
      <c r="O290" s="202"/>
      <c r="P290" s="202"/>
      <c r="Q290" s="202"/>
      <c r="R290" s="202"/>
      <c r="S290" s="202"/>
      <c r="T290" s="20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197" t="s">
        <v>124</v>
      </c>
      <c r="AU290" s="197" t="s">
        <v>122</v>
      </c>
      <c r="AV290" s="13" t="s">
        <v>122</v>
      </c>
      <c r="AW290" s="13" t="s">
        <v>31</v>
      </c>
      <c r="AX290" s="13" t="s">
        <v>75</v>
      </c>
      <c r="AY290" s="197" t="s">
        <v>115</v>
      </c>
    </row>
    <row r="291" s="13" customFormat="1">
      <c r="A291" s="13"/>
      <c r="B291" s="195"/>
      <c r="C291" s="13"/>
      <c r="D291" s="196" t="s">
        <v>124</v>
      </c>
      <c r="E291" s="197" t="s">
        <v>1</v>
      </c>
      <c r="F291" s="198" t="s">
        <v>300</v>
      </c>
      <c r="G291" s="13"/>
      <c r="H291" s="199">
        <v>37.439999999999998</v>
      </c>
      <c r="I291" s="200"/>
      <c r="J291" s="13"/>
      <c r="K291" s="13"/>
      <c r="L291" s="195"/>
      <c r="M291" s="201"/>
      <c r="N291" s="202"/>
      <c r="O291" s="202"/>
      <c r="P291" s="202"/>
      <c r="Q291" s="202"/>
      <c r="R291" s="202"/>
      <c r="S291" s="202"/>
      <c r="T291" s="20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197" t="s">
        <v>124</v>
      </c>
      <c r="AU291" s="197" t="s">
        <v>122</v>
      </c>
      <c r="AV291" s="13" t="s">
        <v>122</v>
      </c>
      <c r="AW291" s="13" t="s">
        <v>31</v>
      </c>
      <c r="AX291" s="13" t="s">
        <v>75</v>
      </c>
      <c r="AY291" s="197" t="s">
        <v>115</v>
      </c>
    </row>
    <row r="292" s="13" customFormat="1">
      <c r="A292" s="13"/>
      <c r="B292" s="195"/>
      <c r="C292" s="13"/>
      <c r="D292" s="196" t="s">
        <v>124</v>
      </c>
      <c r="E292" s="197" t="s">
        <v>1</v>
      </c>
      <c r="F292" s="198" t="s">
        <v>301</v>
      </c>
      <c r="G292" s="13"/>
      <c r="H292" s="199">
        <v>47.799999999999997</v>
      </c>
      <c r="I292" s="200"/>
      <c r="J292" s="13"/>
      <c r="K292" s="13"/>
      <c r="L292" s="195"/>
      <c r="M292" s="201"/>
      <c r="N292" s="202"/>
      <c r="O292" s="202"/>
      <c r="P292" s="202"/>
      <c r="Q292" s="202"/>
      <c r="R292" s="202"/>
      <c r="S292" s="202"/>
      <c r="T292" s="20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197" t="s">
        <v>124</v>
      </c>
      <c r="AU292" s="197" t="s">
        <v>122</v>
      </c>
      <c r="AV292" s="13" t="s">
        <v>122</v>
      </c>
      <c r="AW292" s="13" t="s">
        <v>31</v>
      </c>
      <c r="AX292" s="13" t="s">
        <v>75</v>
      </c>
      <c r="AY292" s="197" t="s">
        <v>115</v>
      </c>
    </row>
    <row r="293" s="13" customFormat="1">
      <c r="A293" s="13"/>
      <c r="B293" s="195"/>
      <c r="C293" s="13"/>
      <c r="D293" s="196" t="s">
        <v>124</v>
      </c>
      <c r="E293" s="197" t="s">
        <v>1</v>
      </c>
      <c r="F293" s="198" t="s">
        <v>302</v>
      </c>
      <c r="G293" s="13"/>
      <c r="H293" s="199">
        <v>47.799999999999997</v>
      </c>
      <c r="I293" s="200"/>
      <c r="J293" s="13"/>
      <c r="K293" s="13"/>
      <c r="L293" s="195"/>
      <c r="M293" s="201"/>
      <c r="N293" s="202"/>
      <c r="O293" s="202"/>
      <c r="P293" s="202"/>
      <c r="Q293" s="202"/>
      <c r="R293" s="202"/>
      <c r="S293" s="202"/>
      <c r="T293" s="20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197" t="s">
        <v>124</v>
      </c>
      <c r="AU293" s="197" t="s">
        <v>122</v>
      </c>
      <c r="AV293" s="13" t="s">
        <v>122</v>
      </c>
      <c r="AW293" s="13" t="s">
        <v>31</v>
      </c>
      <c r="AX293" s="13" t="s">
        <v>75</v>
      </c>
      <c r="AY293" s="197" t="s">
        <v>115</v>
      </c>
    </row>
    <row r="294" s="13" customFormat="1">
      <c r="A294" s="13"/>
      <c r="B294" s="195"/>
      <c r="C294" s="13"/>
      <c r="D294" s="196" t="s">
        <v>124</v>
      </c>
      <c r="E294" s="197" t="s">
        <v>1</v>
      </c>
      <c r="F294" s="198" t="s">
        <v>303</v>
      </c>
      <c r="G294" s="13"/>
      <c r="H294" s="199">
        <v>47.399999999999999</v>
      </c>
      <c r="I294" s="200"/>
      <c r="J294" s="13"/>
      <c r="K294" s="13"/>
      <c r="L294" s="195"/>
      <c r="M294" s="201"/>
      <c r="N294" s="202"/>
      <c r="O294" s="202"/>
      <c r="P294" s="202"/>
      <c r="Q294" s="202"/>
      <c r="R294" s="202"/>
      <c r="S294" s="202"/>
      <c r="T294" s="20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197" t="s">
        <v>124</v>
      </c>
      <c r="AU294" s="197" t="s">
        <v>122</v>
      </c>
      <c r="AV294" s="13" t="s">
        <v>122</v>
      </c>
      <c r="AW294" s="13" t="s">
        <v>31</v>
      </c>
      <c r="AX294" s="13" t="s">
        <v>75</v>
      </c>
      <c r="AY294" s="197" t="s">
        <v>115</v>
      </c>
    </row>
    <row r="295" s="13" customFormat="1">
      <c r="A295" s="13"/>
      <c r="B295" s="195"/>
      <c r="C295" s="13"/>
      <c r="D295" s="196" t="s">
        <v>124</v>
      </c>
      <c r="E295" s="197" t="s">
        <v>1</v>
      </c>
      <c r="F295" s="198" t="s">
        <v>304</v>
      </c>
      <c r="G295" s="13"/>
      <c r="H295" s="199">
        <v>46.799999999999997</v>
      </c>
      <c r="I295" s="200"/>
      <c r="J295" s="13"/>
      <c r="K295" s="13"/>
      <c r="L295" s="195"/>
      <c r="M295" s="201"/>
      <c r="N295" s="202"/>
      <c r="O295" s="202"/>
      <c r="P295" s="202"/>
      <c r="Q295" s="202"/>
      <c r="R295" s="202"/>
      <c r="S295" s="202"/>
      <c r="T295" s="20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197" t="s">
        <v>124</v>
      </c>
      <c r="AU295" s="197" t="s">
        <v>122</v>
      </c>
      <c r="AV295" s="13" t="s">
        <v>122</v>
      </c>
      <c r="AW295" s="13" t="s">
        <v>31</v>
      </c>
      <c r="AX295" s="13" t="s">
        <v>75</v>
      </c>
      <c r="AY295" s="197" t="s">
        <v>115</v>
      </c>
    </row>
    <row r="296" s="13" customFormat="1">
      <c r="A296" s="13"/>
      <c r="B296" s="195"/>
      <c r="C296" s="13"/>
      <c r="D296" s="196" t="s">
        <v>124</v>
      </c>
      <c r="E296" s="197" t="s">
        <v>1</v>
      </c>
      <c r="F296" s="198" t="s">
        <v>305</v>
      </c>
      <c r="G296" s="13"/>
      <c r="H296" s="199">
        <v>47.100000000000001</v>
      </c>
      <c r="I296" s="200"/>
      <c r="J296" s="13"/>
      <c r="K296" s="13"/>
      <c r="L296" s="195"/>
      <c r="M296" s="201"/>
      <c r="N296" s="202"/>
      <c r="O296" s="202"/>
      <c r="P296" s="202"/>
      <c r="Q296" s="202"/>
      <c r="R296" s="202"/>
      <c r="S296" s="202"/>
      <c r="T296" s="20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197" t="s">
        <v>124</v>
      </c>
      <c r="AU296" s="197" t="s">
        <v>122</v>
      </c>
      <c r="AV296" s="13" t="s">
        <v>122</v>
      </c>
      <c r="AW296" s="13" t="s">
        <v>31</v>
      </c>
      <c r="AX296" s="13" t="s">
        <v>75</v>
      </c>
      <c r="AY296" s="197" t="s">
        <v>115</v>
      </c>
    </row>
    <row r="297" s="13" customFormat="1">
      <c r="A297" s="13"/>
      <c r="B297" s="195"/>
      <c r="C297" s="13"/>
      <c r="D297" s="196" t="s">
        <v>124</v>
      </c>
      <c r="E297" s="197" t="s">
        <v>1</v>
      </c>
      <c r="F297" s="198" t="s">
        <v>306</v>
      </c>
      <c r="G297" s="13"/>
      <c r="H297" s="199">
        <v>45.503999999999998</v>
      </c>
      <c r="I297" s="200"/>
      <c r="J297" s="13"/>
      <c r="K297" s="13"/>
      <c r="L297" s="195"/>
      <c r="M297" s="201"/>
      <c r="N297" s="202"/>
      <c r="O297" s="202"/>
      <c r="P297" s="202"/>
      <c r="Q297" s="202"/>
      <c r="R297" s="202"/>
      <c r="S297" s="202"/>
      <c r="T297" s="20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197" t="s">
        <v>124</v>
      </c>
      <c r="AU297" s="197" t="s">
        <v>122</v>
      </c>
      <c r="AV297" s="13" t="s">
        <v>122</v>
      </c>
      <c r="AW297" s="13" t="s">
        <v>31</v>
      </c>
      <c r="AX297" s="13" t="s">
        <v>75</v>
      </c>
      <c r="AY297" s="197" t="s">
        <v>115</v>
      </c>
    </row>
    <row r="298" s="13" customFormat="1">
      <c r="A298" s="13"/>
      <c r="B298" s="195"/>
      <c r="C298" s="13"/>
      <c r="D298" s="196" t="s">
        <v>124</v>
      </c>
      <c r="E298" s="197" t="s">
        <v>1</v>
      </c>
      <c r="F298" s="198" t="s">
        <v>307</v>
      </c>
      <c r="G298" s="13"/>
      <c r="H298" s="199">
        <v>9.6199999999999992</v>
      </c>
      <c r="I298" s="200"/>
      <c r="J298" s="13"/>
      <c r="K298" s="13"/>
      <c r="L298" s="195"/>
      <c r="M298" s="201"/>
      <c r="N298" s="202"/>
      <c r="O298" s="202"/>
      <c r="P298" s="202"/>
      <c r="Q298" s="202"/>
      <c r="R298" s="202"/>
      <c r="S298" s="202"/>
      <c r="T298" s="20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197" t="s">
        <v>124</v>
      </c>
      <c r="AU298" s="197" t="s">
        <v>122</v>
      </c>
      <c r="AV298" s="13" t="s">
        <v>122</v>
      </c>
      <c r="AW298" s="13" t="s">
        <v>31</v>
      </c>
      <c r="AX298" s="13" t="s">
        <v>75</v>
      </c>
      <c r="AY298" s="197" t="s">
        <v>115</v>
      </c>
    </row>
    <row r="299" s="13" customFormat="1">
      <c r="A299" s="13"/>
      <c r="B299" s="195"/>
      <c r="C299" s="13"/>
      <c r="D299" s="196" t="s">
        <v>124</v>
      </c>
      <c r="E299" s="197" t="s">
        <v>1</v>
      </c>
      <c r="F299" s="198" t="s">
        <v>308</v>
      </c>
      <c r="G299" s="13"/>
      <c r="H299" s="199">
        <v>49</v>
      </c>
      <c r="I299" s="200"/>
      <c r="J299" s="13"/>
      <c r="K299" s="13"/>
      <c r="L299" s="195"/>
      <c r="M299" s="201"/>
      <c r="N299" s="202"/>
      <c r="O299" s="202"/>
      <c r="P299" s="202"/>
      <c r="Q299" s="202"/>
      <c r="R299" s="202"/>
      <c r="S299" s="202"/>
      <c r="T299" s="20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197" t="s">
        <v>124</v>
      </c>
      <c r="AU299" s="197" t="s">
        <v>122</v>
      </c>
      <c r="AV299" s="13" t="s">
        <v>122</v>
      </c>
      <c r="AW299" s="13" t="s">
        <v>31</v>
      </c>
      <c r="AX299" s="13" t="s">
        <v>75</v>
      </c>
      <c r="AY299" s="197" t="s">
        <v>115</v>
      </c>
    </row>
    <row r="300" s="13" customFormat="1">
      <c r="A300" s="13"/>
      <c r="B300" s="195"/>
      <c r="C300" s="13"/>
      <c r="D300" s="196" t="s">
        <v>124</v>
      </c>
      <c r="E300" s="197" t="s">
        <v>1</v>
      </c>
      <c r="F300" s="198" t="s">
        <v>309</v>
      </c>
      <c r="G300" s="13"/>
      <c r="H300" s="199">
        <v>50.600000000000001</v>
      </c>
      <c r="I300" s="200"/>
      <c r="J300" s="13"/>
      <c r="K300" s="13"/>
      <c r="L300" s="195"/>
      <c r="M300" s="201"/>
      <c r="N300" s="202"/>
      <c r="O300" s="202"/>
      <c r="P300" s="202"/>
      <c r="Q300" s="202"/>
      <c r="R300" s="202"/>
      <c r="S300" s="202"/>
      <c r="T300" s="20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197" t="s">
        <v>124</v>
      </c>
      <c r="AU300" s="197" t="s">
        <v>122</v>
      </c>
      <c r="AV300" s="13" t="s">
        <v>122</v>
      </c>
      <c r="AW300" s="13" t="s">
        <v>31</v>
      </c>
      <c r="AX300" s="13" t="s">
        <v>75</v>
      </c>
      <c r="AY300" s="197" t="s">
        <v>115</v>
      </c>
    </row>
    <row r="301" s="13" customFormat="1">
      <c r="A301" s="13"/>
      <c r="B301" s="195"/>
      <c r="C301" s="13"/>
      <c r="D301" s="196" t="s">
        <v>124</v>
      </c>
      <c r="E301" s="197" t="s">
        <v>1</v>
      </c>
      <c r="F301" s="198" t="s">
        <v>310</v>
      </c>
      <c r="G301" s="13"/>
      <c r="H301" s="199">
        <v>51.600000000000001</v>
      </c>
      <c r="I301" s="200"/>
      <c r="J301" s="13"/>
      <c r="K301" s="13"/>
      <c r="L301" s="195"/>
      <c r="M301" s="201"/>
      <c r="N301" s="202"/>
      <c r="O301" s="202"/>
      <c r="P301" s="202"/>
      <c r="Q301" s="202"/>
      <c r="R301" s="202"/>
      <c r="S301" s="202"/>
      <c r="T301" s="20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197" t="s">
        <v>124</v>
      </c>
      <c r="AU301" s="197" t="s">
        <v>122</v>
      </c>
      <c r="AV301" s="13" t="s">
        <v>122</v>
      </c>
      <c r="AW301" s="13" t="s">
        <v>31</v>
      </c>
      <c r="AX301" s="13" t="s">
        <v>75</v>
      </c>
      <c r="AY301" s="197" t="s">
        <v>115</v>
      </c>
    </row>
    <row r="302" s="13" customFormat="1">
      <c r="A302" s="13"/>
      <c r="B302" s="195"/>
      <c r="C302" s="13"/>
      <c r="D302" s="196" t="s">
        <v>124</v>
      </c>
      <c r="E302" s="197" t="s">
        <v>1</v>
      </c>
      <c r="F302" s="198" t="s">
        <v>311</v>
      </c>
      <c r="G302" s="13"/>
      <c r="H302" s="199">
        <v>50.799999999999997</v>
      </c>
      <c r="I302" s="200"/>
      <c r="J302" s="13"/>
      <c r="K302" s="13"/>
      <c r="L302" s="195"/>
      <c r="M302" s="201"/>
      <c r="N302" s="202"/>
      <c r="O302" s="202"/>
      <c r="P302" s="202"/>
      <c r="Q302" s="202"/>
      <c r="R302" s="202"/>
      <c r="S302" s="202"/>
      <c r="T302" s="20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197" t="s">
        <v>124</v>
      </c>
      <c r="AU302" s="197" t="s">
        <v>122</v>
      </c>
      <c r="AV302" s="13" t="s">
        <v>122</v>
      </c>
      <c r="AW302" s="13" t="s">
        <v>31</v>
      </c>
      <c r="AX302" s="13" t="s">
        <v>75</v>
      </c>
      <c r="AY302" s="197" t="s">
        <v>115</v>
      </c>
    </row>
    <row r="303" s="13" customFormat="1">
      <c r="A303" s="13"/>
      <c r="B303" s="195"/>
      <c r="C303" s="13"/>
      <c r="D303" s="196" t="s">
        <v>124</v>
      </c>
      <c r="E303" s="197" t="s">
        <v>1</v>
      </c>
      <c r="F303" s="198" t="s">
        <v>312</v>
      </c>
      <c r="G303" s="13"/>
      <c r="H303" s="199">
        <v>39.119999999999997</v>
      </c>
      <c r="I303" s="200"/>
      <c r="J303" s="13"/>
      <c r="K303" s="13"/>
      <c r="L303" s="195"/>
      <c r="M303" s="201"/>
      <c r="N303" s="202"/>
      <c r="O303" s="202"/>
      <c r="P303" s="202"/>
      <c r="Q303" s="202"/>
      <c r="R303" s="202"/>
      <c r="S303" s="202"/>
      <c r="T303" s="20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197" t="s">
        <v>124</v>
      </c>
      <c r="AU303" s="197" t="s">
        <v>122</v>
      </c>
      <c r="AV303" s="13" t="s">
        <v>122</v>
      </c>
      <c r="AW303" s="13" t="s">
        <v>31</v>
      </c>
      <c r="AX303" s="13" t="s">
        <v>75</v>
      </c>
      <c r="AY303" s="197" t="s">
        <v>115</v>
      </c>
    </row>
    <row r="304" s="13" customFormat="1">
      <c r="A304" s="13"/>
      <c r="B304" s="195"/>
      <c r="C304" s="13"/>
      <c r="D304" s="196" t="s">
        <v>124</v>
      </c>
      <c r="E304" s="197" t="s">
        <v>1</v>
      </c>
      <c r="F304" s="198" t="s">
        <v>313</v>
      </c>
      <c r="G304" s="13"/>
      <c r="H304" s="199">
        <v>9.5999999999999996</v>
      </c>
      <c r="I304" s="200"/>
      <c r="J304" s="13"/>
      <c r="K304" s="13"/>
      <c r="L304" s="195"/>
      <c r="M304" s="201"/>
      <c r="N304" s="202"/>
      <c r="O304" s="202"/>
      <c r="P304" s="202"/>
      <c r="Q304" s="202"/>
      <c r="R304" s="202"/>
      <c r="S304" s="202"/>
      <c r="T304" s="20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197" t="s">
        <v>124</v>
      </c>
      <c r="AU304" s="197" t="s">
        <v>122</v>
      </c>
      <c r="AV304" s="13" t="s">
        <v>122</v>
      </c>
      <c r="AW304" s="13" t="s">
        <v>31</v>
      </c>
      <c r="AX304" s="13" t="s">
        <v>75</v>
      </c>
      <c r="AY304" s="197" t="s">
        <v>115</v>
      </c>
    </row>
    <row r="305" s="13" customFormat="1">
      <c r="A305" s="13"/>
      <c r="B305" s="195"/>
      <c r="C305" s="13"/>
      <c r="D305" s="196" t="s">
        <v>124</v>
      </c>
      <c r="E305" s="197" t="s">
        <v>1</v>
      </c>
      <c r="F305" s="198" t="s">
        <v>314</v>
      </c>
      <c r="G305" s="13"/>
      <c r="H305" s="199">
        <v>47.700000000000003</v>
      </c>
      <c r="I305" s="200"/>
      <c r="J305" s="13"/>
      <c r="K305" s="13"/>
      <c r="L305" s="195"/>
      <c r="M305" s="201"/>
      <c r="N305" s="202"/>
      <c r="O305" s="202"/>
      <c r="P305" s="202"/>
      <c r="Q305" s="202"/>
      <c r="R305" s="202"/>
      <c r="S305" s="202"/>
      <c r="T305" s="20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197" t="s">
        <v>124</v>
      </c>
      <c r="AU305" s="197" t="s">
        <v>122</v>
      </c>
      <c r="AV305" s="13" t="s">
        <v>122</v>
      </c>
      <c r="AW305" s="13" t="s">
        <v>31</v>
      </c>
      <c r="AX305" s="13" t="s">
        <v>75</v>
      </c>
      <c r="AY305" s="197" t="s">
        <v>115</v>
      </c>
    </row>
    <row r="306" s="13" customFormat="1">
      <c r="A306" s="13"/>
      <c r="B306" s="195"/>
      <c r="C306" s="13"/>
      <c r="D306" s="196" t="s">
        <v>124</v>
      </c>
      <c r="E306" s="197" t="s">
        <v>1</v>
      </c>
      <c r="F306" s="198" t="s">
        <v>315</v>
      </c>
      <c r="G306" s="13"/>
      <c r="H306" s="199">
        <v>47.200000000000003</v>
      </c>
      <c r="I306" s="200"/>
      <c r="J306" s="13"/>
      <c r="K306" s="13"/>
      <c r="L306" s="195"/>
      <c r="M306" s="201"/>
      <c r="N306" s="202"/>
      <c r="O306" s="202"/>
      <c r="P306" s="202"/>
      <c r="Q306" s="202"/>
      <c r="R306" s="202"/>
      <c r="S306" s="202"/>
      <c r="T306" s="20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197" t="s">
        <v>124</v>
      </c>
      <c r="AU306" s="197" t="s">
        <v>122</v>
      </c>
      <c r="AV306" s="13" t="s">
        <v>122</v>
      </c>
      <c r="AW306" s="13" t="s">
        <v>31</v>
      </c>
      <c r="AX306" s="13" t="s">
        <v>75</v>
      </c>
      <c r="AY306" s="197" t="s">
        <v>115</v>
      </c>
    </row>
    <row r="307" s="13" customFormat="1">
      <c r="A307" s="13"/>
      <c r="B307" s="195"/>
      <c r="C307" s="13"/>
      <c r="D307" s="196" t="s">
        <v>124</v>
      </c>
      <c r="E307" s="197" t="s">
        <v>1</v>
      </c>
      <c r="F307" s="198" t="s">
        <v>316</v>
      </c>
      <c r="G307" s="13"/>
      <c r="H307" s="199">
        <v>46.799999999999997</v>
      </c>
      <c r="I307" s="200"/>
      <c r="J307" s="13"/>
      <c r="K307" s="13"/>
      <c r="L307" s="195"/>
      <c r="M307" s="201"/>
      <c r="N307" s="202"/>
      <c r="O307" s="202"/>
      <c r="P307" s="202"/>
      <c r="Q307" s="202"/>
      <c r="R307" s="202"/>
      <c r="S307" s="202"/>
      <c r="T307" s="20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197" t="s">
        <v>124</v>
      </c>
      <c r="AU307" s="197" t="s">
        <v>122</v>
      </c>
      <c r="AV307" s="13" t="s">
        <v>122</v>
      </c>
      <c r="AW307" s="13" t="s">
        <v>31</v>
      </c>
      <c r="AX307" s="13" t="s">
        <v>75</v>
      </c>
      <c r="AY307" s="197" t="s">
        <v>115</v>
      </c>
    </row>
    <row r="308" s="13" customFormat="1">
      <c r="A308" s="13"/>
      <c r="B308" s="195"/>
      <c r="C308" s="13"/>
      <c r="D308" s="196" t="s">
        <v>124</v>
      </c>
      <c r="E308" s="197" t="s">
        <v>1</v>
      </c>
      <c r="F308" s="198" t="s">
        <v>317</v>
      </c>
      <c r="G308" s="13"/>
      <c r="H308" s="199">
        <v>46.399999999999999</v>
      </c>
      <c r="I308" s="200"/>
      <c r="J308" s="13"/>
      <c r="K308" s="13"/>
      <c r="L308" s="195"/>
      <c r="M308" s="201"/>
      <c r="N308" s="202"/>
      <c r="O308" s="202"/>
      <c r="P308" s="202"/>
      <c r="Q308" s="202"/>
      <c r="R308" s="202"/>
      <c r="S308" s="202"/>
      <c r="T308" s="20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197" t="s">
        <v>124</v>
      </c>
      <c r="AU308" s="197" t="s">
        <v>122</v>
      </c>
      <c r="AV308" s="13" t="s">
        <v>122</v>
      </c>
      <c r="AW308" s="13" t="s">
        <v>31</v>
      </c>
      <c r="AX308" s="13" t="s">
        <v>75</v>
      </c>
      <c r="AY308" s="197" t="s">
        <v>115</v>
      </c>
    </row>
    <row r="309" s="13" customFormat="1">
      <c r="A309" s="13"/>
      <c r="B309" s="195"/>
      <c r="C309" s="13"/>
      <c r="D309" s="196" t="s">
        <v>124</v>
      </c>
      <c r="E309" s="197" t="s">
        <v>1</v>
      </c>
      <c r="F309" s="198" t="s">
        <v>318</v>
      </c>
      <c r="G309" s="13"/>
      <c r="H309" s="199">
        <v>37.68</v>
      </c>
      <c r="I309" s="200"/>
      <c r="J309" s="13"/>
      <c r="K309" s="13"/>
      <c r="L309" s="195"/>
      <c r="M309" s="201"/>
      <c r="N309" s="202"/>
      <c r="O309" s="202"/>
      <c r="P309" s="202"/>
      <c r="Q309" s="202"/>
      <c r="R309" s="202"/>
      <c r="S309" s="202"/>
      <c r="T309" s="20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197" t="s">
        <v>124</v>
      </c>
      <c r="AU309" s="197" t="s">
        <v>122</v>
      </c>
      <c r="AV309" s="13" t="s">
        <v>122</v>
      </c>
      <c r="AW309" s="13" t="s">
        <v>31</v>
      </c>
      <c r="AX309" s="13" t="s">
        <v>75</v>
      </c>
      <c r="AY309" s="197" t="s">
        <v>115</v>
      </c>
    </row>
    <row r="310" s="13" customFormat="1">
      <c r="A310" s="13"/>
      <c r="B310" s="195"/>
      <c r="C310" s="13"/>
      <c r="D310" s="196" t="s">
        <v>124</v>
      </c>
      <c r="E310" s="197" t="s">
        <v>1</v>
      </c>
      <c r="F310" s="198" t="s">
        <v>319</v>
      </c>
      <c r="G310" s="13"/>
      <c r="H310" s="199">
        <v>9.6400000000000006</v>
      </c>
      <c r="I310" s="200"/>
      <c r="J310" s="13"/>
      <c r="K310" s="13"/>
      <c r="L310" s="195"/>
      <c r="M310" s="201"/>
      <c r="N310" s="202"/>
      <c r="O310" s="202"/>
      <c r="P310" s="202"/>
      <c r="Q310" s="202"/>
      <c r="R310" s="202"/>
      <c r="S310" s="202"/>
      <c r="T310" s="20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197" t="s">
        <v>124</v>
      </c>
      <c r="AU310" s="197" t="s">
        <v>122</v>
      </c>
      <c r="AV310" s="13" t="s">
        <v>122</v>
      </c>
      <c r="AW310" s="13" t="s">
        <v>31</v>
      </c>
      <c r="AX310" s="13" t="s">
        <v>75</v>
      </c>
      <c r="AY310" s="197" t="s">
        <v>115</v>
      </c>
    </row>
    <row r="311" s="13" customFormat="1">
      <c r="A311" s="13"/>
      <c r="B311" s="195"/>
      <c r="C311" s="13"/>
      <c r="D311" s="196" t="s">
        <v>124</v>
      </c>
      <c r="E311" s="197" t="s">
        <v>1</v>
      </c>
      <c r="F311" s="198" t="s">
        <v>320</v>
      </c>
      <c r="G311" s="13"/>
      <c r="H311" s="199">
        <v>49.100000000000001</v>
      </c>
      <c r="I311" s="200"/>
      <c r="J311" s="13"/>
      <c r="K311" s="13"/>
      <c r="L311" s="195"/>
      <c r="M311" s="201"/>
      <c r="N311" s="202"/>
      <c r="O311" s="202"/>
      <c r="P311" s="202"/>
      <c r="Q311" s="202"/>
      <c r="R311" s="202"/>
      <c r="S311" s="202"/>
      <c r="T311" s="20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197" t="s">
        <v>124</v>
      </c>
      <c r="AU311" s="197" t="s">
        <v>122</v>
      </c>
      <c r="AV311" s="13" t="s">
        <v>122</v>
      </c>
      <c r="AW311" s="13" t="s">
        <v>31</v>
      </c>
      <c r="AX311" s="13" t="s">
        <v>75</v>
      </c>
      <c r="AY311" s="197" t="s">
        <v>115</v>
      </c>
    </row>
    <row r="312" s="13" customFormat="1">
      <c r="A312" s="13"/>
      <c r="B312" s="195"/>
      <c r="C312" s="13"/>
      <c r="D312" s="196" t="s">
        <v>124</v>
      </c>
      <c r="E312" s="197" t="s">
        <v>1</v>
      </c>
      <c r="F312" s="198" t="s">
        <v>321</v>
      </c>
      <c r="G312" s="13"/>
      <c r="H312" s="199">
        <v>50.399999999999999</v>
      </c>
      <c r="I312" s="200"/>
      <c r="J312" s="13"/>
      <c r="K312" s="13"/>
      <c r="L312" s="195"/>
      <c r="M312" s="201"/>
      <c r="N312" s="202"/>
      <c r="O312" s="202"/>
      <c r="P312" s="202"/>
      <c r="Q312" s="202"/>
      <c r="R312" s="202"/>
      <c r="S312" s="202"/>
      <c r="T312" s="20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197" t="s">
        <v>124</v>
      </c>
      <c r="AU312" s="197" t="s">
        <v>122</v>
      </c>
      <c r="AV312" s="13" t="s">
        <v>122</v>
      </c>
      <c r="AW312" s="13" t="s">
        <v>31</v>
      </c>
      <c r="AX312" s="13" t="s">
        <v>75</v>
      </c>
      <c r="AY312" s="197" t="s">
        <v>115</v>
      </c>
    </row>
    <row r="313" s="13" customFormat="1">
      <c r="A313" s="13"/>
      <c r="B313" s="195"/>
      <c r="C313" s="13"/>
      <c r="D313" s="196" t="s">
        <v>124</v>
      </c>
      <c r="E313" s="197" t="s">
        <v>1</v>
      </c>
      <c r="F313" s="198" t="s">
        <v>322</v>
      </c>
      <c r="G313" s="13"/>
      <c r="H313" s="199">
        <v>50.5</v>
      </c>
      <c r="I313" s="200"/>
      <c r="J313" s="13"/>
      <c r="K313" s="13"/>
      <c r="L313" s="195"/>
      <c r="M313" s="201"/>
      <c r="N313" s="202"/>
      <c r="O313" s="202"/>
      <c r="P313" s="202"/>
      <c r="Q313" s="202"/>
      <c r="R313" s="202"/>
      <c r="S313" s="202"/>
      <c r="T313" s="20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197" t="s">
        <v>124</v>
      </c>
      <c r="AU313" s="197" t="s">
        <v>122</v>
      </c>
      <c r="AV313" s="13" t="s">
        <v>122</v>
      </c>
      <c r="AW313" s="13" t="s">
        <v>31</v>
      </c>
      <c r="AX313" s="13" t="s">
        <v>75</v>
      </c>
      <c r="AY313" s="197" t="s">
        <v>115</v>
      </c>
    </row>
    <row r="314" s="13" customFormat="1">
      <c r="A314" s="13"/>
      <c r="B314" s="195"/>
      <c r="C314" s="13"/>
      <c r="D314" s="196" t="s">
        <v>124</v>
      </c>
      <c r="E314" s="197" t="s">
        <v>1</v>
      </c>
      <c r="F314" s="198" t="s">
        <v>323</v>
      </c>
      <c r="G314" s="13"/>
      <c r="H314" s="199">
        <v>49.5</v>
      </c>
      <c r="I314" s="200"/>
      <c r="J314" s="13"/>
      <c r="K314" s="13"/>
      <c r="L314" s="195"/>
      <c r="M314" s="201"/>
      <c r="N314" s="202"/>
      <c r="O314" s="202"/>
      <c r="P314" s="202"/>
      <c r="Q314" s="202"/>
      <c r="R314" s="202"/>
      <c r="S314" s="202"/>
      <c r="T314" s="20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197" t="s">
        <v>124</v>
      </c>
      <c r="AU314" s="197" t="s">
        <v>122</v>
      </c>
      <c r="AV314" s="13" t="s">
        <v>122</v>
      </c>
      <c r="AW314" s="13" t="s">
        <v>31</v>
      </c>
      <c r="AX314" s="13" t="s">
        <v>75</v>
      </c>
      <c r="AY314" s="197" t="s">
        <v>115</v>
      </c>
    </row>
    <row r="315" s="13" customFormat="1">
      <c r="A315" s="13"/>
      <c r="B315" s="195"/>
      <c r="C315" s="13"/>
      <c r="D315" s="196" t="s">
        <v>124</v>
      </c>
      <c r="E315" s="197" t="s">
        <v>1</v>
      </c>
      <c r="F315" s="198" t="s">
        <v>324</v>
      </c>
      <c r="G315" s="13"/>
      <c r="H315" s="199">
        <v>38.799999999999997</v>
      </c>
      <c r="I315" s="200"/>
      <c r="J315" s="13"/>
      <c r="K315" s="13"/>
      <c r="L315" s="195"/>
      <c r="M315" s="201"/>
      <c r="N315" s="202"/>
      <c r="O315" s="202"/>
      <c r="P315" s="202"/>
      <c r="Q315" s="202"/>
      <c r="R315" s="202"/>
      <c r="S315" s="202"/>
      <c r="T315" s="20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197" t="s">
        <v>124</v>
      </c>
      <c r="AU315" s="197" t="s">
        <v>122</v>
      </c>
      <c r="AV315" s="13" t="s">
        <v>122</v>
      </c>
      <c r="AW315" s="13" t="s">
        <v>31</v>
      </c>
      <c r="AX315" s="13" t="s">
        <v>75</v>
      </c>
      <c r="AY315" s="197" t="s">
        <v>115</v>
      </c>
    </row>
    <row r="316" s="13" customFormat="1">
      <c r="A316" s="13"/>
      <c r="B316" s="195"/>
      <c r="C316" s="13"/>
      <c r="D316" s="196" t="s">
        <v>124</v>
      </c>
      <c r="E316" s="197" t="s">
        <v>1</v>
      </c>
      <c r="F316" s="198" t="s">
        <v>325</v>
      </c>
      <c r="G316" s="13"/>
      <c r="H316" s="199">
        <v>9.6600000000000001</v>
      </c>
      <c r="I316" s="200"/>
      <c r="J316" s="13"/>
      <c r="K316" s="13"/>
      <c r="L316" s="195"/>
      <c r="M316" s="201"/>
      <c r="N316" s="202"/>
      <c r="O316" s="202"/>
      <c r="P316" s="202"/>
      <c r="Q316" s="202"/>
      <c r="R316" s="202"/>
      <c r="S316" s="202"/>
      <c r="T316" s="20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197" t="s">
        <v>124</v>
      </c>
      <c r="AU316" s="197" t="s">
        <v>122</v>
      </c>
      <c r="AV316" s="13" t="s">
        <v>122</v>
      </c>
      <c r="AW316" s="13" t="s">
        <v>31</v>
      </c>
      <c r="AX316" s="13" t="s">
        <v>75</v>
      </c>
      <c r="AY316" s="197" t="s">
        <v>115</v>
      </c>
    </row>
    <row r="317" s="13" customFormat="1">
      <c r="A317" s="13"/>
      <c r="B317" s="195"/>
      <c r="C317" s="13"/>
      <c r="D317" s="196" t="s">
        <v>124</v>
      </c>
      <c r="E317" s="197" t="s">
        <v>1</v>
      </c>
      <c r="F317" s="198" t="s">
        <v>326</v>
      </c>
      <c r="G317" s="13"/>
      <c r="H317" s="199">
        <v>48.799999999999997</v>
      </c>
      <c r="I317" s="200"/>
      <c r="J317" s="13"/>
      <c r="K317" s="13"/>
      <c r="L317" s="195"/>
      <c r="M317" s="201"/>
      <c r="N317" s="202"/>
      <c r="O317" s="202"/>
      <c r="P317" s="202"/>
      <c r="Q317" s="202"/>
      <c r="R317" s="202"/>
      <c r="S317" s="202"/>
      <c r="T317" s="20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197" t="s">
        <v>124</v>
      </c>
      <c r="AU317" s="197" t="s">
        <v>122</v>
      </c>
      <c r="AV317" s="13" t="s">
        <v>122</v>
      </c>
      <c r="AW317" s="13" t="s">
        <v>31</v>
      </c>
      <c r="AX317" s="13" t="s">
        <v>75</v>
      </c>
      <c r="AY317" s="197" t="s">
        <v>115</v>
      </c>
    </row>
    <row r="318" s="13" customFormat="1">
      <c r="A318" s="13"/>
      <c r="B318" s="195"/>
      <c r="C318" s="13"/>
      <c r="D318" s="196" t="s">
        <v>124</v>
      </c>
      <c r="E318" s="197" t="s">
        <v>1</v>
      </c>
      <c r="F318" s="198" t="s">
        <v>327</v>
      </c>
      <c r="G318" s="13"/>
      <c r="H318" s="199">
        <v>49.100000000000001</v>
      </c>
      <c r="I318" s="200"/>
      <c r="J318" s="13"/>
      <c r="K318" s="13"/>
      <c r="L318" s="195"/>
      <c r="M318" s="201"/>
      <c r="N318" s="202"/>
      <c r="O318" s="202"/>
      <c r="P318" s="202"/>
      <c r="Q318" s="202"/>
      <c r="R318" s="202"/>
      <c r="S318" s="202"/>
      <c r="T318" s="20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197" t="s">
        <v>124</v>
      </c>
      <c r="AU318" s="197" t="s">
        <v>122</v>
      </c>
      <c r="AV318" s="13" t="s">
        <v>122</v>
      </c>
      <c r="AW318" s="13" t="s">
        <v>31</v>
      </c>
      <c r="AX318" s="13" t="s">
        <v>75</v>
      </c>
      <c r="AY318" s="197" t="s">
        <v>115</v>
      </c>
    </row>
    <row r="319" s="13" customFormat="1">
      <c r="A319" s="13"/>
      <c r="B319" s="195"/>
      <c r="C319" s="13"/>
      <c r="D319" s="196" t="s">
        <v>124</v>
      </c>
      <c r="E319" s="197" t="s">
        <v>1</v>
      </c>
      <c r="F319" s="198" t="s">
        <v>328</v>
      </c>
      <c r="G319" s="13"/>
      <c r="H319" s="199">
        <v>49.299999999999997</v>
      </c>
      <c r="I319" s="200"/>
      <c r="J319" s="13"/>
      <c r="K319" s="13"/>
      <c r="L319" s="195"/>
      <c r="M319" s="201"/>
      <c r="N319" s="202"/>
      <c r="O319" s="202"/>
      <c r="P319" s="202"/>
      <c r="Q319" s="202"/>
      <c r="R319" s="202"/>
      <c r="S319" s="202"/>
      <c r="T319" s="20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197" t="s">
        <v>124</v>
      </c>
      <c r="AU319" s="197" t="s">
        <v>122</v>
      </c>
      <c r="AV319" s="13" t="s">
        <v>122</v>
      </c>
      <c r="AW319" s="13" t="s">
        <v>31</v>
      </c>
      <c r="AX319" s="13" t="s">
        <v>75</v>
      </c>
      <c r="AY319" s="197" t="s">
        <v>115</v>
      </c>
    </row>
    <row r="320" s="13" customFormat="1">
      <c r="A320" s="13"/>
      <c r="B320" s="195"/>
      <c r="C320" s="13"/>
      <c r="D320" s="196" t="s">
        <v>124</v>
      </c>
      <c r="E320" s="197" t="s">
        <v>1</v>
      </c>
      <c r="F320" s="198" t="s">
        <v>329</v>
      </c>
      <c r="G320" s="13"/>
      <c r="H320" s="199">
        <v>49.5</v>
      </c>
      <c r="I320" s="200"/>
      <c r="J320" s="13"/>
      <c r="K320" s="13"/>
      <c r="L320" s="195"/>
      <c r="M320" s="201"/>
      <c r="N320" s="202"/>
      <c r="O320" s="202"/>
      <c r="P320" s="202"/>
      <c r="Q320" s="202"/>
      <c r="R320" s="202"/>
      <c r="S320" s="202"/>
      <c r="T320" s="20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197" t="s">
        <v>124</v>
      </c>
      <c r="AU320" s="197" t="s">
        <v>122</v>
      </c>
      <c r="AV320" s="13" t="s">
        <v>122</v>
      </c>
      <c r="AW320" s="13" t="s">
        <v>31</v>
      </c>
      <c r="AX320" s="13" t="s">
        <v>75</v>
      </c>
      <c r="AY320" s="197" t="s">
        <v>115</v>
      </c>
    </row>
    <row r="321" s="13" customFormat="1">
      <c r="A321" s="13"/>
      <c r="B321" s="195"/>
      <c r="C321" s="13"/>
      <c r="D321" s="196" t="s">
        <v>124</v>
      </c>
      <c r="E321" s="197" t="s">
        <v>1</v>
      </c>
      <c r="F321" s="198" t="s">
        <v>330</v>
      </c>
      <c r="G321" s="13"/>
      <c r="H321" s="199">
        <v>39.039999999999999</v>
      </c>
      <c r="I321" s="200"/>
      <c r="J321" s="13"/>
      <c r="K321" s="13"/>
      <c r="L321" s="195"/>
      <c r="M321" s="201"/>
      <c r="N321" s="202"/>
      <c r="O321" s="202"/>
      <c r="P321" s="202"/>
      <c r="Q321" s="202"/>
      <c r="R321" s="202"/>
      <c r="S321" s="202"/>
      <c r="T321" s="20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197" t="s">
        <v>124</v>
      </c>
      <c r="AU321" s="197" t="s">
        <v>122</v>
      </c>
      <c r="AV321" s="13" t="s">
        <v>122</v>
      </c>
      <c r="AW321" s="13" t="s">
        <v>31</v>
      </c>
      <c r="AX321" s="13" t="s">
        <v>75</v>
      </c>
      <c r="AY321" s="197" t="s">
        <v>115</v>
      </c>
    </row>
    <row r="322" s="13" customFormat="1">
      <c r="A322" s="13"/>
      <c r="B322" s="195"/>
      <c r="C322" s="13"/>
      <c r="D322" s="196" t="s">
        <v>124</v>
      </c>
      <c r="E322" s="197" t="s">
        <v>1</v>
      </c>
      <c r="F322" s="198" t="s">
        <v>331</v>
      </c>
      <c r="G322" s="13"/>
      <c r="H322" s="199">
        <v>9.6799999999999997</v>
      </c>
      <c r="I322" s="200"/>
      <c r="J322" s="13"/>
      <c r="K322" s="13"/>
      <c r="L322" s="195"/>
      <c r="M322" s="201"/>
      <c r="N322" s="202"/>
      <c r="O322" s="202"/>
      <c r="P322" s="202"/>
      <c r="Q322" s="202"/>
      <c r="R322" s="202"/>
      <c r="S322" s="202"/>
      <c r="T322" s="20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197" t="s">
        <v>124</v>
      </c>
      <c r="AU322" s="197" t="s">
        <v>122</v>
      </c>
      <c r="AV322" s="13" t="s">
        <v>122</v>
      </c>
      <c r="AW322" s="13" t="s">
        <v>31</v>
      </c>
      <c r="AX322" s="13" t="s">
        <v>75</v>
      </c>
      <c r="AY322" s="197" t="s">
        <v>115</v>
      </c>
    </row>
    <row r="323" s="13" customFormat="1">
      <c r="A323" s="13"/>
      <c r="B323" s="195"/>
      <c r="C323" s="13"/>
      <c r="D323" s="196" t="s">
        <v>124</v>
      </c>
      <c r="E323" s="197" t="s">
        <v>1</v>
      </c>
      <c r="F323" s="198" t="s">
        <v>332</v>
      </c>
      <c r="G323" s="13"/>
      <c r="H323" s="199">
        <v>48.799999999999997</v>
      </c>
      <c r="I323" s="200"/>
      <c r="J323" s="13"/>
      <c r="K323" s="13"/>
      <c r="L323" s="195"/>
      <c r="M323" s="201"/>
      <c r="N323" s="202"/>
      <c r="O323" s="202"/>
      <c r="P323" s="202"/>
      <c r="Q323" s="202"/>
      <c r="R323" s="202"/>
      <c r="S323" s="202"/>
      <c r="T323" s="20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197" t="s">
        <v>124</v>
      </c>
      <c r="AU323" s="197" t="s">
        <v>122</v>
      </c>
      <c r="AV323" s="13" t="s">
        <v>122</v>
      </c>
      <c r="AW323" s="13" t="s">
        <v>31</v>
      </c>
      <c r="AX323" s="13" t="s">
        <v>75</v>
      </c>
      <c r="AY323" s="197" t="s">
        <v>115</v>
      </c>
    </row>
    <row r="324" s="13" customFormat="1">
      <c r="A324" s="13"/>
      <c r="B324" s="195"/>
      <c r="C324" s="13"/>
      <c r="D324" s="196" t="s">
        <v>124</v>
      </c>
      <c r="E324" s="197" t="s">
        <v>1</v>
      </c>
      <c r="F324" s="198" t="s">
        <v>333</v>
      </c>
      <c r="G324" s="13"/>
      <c r="H324" s="199">
        <v>48.799999999999997</v>
      </c>
      <c r="I324" s="200"/>
      <c r="J324" s="13"/>
      <c r="K324" s="13"/>
      <c r="L324" s="195"/>
      <c r="M324" s="201"/>
      <c r="N324" s="202"/>
      <c r="O324" s="202"/>
      <c r="P324" s="202"/>
      <c r="Q324" s="202"/>
      <c r="R324" s="202"/>
      <c r="S324" s="202"/>
      <c r="T324" s="20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197" t="s">
        <v>124</v>
      </c>
      <c r="AU324" s="197" t="s">
        <v>122</v>
      </c>
      <c r="AV324" s="13" t="s">
        <v>122</v>
      </c>
      <c r="AW324" s="13" t="s">
        <v>31</v>
      </c>
      <c r="AX324" s="13" t="s">
        <v>75</v>
      </c>
      <c r="AY324" s="197" t="s">
        <v>115</v>
      </c>
    </row>
    <row r="325" s="13" customFormat="1">
      <c r="A325" s="13"/>
      <c r="B325" s="195"/>
      <c r="C325" s="13"/>
      <c r="D325" s="196" t="s">
        <v>124</v>
      </c>
      <c r="E325" s="197" t="s">
        <v>1</v>
      </c>
      <c r="F325" s="198" t="s">
        <v>334</v>
      </c>
      <c r="G325" s="13"/>
      <c r="H325" s="199">
        <v>48.799999999999997</v>
      </c>
      <c r="I325" s="200"/>
      <c r="J325" s="13"/>
      <c r="K325" s="13"/>
      <c r="L325" s="195"/>
      <c r="M325" s="201"/>
      <c r="N325" s="202"/>
      <c r="O325" s="202"/>
      <c r="P325" s="202"/>
      <c r="Q325" s="202"/>
      <c r="R325" s="202"/>
      <c r="S325" s="202"/>
      <c r="T325" s="20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197" t="s">
        <v>124</v>
      </c>
      <c r="AU325" s="197" t="s">
        <v>122</v>
      </c>
      <c r="AV325" s="13" t="s">
        <v>122</v>
      </c>
      <c r="AW325" s="13" t="s">
        <v>31</v>
      </c>
      <c r="AX325" s="13" t="s">
        <v>75</v>
      </c>
      <c r="AY325" s="197" t="s">
        <v>115</v>
      </c>
    </row>
    <row r="326" s="13" customFormat="1">
      <c r="A326" s="13"/>
      <c r="B326" s="195"/>
      <c r="C326" s="13"/>
      <c r="D326" s="196" t="s">
        <v>124</v>
      </c>
      <c r="E326" s="197" t="s">
        <v>1</v>
      </c>
      <c r="F326" s="198" t="s">
        <v>335</v>
      </c>
      <c r="G326" s="13"/>
      <c r="H326" s="199">
        <v>48.799999999999997</v>
      </c>
      <c r="I326" s="200"/>
      <c r="J326" s="13"/>
      <c r="K326" s="13"/>
      <c r="L326" s="195"/>
      <c r="M326" s="201"/>
      <c r="N326" s="202"/>
      <c r="O326" s="202"/>
      <c r="P326" s="202"/>
      <c r="Q326" s="202"/>
      <c r="R326" s="202"/>
      <c r="S326" s="202"/>
      <c r="T326" s="20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197" t="s">
        <v>124</v>
      </c>
      <c r="AU326" s="197" t="s">
        <v>122</v>
      </c>
      <c r="AV326" s="13" t="s">
        <v>122</v>
      </c>
      <c r="AW326" s="13" t="s">
        <v>31</v>
      </c>
      <c r="AX326" s="13" t="s">
        <v>75</v>
      </c>
      <c r="AY326" s="197" t="s">
        <v>115</v>
      </c>
    </row>
    <row r="327" s="13" customFormat="1">
      <c r="A327" s="13"/>
      <c r="B327" s="195"/>
      <c r="C327" s="13"/>
      <c r="D327" s="196" t="s">
        <v>124</v>
      </c>
      <c r="E327" s="197" t="s">
        <v>1</v>
      </c>
      <c r="F327" s="198" t="s">
        <v>336</v>
      </c>
      <c r="G327" s="13"/>
      <c r="H327" s="199">
        <v>38.719999999999999</v>
      </c>
      <c r="I327" s="200"/>
      <c r="J327" s="13"/>
      <c r="K327" s="13"/>
      <c r="L327" s="195"/>
      <c r="M327" s="201"/>
      <c r="N327" s="202"/>
      <c r="O327" s="202"/>
      <c r="P327" s="202"/>
      <c r="Q327" s="202"/>
      <c r="R327" s="202"/>
      <c r="S327" s="202"/>
      <c r="T327" s="20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197" t="s">
        <v>124</v>
      </c>
      <c r="AU327" s="197" t="s">
        <v>122</v>
      </c>
      <c r="AV327" s="13" t="s">
        <v>122</v>
      </c>
      <c r="AW327" s="13" t="s">
        <v>31</v>
      </c>
      <c r="AX327" s="13" t="s">
        <v>75</v>
      </c>
      <c r="AY327" s="197" t="s">
        <v>115</v>
      </c>
    </row>
    <row r="328" s="13" customFormat="1">
      <c r="A328" s="13"/>
      <c r="B328" s="195"/>
      <c r="C328" s="13"/>
      <c r="D328" s="196" t="s">
        <v>124</v>
      </c>
      <c r="E328" s="197" t="s">
        <v>1</v>
      </c>
      <c r="F328" s="198" t="s">
        <v>337</v>
      </c>
      <c r="G328" s="13"/>
      <c r="H328" s="199">
        <v>9.6799999999999997</v>
      </c>
      <c r="I328" s="200"/>
      <c r="J328" s="13"/>
      <c r="K328" s="13"/>
      <c r="L328" s="195"/>
      <c r="M328" s="201"/>
      <c r="N328" s="202"/>
      <c r="O328" s="202"/>
      <c r="P328" s="202"/>
      <c r="Q328" s="202"/>
      <c r="R328" s="202"/>
      <c r="S328" s="202"/>
      <c r="T328" s="20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197" t="s">
        <v>124</v>
      </c>
      <c r="AU328" s="197" t="s">
        <v>122</v>
      </c>
      <c r="AV328" s="13" t="s">
        <v>122</v>
      </c>
      <c r="AW328" s="13" t="s">
        <v>31</v>
      </c>
      <c r="AX328" s="13" t="s">
        <v>75</v>
      </c>
      <c r="AY328" s="197" t="s">
        <v>115</v>
      </c>
    </row>
    <row r="329" s="13" customFormat="1">
      <c r="A329" s="13"/>
      <c r="B329" s="195"/>
      <c r="C329" s="13"/>
      <c r="D329" s="196" t="s">
        <v>124</v>
      </c>
      <c r="E329" s="197" t="s">
        <v>1</v>
      </c>
      <c r="F329" s="198" t="s">
        <v>338</v>
      </c>
      <c r="G329" s="13"/>
      <c r="H329" s="199">
        <v>48.700000000000003</v>
      </c>
      <c r="I329" s="200"/>
      <c r="J329" s="13"/>
      <c r="K329" s="13"/>
      <c r="L329" s="195"/>
      <c r="M329" s="201"/>
      <c r="N329" s="202"/>
      <c r="O329" s="202"/>
      <c r="P329" s="202"/>
      <c r="Q329" s="202"/>
      <c r="R329" s="202"/>
      <c r="S329" s="202"/>
      <c r="T329" s="20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197" t="s">
        <v>124</v>
      </c>
      <c r="AU329" s="197" t="s">
        <v>122</v>
      </c>
      <c r="AV329" s="13" t="s">
        <v>122</v>
      </c>
      <c r="AW329" s="13" t="s">
        <v>31</v>
      </c>
      <c r="AX329" s="13" t="s">
        <v>75</v>
      </c>
      <c r="AY329" s="197" t="s">
        <v>115</v>
      </c>
    </row>
    <row r="330" s="13" customFormat="1">
      <c r="A330" s="13"/>
      <c r="B330" s="195"/>
      <c r="C330" s="13"/>
      <c r="D330" s="196" t="s">
        <v>124</v>
      </c>
      <c r="E330" s="197" t="s">
        <v>1</v>
      </c>
      <c r="F330" s="198" t="s">
        <v>339</v>
      </c>
      <c r="G330" s="13"/>
      <c r="H330" s="199">
        <v>48.399999999999999</v>
      </c>
      <c r="I330" s="200"/>
      <c r="J330" s="13"/>
      <c r="K330" s="13"/>
      <c r="L330" s="195"/>
      <c r="M330" s="201"/>
      <c r="N330" s="202"/>
      <c r="O330" s="202"/>
      <c r="P330" s="202"/>
      <c r="Q330" s="202"/>
      <c r="R330" s="202"/>
      <c r="S330" s="202"/>
      <c r="T330" s="20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197" t="s">
        <v>124</v>
      </c>
      <c r="AU330" s="197" t="s">
        <v>122</v>
      </c>
      <c r="AV330" s="13" t="s">
        <v>122</v>
      </c>
      <c r="AW330" s="13" t="s">
        <v>31</v>
      </c>
      <c r="AX330" s="13" t="s">
        <v>75</v>
      </c>
      <c r="AY330" s="197" t="s">
        <v>115</v>
      </c>
    </row>
    <row r="331" s="13" customFormat="1">
      <c r="A331" s="13"/>
      <c r="B331" s="195"/>
      <c r="C331" s="13"/>
      <c r="D331" s="196" t="s">
        <v>124</v>
      </c>
      <c r="E331" s="197" t="s">
        <v>1</v>
      </c>
      <c r="F331" s="198" t="s">
        <v>340</v>
      </c>
      <c r="G331" s="13"/>
      <c r="H331" s="199">
        <v>48.100000000000001</v>
      </c>
      <c r="I331" s="200"/>
      <c r="J331" s="13"/>
      <c r="K331" s="13"/>
      <c r="L331" s="195"/>
      <c r="M331" s="201"/>
      <c r="N331" s="202"/>
      <c r="O331" s="202"/>
      <c r="P331" s="202"/>
      <c r="Q331" s="202"/>
      <c r="R331" s="202"/>
      <c r="S331" s="202"/>
      <c r="T331" s="20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197" t="s">
        <v>124</v>
      </c>
      <c r="AU331" s="197" t="s">
        <v>122</v>
      </c>
      <c r="AV331" s="13" t="s">
        <v>122</v>
      </c>
      <c r="AW331" s="13" t="s">
        <v>31</v>
      </c>
      <c r="AX331" s="13" t="s">
        <v>75</v>
      </c>
      <c r="AY331" s="197" t="s">
        <v>115</v>
      </c>
    </row>
    <row r="332" s="13" customFormat="1">
      <c r="A332" s="13"/>
      <c r="B332" s="195"/>
      <c r="C332" s="13"/>
      <c r="D332" s="196" t="s">
        <v>124</v>
      </c>
      <c r="E332" s="197" t="s">
        <v>1</v>
      </c>
      <c r="F332" s="198" t="s">
        <v>341</v>
      </c>
      <c r="G332" s="13"/>
      <c r="H332" s="199">
        <v>48</v>
      </c>
      <c r="I332" s="200"/>
      <c r="J332" s="13"/>
      <c r="K332" s="13"/>
      <c r="L332" s="195"/>
      <c r="M332" s="201"/>
      <c r="N332" s="202"/>
      <c r="O332" s="202"/>
      <c r="P332" s="202"/>
      <c r="Q332" s="202"/>
      <c r="R332" s="202"/>
      <c r="S332" s="202"/>
      <c r="T332" s="20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197" t="s">
        <v>124</v>
      </c>
      <c r="AU332" s="197" t="s">
        <v>122</v>
      </c>
      <c r="AV332" s="13" t="s">
        <v>122</v>
      </c>
      <c r="AW332" s="13" t="s">
        <v>31</v>
      </c>
      <c r="AX332" s="13" t="s">
        <v>75</v>
      </c>
      <c r="AY332" s="197" t="s">
        <v>115</v>
      </c>
    </row>
    <row r="333" s="13" customFormat="1">
      <c r="A333" s="13"/>
      <c r="B333" s="195"/>
      <c r="C333" s="13"/>
      <c r="D333" s="196" t="s">
        <v>124</v>
      </c>
      <c r="E333" s="197" t="s">
        <v>1</v>
      </c>
      <c r="F333" s="198" t="s">
        <v>342</v>
      </c>
      <c r="G333" s="13"/>
      <c r="H333" s="199">
        <v>38.560000000000002</v>
      </c>
      <c r="I333" s="200"/>
      <c r="J333" s="13"/>
      <c r="K333" s="13"/>
      <c r="L333" s="195"/>
      <c r="M333" s="201"/>
      <c r="N333" s="202"/>
      <c r="O333" s="202"/>
      <c r="P333" s="202"/>
      <c r="Q333" s="202"/>
      <c r="R333" s="202"/>
      <c r="S333" s="202"/>
      <c r="T333" s="20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197" t="s">
        <v>124</v>
      </c>
      <c r="AU333" s="197" t="s">
        <v>122</v>
      </c>
      <c r="AV333" s="13" t="s">
        <v>122</v>
      </c>
      <c r="AW333" s="13" t="s">
        <v>31</v>
      </c>
      <c r="AX333" s="13" t="s">
        <v>75</v>
      </c>
      <c r="AY333" s="197" t="s">
        <v>115</v>
      </c>
    </row>
    <row r="334" s="13" customFormat="1">
      <c r="A334" s="13"/>
      <c r="B334" s="195"/>
      <c r="C334" s="13"/>
      <c r="D334" s="196" t="s">
        <v>124</v>
      </c>
      <c r="E334" s="197" t="s">
        <v>1</v>
      </c>
      <c r="F334" s="198" t="s">
        <v>343</v>
      </c>
      <c r="G334" s="13"/>
      <c r="H334" s="199">
        <v>9.7200000000000006</v>
      </c>
      <c r="I334" s="200"/>
      <c r="J334" s="13"/>
      <c r="K334" s="13"/>
      <c r="L334" s="195"/>
      <c r="M334" s="201"/>
      <c r="N334" s="202"/>
      <c r="O334" s="202"/>
      <c r="P334" s="202"/>
      <c r="Q334" s="202"/>
      <c r="R334" s="202"/>
      <c r="S334" s="202"/>
      <c r="T334" s="20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197" t="s">
        <v>124</v>
      </c>
      <c r="AU334" s="197" t="s">
        <v>122</v>
      </c>
      <c r="AV334" s="13" t="s">
        <v>122</v>
      </c>
      <c r="AW334" s="13" t="s">
        <v>31</v>
      </c>
      <c r="AX334" s="13" t="s">
        <v>75</v>
      </c>
      <c r="AY334" s="197" t="s">
        <v>115</v>
      </c>
    </row>
    <row r="335" s="13" customFormat="1">
      <c r="A335" s="13"/>
      <c r="B335" s="195"/>
      <c r="C335" s="13"/>
      <c r="D335" s="196" t="s">
        <v>124</v>
      </c>
      <c r="E335" s="197" t="s">
        <v>1</v>
      </c>
      <c r="F335" s="198" t="s">
        <v>344</v>
      </c>
      <c r="G335" s="13"/>
      <c r="H335" s="199">
        <v>49</v>
      </c>
      <c r="I335" s="200"/>
      <c r="J335" s="13"/>
      <c r="K335" s="13"/>
      <c r="L335" s="195"/>
      <c r="M335" s="201"/>
      <c r="N335" s="202"/>
      <c r="O335" s="202"/>
      <c r="P335" s="202"/>
      <c r="Q335" s="202"/>
      <c r="R335" s="202"/>
      <c r="S335" s="202"/>
      <c r="T335" s="20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197" t="s">
        <v>124</v>
      </c>
      <c r="AU335" s="197" t="s">
        <v>122</v>
      </c>
      <c r="AV335" s="13" t="s">
        <v>122</v>
      </c>
      <c r="AW335" s="13" t="s">
        <v>31</v>
      </c>
      <c r="AX335" s="13" t="s">
        <v>75</v>
      </c>
      <c r="AY335" s="197" t="s">
        <v>115</v>
      </c>
    </row>
    <row r="336" s="13" customFormat="1">
      <c r="A336" s="13"/>
      <c r="B336" s="195"/>
      <c r="C336" s="13"/>
      <c r="D336" s="196" t="s">
        <v>124</v>
      </c>
      <c r="E336" s="197" t="s">
        <v>1</v>
      </c>
      <c r="F336" s="198" t="s">
        <v>345</v>
      </c>
      <c r="G336" s="13"/>
      <c r="H336" s="199">
        <v>49.100000000000001</v>
      </c>
      <c r="I336" s="200"/>
      <c r="J336" s="13"/>
      <c r="K336" s="13"/>
      <c r="L336" s="195"/>
      <c r="M336" s="201"/>
      <c r="N336" s="202"/>
      <c r="O336" s="202"/>
      <c r="P336" s="202"/>
      <c r="Q336" s="202"/>
      <c r="R336" s="202"/>
      <c r="S336" s="202"/>
      <c r="T336" s="20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197" t="s">
        <v>124</v>
      </c>
      <c r="AU336" s="197" t="s">
        <v>122</v>
      </c>
      <c r="AV336" s="13" t="s">
        <v>122</v>
      </c>
      <c r="AW336" s="13" t="s">
        <v>31</v>
      </c>
      <c r="AX336" s="13" t="s">
        <v>75</v>
      </c>
      <c r="AY336" s="197" t="s">
        <v>115</v>
      </c>
    </row>
    <row r="337" s="13" customFormat="1">
      <c r="A337" s="13"/>
      <c r="B337" s="195"/>
      <c r="C337" s="13"/>
      <c r="D337" s="196" t="s">
        <v>124</v>
      </c>
      <c r="E337" s="197" t="s">
        <v>1</v>
      </c>
      <c r="F337" s="198" t="s">
        <v>346</v>
      </c>
      <c r="G337" s="13"/>
      <c r="H337" s="199">
        <v>48.799999999999997</v>
      </c>
      <c r="I337" s="200"/>
      <c r="J337" s="13"/>
      <c r="K337" s="13"/>
      <c r="L337" s="195"/>
      <c r="M337" s="201"/>
      <c r="N337" s="202"/>
      <c r="O337" s="202"/>
      <c r="P337" s="202"/>
      <c r="Q337" s="202"/>
      <c r="R337" s="202"/>
      <c r="S337" s="202"/>
      <c r="T337" s="20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197" t="s">
        <v>124</v>
      </c>
      <c r="AU337" s="197" t="s">
        <v>122</v>
      </c>
      <c r="AV337" s="13" t="s">
        <v>122</v>
      </c>
      <c r="AW337" s="13" t="s">
        <v>31</v>
      </c>
      <c r="AX337" s="13" t="s">
        <v>75</v>
      </c>
      <c r="AY337" s="197" t="s">
        <v>115</v>
      </c>
    </row>
    <row r="338" s="13" customFormat="1">
      <c r="A338" s="13"/>
      <c r="B338" s="195"/>
      <c r="C338" s="13"/>
      <c r="D338" s="196" t="s">
        <v>124</v>
      </c>
      <c r="E338" s="197" t="s">
        <v>1</v>
      </c>
      <c r="F338" s="198" t="s">
        <v>347</v>
      </c>
      <c r="G338" s="13"/>
      <c r="H338" s="199">
        <v>48.5</v>
      </c>
      <c r="I338" s="200"/>
      <c r="J338" s="13"/>
      <c r="K338" s="13"/>
      <c r="L338" s="195"/>
      <c r="M338" s="201"/>
      <c r="N338" s="202"/>
      <c r="O338" s="202"/>
      <c r="P338" s="202"/>
      <c r="Q338" s="202"/>
      <c r="R338" s="202"/>
      <c r="S338" s="202"/>
      <c r="T338" s="20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197" t="s">
        <v>124</v>
      </c>
      <c r="AU338" s="197" t="s">
        <v>122</v>
      </c>
      <c r="AV338" s="13" t="s">
        <v>122</v>
      </c>
      <c r="AW338" s="13" t="s">
        <v>31</v>
      </c>
      <c r="AX338" s="13" t="s">
        <v>75</v>
      </c>
      <c r="AY338" s="197" t="s">
        <v>115</v>
      </c>
    </row>
    <row r="339" s="13" customFormat="1">
      <c r="A339" s="13"/>
      <c r="B339" s="195"/>
      <c r="C339" s="13"/>
      <c r="D339" s="196" t="s">
        <v>124</v>
      </c>
      <c r="E339" s="197" t="s">
        <v>1</v>
      </c>
      <c r="F339" s="198" t="s">
        <v>348</v>
      </c>
      <c r="G339" s="13"/>
      <c r="H339" s="199">
        <v>38.560000000000002</v>
      </c>
      <c r="I339" s="200"/>
      <c r="J339" s="13"/>
      <c r="K339" s="13"/>
      <c r="L339" s="195"/>
      <c r="M339" s="201"/>
      <c r="N339" s="202"/>
      <c r="O339" s="202"/>
      <c r="P339" s="202"/>
      <c r="Q339" s="202"/>
      <c r="R339" s="202"/>
      <c r="S339" s="202"/>
      <c r="T339" s="20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197" t="s">
        <v>124</v>
      </c>
      <c r="AU339" s="197" t="s">
        <v>122</v>
      </c>
      <c r="AV339" s="13" t="s">
        <v>122</v>
      </c>
      <c r="AW339" s="13" t="s">
        <v>31</v>
      </c>
      <c r="AX339" s="13" t="s">
        <v>75</v>
      </c>
      <c r="AY339" s="197" t="s">
        <v>115</v>
      </c>
    </row>
    <row r="340" s="13" customFormat="1">
      <c r="A340" s="13"/>
      <c r="B340" s="195"/>
      <c r="C340" s="13"/>
      <c r="D340" s="196" t="s">
        <v>124</v>
      </c>
      <c r="E340" s="197" t="s">
        <v>1</v>
      </c>
      <c r="F340" s="198" t="s">
        <v>349</v>
      </c>
      <c r="G340" s="13"/>
      <c r="H340" s="199">
        <v>9.6199999999999992</v>
      </c>
      <c r="I340" s="200"/>
      <c r="J340" s="13"/>
      <c r="K340" s="13"/>
      <c r="L340" s="195"/>
      <c r="M340" s="201"/>
      <c r="N340" s="202"/>
      <c r="O340" s="202"/>
      <c r="P340" s="202"/>
      <c r="Q340" s="202"/>
      <c r="R340" s="202"/>
      <c r="S340" s="202"/>
      <c r="T340" s="20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197" t="s">
        <v>124</v>
      </c>
      <c r="AU340" s="197" t="s">
        <v>122</v>
      </c>
      <c r="AV340" s="13" t="s">
        <v>122</v>
      </c>
      <c r="AW340" s="13" t="s">
        <v>31</v>
      </c>
      <c r="AX340" s="13" t="s">
        <v>75</v>
      </c>
      <c r="AY340" s="197" t="s">
        <v>115</v>
      </c>
    </row>
    <row r="341" s="13" customFormat="1">
      <c r="A341" s="13"/>
      <c r="B341" s="195"/>
      <c r="C341" s="13"/>
      <c r="D341" s="196" t="s">
        <v>124</v>
      </c>
      <c r="E341" s="197" t="s">
        <v>1</v>
      </c>
      <c r="F341" s="198" t="s">
        <v>350</v>
      </c>
      <c r="G341" s="13"/>
      <c r="H341" s="199">
        <v>48.299999999999997</v>
      </c>
      <c r="I341" s="200"/>
      <c r="J341" s="13"/>
      <c r="K341" s="13"/>
      <c r="L341" s="195"/>
      <c r="M341" s="201"/>
      <c r="N341" s="202"/>
      <c r="O341" s="202"/>
      <c r="P341" s="202"/>
      <c r="Q341" s="202"/>
      <c r="R341" s="202"/>
      <c r="S341" s="202"/>
      <c r="T341" s="20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197" t="s">
        <v>124</v>
      </c>
      <c r="AU341" s="197" t="s">
        <v>122</v>
      </c>
      <c r="AV341" s="13" t="s">
        <v>122</v>
      </c>
      <c r="AW341" s="13" t="s">
        <v>31</v>
      </c>
      <c r="AX341" s="13" t="s">
        <v>75</v>
      </c>
      <c r="AY341" s="197" t="s">
        <v>115</v>
      </c>
    </row>
    <row r="342" s="13" customFormat="1">
      <c r="A342" s="13"/>
      <c r="B342" s="195"/>
      <c r="C342" s="13"/>
      <c r="D342" s="196" t="s">
        <v>124</v>
      </c>
      <c r="E342" s="197" t="s">
        <v>1</v>
      </c>
      <c r="F342" s="198" t="s">
        <v>351</v>
      </c>
      <c r="G342" s="13"/>
      <c r="H342" s="199">
        <v>48.5</v>
      </c>
      <c r="I342" s="200"/>
      <c r="J342" s="13"/>
      <c r="K342" s="13"/>
      <c r="L342" s="195"/>
      <c r="M342" s="201"/>
      <c r="N342" s="202"/>
      <c r="O342" s="202"/>
      <c r="P342" s="202"/>
      <c r="Q342" s="202"/>
      <c r="R342" s="202"/>
      <c r="S342" s="202"/>
      <c r="T342" s="20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197" t="s">
        <v>124</v>
      </c>
      <c r="AU342" s="197" t="s">
        <v>122</v>
      </c>
      <c r="AV342" s="13" t="s">
        <v>122</v>
      </c>
      <c r="AW342" s="13" t="s">
        <v>31</v>
      </c>
      <c r="AX342" s="13" t="s">
        <v>75</v>
      </c>
      <c r="AY342" s="197" t="s">
        <v>115</v>
      </c>
    </row>
    <row r="343" s="13" customFormat="1">
      <c r="A343" s="13"/>
      <c r="B343" s="195"/>
      <c r="C343" s="13"/>
      <c r="D343" s="196" t="s">
        <v>124</v>
      </c>
      <c r="E343" s="197" t="s">
        <v>1</v>
      </c>
      <c r="F343" s="198" t="s">
        <v>352</v>
      </c>
      <c r="G343" s="13"/>
      <c r="H343" s="199">
        <v>48.700000000000003</v>
      </c>
      <c r="I343" s="200"/>
      <c r="J343" s="13"/>
      <c r="K343" s="13"/>
      <c r="L343" s="195"/>
      <c r="M343" s="201"/>
      <c r="N343" s="202"/>
      <c r="O343" s="202"/>
      <c r="P343" s="202"/>
      <c r="Q343" s="202"/>
      <c r="R343" s="202"/>
      <c r="S343" s="202"/>
      <c r="T343" s="20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197" t="s">
        <v>124</v>
      </c>
      <c r="AU343" s="197" t="s">
        <v>122</v>
      </c>
      <c r="AV343" s="13" t="s">
        <v>122</v>
      </c>
      <c r="AW343" s="13" t="s">
        <v>31</v>
      </c>
      <c r="AX343" s="13" t="s">
        <v>75</v>
      </c>
      <c r="AY343" s="197" t="s">
        <v>115</v>
      </c>
    </row>
    <row r="344" s="13" customFormat="1">
      <c r="A344" s="13"/>
      <c r="B344" s="195"/>
      <c r="C344" s="13"/>
      <c r="D344" s="196" t="s">
        <v>124</v>
      </c>
      <c r="E344" s="197" t="s">
        <v>1</v>
      </c>
      <c r="F344" s="198" t="s">
        <v>353</v>
      </c>
      <c r="G344" s="13"/>
      <c r="H344" s="199">
        <v>48.799999999999997</v>
      </c>
      <c r="I344" s="200"/>
      <c r="J344" s="13"/>
      <c r="K344" s="13"/>
      <c r="L344" s="195"/>
      <c r="M344" s="201"/>
      <c r="N344" s="202"/>
      <c r="O344" s="202"/>
      <c r="P344" s="202"/>
      <c r="Q344" s="202"/>
      <c r="R344" s="202"/>
      <c r="S344" s="202"/>
      <c r="T344" s="20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197" t="s">
        <v>124</v>
      </c>
      <c r="AU344" s="197" t="s">
        <v>122</v>
      </c>
      <c r="AV344" s="13" t="s">
        <v>122</v>
      </c>
      <c r="AW344" s="13" t="s">
        <v>31</v>
      </c>
      <c r="AX344" s="13" t="s">
        <v>75</v>
      </c>
      <c r="AY344" s="197" t="s">
        <v>115</v>
      </c>
    </row>
    <row r="345" s="13" customFormat="1">
      <c r="A345" s="13"/>
      <c r="B345" s="195"/>
      <c r="C345" s="13"/>
      <c r="D345" s="196" t="s">
        <v>124</v>
      </c>
      <c r="E345" s="197" t="s">
        <v>1</v>
      </c>
      <c r="F345" s="198" t="s">
        <v>354</v>
      </c>
      <c r="G345" s="13"/>
      <c r="H345" s="199">
        <v>38.719999999999999</v>
      </c>
      <c r="I345" s="200"/>
      <c r="J345" s="13"/>
      <c r="K345" s="13"/>
      <c r="L345" s="195"/>
      <c r="M345" s="201"/>
      <c r="N345" s="202"/>
      <c r="O345" s="202"/>
      <c r="P345" s="202"/>
      <c r="Q345" s="202"/>
      <c r="R345" s="202"/>
      <c r="S345" s="202"/>
      <c r="T345" s="20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197" t="s">
        <v>124</v>
      </c>
      <c r="AU345" s="197" t="s">
        <v>122</v>
      </c>
      <c r="AV345" s="13" t="s">
        <v>122</v>
      </c>
      <c r="AW345" s="13" t="s">
        <v>31</v>
      </c>
      <c r="AX345" s="13" t="s">
        <v>75</v>
      </c>
      <c r="AY345" s="197" t="s">
        <v>115</v>
      </c>
    </row>
    <row r="346" s="13" customFormat="1">
      <c r="A346" s="13"/>
      <c r="B346" s="195"/>
      <c r="C346" s="13"/>
      <c r="D346" s="196" t="s">
        <v>124</v>
      </c>
      <c r="E346" s="197" t="s">
        <v>1</v>
      </c>
      <c r="F346" s="198" t="s">
        <v>355</v>
      </c>
      <c r="G346" s="13"/>
      <c r="H346" s="199">
        <v>9.5600000000000005</v>
      </c>
      <c r="I346" s="200"/>
      <c r="J346" s="13"/>
      <c r="K346" s="13"/>
      <c r="L346" s="195"/>
      <c r="M346" s="201"/>
      <c r="N346" s="202"/>
      <c r="O346" s="202"/>
      <c r="P346" s="202"/>
      <c r="Q346" s="202"/>
      <c r="R346" s="202"/>
      <c r="S346" s="202"/>
      <c r="T346" s="20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197" t="s">
        <v>124</v>
      </c>
      <c r="AU346" s="197" t="s">
        <v>122</v>
      </c>
      <c r="AV346" s="13" t="s">
        <v>122</v>
      </c>
      <c r="AW346" s="13" t="s">
        <v>31</v>
      </c>
      <c r="AX346" s="13" t="s">
        <v>75</v>
      </c>
      <c r="AY346" s="197" t="s">
        <v>115</v>
      </c>
    </row>
    <row r="347" s="13" customFormat="1">
      <c r="A347" s="13"/>
      <c r="B347" s="195"/>
      <c r="C347" s="13"/>
      <c r="D347" s="196" t="s">
        <v>124</v>
      </c>
      <c r="E347" s="197" t="s">
        <v>1</v>
      </c>
      <c r="F347" s="198" t="s">
        <v>356</v>
      </c>
      <c r="G347" s="13"/>
      <c r="H347" s="199">
        <v>47.299999999999997</v>
      </c>
      <c r="I347" s="200"/>
      <c r="J347" s="13"/>
      <c r="K347" s="13"/>
      <c r="L347" s="195"/>
      <c r="M347" s="201"/>
      <c r="N347" s="202"/>
      <c r="O347" s="202"/>
      <c r="P347" s="202"/>
      <c r="Q347" s="202"/>
      <c r="R347" s="202"/>
      <c r="S347" s="202"/>
      <c r="T347" s="20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197" t="s">
        <v>124</v>
      </c>
      <c r="AU347" s="197" t="s">
        <v>122</v>
      </c>
      <c r="AV347" s="13" t="s">
        <v>122</v>
      </c>
      <c r="AW347" s="13" t="s">
        <v>31</v>
      </c>
      <c r="AX347" s="13" t="s">
        <v>75</v>
      </c>
      <c r="AY347" s="197" t="s">
        <v>115</v>
      </c>
    </row>
    <row r="348" s="13" customFormat="1">
      <c r="A348" s="13"/>
      <c r="B348" s="195"/>
      <c r="C348" s="13"/>
      <c r="D348" s="196" t="s">
        <v>124</v>
      </c>
      <c r="E348" s="197" t="s">
        <v>1</v>
      </c>
      <c r="F348" s="198" t="s">
        <v>357</v>
      </c>
      <c r="G348" s="13"/>
      <c r="H348" s="199">
        <v>47.200000000000003</v>
      </c>
      <c r="I348" s="200"/>
      <c r="J348" s="13"/>
      <c r="K348" s="13"/>
      <c r="L348" s="195"/>
      <c r="M348" s="201"/>
      <c r="N348" s="202"/>
      <c r="O348" s="202"/>
      <c r="P348" s="202"/>
      <c r="Q348" s="202"/>
      <c r="R348" s="202"/>
      <c r="S348" s="202"/>
      <c r="T348" s="20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197" t="s">
        <v>124</v>
      </c>
      <c r="AU348" s="197" t="s">
        <v>122</v>
      </c>
      <c r="AV348" s="13" t="s">
        <v>122</v>
      </c>
      <c r="AW348" s="13" t="s">
        <v>31</v>
      </c>
      <c r="AX348" s="13" t="s">
        <v>75</v>
      </c>
      <c r="AY348" s="197" t="s">
        <v>115</v>
      </c>
    </row>
    <row r="349" s="13" customFormat="1">
      <c r="A349" s="13"/>
      <c r="B349" s="195"/>
      <c r="C349" s="13"/>
      <c r="D349" s="196" t="s">
        <v>124</v>
      </c>
      <c r="E349" s="197" t="s">
        <v>1</v>
      </c>
      <c r="F349" s="198" t="s">
        <v>358</v>
      </c>
      <c r="G349" s="13"/>
      <c r="H349" s="199">
        <v>46.899999999999999</v>
      </c>
      <c r="I349" s="200"/>
      <c r="J349" s="13"/>
      <c r="K349" s="13"/>
      <c r="L349" s="195"/>
      <c r="M349" s="201"/>
      <c r="N349" s="202"/>
      <c r="O349" s="202"/>
      <c r="P349" s="202"/>
      <c r="Q349" s="202"/>
      <c r="R349" s="202"/>
      <c r="S349" s="202"/>
      <c r="T349" s="20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197" t="s">
        <v>124</v>
      </c>
      <c r="AU349" s="197" t="s">
        <v>122</v>
      </c>
      <c r="AV349" s="13" t="s">
        <v>122</v>
      </c>
      <c r="AW349" s="13" t="s">
        <v>31</v>
      </c>
      <c r="AX349" s="13" t="s">
        <v>75</v>
      </c>
      <c r="AY349" s="197" t="s">
        <v>115</v>
      </c>
    </row>
    <row r="350" s="13" customFormat="1">
      <c r="A350" s="13"/>
      <c r="B350" s="195"/>
      <c r="C350" s="13"/>
      <c r="D350" s="196" t="s">
        <v>124</v>
      </c>
      <c r="E350" s="197" t="s">
        <v>1</v>
      </c>
      <c r="F350" s="198" t="s">
        <v>359</v>
      </c>
      <c r="G350" s="13"/>
      <c r="H350" s="199">
        <v>46.700000000000003</v>
      </c>
      <c r="I350" s="200"/>
      <c r="J350" s="13"/>
      <c r="K350" s="13"/>
      <c r="L350" s="195"/>
      <c r="M350" s="201"/>
      <c r="N350" s="202"/>
      <c r="O350" s="202"/>
      <c r="P350" s="202"/>
      <c r="Q350" s="202"/>
      <c r="R350" s="202"/>
      <c r="S350" s="202"/>
      <c r="T350" s="20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197" t="s">
        <v>124</v>
      </c>
      <c r="AU350" s="197" t="s">
        <v>122</v>
      </c>
      <c r="AV350" s="13" t="s">
        <v>122</v>
      </c>
      <c r="AW350" s="13" t="s">
        <v>31</v>
      </c>
      <c r="AX350" s="13" t="s">
        <v>75</v>
      </c>
      <c r="AY350" s="197" t="s">
        <v>115</v>
      </c>
    </row>
    <row r="351" s="13" customFormat="1">
      <c r="A351" s="13"/>
      <c r="B351" s="195"/>
      <c r="C351" s="13"/>
      <c r="D351" s="196" t="s">
        <v>124</v>
      </c>
      <c r="E351" s="197" t="s">
        <v>1</v>
      </c>
      <c r="F351" s="198" t="s">
        <v>360</v>
      </c>
      <c r="G351" s="13"/>
      <c r="H351" s="199">
        <v>38</v>
      </c>
      <c r="I351" s="200"/>
      <c r="J351" s="13"/>
      <c r="K351" s="13"/>
      <c r="L351" s="195"/>
      <c r="M351" s="201"/>
      <c r="N351" s="202"/>
      <c r="O351" s="202"/>
      <c r="P351" s="202"/>
      <c r="Q351" s="202"/>
      <c r="R351" s="202"/>
      <c r="S351" s="202"/>
      <c r="T351" s="20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197" t="s">
        <v>124</v>
      </c>
      <c r="AU351" s="197" t="s">
        <v>122</v>
      </c>
      <c r="AV351" s="13" t="s">
        <v>122</v>
      </c>
      <c r="AW351" s="13" t="s">
        <v>31</v>
      </c>
      <c r="AX351" s="13" t="s">
        <v>75</v>
      </c>
      <c r="AY351" s="197" t="s">
        <v>115</v>
      </c>
    </row>
    <row r="352" s="13" customFormat="1">
      <c r="A352" s="13"/>
      <c r="B352" s="195"/>
      <c r="C352" s="13"/>
      <c r="D352" s="196" t="s">
        <v>124</v>
      </c>
      <c r="E352" s="197" t="s">
        <v>1</v>
      </c>
      <c r="F352" s="198" t="s">
        <v>361</v>
      </c>
      <c r="G352" s="13"/>
      <c r="H352" s="199">
        <v>9.6199999999999992</v>
      </c>
      <c r="I352" s="200"/>
      <c r="J352" s="13"/>
      <c r="K352" s="13"/>
      <c r="L352" s="195"/>
      <c r="M352" s="201"/>
      <c r="N352" s="202"/>
      <c r="O352" s="202"/>
      <c r="P352" s="202"/>
      <c r="Q352" s="202"/>
      <c r="R352" s="202"/>
      <c r="S352" s="202"/>
      <c r="T352" s="20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197" t="s">
        <v>124</v>
      </c>
      <c r="AU352" s="197" t="s">
        <v>122</v>
      </c>
      <c r="AV352" s="13" t="s">
        <v>122</v>
      </c>
      <c r="AW352" s="13" t="s">
        <v>31</v>
      </c>
      <c r="AX352" s="13" t="s">
        <v>75</v>
      </c>
      <c r="AY352" s="197" t="s">
        <v>115</v>
      </c>
    </row>
    <row r="353" s="13" customFormat="1">
      <c r="A353" s="13"/>
      <c r="B353" s="195"/>
      <c r="C353" s="13"/>
      <c r="D353" s="196" t="s">
        <v>124</v>
      </c>
      <c r="E353" s="197" t="s">
        <v>1</v>
      </c>
      <c r="F353" s="198" t="s">
        <v>362</v>
      </c>
      <c r="G353" s="13"/>
      <c r="H353" s="199">
        <v>47.799999999999997</v>
      </c>
      <c r="I353" s="200"/>
      <c r="J353" s="13"/>
      <c r="K353" s="13"/>
      <c r="L353" s="195"/>
      <c r="M353" s="201"/>
      <c r="N353" s="202"/>
      <c r="O353" s="202"/>
      <c r="P353" s="202"/>
      <c r="Q353" s="202"/>
      <c r="R353" s="202"/>
      <c r="S353" s="202"/>
      <c r="T353" s="20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197" t="s">
        <v>124</v>
      </c>
      <c r="AU353" s="197" t="s">
        <v>122</v>
      </c>
      <c r="AV353" s="13" t="s">
        <v>122</v>
      </c>
      <c r="AW353" s="13" t="s">
        <v>31</v>
      </c>
      <c r="AX353" s="13" t="s">
        <v>75</v>
      </c>
      <c r="AY353" s="197" t="s">
        <v>115</v>
      </c>
    </row>
    <row r="354" s="13" customFormat="1">
      <c r="A354" s="13"/>
      <c r="B354" s="195"/>
      <c r="C354" s="13"/>
      <c r="D354" s="196" t="s">
        <v>124</v>
      </c>
      <c r="E354" s="197" t="s">
        <v>1</v>
      </c>
      <c r="F354" s="198" t="s">
        <v>363</v>
      </c>
      <c r="G354" s="13"/>
      <c r="H354" s="199">
        <v>47.5</v>
      </c>
      <c r="I354" s="200"/>
      <c r="J354" s="13"/>
      <c r="K354" s="13"/>
      <c r="L354" s="195"/>
      <c r="M354" s="201"/>
      <c r="N354" s="202"/>
      <c r="O354" s="202"/>
      <c r="P354" s="202"/>
      <c r="Q354" s="202"/>
      <c r="R354" s="202"/>
      <c r="S354" s="202"/>
      <c r="T354" s="20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197" t="s">
        <v>124</v>
      </c>
      <c r="AU354" s="197" t="s">
        <v>122</v>
      </c>
      <c r="AV354" s="13" t="s">
        <v>122</v>
      </c>
      <c r="AW354" s="13" t="s">
        <v>31</v>
      </c>
      <c r="AX354" s="13" t="s">
        <v>75</v>
      </c>
      <c r="AY354" s="197" t="s">
        <v>115</v>
      </c>
    </row>
    <row r="355" s="13" customFormat="1">
      <c r="A355" s="13"/>
      <c r="B355" s="195"/>
      <c r="C355" s="13"/>
      <c r="D355" s="196" t="s">
        <v>124</v>
      </c>
      <c r="E355" s="197" t="s">
        <v>1</v>
      </c>
      <c r="F355" s="198" t="s">
        <v>364</v>
      </c>
      <c r="G355" s="13"/>
      <c r="H355" s="199">
        <v>47.700000000000003</v>
      </c>
      <c r="I355" s="200"/>
      <c r="J355" s="13"/>
      <c r="K355" s="13"/>
      <c r="L355" s="195"/>
      <c r="M355" s="201"/>
      <c r="N355" s="202"/>
      <c r="O355" s="202"/>
      <c r="P355" s="202"/>
      <c r="Q355" s="202"/>
      <c r="R355" s="202"/>
      <c r="S355" s="202"/>
      <c r="T355" s="20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197" t="s">
        <v>124</v>
      </c>
      <c r="AU355" s="197" t="s">
        <v>122</v>
      </c>
      <c r="AV355" s="13" t="s">
        <v>122</v>
      </c>
      <c r="AW355" s="13" t="s">
        <v>31</v>
      </c>
      <c r="AX355" s="13" t="s">
        <v>75</v>
      </c>
      <c r="AY355" s="197" t="s">
        <v>115</v>
      </c>
    </row>
    <row r="356" s="13" customFormat="1">
      <c r="A356" s="13"/>
      <c r="B356" s="195"/>
      <c r="C356" s="13"/>
      <c r="D356" s="196" t="s">
        <v>124</v>
      </c>
      <c r="E356" s="197" t="s">
        <v>1</v>
      </c>
      <c r="F356" s="198" t="s">
        <v>365</v>
      </c>
      <c r="G356" s="13"/>
      <c r="H356" s="199">
        <v>47.899999999999999</v>
      </c>
      <c r="I356" s="200"/>
      <c r="J356" s="13"/>
      <c r="K356" s="13"/>
      <c r="L356" s="195"/>
      <c r="M356" s="201"/>
      <c r="N356" s="202"/>
      <c r="O356" s="202"/>
      <c r="P356" s="202"/>
      <c r="Q356" s="202"/>
      <c r="R356" s="202"/>
      <c r="S356" s="202"/>
      <c r="T356" s="20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197" t="s">
        <v>124</v>
      </c>
      <c r="AU356" s="197" t="s">
        <v>122</v>
      </c>
      <c r="AV356" s="13" t="s">
        <v>122</v>
      </c>
      <c r="AW356" s="13" t="s">
        <v>31</v>
      </c>
      <c r="AX356" s="13" t="s">
        <v>75</v>
      </c>
      <c r="AY356" s="197" t="s">
        <v>115</v>
      </c>
    </row>
    <row r="357" s="13" customFormat="1">
      <c r="A357" s="13"/>
      <c r="B357" s="195"/>
      <c r="C357" s="13"/>
      <c r="D357" s="196" t="s">
        <v>124</v>
      </c>
      <c r="E357" s="197" t="s">
        <v>1</v>
      </c>
      <c r="F357" s="198" t="s">
        <v>366</v>
      </c>
      <c r="G357" s="13"/>
      <c r="H357" s="199">
        <v>38.399999999999999</v>
      </c>
      <c r="I357" s="200"/>
      <c r="J357" s="13"/>
      <c r="K357" s="13"/>
      <c r="L357" s="195"/>
      <c r="M357" s="201"/>
      <c r="N357" s="202"/>
      <c r="O357" s="202"/>
      <c r="P357" s="202"/>
      <c r="Q357" s="202"/>
      <c r="R357" s="202"/>
      <c r="S357" s="202"/>
      <c r="T357" s="20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197" t="s">
        <v>124</v>
      </c>
      <c r="AU357" s="197" t="s">
        <v>122</v>
      </c>
      <c r="AV357" s="13" t="s">
        <v>122</v>
      </c>
      <c r="AW357" s="13" t="s">
        <v>31</v>
      </c>
      <c r="AX357" s="13" t="s">
        <v>75</v>
      </c>
      <c r="AY357" s="197" t="s">
        <v>115</v>
      </c>
    </row>
    <row r="358" s="13" customFormat="1">
      <c r="A358" s="13"/>
      <c r="B358" s="195"/>
      <c r="C358" s="13"/>
      <c r="D358" s="196" t="s">
        <v>124</v>
      </c>
      <c r="E358" s="197" t="s">
        <v>1</v>
      </c>
      <c r="F358" s="198" t="s">
        <v>367</v>
      </c>
      <c r="G358" s="13"/>
      <c r="H358" s="199">
        <v>9.6400000000000006</v>
      </c>
      <c r="I358" s="200"/>
      <c r="J358" s="13"/>
      <c r="K358" s="13"/>
      <c r="L358" s="195"/>
      <c r="M358" s="201"/>
      <c r="N358" s="202"/>
      <c r="O358" s="202"/>
      <c r="P358" s="202"/>
      <c r="Q358" s="202"/>
      <c r="R358" s="202"/>
      <c r="S358" s="202"/>
      <c r="T358" s="20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197" t="s">
        <v>124</v>
      </c>
      <c r="AU358" s="197" t="s">
        <v>122</v>
      </c>
      <c r="AV358" s="13" t="s">
        <v>122</v>
      </c>
      <c r="AW358" s="13" t="s">
        <v>31</v>
      </c>
      <c r="AX358" s="13" t="s">
        <v>75</v>
      </c>
      <c r="AY358" s="197" t="s">
        <v>115</v>
      </c>
    </row>
    <row r="359" s="13" customFormat="1">
      <c r="A359" s="13"/>
      <c r="B359" s="195"/>
      <c r="C359" s="13"/>
      <c r="D359" s="196" t="s">
        <v>124</v>
      </c>
      <c r="E359" s="197" t="s">
        <v>1</v>
      </c>
      <c r="F359" s="198" t="s">
        <v>368</v>
      </c>
      <c r="G359" s="13"/>
      <c r="H359" s="199">
        <v>48.299999999999997</v>
      </c>
      <c r="I359" s="200"/>
      <c r="J359" s="13"/>
      <c r="K359" s="13"/>
      <c r="L359" s="195"/>
      <c r="M359" s="201"/>
      <c r="N359" s="202"/>
      <c r="O359" s="202"/>
      <c r="P359" s="202"/>
      <c r="Q359" s="202"/>
      <c r="R359" s="202"/>
      <c r="S359" s="202"/>
      <c r="T359" s="20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197" t="s">
        <v>124</v>
      </c>
      <c r="AU359" s="197" t="s">
        <v>122</v>
      </c>
      <c r="AV359" s="13" t="s">
        <v>122</v>
      </c>
      <c r="AW359" s="13" t="s">
        <v>31</v>
      </c>
      <c r="AX359" s="13" t="s">
        <v>75</v>
      </c>
      <c r="AY359" s="197" t="s">
        <v>115</v>
      </c>
    </row>
    <row r="360" s="13" customFormat="1">
      <c r="A360" s="13"/>
      <c r="B360" s="195"/>
      <c r="C360" s="13"/>
      <c r="D360" s="196" t="s">
        <v>124</v>
      </c>
      <c r="E360" s="197" t="s">
        <v>1</v>
      </c>
      <c r="F360" s="198" t="s">
        <v>369</v>
      </c>
      <c r="G360" s="13"/>
      <c r="H360" s="199">
        <v>33.670000000000002</v>
      </c>
      <c r="I360" s="200"/>
      <c r="J360" s="13"/>
      <c r="K360" s="13"/>
      <c r="L360" s="195"/>
      <c r="M360" s="201"/>
      <c r="N360" s="202"/>
      <c r="O360" s="202"/>
      <c r="P360" s="202"/>
      <c r="Q360" s="202"/>
      <c r="R360" s="202"/>
      <c r="S360" s="202"/>
      <c r="T360" s="20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197" t="s">
        <v>124</v>
      </c>
      <c r="AU360" s="197" t="s">
        <v>122</v>
      </c>
      <c r="AV360" s="13" t="s">
        <v>122</v>
      </c>
      <c r="AW360" s="13" t="s">
        <v>31</v>
      </c>
      <c r="AX360" s="13" t="s">
        <v>75</v>
      </c>
      <c r="AY360" s="197" t="s">
        <v>115</v>
      </c>
    </row>
    <row r="361" s="13" customFormat="1">
      <c r="A361" s="13"/>
      <c r="B361" s="195"/>
      <c r="C361" s="13"/>
      <c r="D361" s="196" t="s">
        <v>124</v>
      </c>
      <c r="E361" s="197" t="s">
        <v>1</v>
      </c>
      <c r="F361" s="198" t="s">
        <v>370</v>
      </c>
      <c r="G361" s="13"/>
      <c r="H361" s="199">
        <v>14.460000000000001</v>
      </c>
      <c r="I361" s="200"/>
      <c r="J361" s="13"/>
      <c r="K361" s="13"/>
      <c r="L361" s="195"/>
      <c r="M361" s="201"/>
      <c r="N361" s="202"/>
      <c r="O361" s="202"/>
      <c r="P361" s="202"/>
      <c r="Q361" s="202"/>
      <c r="R361" s="202"/>
      <c r="S361" s="202"/>
      <c r="T361" s="20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197" t="s">
        <v>124</v>
      </c>
      <c r="AU361" s="197" t="s">
        <v>122</v>
      </c>
      <c r="AV361" s="13" t="s">
        <v>122</v>
      </c>
      <c r="AW361" s="13" t="s">
        <v>31</v>
      </c>
      <c r="AX361" s="13" t="s">
        <v>75</v>
      </c>
      <c r="AY361" s="197" t="s">
        <v>115</v>
      </c>
    </row>
    <row r="362" s="13" customFormat="1">
      <c r="A362" s="13"/>
      <c r="B362" s="195"/>
      <c r="C362" s="13"/>
      <c r="D362" s="196" t="s">
        <v>124</v>
      </c>
      <c r="E362" s="197" t="s">
        <v>1</v>
      </c>
      <c r="F362" s="198" t="s">
        <v>371</v>
      </c>
      <c r="G362" s="13"/>
      <c r="H362" s="199">
        <v>48.799999999999997</v>
      </c>
      <c r="I362" s="200"/>
      <c r="J362" s="13"/>
      <c r="K362" s="13"/>
      <c r="L362" s="195"/>
      <c r="M362" s="201"/>
      <c r="N362" s="202"/>
      <c r="O362" s="202"/>
      <c r="P362" s="202"/>
      <c r="Q362" s="202"/>
      <c r="R362" s="202"/>
      <c r="S362" s="202"/>
      <c r="T362" s="20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197" t="s">
        <v>124</v>
      </c>
      <c r="AU362" s="197" t="s">
        <v>122</v>
      </c>
      <c r="AV362" s="13" t="s">
        <v>122</v>
      </c>
      <c r="AW362" s="13" t="s">
        <v>31</v>
      </c>
      <c r="AX362" s="13" t="s">
        <v>75</v>
      </c>
      <c r="AY362" s="197" t="s">
        <v>115</v>
      </c>
    </row>
    <row r="363" s="13" customFormat="1">
      <c r="A363" s="13"/>
      <c r="B363" s="195"/>
      <c r="C363" s="13"/>
      <c r="D363" s="196" t="s">
        <v>124</v>
      </c>
      <c r="E363" s="197" t="s">
        <v>1</v>
      </c>
      <c r="F363" s="198" t="s">
        <v>372</v>
      </c>
      <c r="G363" s="13"/>
      <c r="H363" s="199">
        <v>49.600000000000001</v>
      </c>
      <c r="I363" s="200"/>
      <c r="J363" s="13"/>
      <c r="K363" s="13"/>
      <c r="L363" s="195"/>
      <c r="M363" s="201"/>
      <c r="N363" s="202"/>
      <c r="O363" s="202"/>
      <c r="P363" s="202"/>
      <c r="Q363" s="202"/>
      <c r="R363" s="202"/>
      <c r="S363" s="202"/>
      <c r="T363" s="20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197" t="s">
        <v>124</v>
      </c>
      <c r="AU363" s="197" t="s">
        <v>122</v>
      </c>
      <c r="AV363" s="13" t="s">
        <v>122</v>
      </c>
      <c r="AW363" s="13" t="s">
        <v>31</v>
      </c>
      <c r="AX363" s="13" t="s">
        <v>75</v>
      </c>
      <c r="AY363" s="197" t="s">
        <v>115</v>
      </c>
    </row>
    <row r="364" s="13" customFormat="1">
      <c r="A364" s="13"/>
      <c r="B364" s="195"/>
      <c r="C364" s="13"/>
      <c r="D364" s="196" t="s">
        <v>124</v>
      </c>
      <c r="E364" s="197" t="s">
        <v>1</v>
      </c>
      <c r="F364" s="198" t="s">
        <v>373</v>
      </c>
      <c r="G364" s="13"/>
      <c r="H364" s="199">
        <v>49.399999999999999</v>
      </c>
      <c r="I364" s="200"/>
      <c r="J364" s="13"/>
      <c r="K364" s="13"/>
      <c r="L364" s="195"/>
      <c r="M364" s="201"/>
      <c r="N364" s="202"/>
      <c r="O364" s="202"/>
      <c r="P364" s="202"/>
      <c r="Q364" s="202"/>
      <c r="R364" s="202"/>
      <c r="S364" s="202"/>
      <c r="T364" s="20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197" t="s">
        <v>124</v>
      </c>
      <c r="AU364" s="197" t="s">
        <v>122</v>
      </c>
      <c r="AV364" s="13" t="s">
        <v>122</v>
      </c>
      <c r="AW364" s="13" t="s">
        <v>31</v>
      </c>
      <c r="AX364" s="13" t="s">
        <v>75</v>
      </c>
      <c r="AY364" s="197" t="s">
        <v>115</v>
      </c>
    </row>
    <row r="365" s="13" customFormat="1">
      <c r="A365" s="13"/>
      <c r="B365" s="195"/>
      <c r="C365" s="13"/>
      <c r="D365" s="196" t="s">
        <v>124</v>
      </c>
      <c r="E365" s="197" t="s">
        <v>1</v>
      </c>
      <c r="F365" s="198" t="s">
        <v>374</v>
      </c>
      <c r="G365" s="13"/>
      <c r="H365" s="199">
        <v>33.880000000000003</v>
      </c>
      <c r="I365" s="200"/>
      <c r="J365" s="13"/>
      <c r="K365" s="13"/>
      <c r="L365" s="195"/>
      <c r="M365" s="201"/>
      <c r="N365" s="202"/>
      <c r="O365" s="202"/>
      <c r="P365" s="202"/>
      <c r="Q365" s="202"/>
      <c r="R365" s="202"/>
      <c r="S365" s="202"/>
      <c r="T365" s="20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197" t="s">
        <v>124</v>
      </c>
      <c r="AU365" s="197" t="s">
        <v>122</v>
      </c>
      <c r="AV365" s="13" t="s">
        <v>122</v>
      </c>
      <c r="AW365" s="13" t="s">
        <v>31</v>
      </c>
      <c r="AX365" s="13" t="s">
        <v>75</v>
      </c>
      <c r="AY365" s="197" t="s">
        <v>115</v>
      </c>
    </row>
    <row r="366" s="13" customFormat="1">
      <c r="A366" s="13"/>
      <c r="B366" s="195"/>
      <c r="C366" s="13"/>
      <c r="D366" s="196" t="s">
        <v>124</v>
      </c>
      <c r="E366" s="197" t="s">
        <v>1</v>
      </c>
      <c r="F366" s="198" t="s">
        <v>375</v>
      </c>
      <c r="G366" s="13"/>
      <c r="H366" s="199">
        <v>17.352</v>
      </c>
      <c r="I366" s="200"/>
      <c r="J366" s="13"/>
      <c r="K366" s="13"/>
      <c r="L366" s="195"/>
      <c r="M366" s="201"/>
      <c r="N366" s="202"/>
      <c r="O366" s="202"/>
      <c r="P366" s="202"/>
      <c r="Q366" s="202"/>
      <c r="R366" s="202"/>
      <c r="S366" s="202"/>
      <c r="T366" s="20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197" t="s">
        <v>124</v>
      </c>
      <c r="AU366" s="197" t="s">
        <v>122</v>
      </c>
      <c r="AV366" s="13" t="s">
        <v>122</v>
      </c>
      <c r="AW366" s="13" t="s">
        <v>31</v>
      </c>
      <c r="AX366" s="13" t="s">
        <v>75</v>
      </c>
      <c r="AY366" s="197" t="s">
        <v>115</v>
      </c>
    </row>
    <row r="367" s="13" customFormat="1">
      <c r="A367" s="13"/>
      <c r="B367" s="195"/>
      <c r="C367" s="13"/>
      <c r="D367" s="196" t="s">
        <v>124</v>
      </c>
      <c r="E367" s="197" t="s">
        <v>1</v>
      </c>
      <c r="F367" s="198" t="s">
        <v>376</v>
      </c>
      <c r="G367" s="13"/>
      <c r="H367" s="199">
        <v>48.200000000000003</v>
      </c>
      <c r="I367" s="200"/>
      <c r="J367" s="13"/>
      <c r="K367" s="13"/>
      <c r="L367" s="195"/>
      <c r="M367" s="201"/>
      <c r="N367" s="202"/>
      <c r="O367" s="202"/>
      <c r="P367" s="202"/>
      <c r="Q367" s="202"/>
      <c r="R367" s="202"/>
      <c r="S367" s="202"/>
      <c r="T367" s="20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197" t="s">
        <v>124</v>
      </c>
      <c r="AU367" s="197" t="s">
        <v>122</v>
      </c>
      <c r="AV367" s="13" t="s">
        <v>122</v>
      </c>
      <c r="AW367" s="13" t="s">
        <v>31</v>
      </c>
      <c r="AX367" s="13" t="s">
        <v>75</v>
      </c>
      <c r="AY367" s="197" t="s">
        <v>115</v>
      </c>
    </row>
    <row r="368" s="13" customFormat="1">
      <c r="A368" s="13"/>
      <c r="B368" s="195"/>
      <c r="C368" s="13"/>
      <c r="D368" s="196" t="s">
        <v>124</v>
      </c>
      <c r="E368" s="197" t="s">
        <v>1</v>
      </c>
      <c r="F368" s="198" t="s">
        <v>377</v>
      </c>
      <c r="G368" s="13"/>
      <c r="H368" s="199">
        <v>48.100000000000001</v>
      </c>
      <c r="I368" s="200"/>
      <c r="J368" s="13"/>
      <c r="K368" s="13"/>
      <c r="L368" s="195"/>
      <c r="M368" s="201"/>
      <c r="N368" s="202"/>
      <c r="O368" s="202"/>
      <c r="P368" s="202"/>
      <c r="Q368" s="202"/>
      <c r="R368" s="202"/>
      <c r="S368" s="202"/>
      <c r="T368" s="20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197" t="s">
        <v>124</v>
      </c>
      <c r="AU368" s="197" t="s">
        <v>122</v>
      </c>
      <c r="AV368" s="13" t="s">
        <v>122</v>
      </c>
      <c r="AW368" s="13" t="s">
        <v>31</v>
      </c>
      <c r="AX368" s="13" t="s">
        <v>75</v>
      </c>
      <c r="AY368" s="197" t="s">
        <v>115</v>
      </c>
    </row>
    <row r="369" s="13" customFormat="1">
      <c r="A369" s="13"/>
      <c r="B369" s="195"/>
      <c r="C369" s="13"/>
      <c r="D369" s="196" t="s">
        <v>124</v>
      </c>
      <c r="E369" s="197" t="s">
        <v>1</v>
      </c>
      <c r="F369" s="198" t="s">
        <v>378</v>
      </c>
      <c r="G369" s="13"/>
      <c r="H369" s="199">
        <v>48</v>
      </c>
      <c r="I369" s="200"/>
      <c r="J369" s="13"/>
      <c r="K369" s="13"/>
      <c r="L369" s="195"/>
      <c r="M369" s="201"/>
      <c r="N369" s="202"/>
      <c r="O369" s="202"/>
      <c r="P369" s="202"/>
      <c r="Q369" s="202"/>
      <c r="R369" s="202"/>
      <c r="S369" s="202"/>
      <c r="T369" s="20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197" t="s">
        <v>124</v>
      </c>
      <c r="AU369" s="197" t="s">
        <v>122</v>
      </c>
      <c r="AV369" s="13" t="s">
        <v>122</v>
      </c>
      <c r="AW369" s="13" t="s">
        <v>31</v>
      </c>
      <c r="AX369" s="13" t="s">
        <v>75</v>
      </c>
      <c r="AY369" s="197" t="s">
        <v>115</v>
      </c>
    </row>
    <row r="370" s="13" customFormat="1">
      <c r="A370" s="13"/>
      <c r="B370" s="195"/>
      <c r="C370" s="13"/>
      <c r="D370" s="196" t="s">
        <v>124</v>
      </c>
      <c r="E370" s="197" t="s">
        <v>1</v>
      </c>
      <c r="F370" s="198" t="s">
        <v>379</v>
      </c>
      <c r="G370" s="13"/>
      <c r="H370" s="199">
        <v>33.600000000000001</v>
      </c>
      <c r="I370" s="200"/>
      <c r="J370" s="13"/>
      <c r="K370" s="13"/>
      <c r="L370" s="195"/>
      <c r="M370" s="201"/>
      <c r="N370" s="202"/>
      <c r="O370" s="202"/>
      <c r="P370" s="202"/>
      <c r="Q370" s="202"/>
      <c r="R370" s="202"/>
      <c r="S370" s="202"/>
      <c r="T370" s="20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197" t="s">
        <v>124</v>
      </c>
      <c r="AU370" s="197" t="s">
        <v>122</v>
      </c>
      <c r="AV370" s="13" t="s">
        <v>122</v>
      </c>
      <c r="AW370" s="13" t="s">
        <v>31</v>
      </c>
      <c r="AX370" s="13" t="s">
        <v>75</v>
      </c>
      <c r="AY370" s="197" t="s">
        <v>115</v>
      </c>
    </row>
    <row r="371" s="13" customFormat="1">
      <c r="A371" s="13"/>
      <c r="B371" s="195"/>
      <c r="C371" s="13"/>
      <c r="D371" s="196" t="s">
        <v>124</v>
      </c>
      <c r="E371" s="197" t="s">
        <v>1</v>
      </c>
      <c r="F371" s="198" t="s">
        <v>380</v>
      </c>
      <c r="G371" s="13"/>
      <c r="H371" s="199">
        <v>14.43</v>
      </c>
      <c r="I371" s="200"/>
      <c r="J371" s="13"/>
      <c r="K371" s="13"/>
      <c r="L371" s="195"/>
      <c r="M371" s="201"/>
      <c r="N371" s="202"/>
      <c r="O371" s="202"/>
      <c r="P371" s="202"/>
      <c r="Q371" s="202"/>
      <c r="R371" s="202"/>
      <c r="S371" s="202"/>
      <c r="T371" s="20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197" t="s">
        <v>124</v>
      </c>
      <c r="AU371" s="197" t="s">
        <v>122</v>
      </c>
      <c r="AV371" s="13" t="s">
        <v>122</v>
      </c>
      <c r="AW371" s="13" t="s">
        <v>31</v>
      </c>
      <c r="AX371" s="13" t="s">
        <v>75</v>
      </c>
      <c r="AY371" s="197" t="s">
        <v>115</v>
      </c>
    </row>
    <row r="372" s="13" customFormat="1">
      <c r="A372" s="13"/>
      <c r="B372" s="195"/>
      <c r="C372" s="13"/>
      <c r="D372" s="196" t="s">
        <v>124</v>
      </c>
      <c r="E372" s="197" t="s">
        <v>1</v>
      </c>
      <c r="F372" s="198" t="s">
        <v>381</v>
      </c>
      <c r="G372" s="13"/>
      <c r="H372" s="199">
        <v>48.200000000000003</v>
      </c>
      <c r="I372" s="200"/>
      <c r="J372" s="13"/>
      <c r="K372" s="13"/>
      <c r="L372" s="195"/>
      <c r="M372" s="201"/>
      <c r="N372" s="202"/>
      <c r="O372" s="202"/>
      <c r="P372" s="202"/>
      <c r="Q372" s="202"/>
      <c r="R372" s="202"/>
      <c r="S372" s="202"/>
      <c r="T372" s="20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197" t="s">
        <v>124</v>
      </c>
      <c r="AU372" s="197" t="s">
        <v>122</v>
      </c>
      <c r="AV372" s="13" t="s">
        <v>122</v>
      </c>
      <c r="AW372" s="13" t="s">
        <v>31</v>
      </c>
      <c r="AX372" s="13" t="s">
        <v>75</v>
      </c>
      <c r="AY372" s="197" t="s">
        <v>115</v>
      </c>
    </row>
    <row r="373" s="13" customFormat="1">
      <c r="A373" s="13"/>
      <c r="B373" s="195"/>
      <c r="C373" s="13"/>
      <c r="D373" s="196" t="s">
        <v>124</v>
      </c>
      <c r="E373" s="197" t="s">
        <v>1</v>
      </c>
      <c r="F373" s="198" t="s">
        <v>382</v>
      </c>
      <c r="G373" s="13"/>
      <c r="H373" s="199">
        <v>48.200000000000003</v>
      </c>
      <c r="I373" s="200"/>
      <c r="J373" s="13"/>
      <c r="K373" s="13"/>
      <c r="L373" s="195"/>
      <c r="M373" s="201"/>
      <c r="N373" s="202"/>
      <c r="O373" s="202"/>
      <c r="P373" s="202"/>
      <c r="Q373" s="202"/>
      <c r="R373" s="202"/>
      <c r="S373" s="202"/>
      <c r="T373" s="20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197" t="s">
        <v>124</v>
      </c>
      <c r="AU373" s="197" t="s">
        <v>122</v>
      </c>
      <c r="AV373" s="13" t="s">
        <v>122</v>
      </c>
      <c r="AW373" s="13" t="s">
        <v>31</v>
      </c>
      <c r="AX373" s="13" t="s">
        <v>75</v>
      </c>
      <c r="AY373" s="197" t="s">
        <v>115</v>
      </c>
    </row>
    <row r="374" s="13" customFormat="1">
      <c r="A374" s="13"/>
      <c r="B374" s="195"/>
      <c r="C374" s="13"/>
      <c r="D374" s="196" t="s">
        <v>124</v>
      </c>
      <c r="E374" s="197" t="s">
        <v>1</v>
      </c>
      <c r="F374" s="198" t="s">
        <v>383</v>
      </c>
      <c r="G374" s="13"/>
      <c r="H374" s="199">
        <v>48.200000000000003</v>
      </c>
      <c r="I374" s="200"/>
      <c r="J374" s="13"/>
      <c r="K374" s="13"/>
      <c r="L374" s="195"/>
      <c r="M374" s="201"/>
      <c r="N374" s="202"/>
      <c r="O374" s="202"/>
      <c r="P374" s="202"/>
      <c r="Q374" s="202"/>
      <c r="R374" s="202"/>
      <c r="S374" s="202"/>
      <c r="T374" s="20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197" t="s">
        <v>124</v>
      </c>
      <c r="AU374" s="197" t="s">
        <v>122</v>
      </c>
      <c r="AV374" s="13" t="s">
        <v>122</v>
      </c>
      <c r="AW374" s="13" t="s">
        <v>31</v>
      </c>
      <c r="AX374" s="13" t="s">
        <v>75</v>
      </c>
      <c r="AY374" s="197" t="s">
        <v>115</v>
      </c>
    </row>
    <row r="375" s="13" customFormat="1">
      <c r="A375" s="13"/>
      <c r="B375" s="195"/>
      <c r="C375" s="13"/>
      <c r="D375" s="196" t="s">
        <v>124</v>
      </c>
      <c r="E375" s="197" t="s">
        <v>1</v>
      </c>
      <c r="F375" s="198" t="s">
        <v>384</v>
      </c>
      <c r="G375" s="13"/>
      <c r="H375" s="199">
        <v>33.670000000000002</v>
      </c>
      <c r="I375" s="200"/>
      <c r="J375" s="13"/>
      <c r="K375" s="13"/>
      <c r="L375" s="195"/>
      <c r="M375" s="201"/>
      <c r="N375" s="202"/>
      <c r="O375" s="202"/>
      <c r="P375" s="202"/>
      <c r="Q375" s="202"/>
      <c r="R375" s="202"/>
      <c r="S375" s="202"/>
      <c r="T375" s="20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197" t="s">
        <v>124</v>
      </c>
      <c r="AU375" s="197" t="s">
        <v>122</v>
      </c>
      <c r="AV375" s="13" t="s">
        <v>122</v>
      </c>
      <c r="AW375" s="13" t="s">
        <v>31</v>
      </c>
      <c r="AX375" s="13" t="s">
        <v>75</v>
      </c>
      <c r="AY375" s="197" t="s">
        <v>115</v>
      </c>
    </row>
    <row r="376" s="13" customFormat="1">
      <c r="A376" s="13"/>
      <c r="B376" s="195"/>
      <c r="C376" s="13"/>
      <c r="D376" s="196" t="s">
        <v>124</v>
      </c>
      <c r="E376" s="197" t="s">
        <v>1</v>
      </c>
      <c r="F376" s="198" t="s">
        <v>385</v>
      </c>
      <c r="G376" s="13"/>
      <c r="H376" s="199">
        <v>14.460000000000001</v>
      </c>
      <c r="I376" s="200"/>
      <c r="J376" s="13"/>
      <c r="K376" s="13"/>
      <c r="L376" s="195"/>
      <c r="M376" s="201"/>
      <c r="N376" s="202"/>
      <c r="O376" s="202"/>
      <c r="P376" s="202"/>
      <c r="Q376" s="202"/>
      <c r="R376" s="202"/>
      <c r="S376" s="202"/>
      <c r="T376" s="20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197" t="s">
        <v>124</v>
      </c>
      <c r="AU376" s="197" t="s">
        <v>122</v>
      </c>
      <c r="AV376" s="13" t="s">
        <v>122</v>
      </c>
      <c r="AW376" s="13" t="s">
        <v>31</v>
      </c>
      <c r="AX376" s="13" t="s">
        <v>75</v>
      </c>
      <c r="AY376" s="197" t="s">
        <v>115</v>
      </c>
    </row>
    <row r="377" s="13" customFormat="1">
      <c r="A377" s="13"/>
      <c r="B377" s="195"/>
      <c r="C377" s="13"/>
      <c r="D377" s="196" t="s">
        <v>124</v>
      </c>
      <c r="E377" s="197" t="s">
        <v>1</v>
      </c>
      <c r="F377" s="198" t="s">
        <v>386</v>
      </c>
      <c r="G377" s="13"/>
      <c r="H377" s="199">
        <v>49.100000000000001</v>
      </c>
      <c r="I377" s="200"/>
      <c r="J377" s="13"/>
      <c r="K377" s="13"/>
      <c r="L377" s="195"/>
      <c r="M377" s="201"/>
      <c r="N377" s="202"/>
      <c r="O377" s="202"/>
      <c r="P377" s="202"/>
      <c r="Q377" s="202"/>
      <c r="R377" s="202"/>
      <c r="S377" s="202"/>
      <c r="T377" s="20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197" t="s">
        <v>124</v>
      </c>
      <c r="AU377" s="197" t="s">
        <v>122</v>
      </c>
      <c r="AV377" s="13" t="s">
        <v>122</v>
      </c>
      <c r="AW377" s="13" t="s">
        <v>31</v>
      </c>
      <c r="AX377" s="13" t="s">
        <v>75</v>
      </c>
      <c r="AY377" s="197" t="s">
        <v>115</v>
      </c>
    </row>
    <row r="378" s="13" customFormat="1">
      <c r="A378" s="13"/>
      <c r="B378" s="195"/>
      <c r="C378" s="13"/>
      <c r="D378" s="196" t="s">
        <v>124</v>
      </c>
      <c r="E378" s="197" t="s">
        <v>1</v>
      </c>
      <c r="F378" s="198" t="s">
        <v>387</v>
      </c>
      <c r="G378" s="13"/>
      <c r="H378" s="199">
        <v>50.600000000000001</v>
      </c>
      <c r="I378" s="200"/>
      <c r="J378" s="13"/>
      <c r="K378" s="13"/>
      <c r="L378" s="195"/>
      <c r="M378" s="201"/>
      <c r="N378" s="202"/>
      <c r="O378" s="202"/>
      <c r="P378" s="202"/>
      <c r="Q378" s="202"/>
      <c r="R378" s="202"/>
      <c r="S378" s="202"/>
      <c r="T378" s="20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197" t="s">
        <v>124</v>
      </c>
      <c r="AU378" s="197" t="s">
        <v>122</v>
      </c>
      <c r="AV378" s="13" t="s">
        <v>122</v>
      </c>
      <c r="AW378" s="13" t="s">
        <v>31</v>
      </c>
      <c r="AX378" s="13" t="s">
        <v>75</v>
      </c>
      <c r="AY378" s="197" t="s">
        <v>115</v>
      </c>
    </row>
    <row r="379" s="13" customFormat="1">
      <c r="A379" s="13"/>
      <c r="B379" s="195"/>
      <c r="C379" s="13"/>
      <c r="D379" s="196" t="s">
        <v>124</v>
      </c>
      <c r="E379" s="197" t="s">
        <v>1</v>
      </c>
      <c r="F379" s="198" t="s">
        <v>388</v>
      </c>
      <c r="G379" s="13"/>
      <c r="H379" s="199">
        <v>50.5</v>
      </c>
      <c r="I379" s="200"/>
      <c r="J379" s="13"/>
      <c r="K379" s="13"/>
      <c r="L379" s="195"/>
      <c r="M379" s="201"/>
      <c r="N379" s="202"/>
      <c r="O379" s="202"/>
      <c r="P379" s="202"/>
      <c r="Q379" s="202"/>
      <c r="R379" s="202"/>
      <c r="S379" s="202"/>
      <c r="T379" s="20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197" t="s">
        <v>124</v>
      </c>
      <c r="AU379" s="197" t="s">
        <v>122</v>
      </c>
      <c r="AV379" s="13" t="s">
        <v>122</v>
      </c>
      <c r="AW379" s="13" t="s">
        <v>31</v>
      </c>
      <c r="AX379" s="13" t="s">
        <v>75</v>
      </c>
      <c r="AY379" s="197" t="s">
        <v>115</v>
      </c>
    </row>
    <row r="380" s="13" customFormat="1">
      <c r="A380" s="13"/>
      <c r="B380" s="195"/>
      <c r="C380" s="13"/>
      <c r="D380" s="196" t="s">
        <v>124</v>
      </c>
      <c r="E380" s="197" t="s">
        <v>1</v>
      </c>
      <c r="F380" s="198" t="s">
        <v>389</v>
      </c>
      <c r="G380" s="13"/>
      <c r="H380" s="199">
        <v>34.159999999999997</v>
      </c>
      <c r="I380" s="200"/>
      <c r="J380" s="13"/>
      <c r="K380" s="13"/>
      <c r="L380" s="195"/>
      <c r="M380" s="201"/>
      <c r="N380" s="202"/>
      <c r="O380" s="202"/>
      <c r="P380" s="202"/>
      <c r="Q380" s="202"/>
      <c r="R380" s="202"/>
      <c r="S380" s="202"/>
      <c r="T380" s="20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197" t="s">
        <v>124</v>
      </c>
      <c r="AU380" s="197" t="s">
        <v>122</v>
      </c>
      <c r="AV380" s="13" t="s">
        <v>122</v>
      </c>
      <c r="AW380" s="13" t="s">
        <v>31</v>
      </c>
      <c r="AX380" s="13" t="s">
        <v>75</v>
      </c>
      <c r="AY380" s="197" t="s">
        <v>115</v>
      </c>
    </row>
    <row r="381" s="13" customFormat="1">
      <c r="A381" s="13"/>
      <c r="B381" s="195"/>
      <c r="C381" s="13"/>
      <c r="D381" s="196" t="s">
        <v>124</v>
      </c>
      <c r="E381" s="197" t="s">
        <v>1</v>
      </c>
      <c r="F381" s="198" t="s">
        <v>390</v>
      </c>
      <c r="G381" s="13"/>
      <c r="H381" s="199">
        <v>14.34</v>
      </c>
      <c r="I381" s="200"/>
      <c r="J381" s="13"/>
      <c r="K381" s="13"/>
      <c r="L381" s="195"/>
      <c r="M381" s="201"/>
      <c r="N381" s="202"/>
      <c r="O381" s="202"/>
      <c r="P381" s="202"/>
      <c r="Q381" s="202"/>
      <c r="R381" s="202"/>
      <c r="S381" s="202"/>
      <c r="T381" s="20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197" t="s">
        <v>124</v>
      </c>
      <c r="AU381" s="197" t="s">
        <v>122</v>
      </c>
      <c r="AV381" s="13" t="s">
        <v>122</v>
      </c>
      <c r="AW381" s="13" t="s">
        <v>31</v>
      </c>
      <c r="AX381" s="13" t="s">
        <v>75</v>
      </c>
      <c r="AY381" s="197" t="s">
        <v>115</v>
      </c>
    </row>
    <row r="382" s="13" customFormat="1">
      <c r="A382" s="13"/>
      <c r="B382" s="195"/>
      <c r="C382" s="13"/>
      <c r="D382" s="196" t="s">
        <v>124</v>
      </c>
      <c r="E382" s="197" t="s">
        <v>1</v>
      </c>
      <c r="F382" s="198" t="s">
        <v>391</v>
      </c>
      <c r="G382" s="13"/>
      <c r="H382" s="199">
        <v>46.5</v>
      </c>
      <c r="I382" s="200"/>
      <c r="J382" s="13"/>
      <c r="K382" s="13"/>
      <c r="L382" s="195"/>
      <c r="M382" s="201"/>
      <c r="N382" s="202"/>
      <c r="O382" s="202"/>
      <c r="P382" s="202"/>
      <c r="Q382" s="202"/>
      <c r="R382" s="202"/>
      <c r="S382" s="202"/>
      <c r="T382" s="20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197" t="s">
        <v>124</v>
      </c>
      <c r="AU382" s="197" t="s">
        <v>122</v>
      </c>
      <c r="AV382" s="13" t="s">
        <v>122</v>
      </c>
      <c r="AW382" s="13" t="s">
        <v>31</v>
      </c>
      <c r="AX382" s="13" t="s">
        <v>75</v>
      </c>
      <c r="AY382" s="197" t="s">
        <v>115</v>
      </c>
    </row>
    <row r="383" s="13" customFormat="1">
      <c r="A383" s="13"/>
      <c r="B383" s="195"/>
      <c r="C383" s="13"/>
      <c r="D383" s="196" t="s">
        <v>124</v>
      </c>
      <c r="E383" s="197" t="s">
        <v>1</v>
      </c>
      <c r="F383" s="198" t="s">
        <v>392</v>
      </c>
      <c r="G383" s="13"/>
      <c r="H383" s="199">
        <v>13.68</v>
      </c>
      <c r="I383" s="200"/>
      <c r="J383" s="13"/>
      <c r="K383" s="13"/>
      <c r="L383" s="195"/>
      <c r="M383" s="201"/>
      <c r="N383" s="202"/>
      <c r="O383" s="202"/>
      <c r="P383" s="202"/>
      <c r="Q383" s="202"/>
      <c r="R383" s="202"/>
      <c r="S383" s="202"/>
      <c r="T383" s="20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197" t="s">
        <v>124</v>
      </c>
      <c r="AU383" s="197" t="s">
        <v>122</v>
      </c>
      <c r="AV383" s="13" t="s">
        <v>122</v>
      </c>
      <c r="AW383" s="13" t="s">
        <v>31</v>
      </c>
      <c r="AX383" s="13" t="s">
        <v>75</v>
      </c>
      <c r="AY383" s="197" t="s">
        <v>115</v>
      </c>
    </row>
    <row r="384" s="13" customFormat="1">
      <c r="A384" s="13"/>
      <c r="B384" s="195"/>
      <c r="C384" s="13"/>
      <c r="D384" s="196" t="s">
        <v>124</v>
      </c>
      <c r="E384" s="197" t="s">
        <v>1</v>
      </c>
      <c r="F384" s="198" t="s">
        <v>393</v>
      </c>
      <c r="G384" s="13"/>
      <c r="H384" s="199">
        <v>32.479999999999997</v>
      </c>
      <c r="I384" s="200"/>
      <c r="J384" s="13"/>
      <c r="K384" s="13"/>
      <c r="L384" s="195"/>
      <c r="M384" s="201"/>
      <c r="N384" s="202"/>
      <c r="O384" s="202"/>
      <c r="P384" s="202"/>
      <c r="Q384" s="202"/>
      <c r="R384" s="202"/>
      <c r="S384" s="202"/>
      <c r="T384" s="20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197" t="s">
        <v>124</v>
      </c>
      <c r="AU384" s="197" t="s">
        <v>122</v>
      </c>
      <c r="AV384" s="13" t="s">
        <v>122</v>
      </c>
      <c r="AW384" s="13" t="s">
        <v>31</v>
      </c>
      <c r="AX384" s="13" t="s">
        <v>75</v>
      </c>
      <c r="AY384" s="197" t="s">
        <v>115</v>
      </c>
    </row>
    <row r="385" s="13" customFormat="1">
      <c r="A385" s="13"/>
      <c r="B385" s="195"/>
      <c r="C385" s="13"/>
      <c r="D385" s="196" t="s">
        <v>124</v>
      </c>
      <c r="E385" s="197" t="s">
        <v>1</v>
      </c>
      <c r="F385" s="198" t="s">
        <v>394</v>
      </c>
      <c r="G385" s="13"/>
      <c r="H385" s="199">
        <v>47.899999999999999</v>
      </c>
      <c r="I385" s="200"/>
      <c r="J385" s="13"/>
      <c r="K385" s="13"/>
      <c r="L385" s="195"/>
      <c r="M385" s="201"/>
      <c r="N385" s="202"/>
      <c r="O385" s="202"/>
      <c r="P385" s="202"/>
      <c r="Q385" s="202"/>
      <c r="R385" s="202"/>
      <c r="S385" s="202"/>
      <c r="T385" s="20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197" t="s">
        <v>124</v>
      </c>
      <c r="AU385" s="197" t="s">
        <v>122</v>
      </c>
      <c r="AV385" s="13" t="s">
        <v>122</v>
      </c>
      <c r="AW385" s="13" t="s">
        <v>31</v>
      </c>
      <c r="AX385" s="13" t="s">
        <v>75</v>
      </c>
      <c r="AY385" s="197" t="s">
        <v>115</v>
      </c>
    </row>
    <row r="386" s="13" customFormat="1">
      <c r="A386" s="13"/>
      <c r="B386" s="195"/>
      <c r="C386" s="13"/>
      <c r="D386" s="196" t="s">
        <v>124</v>
      </c>
      <c r="E386" s="197" t="s">
        <v>1</v>
      </c>
      <c r="F386" s="198" t="s">
        <v>395</v>
      </c>
      <c r="G386" s="13"/>
      <c r="H386" s="199">
        <v>33.880000000000003</v>
      </c>
      <c r="I386" s="200"/>
      <c r="J386" s="13"/>
      <c r="K386" s="13"/>
      <c r="L386" s="195"/>
      <c r="M386" s="201"/>
      <c r="N386" s="202"/>
      <c r="O386" s="202"/>
      <c r="P386" s="202"/>
      <c r="Q386" s="202"/>
      <c r="R386" s="202"/>
      <c r="S386" s="202"/>
      <c r="T386" s="20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197" t="s">
        <v>124</v>
      </c>
      <c r="AU386" s="197" t="s">
        <v>122</v>
      </c>
      <c r="AV386" s="13" t="s">
        <v>122</v>
      </c>
      <c r="AW386" s="13" t="s">
        <v>31</v>
      </c>
      <c r="AX386" s="13" t="s">
        <v>75</v>
      </c>
      <c r="AY386" s="197" t="s">
        <v>115</v>
      </c>
    </row>
    <row r="387" s="13" customFormat="1">
      <c r="A387" s="13"/>
      <c r="B387" s="195"/>
      <c r="C387" s="13"/>
      <c r="D387" s="196" t="s">
        <v>124</v>
      </c>
      <c r="E387" s="197" t="s">
        <v>1</v>
      </c>
      <c r="F387" s="198" t="s">
        <v>396</v>
      </c>
      <c r="G387" s="13"/>
      <c r="H387" s="199">
        <v>14.460000000000001</v>
      </c>
      <c r="I387" s="200"/>
      <c r="J387" s="13"/>
      <c r="K387" s="13"/>
      <c r="L387" s="195"/>
      <c r="M387" s="201"/>
      <c r="N387" s="202"/>
      <c r="O387" s="202"/>
      <c r="P387" s="202"/>
      <c r="Q387" s="202"/>
      <c r="R387" s="202"/>
      <c r="S387" s="202"/>
      <c r="T387" s="20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197" t="s">
        <v>124</v>
      </c>
      <c r="AU387" s="197" t="s">
        <v>122</v>
      </c>
      <c r="AV387" s="13" t="s">
        <v>122</v>
      </c>
      <c r="AW387" s="13" t="s">
        <v>31</v>
      </c>
      <c r="AX387" s="13" t="s">
        <v>75</v>
      </c>
      <c r="AY387" s="197" t="s">
        <v>115</v>
      </c>
    </row>
    <row r="388" s="13" customFormat="1">
      <c r="A388" s="13"/>
      <c r="B388" s="195"/>
      <c r="C388" s="13"/>
      <c r="D388" s="196" t="s">
        <v>124</v>
      </c>
      <c r="E388" s="197" t="s">
        <v>1</v>
      </c>
      <c r="F388" s="198" t="s">
        <v>397</v>
      </c>
      <c r="G388" s="13"/>
      <c r="H388" s="199">
        <v>48.399999999999999</v>
      </c>
      <c r="I388" s="200"/>
      <c r="J388" s="13"/>
      <c r="K388" s="13"/>
      <c r="L388" s="195"/>
      <c r="M388" s="201"/>
      <c r="N388" s="202"/>
      <c r="O388" s="202"/>
      <c r="P388" s="202"/>
      <c r="Q388" s="202"/>
      <c r="R388" s="202"/>
      <c r="S388" s="202"/>
      <c r="T388" s="20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197" t="s">
        <v>124</v>
      </c>
      <c r="AU388" s="197" t="s">
        <v>122</v>
      </c>
      <c r="AV388" s="13" t="s">
        <v>122</v>
      </c>
      <c r="AW388" s="13" t="s">
        <v>31</v>
      </c>
      <c r="AX388" s="13" t="s">
        <v>75</v>
      </c>
      <c r="AY388" s="197" t="s">
        <v>115</v>
      </c>
    </row>
    <row r="389" s="13" customFormat="1">
      <c r="A389" s="13"/>
      <c r="B389" s="195"/>
      <c r="C389" s="13"/>
      <c r="D389" s="196" t="s">
        <v>124</v>
      </c>
      <c r="E389" s="197" t="s">
        <v>1</v>
      </c>
      <c r="F389" s="198" t="s">
        <v>398</v>
      </c>
      <c r="G389" s="13"/>
      <c r="H389" s="199">
        <v>48.5</v>
      </c>
      <c r="I389" s="200"/>
      <c r="J389" s="13"/>
      <c r="K389" s="13"/>
      <c r="L389" s="195"/>
      <c r="M389" s="201"/>
      <c r="N389" s="202"/>
      <c r="O389" s="202"/>
      <c r="P389" s="202"/>
      <c r="Q389" s="202"/>
      <c r="R389" s="202"/>
      <c r="S389" s="202"/>
      <c r="T389" s="20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197" t="s">
        <v>124</v>
      </c>
      <c r="AU389" s="197" t="s">
        <v>122</v>
      </c>
      <c r="AV389" s="13" t="s">
        <v>122</v>
      </c>
      <c r="AW389" s="13" t="s">
        <v>31</v>
      </c>
      <c r="AX389" s="13" t="s">
        <v>75</v>
      </c>
      <c r="AY389" s="197" t="s">
        <v>115</v>
      </c>
    </row>
    <row r="390" s="13" customFormat="1">
      <c r="A390" s="13"/>
      <c r="B390" s="195"/>
      <c r="C390" s="13"/>
      <c r="D390" s="196" t="s">
        <v>124</v>
      </c>
      <c r="E390" s="197" t="s">
        <v>1</v>
      </c>
      <c r="F390" s="198" t="s">
        <v>399</v>
      </c>
      <c r="G390" s="13"/>
      <c r="H390" s="199">
        <v>48.600000000000001</v>
      </c>
      <c r="I390" s="200"/>
      <c r="J390" s="13"/>
      <c r="K390" s="13"/>
      <c r="L390" s="195"/>
      <c r="M390" s="201"/>
      <c r="N390" s="202"/>
      <c r="O390" s="202"/>
      <c r="P390" s="202"/>
      <c r="Q390" s="202"/>
      <c r="R390" s="202"/>
      <c r="S390" s="202"/>
      <c r="T390" s="20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197" t="s">
        <v>124</v>
      </c>
      <c r="AU390" s="197" t="s">
        <v>122</v>
      </c>
      <c r="AV390" s="13" t="s">
        <v>122</v>
      </c>
      <c r="AW390" s="13" t="s">
        <v>31</v>
      </c>
      <c r="AX390" s="13" t="s">
        <v>75</v>
      </c>
      <c r="AY390" s="197" t="s">
        <v>115</v>
      </c>
    </row>
    <row r="391" s="13" customFormat="1">
      <c r="A391" s="13"/>
      <c r="B391" s="195"/>
      <c r="C391" s="13"/>
      <c r="D391" s="196" t="s">
        <v>124</v>
      </c>
      <c r="E391" s="197" t="s">
        <v>1</v>
      </c>
      <c r="F391" s="198" t="s">
        <v>400</v>
      </c>
      <c r="G391" s="13"/>
      <c r="H391" s="199">
        <v>48.5</v>
      </c>
      <c r="I391" s="200"/>
      <c r="J391" s="13"/>
      <c r="K391" s="13"/>
      <c r="L391" s="195"/>
      <c r="M391" s="201"/>
      <c r="N391" s="202"/>
      <c r="O391" s="202"/>
      <c r="P391" s="202"/>
      <c r="Q391" s="202"/>
      <c r="R391" s="202"/>
      <c r="S391" s="202"/>
      <c r="T391" s="20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197" t="s">
        <v>124</v>
      </c>
      <c r="AU391" s="197" t="s">
        <v>122</v>
      </c>
      <c r="AV391" s="13" t="s">
        <v>122</v>
      </c>
      <c r="AW391" s="13" t="s">
        <v>31</v>
      </c>
      <c r="AX391" s="13" t="s">
        <v>75</v>
      </c>
      <c r="AY391" s="197" t="s">
        <v>115</v>
      </c>
    </row>
    <row r="392" s="13" customFormat="1">
      <c r="A392" s="13"/>
      <c r="B392" s="195"/>
      <c r="C392" s="13"/>
      <c r="D392" s="196" t="s">
        <v>124</v>
      </c>
      <c r="E392" s="197" t="s">
        <v>1</v>
      </c>
      <c r="F392" s="198" t="s">
        <v>401</v>
      </c>
      <c r="G392" s="13"/>
      <c r="H392" s="199">
        <v>33.740000000000002</v>
      </c>
      <c r="I392" s="200"/>
      <c r="J392" s="13"/>
      <c r="K392" s="13"/>
      <c r="L392" s="195"/>
      <c r="M392" s="201"/>
      <c r="N392" s="202"/>
      <c r="O392" s="202"/>
      <c r="P392" s="202"/>
      <c r="Q392" s="202"/>
      <c r="R392" s="202"/>
      <c r="S392" s="202"/>
      <c r="T392" s="20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197" t="s">
        <v>124</v>
      </c>
      <c r="AU392" s="197" t="s">
        <v>122</v>
      </c>
      <c r="AV392" s="13" t="s">
        <v>122</v>
      </c>
      <c r="AW392" s="13" t="s">
        <v>31</v>
      </c>
      <c r="AX392" s="13" t="s">
        <v>75</v>
      </c>
      <c r="AY392" s="197" t="s">
        <v>115</v>
      </c>
    </row>
    <row r="393" s="13" customFormat="1">
      <c r="A393" s="13"/>
      <c r="B393" s="195"/>
      <c r="C393" s="13"/>
      <c r="D393" s="196" t="s">
        <v>124</v>
      </c>
      <c r="E393" s="197" t="s">
        <v>1</v>
      </c>
      <c r="F393" s="198" t="s">
        <v>402</v>
      </c>
      <c r="G393" s="13"/>
      <c r="H393" s="199">
        <v>14.4</v>
      </c>
      <c r="I393" s="200"/>
      <c r="J393" s="13"/>
      <c r="K393" s="13"/>
      <c r="L393" s="195"/>
      <c r="M393" s="201"/>
      <c r="N393" s="202"/>
      <c r="O393" s="202"/>
      <c r="P393" s="202"/>
      <c r="Q393" s="202"/>
      <c r="R393" s="202"/>
      <c r="S393" s="202"/>
      <c r="T393" s="20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197" t="s">
        <v>124</v>
      </c>
      <c r="AU393" s="197" t="s">
        <v>122</v>
      </c>
      <c r="AV393" s="13" t="s">
        <v>122</v>
      </c>
      <c r="AW393" s="13" t="s">
        <v>31</v>
      </c>
      <c r="AX393" s="13" t="s">
        <v>75</v>
      </c>
      <c r="AY393" s="197" t="s">
        <v>115</v>
      </c>
    </row>
    <row r="394" s="13" customFormat="1">
      <c r="A394" s="13"/>
      <c r="B394" s="195"/>
      <c r="C394" s="13"/>
      <c r="D394" s="196" t="s">
        <v>124</v>
      </c>
      <c r="E394" s="197" t="s">
        <v>1</v>
      </c>
      <c r="F394" s="198" t="s">
        <v>403</v>
      </c>
      <c r="G394" s="13"/>
      <c r="H394" s="199">
        <v>46.899999999999999</v>
      </c>
      <c r="I394" s="200"/>
      <c r="J394" s="13"/>
      <c r="K394" s="13"/>
      <c r="L394" s="195"/>
      <c r="M394" s="201"/>
      <c r="N394" s="202"/>
      <c r="O394" s="202"/>
      <c r="P394" s="202"/>
      <c r="Q394" s="202"/>
      <c r="R394" s="202"/>
      <c r="S394" s="202"/>
      <c r="T394" s="20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197" t="s">
        <v>124</v>
      </c>
      <c r="AU394" s="197" t="s">
        <v>122</v>
      </c>
      <c r="AV394" s="13" t="s">
        <v>122</v>
      </c>
      <c r="AW394" s="13" t="s">
        <v>31</v>
      </c>
      <c r="AX394" s="13" t="s">
        <v>75</v>
      </c>
      <c r="AY394" s="197" t="s">
        <v>115</v>
      </c>
    </row>
    <row r="395" s="13" customFormat="1">
      <c r="A395" s="13"/>
      <c r="B395" s="195"/>
      <c r="C395" s="13"/>
      <c r="D395" s="196" t="s">
        <v>124</v>
      </c>
      <c r="E395" s="197" t="s">
        <v>1</v>
      </c>
      <c r="F395" s="198" t="s">
        <v>404</v>
      </c>
      <c r="G395" s="13"/>
      <c r="H395" s="199">
        <v>44.899999999999999</v>
      </c>
      <c r="I395" s="200"/>
      <c r="J395" s="13"/>
      <c r="K395" s="13"/>
      <c r="L395" s="195"/>
      <c r="M395" s="201"/>
      <c r="N395" s="202"/>
      <c r="O395" s="202"/>
      <c r="P395" s="202"/>
      <c r="Q395" s="202"/>
      <c r="R395" s="202"/>
      <c r="S395" s="202"/>
      <c r="T395" s="20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197" t="s">
        <v>124</v>
      </c>
      <c r="AU395" s="197" t="s">
        <v>122</v>
      </c>
      <c r="AV395" s="13" t="s">
        <v>122</v>
      </c>
      <c r="AW395" s="13" t="s">
        <v>31</v>
      </c>
      <c r="AX395" s="13" t="s">
        <v>75</v>
      </c>
      <c r="AY395" s="197" t="s">
        <v>115</v>
      </c>
    </row>
    <row r="396" s="13" customFormat="1">
      <c r="A396" s="13"/>
      <c r="B396" s="195"/>
      <c r="C396" s="13"/>
      <c r="D396" s="196" t="s">
        <v>124</v>
      </c>
      <c r="E396" s="197" t="s">
        <v>1</v>
      </c>
      <c r="F396" s="198" t="s">
        <v>405</v>
      </c>
      <c r="G396" s="13"/>
      <c r="H396" s="199">
        <v>44.799999999999997</v>
      </c>
      <c r="I396" s="200"/>
      <c r="J396" s="13"/>
      <c r="K396" s="13"/>
      <c r="L396" s="195"/>
      <c r="M396" s="201"/>
      <c r="N396" s="202"/>
      <c r="O396" s="202"/>
      <c r="P396" s="202"/>
      <c r="Q396" s="202"/>
      <c r="R396" s="202"/>
      <c r="S396" s="202"/>
      <c r="T396" s="20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197" t="s">
        <v>124</v>
      </c>
      <c r="AU396" s="197" t="s">
        <v>122</v>
      </c>
      <c r="AV396" s="13" t="s">
        <v>122</v>
      </c>
      <c r="AW396" s="13" t="s">
        <v>31</v>
      </c>
      <c r="AX396" s="13" t="s">
        <v>75</v>
      </c>
      <c r="AY396" s="197" t="s">
        <v>115</v>
      </c>
    </row>
    <row r="397" s="13" customFormat="1">
      <c r="A397" s="13"/>
      <c r="B397" s="195"/>
      <c r="C397" s="13"/>
      <c r="D397" s="196" t="s">
        <v>124</v>
      </c>
      <c r="E397" s="197" t="s">
        <v>1</v>
      </c>
      <c r="F397" s="198" t="s">
        <v>406</v>
      </c>
      <c r="G397" s="13"/>
      <c r="H397" s="199">
        <v>46.299999999999997</v>
      </c>
      <c r="I397" s="200"/>
      <c r="J397" s="13"/>
      <c r="K397" s="13"/>
      <c r="L397" s="195"/>
      <c r="M397" s="201"/>
      <c r="N397" s="202"/>
      <c r="O397" s="202"/>
      <c r="P397" s="202"/>
      <c r="Q397" s="202"/>
      <c r="R397" s="202"/>
      <c r="S397" s="202"/>
      <c r="T397" s="20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197" t="s">
        <v>124</v>
      </c>
      <c r="AU397" s="197" t="s">
        <v>122</v>
      </c>
      <c r="AV397" s="13" t="s">
        <v>122</v>
      </c>
      <c r="AW397" s="13" t="s">
        <v>31</v>
      </c>
      <c r="AX397" s="13" t="s">
        <v>75</v>
      </c>
      <c r="AY397" s="197" t="s">
        <v>115</v>
      </c>
    </row>
    <row r="398" s="13" customFormat="1">
      <c r="A398" s="13"/>
      <c r="B398" s="195"/>
      <c r="C398" s="13"/>
      <c r="D398" s="196" t="s">
        <v>124</v>
      </c>
      <c r="E398" s="197" t="s">
        <v>1</v>
      </c>
      <c r="F398" s="198" t="s">
        <v>407</v>
      </c>
      <c r="G398" s="13"/>
      <c r="H398" s="199">
        <v>33.25</v>
      </c>
      <c r="I398" s="200"/>
      <c r="J398" s="13"/>
      <c r="K398" s="13"/>
      <c r="L398" s="195"/>
      <c r="M398" s="201"/>
      <c r="N398" s="202"/>
      <c r="O398" s="202"/>
      <c r="P398" s="202"/>
      <c r="Q398" s="202"/>
      <c r="R398" s="202"/>
      <c r="S398" s="202"/>
      <c r="T398" s="20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197" t="s">
        <v>124</v>
      </c>
      <c r="AU398" s="197" t="s">
        <v>122</v>
      </c>
      <c r="AV398" s="13" t="s">
        <v>122</v>
      </c>
      <c r="AW398" s="13" t="s">
        <v>31</v>
      </c>
      <c r="AX398" s="13" t="s">
        <v>75</v>
      </c>
      <c r="AY398" s="197" t="s">
        <v>115</v>
      </c>
    </row>
    <row r="399" s="13" customFormat="1">
      <c r="A399" s="13"/>
      <c r="B399" s="195"/>
      <c r="C399" s="13"/>
      <c r="D399" s="196" t="s">
        <v>124</v>
      </c>
      <c r="E399" s="197" t="s">
        <v>1</v>
      </c>
      <c r="F399" s="198" t="s">
        <v>408</v>
      </c>
      <c r="G399" s="13"/>
      <c r="H399" s="199">
        <v>14.550000000000001</v>
      </c>
      <c r="I399" s="200"/>
      <c r="J399" s="13"/>
      <c r="K399" s="13"/>
      <c r="L399" s="195"/>
      <c r="M399" s="201"/>
      <c r="N399" s="202"/>
      <c r="O399" s="202"/>
      <c r="P399" s="202"/>
      <c r="Q399" s="202"/>
      <c r="R399" s="202"/>
      <c r="S399" s="202"/>
      <c r="T399" s="20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197" t="s">
        <v>124</v>
      </c>
      <c r="AU399" s="197" t="s">
        <v>122</v>
      </c>
      <c r="AV399" s="13" t="s">
        <v>122</v>
      </c>
      <c r="AW399" s="13" t="s">
        <v>31</v>
      </c>
      <c r="AX399" s="13" t="s">
        <v>75</v>
      </c>
      <c r="AY399" s="197" t="s">
        <v>115</v>
      </c>
    </row>
    <row r="400" s="13" customFormat="1">
      <c r="A400" s="13"/>
      <c r="B400" s="195"/>
      <c r="C400" s="13"/>
      <c r="D400" s="196" t="s">
        <v>124</v>
      </c>
      <c r="E400" s="197" t="s">
        <v>1</v>
      </c>
      <c r="F400" s="198" t="s">
        <v>409</v>
      </c>
      <c r="G400" s="13"/>
      <c r="H400" s="199">
        <v>48.5</v>
      </c>
      <c r="I400" s="200"/>
      <c r="J400" s="13"/>
      <c r="K400" s="13"/>
      <c r="L400" s="195"/>
      <c r="M400" s="201"/>
      <c r="N400" s="202"/>
      <c r="O400" s="202"/>
      <c r="P400" s="202"/>
      <c r="Q400" s="202"/>
      <c r="R400" s="202"/>
      <c r="S400" s="202"/>
      <c r="T400" s="20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197" t="s">
        <v>124</v>
      </c>
      <c r="AU400" s="197" t="s">
        <v>122</v>
      </c>
      <c r="AV400" s="13" t="s">
        <v>122</v>
      </c>
      <c r="AW400" s="13" t="s">
        <v>31</v>
      </c>
      <c r="AX400" s="13" t="s">
        <v>75</v>
      </c>
      <c r="AY400" s="197" t="s">
        <v>115</v>
      </c>
    </row>
    <row r="401" s="13" customFormat="1">
      <c r="A401" s="13"/>
      <c r="B401" s="195"/>
      <c r="C401" s="13"/>
      <c r="D401" s="196" t="s">
        <v>124</v>
      </c>
      <c r="E401" s="197" t="s">
        <v>1</v>
      </c>
      <c r="F401" s="198" t="s">
        <v>410</v>
      </c>
      <c r="G401" s="13"/>
      <c r="H401" s="199">
        <v>47.600000000000001</v>
      </c>
      <c r="I401" s="200"/>
      <c r="J401" s="13"/>
      <c r="K401" s="13"/>
      <c r="L401" s="195"/>
      <c r="M401" s="201"/>
      <c r="N401" s="202"/>
      <c r="O401" s="202"/>
      <c r="P401" s="202"/>
      <c r="Q401" s="202"/>
      <c r="R401" s="202"/>
      <c r="S401" s="202"/>
      <c r="T401" s="20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197" t="s">
        <v>124</v>
      </c>
      <c r="AU401" s="197" t="s">
        <v>122</v>
      </c>
      <c r="AV401" s="13" t="s">
        <v>122</v>
      </c>
      <c r="AW401" s="13" t="s">
        <v>31</v>
      </c>
      <c r="AX401" s="13" t="s">
        <v>75</v>
      </c>
      <c r="AY401" s="197" t="s">
        <v>115</v>
      </c>
    </row>
    <row r="402" s="13" customFormat="1">
      <c r="A402" s="13"/>
      <c r="B402" s="195"/>
      <c r="C402" s="13"/>
      <c r="D402" s="196" t="s">
        <v>124</v>
      </c>
      <c r="E402" s="197" t="s">
        <v>1</v>
      </c>
      <c r="F402" s="198" t="s">
        <v>411</v>
      </c>
      <c r="G402" s="13"/>
      <c r="H402" s="199">
        <v>46.799999999999997</v>
      </c>
      <c r="I402" s="200"/>
      <c r="J402" s="13"/>
      <c r="K402" s="13"/>
      <c r="L402" s="195"/>
      <c r="M402" s="201"/>
      <c r="N402" s="202"/>
      <c r="O402" s="202"/>
      <c r="P402" s="202"/>
      <c r="Q402" s="202"/>
      <c r="R402" s="202"/>
      <c r="S402" s="202"/>
      <c r="T402" s="20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197" t="s">
        <v>124</v>
      </c>
      <c r="AU402" s="197" t="s">
        <v>122</v>
      </c>
      <c r="AV402" s="13" t="s">
        <v>122</v>
      </c>
      <c r="AW402" s="13" t="s">
        <v>31</v>
      </c>
      <c r="AX402" s="13" t="s">
        <v>75</v>
      </c>
      <c r="AY402" s="197" t="s">
        <v>115</v>
      </c>
    </row>
    <row r="403" s="13" customFormat="1">
      <c r="A403" s="13"/>
      <c r="B403" s="195"/>
      <c r="C403" s="13"/>
      <c r="D403" s="196" t="s">
        <v>124</v>
      </c>
      <c r="E403" s="197" t="s">
        <v>1</v>
      </c>
      <c r="F403" s="198" t="s">
        <v>412</v>
      </c>
      <c r="G403" s="13"/>
      <c r="H403" s="199">
        <v>46.899999999999999</v>
      </c>
      <c r="I403" s="200"/>
      <c r="J403" s="13"/>
      <c r="K403" s="13"/>
      <c r="L403" s="195"/>
      <c r="M403" s="201"/>
      <c r="N403" s="202"/>
      <c r="O403" s="202"/>
      <c r="P403" s="202"/>
      <c r="Q403" s="202"/>
      <c r="R403" s="202"/>
      <c r="S403" s="202"/>
      <c r="T403" s="20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197" t="s">
        <v>124</v>
      </c>
      <c r="AU403" s="197" t="s">
        <v>122</v>
      </c>
      <c r="AV403" s="13" t="s">
        <v>122</v>
      </c>
      <c r="AW403" s="13" t="s">
        <v>31</v>
      </c>
      <c r="AX403" s="13" t="s">
        <v>75</v>
      </c>
      <c r="AY403" s="197" t="s">
        <v>115</v>
      </c>
    </row>
    <row r="404" s="13" customFormat="1">
      <c r="A404" s="13"/>
      <c r="B404" s="195"/>
      <c r="C404" s="13"/>
      <c r="D404" s="196" t="s">
        <v>124</v>
      </c>
      <c r="E404" s="197" t="s">
        <v>1</v>
      </c>
      <c r="F404" s="198" t="s">
        <v>413</v>
      </c>
      <c r="G404" s="13"/>
      <c r="H404" s="199">
        <v>33.390000000000001</v>
      </c>
      <c r="I404" s="200"/>
      <c r="J404" s="13"/>
      <c r="K404" s="13"/>
      <c r="L404" s="195"/>
      <c r="M404" s="201"/>
      <c r="N404" s="202"/>
      <c r="O404" s="202"/>
      <c r="P404" s="202"/>
      <c r="Q404" s="202"/>
      <c r="R404" s="202"/>
      <c r="S404" s="202"/>
      <c r="T404" s="20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197" t="s">
        <v>124</v>
      </c>
      <c r="AU404" s="197" t="s">
        <v>122</v>
      </c>
      <c r="AV404" s="13" t="s">
        <v>122</v>
      </c>
      <c r="AW404" s="13" t="s">
        <v>31</v>
      </c>
      <c r="AX404" s="13" t="s">
        <v>75</v>
      </c>
      <c r="AY404" s="197" t="s">
        <v>115</v>
      </c>
    </row>
    <row r="405" s="14" customFormat="1">
      <c r="A405" s="14"/>
      <c r="B405" s="204"/>
      <c r="C405" s="14"/>
      <c r="D405" s="196" t="s">
        <v>124</v>
      </c>
      <c r="E405" s="205" t="s">
        <v>1</v>
      </c>
      <c r="F405" s="206" t="s">
        <v>148</v>
      </c>
      <c r="G405" s="14"/>
      <c r="H405" s="207">
        <v>4720.9159999999993</v>
      </c>
      <c r="I405" s="208"/>
      <c r="J405" s="14"/>
      <c r="K405" s="14"/>
      <c r="L405" s="204"/>
      <c r="M405" s="209"/>
      <c r="N405" s="210"/>
      <c r="O405" s="210"/>
      <c r="P405" s="210"/>
      <c r="Q405" s="210"/>
      <c r="R405" s="210"/>
      <c r="S405" s="210"/>
      <c r="T405" s="211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05" t="s">
        <v>124</v>
      </c>
      <c r="AU405" s="205" t="s">
        <v>122</v>
      </c>
      <c r="AV405" s="14" t="s">
        <v>149</v>
      </c>
      <c r="AW405" s="14" t="s">
        <v>31</v>
      </c>
      <c r="AX405" s="14" t="s">
        <v>75</v>
      </c>
      <c r="AY405" s="205" t="s">
        <v>115</v>
      </c>
    </row>
    <row r="406" s="15" customFormat="1">
      <c r="A406" s="15"/>
      <c r="B406" s="212"/>
      <c r="C406" s="15"/>
      <c r="D406" s="196" t="s">
        <v>124</v>
      </c>
      <c r="E406" s="213" t="s">
        <v>1</v>
      </c>
      <c r="F406" s="214" t="s">
        <v>150</v>
      </c>
      <c r="G406" s="15"/>
      <c r="H406" s="215">
        <v>4720.9159999999993</v>
      </c>
      <c r="I406" s="216"/>
      <c r="J406" s="15"/>
      <c r="K406" s="15"/>
      <c r="L406" s="212"/>
      <c r="M406" s="217"/>
      <c r="N406" s="218"/>
      <c r="O406" s="218"/>
      <c r="P406" s="218"/>
      <c r="Q406" s="218"/>
      <c r="R406" s="218"/>
      <c r="S406" s="218"/>
      <c r="T406" s="219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T406" s="213" t="s">
        <v>124</v>
      </c>
      <c r="AU406" s="213" t="s">
        <v>122</v>
      </c>
      <c r="AV406" s="15" t="s">
        <v>121</v>
      </c>
      <c r="AW406" s="15" t="s">
        <v>31</v>
      </c>
      <c r="AX406" s="15" t="s">
        <v>83</v>
      </c>
      <c r="AY406" s="213" t="s">
        <v>115</v>
      </c>
    </row>
    <row r="407" s="2" customFormat="1" ht="24.15" customHeight="1">
      <c r="A407" s="38"/>
      <c r="B407" s="180"/>
      <c r="C407" s="181" t="s">
        <v>414</v>
      </c>
      <c r="D407" s="181" t="s">
        <v>117</v>
      </c>
      <c r="E407" s="182" t="s">
        <v>415</v>
      </c>
      <c r="F407" s="183" t="s">
        <v>416</v>
      </c>
      <c r="G407" s="184" t="s">
        <v>287</v>
      </c>
      <c r="H407" s="185">
        <v>1240</v>
      </c>
      <c r="I407" s="186"/>
      <c r="J407" s="187">
        <f>ROUND(I407*H407,2)</f>
        <v>0</v>
      </c>
      <c r="K407" s="188"/>
      <c r="L407" s="39"/>
      <c r="M407" s="189" t="s">
        <v>1</v>
      </c>
      <c r="N407" s="190" t="s">
        <v>41</v>
      </c>
      <c r="O407" s="82"/>
      <c r="P407" s="191">
        <f>O407*H407</f>
        <v>0</v>
      </c>
      <c r="Q407" s="191">
        <v>0</v>
      </c>
      <c r="R407" s="191">
        <f>Q407*H407</f>
        <v>0</v>
      </c>
      <c r="S407" s="191">
        <v>0</v>
      </c>
      <c r="T407" s="192">
        <f>S407*H407</f>
        <v>0</v>
      </c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R407" s="193" t="s">
        <v>121</v>
      </c>
      <c r="AT407" s="193" t="s">
        <v>117</v>
      </c>
      <c r="AU407" s="193" t="s">
        <v>122</v>
      </c>
      <c r="AY407" s="19" t="s">
        <v>115</v>
      </c>
      <c r="BE407" s="194">
        <f>IF(N407="základná",J407,0)</f>
        <v>0</v>
      </c>
      <c r="BF407" s="194">
        <f>IF(N407="znížená",J407,0)</f>
        <v>0</v>
      </c>
      <c r="BG407" s="194">
        <f>IF(N407="zákl. prenesená",J407,0)</f>
        <v>0</v>
      </c>
      <c r="BH407" s="194">
        <f>IF(N407="zníž. prenesená",J407,0)</f>
        <v>0</v>
      </c>
      <c r="BI407" s="194">
        <f>IF(N407="nulová",J407,0)</f>
        <v>0</v>
      </c>
      <c r="BJ407" s="19" t="s">
        <v>122</v>
      </c>
      <c r="BK407" s="194">
        <f>ROUND(I407*H407,2)</f>
        <v>0</v>
      </c>
      <c r="BL407" s="19" t="s">
        <v>121</v>
      </c>
      <c r="BM407" s="193" t="s">
        <v>417</v>
      </c>
    </row>
    <row r="408" s="2" customFormat="1" ht="24.15" customHeight="1">
      <c r="A408" s="38"/>
      <c r="B408" s="180"/>
      <c r="C408" s="181" t="s">
        <v>418</v>
      </c>
      <c r="D408" s="181" t="s">
        <v>117</v>
      </c>
      <c r="E408" s="182" t="s">
        <v>419</v>
      </c>
      <c r="F408" s="183" t="s">
        <v>420</v>
      </c>
      <c r="G408" s="184" t="s">
        <v>287</v>
      </c>
      <c r="H408" s="185">
        <v>4720.9160000000002</v>
      </c>
      <c r="I408" s="186"/>
      <c r="J408" s="187">
        <f>ROUND(I408*H408,2)</f>
        <v>0</v>
      </c>
      <c r="K408" s="188"/>
      <c r="L408" s="39"/>
      <c r="M408" s="189" t="s">
        <v>1</v>
      </c>
      <c r="N408" s="190" t="s">
        <v>41</v>
      </c>
      <c r="O408" s="82"/>
      <c r="P408" s="191">
        <f>O408*H408</f>
        <v>0</v>
      </c>
      <c r="Q408" s="191">
        <v>0</v>
      </c>
      <c r="R408" s="191">
        <f>Q408*H408</f>
        <v>0</v>
      </c>
      <c r="S408" s="191">
        <v>0</v>
      </c>
      <c r="T408" s="192">
        <f>S408*H408</f>
        <v>0</v>
      </c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R408" s="193" t="s">
        <v>121</v>
      </c>
      <c r="AT408" s="193" t="s">
        <v>117</v>
      </c>
      <c r="AU408" s="193" t="s">
        <v>122</v>
      </c>
      <c r="AY408" s="19" t="s">
        <v>115</v>
      </c>
      <c r="BE408" s="194">
        <f>IF(N408="základná",J408,0)</f>
        <v>0</v>
      </c>
      <c r="BF408" s="194">
        <f>IF(N408="znížená",J408,0)</f>
        <v>0</v>
      </c>
      <c r="BG408" s="194">
        <f>IF(N408="zákl. prenesená",J408,0)</f>
        <v>0</v>
      </c>
      <c r="BH408" s="194">
        <f>IF(N408="zníž. prenesená",J408,0)</f>
        <v>0</v>
      </c>
      <c r="BI408" s="194">
        <f>IF(N408="nulová",J408,0)</f>
        <v>0</v>
      </c>
      <c r="BJ408" s="19" t="s">
        <v>122</v>
      </c>
      <c r="BK408" s="194">
        <f>ROUND(I408*H408,2)</f>
        <v>0</v>
      </c>
      <c r="BL408" s="19" t="s">
        <v>121</v>
      </c>
      <c r="BM408" s="193" t="s">
        <v>421</v>
      </c>
    </row>
    <row r="409" s="2" customFormat="1" ht="37.8" customHeight="1">
      <c r="A409" s="38"/>
      <c r="B409" s="180"/>
      <c r="C409" s="181" t="s">
        <v>422</v>
      </c>
      <c r="D409" s="181" t="s">
        <v>117</v>
      </c>
      <c r="E409" s="182" t="s">
        <v>423</v>
      </c>
      <c r="F409" s="183" t="s">
        <v>424</v>
      </c>
      <c r="G409" s="184" t="s">
        <v>120</v>
      </c>
      <c r="H409" s="185">
        <v>1063.2480000000001</v>
      </c>
      <c r="I409" s="186"/>
      <c r="J409" s="187">
        <f>ROUND(I409*H409,2)</f>
        <v>0</v>
      </c>
      <c r="K409" s="188"/>
      <c r="L409" s="39"/>
      <c r="M409" s="189" t="s">
        <v>1</v>
      </c>
      <c r="N409" s="190" t="s">
        <v>41</v>
      </c>
      <c r="O409" s="82"/>
      <c r="P409" s="191">
        <f>O409*H409</f>
        <v>0</v>
      </c>
      <c r="Q409" s="191">
        <v>0</v>
      </c>
      <c r="R409" s="191">
        <f>Q409*H409</f>
        <v>0</v>
      </c>
      <c r="S409" s="191">
        <v>0</v>
      </c>
      <c r="T409" s="192">
        <f>S409*H409</f>
        <v>0</v>
      </c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R409" s="193" t="s">
        <v>121</v>
      </c>
      <c r="AT409" s="193" t="s">
        <v>117</v>
      </c>
      <c r="AU409" s="193" t="s">
        <v>122</v>
      </c>
      <c r="AY409" s="19" t="s">
        <v>115</v>
      </c>
      <c r="BE409" s="194">
        <f>IF(N409="základná",J409,0)</f>
        <v>0</v>
      </c>
      <c r="BF409" s="194">
        <f>IF(N409="znížená",J409,0)</f>
        <v>0</v>
      </c>
      <c r="BG409" s="194">
        <f>IF(N409="zákl. prenesená",J409,0)</f>
        <v>0</v>
      </c>
      <c r="BH409" s="194">
        <f>IF(N409="zníž. prenesená",J409,0)</f>
        <v>0</v>
      </c>
      <c r="BI409" s="194">
        <f>IF(N409="nulová",J409,0)</f>
        <v>0</v>
      </c>
      <c r="BJ409" s="19" t="s">
        <v>122</v>
      </c>
      <c r="BK409" s="194">
        <f>ROUND(I409*H409,2)</f>
        <v>0</v>
      </c>
      <c r="BL409" s="19" t="s">
        <v>121</v>
      </c>
      <c r="BM409" s="193" t="s">
        <v>425</v>
      </c>
    </row>
    <row r="410" s="16" customFormat="1">
      <c r="A410" s="16"/>
      <c r="B410" s="220"/>
      <c r="C410" s="16"/>
      <c r="D410" s="196" t="s">
        <v>124</v>
      </c>
      <c r="E410" s="221" t="s">
        <v>1</v>
      </c>
      <c r="F410" s="222" t="s">
        <v>426</v>
      </c>
      <c r="G410" s="16"/>
      <c r="H410" s="221" t="s">
        <v>1</v>
      </c>
      <c r="I410" s="223"/>
      <c r="J410" s="16"/>
      <c r="K410" s="16"/>
      <c r="L410" s="220"/>
      <c r="M410" s="224"/>
      <c r="N410" s="225"/>
      <c r="O410" s="225"/>
      <c r="P410" s="225"/>
      <c r="Q410" s="225"/>
      <c r="R410" s="225"/>
      <c r="S410" s="225"/>
      <c r="T410" s="22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T410" s="221" t="s">
        <v>124</v>
      </c>
      <c r="AU410" s="221" t="s">
        <v>122</v>
      </c>
      <c r="AV410" s="16" t="s">
        <v>83</v>
      </c>
      <c r="AW410" s="16" t="s">
        <v>31</v>
      </c>
      <c r="AX410" s="16" t="s">
        <v>75</v>
      </c>
      <c r="AY410" s="221" t="s">
        <v>115</v>
      </c>
    </row>
    <row r="411" s="13" customFormat="1">
      <c r="A411" s="13"/>
      <c r="B411" s="195"/>
      <c r="C411" s="13"/>
      <c r="D411" s="196" t="s">
        <v>124</v>
      </c>
      <c r="E411" s="197" t="s">
        <v>1</v>
      </c>
      <c r="F411" s="198" t="s">
        <v>427</v>
      </c>
      <c r="G411" s="13"/>
      <c r="H411" s="199">
        <v>1004.038</v>
      </c>
      <c r="I411" s="200"/>
      <c r="J411" s="13"/>
      <c r="K411" s="13"/>
      <c r="L411" s="195"/>
      <c r="M411" s="201"/>
      <c r="N411" s="202"/>
      <c r="O411" s="202"/>
      <c r="P411" s="202"/>
      <c r="Q411" s="202"/>
      <c r="R411" s="202"/>
      <c r="S411" s="202"/>
      <c r="T411" s="20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197" t="s">
        <v>124</v>
      </c>
      <c r="AU411" s="197" t="s">
        <v>122</v>
      </c>
      <c r="AV411" s="13" t="s">
        <v>122</v>
      </c>
      <c r="AW411" s="13" t="s">
        <v>31</v>
      </c>
      <c r="AX411" s="13" t="s">
        <v>75</v>
      </c>
      <c r="AY411" s="197" t="s">
        <v>115</v>
      </c>
    </row>
    <row r="412" s="13" customFormat="1">
      <c r="A412" s="13"/>
      <c r="B412" s="195"/>
      <c r="C412" s="13"/>
      <c r="D412" s="196" t="s">
        <v>124</v>
      </c>
      <c r="E412" s="197" t="s">
        <v>1</v>
      </c>
      <c r="F412" s="198" t="s">
        <v>428</v>
      </c>
      <c r="G412" s="13"/>
      <c r="H412" s="199">
        <v>2.1000000000000001</v>
      </c>
      <c r="I412" s="200"/>
      <c r="J412" s="13"/>
      <c r="K412" s="13"/>
      <c r="L412" s="195"/>
      <c r="M412" s="201"/>
      <c r="N412" s="202"/>
      <c r="O412" s="202"/>
      <c r="P412" s="202"/>
      <c r="Q412" s="202"/>
      <c r="R412" s="202"/>
      <c r="S412" s="202"/>
      <c r="T412" s="20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197" t="s">
        <v>124</v>
      </c>
      <c r="AU412" s="197" t="s">
        <v>122</v>
      </c>
      <c r="AV412" s="13" t="s">
        <v>122</v>
      </c>
      <c r="AW412" s="13" t="s">
        <v>31</v>
      </c>
      <c r="AX412" s="13" t="s">
        <v>75</v>
      </c>
      <c r="AY412" s="197" t="s">
        <v>115</v>
      </c>
    </row>
    <row r="413" s="13" customFormat="1">
      <c r="A413" s="13"/>
      <c r="B413" s="195"/>
      <c r="C413" s="13"/>
      <c r="D413" s="196" t="s">
        <v>124</v>
      </c>
      <c r="E413" s="197" t="s">
        <v>1</v>
      </c>
      <c r="F413" s="198" t="s">
        <v>429</v>
      </c>
      <c r="G413" s="13"/>
      <c r="H413" s="199">
        <v>2.6000000000000001</v>
      </c>
      <c r="I413" s="200"/>
      <c r="J413" s="13"/>
      <c r="K413" s="13"/>
      <c r="L413" s="195"/>
      <c r="M413" s="201"/>
      <c r="N413" s="202"/>
      <c r="O413" s="202"/>
      <c r="P413" s="202"/>
      <c r="Q413" s="202"/>
      <c r="R413" s="202"/>
      <c r="S413" s="202"/>
      <c r="T413" s="20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197" t="s">
        <v>124</v>
      </c>
      <c r="AU413" s="197" t="s">
        <v>122</v>
      </c>
      <c r="AV413" s="13" t="s">
        <v>122</v>
      </c>
      <c r="AW413" s="13" t="s">
        <v>31</v>
      </c>
      <c r="AX413" s="13" t="s">
        <v>75</v>
      </c>
      <c r="AY413" s="197" t="s">
        <v>115</v>
      </c>
    </row>
    <row r="414" s="13" customFormat="1">
      <c r="A414" s="13"/>
      <c r="B414" s="195"/>
      <c r="C414" s="13"/>
      <c r="D414" s="196" t="s">
        <v>124</v>
      </c>
      <c r="E414" s="197" t="s">
        <v>1</v>
      </c>
      <c r="F414" s="198" t="s">
        <v>430</v>
      </c>
      <c r="G414" s="13"/>
      <c r="H414" s="199">
        <v>2.6000000000000001</v>
      </c>
      <c r="I414" s="200"/>
      <c r="J414" s="13"/>
      <c r="K414" s="13"/>
      <c r="L414" s="195"/>
      <c r="M414" s="201"/>
      <c r="N414" s="202"/>
      <c r="O414" s="202"/>
      <c r="P414" s="202"/>
      <c r="Q414" s="202"/>
      <c r="R414" s="202"/>
      <c r="S414" s="202"/>
      <c r="T414" s="20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197" t="s">
        <v>124</v>
      </c>
      <c r="AU414" s="197" t="s">
        <v>122</v>
      </c>
      <c r="AV414" s="13" t="s">
        <v>122</v>
      </c>
      <c r="AW414" s="13" t="s">
        <v>31</v>
      </c>
      <c r="AX414" s="13" t="s">
        <v>75</v>
      </c>
      <c r="AY414" s="197" t="s">
        <v>115</v>
      </c>
    </row>
    <row r="415" s="13" customFormat="1">
      <c r="A415" s="13"/>
      <c r="B415" s="195"/>
      <c r="C415" s="13"/>
      <c r="D415" s="196" t="s">
        <v>124</v>
      </c>
      <c r="E415" s="197" t="s">
        <v>1</v>
      </c>
      <c r="F415" s="198" t="s">
        <v>431</v>
      </c>
      <c r="G415" s="13"/>
      <c r="H415" s="199">
        <v>2.6000000000000001</v>
      </c>
      <c r="I415" s="200"/>
      <c r="J415" s="13"/>
      <c r="K415" s="13"/>
      <c r="L415" s="195"/>
      <c r="M415" s="201"/>
      <c r="N415" s="202"/>
      <c r="O415" s="202"/>
      <c r="P415" s="202"/>
      <c r="Q415" s="202"/>
      <c r="R415" s="202"/>
      <c r="S415" s="202"/>
      <c r="T415" s="20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197" t="s">
        <v>124</v>
      </c>
      <c r="AU415" s="197" t="s">
        <v>122</v>
      </c>
      <c r="AV415" s="13" t="s">
        <v>122</v>
      </c>
      <c r="AW415" s="13" t="s">
        <v>31</v>
      </c>
      <c r="AX415" s="13" t="s">
        <v>75</v>
      </c>
      <c r="AY415" s="197" t="s">
        <v>115</v>
      </c>
    </row>
    <row r="416" s="13" customFormat="1">
      <c r="A416" s="13"/>
      <c r="B416" s="195"/>
      <c r="C416" s="13"/>
      <c r="D416" s="196" t="s">
        <v>124</v>
      </c>
      <c r="E416" s="197" t="s">
        <v>1</v>
      </c>
      <c r="F416" s="198" t="s">
        <v>432</v>
      </c>
      <c r="G416" s="13"/>
      <c r="H416" s="199">
        <v>2.6000000000000001</v>
      </c>
      <c r="I416" s="200"/>
      <c r="J416" s="13"/>
      <c r="K416" s="13"/>
      <c r="L416" s="195"/>
      <c r="M416" s="201"/>
      <c r="N416" s="202"/>
      <c r="O416" s="202"/>
      <c r="P416" s="202"/>
      <c r="Q416" s="202"/>
      <c r="R416" s="202"/>
      <c r="S416" s="202"/>
      <c r="T416" s="20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197" t="s">
        <v>124</v>
      </c>
      <c r="AU416" s="197" t="s">
        <v>122</v>
      </c>
      <c r="AV416" s="13" t="s">
        <v>122</v>
      </c>
      <c r="AW416" s="13" t="s">
        <v>31</v>
      </c>
      <c r="AX416" s="13" t="s">
        <v>75</v>
      </c>
      <c r="AY416" s="197" t="s">
        <v>115</v>
      </c>
    </row>
    <row r="417" s="13" customFormat="1">
      <c r="A417" s="13"/>
      <c r="B417" s="195"/>
      <c r="C417" s="13"/>
      <c r="D417" s="196" t="s">
        <v>124</v>
      </c>
      <c r="E417" s="197" t="s">
        <v>1</v>
      </c>
      <c r="F417" s="198" t="s">
        <v>433</v>
      </c>
      <c r="G417" s="13"/>
      <c r="H417" s="199">
        <v>2.6000000000000001</v>
      </c>
      <c r="I417" s="200"/>
      <c r="J417" s="13"/>
      <c r="K417" s="13"/>
      <c r="L417" s="195"/>
      <c r="M417" s="201"/>
      <c r="N417" s="202"/>
      <c r="O417" s="202"/>
      <c r="P417" s="202"/>
      <c r="Q417" s="202"/>
      <c r="R417" s="202"/>
      <c r="S417" s="202"/>
      <c r="T417" s="20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197" t="s">
        <v>124</v>
      </c>
      <c r="AU417" s="197" t="s">
        <v>122</v>
      </c>
      <c r="AV417" s="13" t="s">
        <v>122</v>
      </c>
      <c r="AW417" s="13" t="s">
        <v>31</v>
      </c>
      <c r="AX417" s="13" t="s">
        <v>75</v>
      </c>
      <c r="AY417" s="197" t="s">
        <v>115</v>
      </c>
    </row>
    <row r="418" s="13" customFormat="1">
      <c r="A418" s="13"/>
      <c r="B418" s="195"/>
      <c r="C418" s="13"/>
      <c r="D418" s="196" t="s">
        <v>124</v>
      </c>
      <c r="E418" s="197" t="s">
        <v>1</v>
      </c>
      <c r="F418" s="198" t="s">
        <v>434</v>
      </c>
      <c r="G418" s="13"/>
      <c r="H418" s="199">
        <v>2.6000000000000001</v>
      </c>
      <c r="I418" s="200"/>
      <c r="J418" s="13"/>
      <c r="K418" s="13"/>
      <c r="L418" s="195"/>
      <c r="M418" s="201"/>
      <c r="N418" s="202"/>
      <c r="O418" s="202"/>
      <c r="P418" s="202"/>
      <c r="Q418" s="202"/>
      <c r="R418" s="202"/>
      <c r="S418" s="202"/>
      <c r="T418" s="20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197" t="s">
        <v>124</v>
      </c>
      <c r="AU418" s="197" t="s">
        <v>122</v>
      </c>
      <c r="AV418" s="13" t="s">
        <v>122</v>
      </c>
      <c r="AW418" s="13" t="s">
        <v>31</v>
      </c>
      <c r="AX418" s="13" t="s">
        <v>75</v>
      </c>
      <c r="AY418" s="197" t="s">
        <v>115</v>
      </c>
    </row>
    <row r="419" s="13" customFormat="1">
      <c r="A419" s="13"/>
      <c r="B419" s="195"/>
      <c r="C419" s="13"/>
      <c r="D419" s="196" t="s">
        <v>124</v>
      </c>
      <c r="E419" s="197" t="s">
        <v>1</v>
      </c>
      <c r="F419" s="198" t="s">
        <v>435</v>
      </c>
      <c r="G419" s="13"/>
      <c r="H419" s="199">
        <v>2.6000000000000001</v>
      </c>
      <c r="I419" s="200"/>
      <c r="J419" s="13"/>
      <c r="K419" s="13"/>
      <c r="L419" s="195"/>
      <c r="M419" s="201"/>
      <c r="N419" s="202"/>
      <c r="O419" s="202"/>
      <c r="P419" s="202"/>
      <c r="Q419" s="202"/>
      <c r="R419" s="202"/>
      <c r="S419" s="202"/>
      <c r="T419" s="20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197" t="s">
        <v>124</v>
      </c>
      <c r="AU419" s="197" t="s">
        <v>122</v>
      </c>
      <c r="AV419" s="13" t="s">
        <v>122</v>
      </c>
      <c r="AW419" s="13" t="s">
        <v>31</v>
      </c>
      <c r="AX419" s="13" t="s">
        <v>75</v>
      </c>
      <c r="AY419" s="197" t="s">
        <v>115</v>
      </c>
    </row>
    <row r="420" s="13" customFormat="1">
      <c r="A420" s="13"/>
      <c r="B420" s="195"/>
      <c r="C420" s="13"/>
      <c r="D420" s="196" t="s">
        <v>124</v>
      </c>
      <c r="E420" s="197" t="s">
        <v>1</v>
      </c>
      <c r="F420" s="198" t="s">
        <v>436</v>
      </c>
      <c r="G420" s="13"/>
      <c r="H420" s="199">
        <v>2.6200000000000001</v>
      </c>
      <c r="I420" s="200"/>
      <c r="J420" s="13"/>
      <c r="K420" s="13"/>
      <c r="L420" s="195"/>
      <c r="M420" s="201"/>
      <c r="N420" s="202"/>
      <c r="O420" s="202"/>
      <c r="P420" s="202"/>
      <c r="Q420" s="202"/>
      <c r="R420" s="202"/>
      <c r="S420" s="202"/>
      <c r="T420" s="20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197" t="s">
        <v>124</v>
      </c>
      <c r="AU420" s="197" t="s">
        <v>122</v>
      </c>
      <c r="AV420" s="13" t="s">
        <v>122</v>
      </c>
      <c r="AW420" s="13" t="s">
        <v>31</v>
      </c>
      <c r="AX420" s="13" t="s">
        <v>75</v>
      </c>
      <c r="AY420" s="197" t="s">
        <v>115</v>
      </c>
    </row>
    <row r="421" s="13" customFormat="1">
      <c r="A421" s="13"/>
      <c r="B421" s="195"/>
      <c r="C421" s="13"/>
      <c r="D421" s="196" t="s">
        <v>124</v>
      </c>
      <c r="E421" s="197" t="s">
        <v>1</v>
      </c>
      <c r="F421" s="198" t="s">
        <v>437</v>
      </c>
      <c r="G421" s="13"/>
      <c r="H421" s="199">
        <v>2.6000000000000001</v>
      </c>
      <c r="I421" s="200"/>
      <c r="J421" s="13"/>
      <c r="K421" s="13"/>
      <c r="L421" s="195"/>
      <c r="M421" s="201"/>
      <c r="N421" s="202"/>
      <c r="O421" s="202"/>
      <c r="P421" s="202"/>
      <c r="Q421" s="202"/>
      <c r="R421" s="202"/>
      <c r="S421" s="202"/>
      <c r="T421" s="20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197" t="s">
        <v>124</v>
      </c>
      <c r="AU421" s="197" t="s">
        <v>122</v>
      </c>
      <c r="AV421" s="13" t="s">
        <v>122</v>
      </c>
      <c r="AW421" s="13" t="s">
        <v>31</v>
      </c>
      <c r="AX421" s="13" t="s">
        <v>75</v>
      </c>
      <c r="AY421" s="197" t="s">
        <v>115</v>
      </c>
    </row>
    <row r="422" s="13" customFormat="1">
      <c r="A422" s="13"/>
      <c r="B422" s="195"/>
      <c r="C422" s="13"/>
      <c r="D422" s="196" t="s">
        <v>124</v>
      </c>
      <c r="E422" s="197" t="s">
        <v>1</v>
      </c>
      <c r="F422" s="198" t="s">
        <v>438</v>
      </c>
      <c r="G422" s="13"/>
      <c r="H422" s="199">
        <v>2.6000000000000001</v>
      </c>
      <c r="I422" s="200"/>
      <c r="J422" s="13"/>
      <c r="K422" s="13"/>
      <c r="L422" s="195"/>
      <c r="M422" s="201"/>
      <c r="N422" s="202"/>
      <c r="O422" s="202"/>
      <c r="P422" s="202"/>
      <c r="Q422" s="202"/>
      <c r="R422" s="202"/>
      <c r="S422" s="202"/>
      <c r="T422" s="20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197" t="s">
        <v>124</v>
      </c>
      <c r="AU422" s="197" t="s">
        <v>122</v>
      </c>
      <c r="AV422" s="13" t="s">
        <v>122</v>
      </c>
      <c r="AW422" s="13" t="s">
        <v>31</v>
      </c>
      <c r="AX422" s="13" t="s">
        <v>75</v>
      </c>
      <c r="AY422" s="197" t="s">
        <v>115</v>
      </c>
    </row>
    <row r="423" s="13" customFormat="1">
      <c r="A423" s="13"/>
      <c r="B423" s="195"/>
      <c r="C423" s="13"/>
      <c r="D423" s="196" t="s">
        <v>124</v>
      </c>
      <c r="E423" s="197" t="s">
        <v>1</v>
      </c>
      <c r="F423" s="198" t="s">
        <v>439</v>
      </c>
      <c r="G423" s="13"/>
      <c r="H423" s="199">
        <v>2.6000000000000001</v>
      </c>
      <c r="I423" s="200"/>
      <c r="J423" s="13"/>
      <c r="K423" s="13"/>
      <c r="L423" s="195"/>
      <c r="M423" s="201"/>
      <c r="N423" s="202"/>
      <c r="O423" s="202"/>
      <c r="P423" s="202"/>
      <c r="Q423" s="202"/>
      <c r="R423" s="202"/>
      <c r="S423" s="202"/>
      <c r="T423" s="20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197" t="s">
        <v>124</v>
      </c>
      <c r="AU423" s="197" t="s">
        <v>122</v>
      </c>
      <c r="AV423" s="13" t="s">
        <v>122</v>
      </c>
      <c r="AW423" s="13" t="s">
        <v>31</v>
      </c>
      <c r="AX423" s="13" t="s">
        <v>75</v>
      </c>
      <c r="AY423" s="197" t="s">
        <v>115</v>
      </c>
    </row>
    <row r="424" s="13" customFormat="1">
      <c r="A424" s="13"/>
      <c r="B424" s="195"/>
      <c r="C424" s="13"/>
      <c r="D424" s="196" t="s">
        <v>124</v>
      </c>
      <c r="E424" s="197" t="s">
        <v>1</v>
      </c>
      <c r="F424" s="198" t="s">
        <v>440</v>
      </c>
      <c r="G424" s="13"/>
      <c r="H424" s="199">
        <v>2.6000000000000001</v>
      </c>
      <c r="I424" s="200"/>
      <c r="J424" s="13"/>
      <c r="K424" s="13"/>
      <c r="L424" s="195"/>
      <c r="M424" s="201"/>
      <c r="N424" s="202"/>
      <c r="O424" s="202"/>
      <c r="P424" s="202"/>
      <c r="Q424" s="202"/>
      <c r="R424" s="202"/>
      <c r="S424" s="202"/>
      <c r="T424" s="20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197" t="s">
        <v>124</v>
      </c>
      <c r="AU424" s="197" t="s">
        <v>122</v>
      </c>
      <c r="AV424" s="13" t="s">
        <v>122</v>
      </c>
      <c r="AW424" s="13" t="s">
        <v>31</v>
      </c>
      <c r="AX424" s="13" t="s">
        <v>75</v>
      </c>
      <c r="AY424" s="197" t="s">
        <v>115</v>
      </c>
    </row>
    <row r="425" s="13" customFormat="1">
      <c r="A425" s="13"/>
      <c r="B425" s="195"/>
      <c r="C425" s="13"/>
      <c r="D425" s="196" t="s">
        <v>124</v>
      </c>
      <c r="E425" s="197" t="s">
        <v>1</v>
      </c>
      <c r="F425" s="198" t="s">
        <v>441</v>
      </c>
      <c r="G425" s="13"/>
      <c r="H425" s="199">
        <v>2.6000000000000001</v>
      </c>
      <c r="I425" s="200"/>
      <c r="J425" s="13"/>
      <c r="K425" s="13"/>
      <c r="L425" s="195"/>
      <c r="M425" s="201"/>
      <c r="N425" s="202"/>
      <c r="O425" s="202"/>
      <c r="P425" s="202"/>
      <c r="Q425" s="202"/>
      <c r="R425" s="202"/>
      <c r="S425" s="202"/>
      <c r="T425" s="20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197" t="s">
        <v>124</v>
      </c>
      <c r="AU425" s="197" t="s">
        <v>122</v>
      </c>
      <c r="AV425" s="13" t="s">
        <v>122</v>
      </c>
      <c r="AW425" s="13" t="s">
        <v>31</v>
      </c>
      <c r="AX425" s="13" t="s">
        <v>75</v>
      </c>
      <c r="AY425" s="197" t="s">
        <v>115</v>
      </c>
    </row>
    <row r="426" s="13" customFormat="1">
      <c r="A426" s="13"/>
      <c r="B426" s="195"/>
      <c r="C426" s="13"/>
      <c r="D426" s="196" t="s">
        <v>124</v>
      </c>
      <c r="E426" s="197" t="s">
        <v>1</v>
      </c>
      <c r="F426" s="198" t="s">
        <v>442</v>
      </c>
      <c r="G426" s="13"/>
      <c r="H426" s="199">
        <v>2.6000000000000001</v>
      </c>
      <c r="I426" s="200"/>
      <c r="J426" s="13"/>
      <c r="K426" s="13"/>
      <c r="L426" s="195"/>
      <c r="M426" s="201"/>
      <c r="N426" s="202"/>
      <c r="O426" s="202"/>
      <c r="P426" s="202"/>
      <c r="Q426" s="202"/>
      <c r="R426" s="202"/>
      <c r="S426" s="202"/>
      <c r="T426" s="20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197" t="s">
        <v>124</v>
      </c>
      <c r="AU426" s="197" t="s">
        <v>122</v>
      </c>
      <c r="AV426" s="13" t="s">
        <v>122</v>
      </c>
      <c r="AW426" s="13" t="s">
        <v>31</v>
      </c>
      <c r="AX426" s="13" t="s">
        <v>75</v>
      </c>
      <c r="AY426" s="197" t="s">
        <v>115</v>
      </c>
    </row>
    <row r="427" s="13" customFormat="1">
      <c r="A427" s="13"/>
      <c r="B427" s="195"/>
      <c r="C427" s="13"/>
      <c r="D427" s="196" t="s">
        <v>124</v>
      </c>
      <c r="E427" s="197" t="s">
        <v>1</v>
      </c>
      <c r="F427" s="198" t="s">
        <v>443</v>
      </c>
      <c r="G427" s="13"/>
      <c r="H427" s="199">
        <v>2.6000000000000001</v>
      </c>
      <c r="I427" s="200"/>
      <c r="J427" s="13"/>
      <c r="K427" s="13"/>
      <c r="L427" s="195"/>
      <c r="M427" s="201"/>
      <c r="N427" s="202"/>
      <c r="O427" s="202"/>
      <c r="P427" s="202"/>
      <c r="Q427" s="202"/>
      <c r="R427" s="202"/>
      <c r="S427" s="202"/>
      <c r="T427" s="20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197" t="s">
        <v>124</v>
      </c>
      <c r="AU427" s="197" t="s">
        <v>122</v>
      </c>
      <c r="AV427" s="13" t="s">
        <v>122</v>
      </c>
      <c r="AW427" s="13" t="s">
        <v>31</v>
      </c>
      <c r="AX427" s="13" t="s">
        <v>75</v>
      </c>
      <c r="AY427" s="197" t="s">
        <v>115</v>
      </c>
    </row>
    <row r="428" s="13" customFormat="1">
      <c r="A428" s="13"/>
      <c r="B428" s="195"/>
      <c r="C428" s="13"/>
      <c r="D428" s="196" t="s">
        <v>124</v>
      </c>
      <c r="E428" s="197" t="s">
        <v>1</v>
      </c>
      <c r="F428" s="198" t="s">
        <v>444</v>
      </c>
      <c r="G428" s="13"/>
      <c r="H428" s="199">
        <v>2.6000000000000001</v>
      </c>
      <c r="I428" s="200"/>
      <c r="J428" s="13"/>
      <c r="K428" s="13"/>
      <c r="L428" s="195"/>
      <c r="M428" s="201"/>
      <c r="N428" s="202"/>
      <c r="O428" s="202"/>
      <c r="P428" s="202"/>
      <c r="Q428" s="202"/>
      <c r="R428" s="202"/>
      <c r="S428" s="202"/>
      <c r="T428" s="20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197" t="s">
        <v>124</v>
      </c>
      <c r="AU428" s="197" t="s">
        <v>122</v>
      </c>
      <c r="AV428" s="13" t="s">
        <v>122</v>
      </c>
      <c r="AW428" s="13" t="s">
        <v>31</v>
      </c>
      <c r="AX428" s="13" t="s">
        <v>75</v>
      </c>
      <c r="AY428" s="197" t="s">
        <v>115</v>
      </c>
    </row>
    <row r="429" s="13" customFormat="1">
      <c r="A429" s="13"/>
      <c r="B429" s="195"/>
      <c r="C429" s="13"/>
      <c r="D429" s="196" t="s">
        <v>124</v>
      </c>
      <c r="E429" s="197" t="s">
        <v>1</v>
      </c>
      <c r="F429" s="198" t="s">
        <v>445</v>
      </c>
      <c r="G429" s="13"/>
      <c r="H429" s="199">
        <v>2.6000000000000001</v>
      </c>
      <c r="I429" s="200"/>
      <c r="J429" s="13"/>
      <c r="K429" s="13"/>
      <c r="L429" s="195"/>
      <c r="M429" s="201"/>
      <c r="N429" s="202"/>
      <c r="O429" s="202"/>
      <c r="P429" s="202"/>
      <c r="Q429" s="202"/>
      <c r="R429" s="202"/>
      <c r="S429" s="202"/>
      <c r="T429" s="20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197" t="s">
        <v>124</v>
      </c>
      <c r="AU429" s="197" t="s">
        <v>122</v>
      </c>
      <c r="AV429" s="13" t="s">
        <v>122</v>
      </c>
      <c r="AW429" s="13" t="s">
        <v>31</v>
      </c>
      <c r="AX429" s="13" t="s">
        <v>75</v>
      </c>
      <c r="AY429" s="197" t="s">
        <v>115</v>
      </c>
    </row>
    <row r="430" s="13" customFormat="1">
      <c r="A430" s="13"/>
      <c r="B430" s="195"/>
      <c r="C430" s="13"/>
      <c r="D430" s="196" t="s">
        <v>124</v>
      </c>
      <c r="E430" s="197" t="s">
        <v>1</v>
      </c>
      <c r="F430" s="198" t="s">
        <v>446</v>
      </c>
      <c r="G430" s="13"/>
      <c r="H430" s="199">
        <v>2.4900000000000002</v>
      </c>
      <c r="I430" s="200"/>
      <c r="J430" s="13"/>
      <c r="K430" s="13"/>
      <c r="L430" s="195"/>
      <c r="M430" s="201"/>
      <c r="N430" s="202"/>
      <c r="O430" s="202"/>
      <c r="P430" s="202"/>
      <c r="Q430" s="202"/>
      <c r="R430" s="202"/>
      <c r="S430" s="202"/>
      <c r="T430" s="20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197" t="s">
        <v>124</v>
      </c>
      <c r="AU430" s="197" t="s">
        <v>122</v>
      </c>
      <c r="AV430" s="13" t="s">
        <v>122</v>
      </c>
      <c r="AW430" s="13" t="s">
        <v>31</v>
      </c>
      <c r="AX430" s="13" t="s">
        <v>75</v>
      </c>
      <c r="AY430" s="197" t="s">
        <v>115</v>
      </c>
    </row>
    <row r="431" s="13" customFormat="1">
      <c r="A431" s="13"/>
      <c r="B431" s="195"/>
      <c r="C431" s="13"/>
      <c r="D431" s="196" t="s">
        <v>124</v>
      </c>
      <c r="E431" s="197" t="s">
        <v>1</v>
      </c>
      <c r="F431" s="198" t="s">
        <v>447</v>
      </c>
      <c r="G431" s="13"/>
      <c r="H431" s="199">
        <v>2.6000000000000001</v>
      </c>
      <c r="I431" s="200"/>
      <c r="J431" s="13"/>
      <c r="K431" s="13"/>
      <c r="L431" s="195"/>
      <c r="M431" s="201"/>
      <c r="N431" s="202"/>
      <c r="O431" s="202"/>
      <c r="P431" s="202"/>
      <c r="Q431" s="202"/>
      <c r="R431" s="202"/>
      <c r="S431" s="202"/>
      <c r="T431" s="20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197" t="s">
        <v>124</v>
      </c>
      <c r="AU431" s="197" t="s">
        <v>122</v>
      </c>
      <c r="AV431" s="13" t="s">
        <v>122</v>
      </c>
      <c r="AW431" s="13" t="s">
        <v>31</v>
      </c>
      <c r="AX431" s="13" t="s">
        <v>75</v>
      </c>
      <c r="AY431" s="197" t="s">
        <v>115</v>
      </c>
    </row>
    <row r="432" s="13" customFormat="1">
      <c r="A432" s="13"/>
      <c r="B432" s="195"/>
      <c r="C432" s="13"/>
      <c r="D432" s="196" t="s">
        <v>124</v>
      </c>
      <c r="E432" s="197" t="s">
        <v>1</v>
      </c>
      <c r="F432" s="198" t="s">
        <v>448</v>
      </c>
      <c r="G432" s="13"/>
      <c r="H432" s="199">
        <v>2.6000000000000001</v>
      </c>
      <c r="I432" s="200"/>
      <c r="J432" s="13"/>
      <c r="K432" s="13"/>
      <c r="L432" s="195"/>
      <c r="M432" s="201"/>
      <c r="N432" s="202"/>
      <c r="O432" s="202"/>
      <c r="P432" s="202"/>
      <c r="Q432" s="202"/>
      <c r="R432" s="202"/>
      <c r="S432" s="202"/>
      <c r="T432" s="20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197" t="s">
        <v>124</v>
      </c>
      <c r="AU432" s="197" t="s">
        <v>122</v>
      </c>
      <c r="AV432" s="13" t="s">
        <v>122</v>
      </c>
      <c r="AW432" s="13" t="s">
        <v>31</v>
      </c>
      <c r="AX432" s="13" t="s">
        <v>75</v>
      </c>
      <c r="AY432" s="197" t="s">
        <v>115</v>
      </c>
    </row>
    <row r="433" s="13" customFormat="1">
      <c r="A433" s="13"/>
      <c r="B433" s="195"/>
      <c r="C433" s="13"/>
      <c r="D433" s="196" t="s">
        <v>124</v>
      </c>
      <c r="E433" s="197" t="s">
        <v>1</v>
      </c>
      <c r="F433" s="198" t="s">
        <v>449</v>
      </c>
      <c r="G433" s="13"/>
      <c r="H433" s="199">
        <v>2.6000000000000001</v>
      </c>
      <c r="I433" s="200"/>
      <c r="J433" s="13"/>
      <c r="K433" s="13"/>
      <c r="L433" s="195"/>
      <c r="M433" s="201"/>
      <c r="N433" s="202"/>
      <c r="O433" s="202"/>
      <c r="P433" s="202"/>
      <c r="Q433" s="202"/>
      <c r="R433" s="202"/>
      <c r="S433" s="202"/>
      <c r="T433" s="20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197" t="s">
        <v>124</v>
      </c>
      <c r="AU433" s="197" t="s">
        <v>122</v>
      </c>
      <c r="AV433" s="13" t="s">
        <v>122</v>
      </c>
      <c r="AW433" s="13" t="s">
        <v>31</v>
      </c>
      <c r="AX433" s="13" t="s">
        <v>75</v>
      </c>
      <c r="AY433" s="197" t="s">
        <v>115</v>
      </c>
    </row>
    <row r="434" s="13" customFormat="1">
      <c r="A434" s="13"/>
      <c r="B434" s="195"/>
      <c r="C434" s="13"/>
      <c r="D434" s="196" t="s">
        <v>124</v>
      </c>
      <c r="E434" s="197" t="s">
        <v>1</v>
      </c>
      <c r="F434" s="198" t="s">
        <v>450</v>
      </c>
      <c r="G434" s="13"/>
      <c r="H434" s="199">
        <v>2.6000000000000001</v>
      </c>
      <c r="I434" s="200"/>
      <c r="J434" s="13"/>
      <c r="K434" s="13"/>
      <c r="L434" s="195"/>
      <c r="M434" s="201"/>
      <c r="N434" s="202"/>
      <c r="O434" s="202"/>
      <c r="P434" s="202"/>
      <c r="Q434" s="202"/>
      <c r="R434" s="202"/>
      <c r="S434" s="202"/>
      <c r="T434" s="20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197" t="s">
        <v>124</v>
      </c>
      <c r="AU434" s="197" t="s">
        <v>122</v>
      </c>
      <c r="AV434" s="13" t="s">
        <v>122</v>
      </c>
      <c r="AW434" s="13" t="s">
        <v>31</v>
      </c>
      <c r="AX434" s="13" t="s">
        <v>75</v>
      </c>
      <c r="AY434" s="197" t="s">
        <v>115</v>
      </c>
    </row>
    <row r="435" s="14" customFormat="1">
      <c r="A435" s="14"/>
      <c r="B435" s="204"/>
      <c r="C435" s="14"/>
      <c r="D435" s="196" t="s">
        <v>124</v>
      </c>
      <c r="E435" s="205" t="s">
        <v>1</v>
      </c>
      <c r="F435" s="206" t="s">
        <v>148</v>
      </c>
      <c r="G435" s="14"/>
      <c r="H435" s="207">
        <v>1063.2479999999989</v>
      </c>
      <c r="I435" s="208"/>
      <c r="J435" s="14"/>
      <c r="K435" s="14"/>
      <c r="L435" s="204"/>
      <c r="M435" s="209"/>
      <c r="N435" s="210"/>
      <c r="O435" s="210"/>
      <c r="P435" s="210"/>
      <c r="Q435" s="210"/>
      <c r="R435" s="210"/>
      <c r="S435" s="210"/>
      <c r="T435" s="211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205" t="s">
        <v>124</v>
      </c>
      <c r="AU435" s="205" t="s">
        <v>122</v>
      </c>
      <c r="AV435" s="14" t="s">
        <v>149</v>
      </c>
      <c r="AW435" s="14" t="s">
        <v>31</v>
      </c>
      <c r="AX435" s="14" t="s">
        <v>75</v>
      </c>
      <c r="AY435" s="205" t="s">
        <v>115</v>
      </c>
    </row>
    <row r="436" s="15" customFormat="1">
      <c r="A436" s="15"/>
      <c r="B436" s="212"/>
      <c r="C436" s="15"/>
      <c r="D436" s="196" t="s">
        <v>124</v>
      </c>
      <c r="E436" s="213" t="s">
        <v>1</v>
      </c>
      <c r="F436" s="214" t="s">
        <v>150</v>
      </c>
      <c r="G436" s="15"/>
      <c r="H436" s="215">
        <v>1063.2479999999989</v>
      </c>
      <c r="I436" s="216"/>
      <c r="J436" s="15"/>
      <c r="K436" s="15"/>
      <c r="L436" s="212"/>
      <c r="M436" s="217"/>
      <c r="N436" s="218"/>
      <c r="O436" s="218"/>
      <c r="P436" s="218"/>
      <c r="Q436" s="218"/>
      <c r="R436" s="218"/>
      <c r="S436" s="218"/>
      <c r="T436" s="219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T436" s="213" t="s">
        <v>124</v>
      </c>
      <c r="AU436" s="213" t="s">
        <v>122</v>
      </c>
      <c r="AV436" s="15" t="s">
        <v>121</v>
      </c>
      <c r="AW436" s="15" t="s">
        <v>31</v>
      </c>
      <c r="AX436" s="15" t="s">
        <v>83</v>
      </c>
      <c r="AY436" s="213" t="s">
        <v>115</v>
      </c>
    </row>
    <row r="437" s="2" customFormat="1" ht="21.75" customHeight="1">
      <c r="A437" s="38"/>
      <c r="B437" s="180"/>
      <c r="C437" s="181" t="s">
        <v>451</v>
      </c>
      <c r="D437" s="181" t="s">
        <v>117</v>
      </c>
      <c r="E437" s="182" t="s">
        <v>452</v>
      </c>
      <c r="F437" s="183" t="s">
        <v>453</v>
      </c>
      <c r="G437" s="184" t="s">
        <v>120</v>
      </c>
      <c r="H437" s="185">
        <v>1063.2480000000001</v>
      </c>
      <c r="I437" s="186"/>
      <c r="J437" s="187">
        <f>ROUND(I437*H437,2)</f>
        <v>0</v>
      </c>
      <c r="K437" s="188"/>
      <c r="L437" s="39"/>
      <c r="M437" s="189" t="s">
        <v>1</v>
      </c>
      <c r="N437" s="190" t="s">
        <v>41</v>
      </c>
      <c r="O437" s="82"/>
      <c r="P437" s="191">
        <f>O437*H437</f>
        <v>0</v>
      </c>
      <c r="Q437" s="191">
        <v>0</v>
      </c>
      <c r="R437" s="191">
        <f>Q437*H437</f>
        <v>0</v>
      </c>
      <c r="S437" s="191">
        <v>0</v>
      </c>
      <c r="T437" s="192">
        <f>S437*H437</f>
        <v>0</v>
      </c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R437" s="193" t="s">
        <v>121</v>
      </c>
      <c r="AT437" s="193" t="s">
        <v>117</v>
      </c>
      <c r="AU437" s="193" t="s">
        <v>122</v>
      </c>
      <c r="AY437" s="19" t="s">
        <v>115</v>
      </c>
      <c r="BE437" s="194">
        <f>IF(N437="základná",J437,0)</f>
        <v>0</v>
      </c>
      <c r="BF437" s="194">
        <f>IF(N437="znížená",J437,0)</f>
        <v>0</v>
      </c>
      <c r="BG437" s="194">
        <f>IF(N437="zákl. prenesená",J437,0)</f>
        <v>0</v>
      </c>
      <c r="BH437" s="194">
        <f>IF(N437="zníž. prenesená",J437,0)</f>
        <v>0</v>
      </c>
      <c r="BI437" s="194">
        <f>IF(N437="nulová",J437,0)</f>
        <v>0</v>
      </c>
      <c r="BJ437" s="19" t="s">
        <v>122</v>
      </c>
      <c r="BK437" s="194">
        <f>ROUND(I437*H437,2)</f>
        <v>0</v>
      </c>
      <c r="BL437" s="19" t="s">
        <v>121</v>
      </c>
      <c r="BM437" s="193" t="s">
        <v>454</v>
      </c>
    </row>
    <row r="438" s="2" customFormat="1" ht="33" customHeight="1">
      <c r="A438" s="38"/>
      <c r="B438" s="180"/>
      <c r="C438" s="181" t="s">
        <v>455</v>
      </c>
      <c r="D438" s="181" t="s">
        <v>117</v>
      </c>
      <c r="E438" s="182" t="s">
        <v>456</v>
      </c>
      <c r="F438" s="183" t="s">
        <v>457</v>
      </c>
      <c r="G438" s="184" t="s">
        <v>120</v>
      </c>
      <c r="H438" s="185">
        <v>2502.1410000000001</v>
      </c>
      <c r="I438" s="186"/>
      <c r="J438" s="187">
        <f>ROUND(I438*H438,2)</f>
        <v>0</v>
      </c>
      <c r="K438" s="188"/>
      <c r="L438" s="39"/>
      <c r="M438" s="189" t="s">
        <v>1</v>
      </c>
      <c r="N438" s="190" t="s">
        <v>41</v>
      </c>
      <c r="O438" s="82"/>
      <c r="P438" s="191">
        <f>O438*H438</f>
        <v>0</v>
      </c>
      <c r="Q438" s="191">
        <v>0</v>
      </c>
      <c r="R438" s="191">
        <f>Q438*H438</f>
        <v>0</v>
      </c>
      <c r="S438" s="191">
        <v>0</v>
      </c>
      <c r="T438" s="192">
        <f>S438*H438</f>
        <v>0</v>
      </c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R438" s="193" t="s">
        <v>121</v>
      </c>
      <c r="AT438" s="193" t="s">
        <v>117</v>
      </c>
      <c r="AU438" s="193" t="s">
        <v>122</v>
      </c>
      <c r="AY438" s="19" t="s">
        <v>115</v>
      </c>
      <c r="BE438" s="194">
        <f>IF(N438="základná",J438,0)</f>
        <v>0</v>
      </c>
      <c r="BF438" s="194">
        <f>IF(N438="znížená",J438,0)</f>
        <v>0</v>
      </c>
      <c r="BG438" s="194">
        <f>IF(N438="zákl. prenesená",J438,0)</f>
        <v>0</v>
      </c>
      <c r="BH438" s="194">
        <f>IF(N438="zníž. prenesená",J438,0)</f>
        <v>0</v>
      </c>
      <c r="BI438" s="194">
        <f>IF(N438="nulová",J438,0)</f>
        <v>0</v>
      </c>
      <c r="BJ438" s="19" t="s">
        <v>122</v>
      </c>
      <c r="BK438" s="194">
        <f>ROUND(I438*H438,2)</f>
        <v>0</v>
      </c>
      <c r="BL438" s="19" t="s">
        <v>121</v>
      </c>
      <c r="BM438" s="193" t="s">
        <v>458</v>
      </c>
    </row>
    <row r="439" s="16" customFormat="1">
      <c r="A439" s="16"/>
      <c r="B439" s="220"/>
      <c r="C439" s="16"/>
      <c r="D439" s="196" t="s">
        <v>124</v>
      </c>
      <c r="E439" s="221" t="s">
        <v>1</v>
      </c>
      <c r="F439" s="222" t="s">
        <v>459</v>
      </c>
      <c r="G439" s="16"/>
      <c r="H439" s="221" t="s">
        <v>1</v>
      </c>
      <c r="I439" s="223"/>
      <c r="J439" s="16"/>
      <c r="K439" s="16"/>
      <c r="L439" s="220"/>
      <c r="M439" s="224"/>
      <c r="N439" s="225"/>
      <c r="O439" s="225"/>
      <c r="P439" s="225"/>
      <c r="Q439" s="225"/>
      <c r="R439" s="225"/>
      <c r="S439" s="225"/>
      <c r="T439" s="22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T439" s="221" t="s">
        <v>124</v>
      </c>
      <c r="AU439" s="221" t="s">
        <v>122</v>
      </c>
      <c r="AV439" s="16" t="s">
        <v>83</v>
      </c>
      <c r="AW439" s="16" t="s">
        <v>31</v>
      </c>
      <c r="AX439" s="16" t="s">
        <v>75</v>
      </c>
      <c r="AY439" s="221" t="s">
        <v>115</v>
      </c>
    </row>
    <row r="440" s="13" customFormat="1">
      <c r="A440" s="13"/>
      <c r="B440" s="195"/>
      <c r="C440" s="13"/>
      <c r="D440" s="196" t="s">
        <v>124</v>
      </c>
      <c r="E440" s="197" t="s">
        <v>1</v>
      </c>
      <c r="F440" s="198" t="s">
        <v>460</v>
      </c>
      <c r="G440" s="13"/>
      <c r="H440" s="199">
        <v>3565.3890000000001</v>
      </c>
      <c r="I440" s="200"/>
      <c r="J440" s="13"/>
      <c r="K440" s="13"/>
      <c r="L440" s="195"/>
      <c r="M440" s="201"/>
      <c r="N440" s="202"/>
      <c r="O440" s="202"/>
      <c r="P440" s="202"/>
      <c r="Q440" s="202"/>
      <c r="R440" s="202"/>
      <c r="S440" s="202"/>
      <c r="T440" s="20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197" t="s">
        <v>124</v>
      </c>
      <c r="AU440" s="197" t="s">
        <v>122</v>
      </c>
      <c r="AV440" s="13" t="s">
        <v>122</v>
      </c>
      <c r="AW440" s="13" t="s">
        <v>31</v>
      </c>
      <c r="AX440" s="13" t="s">
        <v>75</v>
      </c>
      <c r="AY440" s="197" t="s">
        <v>115</v>
      </c>
    </row>
    <row r="441" s="16" customFormat="1">
      <c r="A441" s="16"/>
      <c r="B441" s="220"/>
      <c r="C441" s="16"/>
      <c r="D441" s="196" t="s">
        <v>124</v>
      </c>
      <c r="E441" s="221" t="s">
        <v>1</v>
      </c>
      <c r="F441" s="222" t="s">
        <v>426</v>
      </c>
      <c r="G441" s="16"/>
      <c r="H441" s="221" t="s">
        <v>1</v>
      </c>
      <c r="I441" s="223"/>
      <c r="J441" s="16"/>
      <c r="K441" s="16"/>
      <c r="L441" s="220"/>
      <c r="M441" s="224"/>
      <c r="N441" s="225"/>
      <c r="O441" s="225"/>
      <c r="P441" s="225"/>
      <c r="Q441" s="225"/>
      <c r="R441" s="225"/>
      <c r="S441" s="225"/>
      <c r="T441" s="22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T441" s="221" t="s">
        <v>124</v>
      </c>
      <c r="AU441" s="221" t="s">
        <v>122</v>
      </c>
      <c r="AV441" s="16" t="s">
        <v>83</v>
      </c>
      <c r="AW441" s="16" t="s">
        <v>31</v>
      </c>
      <c r="AX441" s="16" t="s">
        <v>75</v>
      </c>
      <c r="AY441" s="221" t="s">
        <v>115</v>
      </c>
    </row>
    <row r="442" s="13" customFormat="1">
      <c r="A442" s="13"/>
      <c r="B442" s="195"/>
      <c r="C442" s="13"/>
      <c r="D442" s="196" t="s">
        <v>124</v>
      </c>
      <c r="E442" s="197" t="s">
        <v>1</v>
      </c>
      <c r="F442" s="198" t="s">
        <v>461</v>
      </c>
      <c r="G442" s="13"/>
      <c r="H442" s="199">
        <v>-1004.038</v>
      </c>
      <c r="I442" s="200"/>
      <c r="J442" s="13"/>
      <c r="K442" s="13"/>
      <c r="L442" s="195"/>
      <c r="M442" s="201"/>
      <c r="N442" s="202"/>
      <c r="O442" s="202"/>
      <c r="P442" s="202"/>
      <c r="Q442" s="202"/>
      <c r="R442" s="202"/>
      <c r="S442" s="202"/>
      <c r="T442" s="20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197" t="s">
        <v>124</v>
      </c>
      <c r="AU442" s="197" t="s">
        <v>122</v>
      </c>
      <c r="AV442" s="13" t="s">
        <v>122</v>
      </c>
      <c r="AW442" s="13" t="s">
        <v>31</v>
      </c>
      <c r="AX442" s="13" t="s">
        <v>75</v>
      </c>
      <c r="AY442" s="197" t="s">
        <v>115</v>
      </c>
    </row>
    <row r="443" s="13" customFormat="1">
      <c r="A443" s="13"/>
      <c r="B443" s="195"/>
      <c r="C443" s="13"/>
      <c r="D443" s="196" t="s">
        <v>124</v>
      </c>
      <c r="E443" s="197" t="s">
        <v>1</v>
      </c>
      <c r="F443" s="198" t="s">
        <v>462</v>
      </c>
      <c r="G443" s="13"/>
      <c r="H443" s="199">
        <v>-2.1000000000000001</v>
      </c>
      <c r="I443" s="200"/>
      <c r="J443" s="13"/>
      <c r="K443" s="13"/>
      <c r="L443" s="195"/>
      <c r="M443" s="201"/>
      <c r="N443" s="202"/>
      <c r="O443" s="202"/>
      <c r="P443" s="202"/>
      <c r="Q443" s="202"/>
      <c r="R443" s="202"/>
      <c r="S443" s="202"/>
      <c r="T443" s="20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197" t="s">
        <v>124</v>
      </c>
      <c r="AU443" s="197" t="s">
        <v>122</v>
      </c>
      <c r="AV443" s="13" t="s">
        <v>122</v>
      </c>
      <c r="AW443" s="13" t="s">
        <v>31</v>
      </c>
      <c r="AX443" s="13" t="s">
        <v>75</v>
      </c>
      <c r="AY443" s="197" t="s">
        <v>115</v>
      </c>
    </row>
    <row r="444" s="13" customFormat="1">
      <c r="A444" s="13"/>
      <c r="B444" s="195"/>
      <c r="C444" s="13"/>
      <c r="D444" s="196" t="s">
        <v>124</v>
      </c>
      <c r="E444" s="197" t="s">
        <v>1</v>
      </c>
      <c r="F444" s="198" t="s">
        <v>463</v>
      </c>
      <c r="G444" s="13"/>
      <c r="H444" s="199">
        <v>-2.6000000000000001</v>
      </c>
      <c r="I444" s="200"/>
      <c r="J444" s="13"/>
      <c r="K444" s="13"/>
      <c r="L444" s="195"/>
      <c r="M444" s="201"/>
      <c r="N444" s="202"/>
      <c r="O444" s="202"/>
      <c r="P444" s="202"/>
      <c r="Q444" s="202"/>
      <c r="R444" s="202"/>
      <c r="S444" s="202"/>
      <c r="T444" s="20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T444" s="197" t="s">
        <v>124</v>
      </c>
      <c r="AU444" s="197" t="s">
        <v>122</v>
      </c>
      <c r="AV444" s="13" t="s">
        <v>122</v>
      </c>
      <c r="AW444" s="13" t="s">
        <v>31</v>
      </c>
      <c r="AX444" s="13" t="s">
        <v>75</v>
      </c>
      <c r="AY444" s="197" t="s">
        <v>115</v>
      </c>
    </row>
    <row r="445" s="13" customFormat="1">
      <c r="A445" s="13"/>
      <c r="B445" s="195"/>
      <c r="C445" s="13"/>
      <c r="D445" s="196" t="s">
        <v>124</v>
      </c>
      <c r="E445" s="197" t="s">
        <v>1</v>
      </c>
      <c r="F445" s="198" t="s">
        <v>464</v>
      </c>
      <c r="G445" s="13"/>
      <c r="H445" s="199">
        <v>-2.6000000000000001</v>
      </c>
      <c r="I445" s="200"/>
      <c r="J445" s="13"/>
      <c r="K445" s="13"/>
      <c r="L445" s="195"/>
      <c r="M445" s="201"/>
      <c r="N445" s="202"/>
      <c r="O445" s="202"/>
      <c r="P445" s="202"/>
      <c r="Q445" s="202"/>
      <c r="R445" s="202"/>
      <c r="S445" s="202"/>
      <c r="T445" s="20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197" t="s">
        <v>124</v>
      </c>
      <c r="AU445" s="197" t="s">
        <v>122</v>
      </c>
      <c r="AV445" s="13" t="s">
        <v>122</v>
      </c>
      <c r="AW445" s="13" t="s">
        <v>31</v>
      </c>
      <c r="AX445" s="13" t="s">
        <v>75</v>
      </c>
      <c r="AY445" s="197" t="s">
        <v>115</v>
      </c>
    </row>
    <row r="446" s="13" customFormat="1">
      <c r="A446" s="13"/>
      <c r="B446" s="195"/>
      <c r="C446" s="13"/>
      <c r="D446" s="196" t="s">
        <v>124</v>
      </c>
      <c r="E446" s="197" t="s">
        <v>1</v>
      </c>
      <c r="F446" s="198" t="s">
        <v>465</v>
      </c>
      <c r="G446" s="13"/>
      <c r="H446" s="199">
        <v>-2.6000000000000001</v>
      </c>
      <c r="I446" s="200"/>
      <c r="J446" s="13"/>
      <c r="K446" s="13"/>
      <c r="L446" s="195"/>
      <c r="M446" s="201"/>
      <c r="N446" s="202"/>
      <c r="O446" s="202"/>
      <c r="P446" s="202"/>
      <c r="Q446" s="202"/>
      <c r="R446" s="202"/>
      <c r="S446" s="202"/>
      <c r="T446" s="20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197" t="s">
        <v>124</v>
      </c>
      <c r="AU446" s="197" t="s">
        <v>122</v>
      </c>
      <c r="AV446" s="13" t="s">
        <v>122</v>
      </c>
      <c r="AW446" s="13" t="s">
        <v>31</v>
      </c>
      <c r="AX446" s="13" t="s">
        <v>75</v>
      </c>
      <c r="AY446" s="197" t="s">
        <v>115</v>
      </c>
    </row>
    <row r="447" s="13" customFormat="1">
      <c r="A447" s="13"/>
      <c r="B447" s="195"/>
      <c r="C447" s="13"/>
      <c r="D447" s="196" t="s">
        <v>124</v>
      </c>
      <c r="E447" s="197" t="s">
        <v>1</v>
      </c>
      <c r="F447" s="198" t="s">
        <v>466</v>
      </c>
      <c r="G447" s="13"/>
      <c r="H447" s="199">
        <v>-2.6000000000000001</v>
      </c>
      <c r="I447" s="200"/>
      <c r="J447" s="13"/>
      <c r="K447" s="13"/>
      <c r="L447" s="195"/>
      <c r="M447" s="201"/>
      <c r="N447" s="202"/>
      <c r="O447" s="202"/>
      <c r="P447" s="202"/>
      <c r="Q447" s="202"/>
      <c r="R447" s="202"/>
      <c r="S447" s="202"/>
      <c r="T447" s="20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197" t="s">
        <v>124</v>
      </c>
      <c r="AU447" s="197" t="s">
        <v>122</v>
      </c>
      <c r="AV447" s="13" t="s">
        <v>122</v>
      </c>
      <c r="AW447" s="13" t="s">
        <v>31</v>
      </c>
      <c r="AX447" s="13" t="s">
        <v>75</v>
      </c>
      <c r="AY447" s="197" t="s">
        <v>115</v>
      </c>
    </row>
    <row r="448" s="13" customFormat="1">
      <c r="A448" s="13"/>
      <c r="B448" s="195"/>
      <c r="C448" s="13"/>
      <c r="D448" s="196" t="s">
        <v>124</v>
      </c>
      <c r="E448" s="197" t="s">
        <v>1</v>
      </c>
      <c r="F448" s="198" t="s">
        <v>467</v>
      </c>
      <c r="G448" s="13"/>
      <c r="H448" s="199">
        <v>-2.6000000000000001</v>
      </c>
      <c r="I448" s="200"/>
      <c r="J448" s="13"/>
      <c r="K448" s="13"/>
      <c r="L448" s="195"/>
      <c r="M448" s="201"/>
      <c r="N448" s="202"/>
      <c r="O448" s="202"/>
      <c r="P448" s="202"/>
      <c r="Q448" s="202"/>
      <c r="R448" s="202"/>
      <c r="S448" s="202"/>
      <c r="T448" s="20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197" t="s">
        <v>124</v>
      </c>
      <c r="AU448" s="197" t="s">
        <v>122</v>
      </c>
      <c r="AV448" s="13" t="s">
        <v>122</v>
      </c>
      <c r="AW448" s="13" t="s">
        <v>31</v>
      </c>
      <c r="AX448" s="13" t="s">
        <v>75</v>
      </c>
      <c r="AY448" s="197" t="s">
        <v>115</v>
      </c>
    </row>
    <row r="449" s="13" customFormat="1">
      <c r="A449" s="13"/>
      <c r="B449" s="195"/>
      <c r="C449" s="13"/>
      <c r="D449" s="196" t="s">
        <v>124</v>
      </c>
      <c r="E449" s="197" t="s">
        <v>1</v>
      </c>
      <c r="F449" s="198" t="s">
        <v>468</v>
      </c>
      <c r="G449" s="13"/>
      <c r="H449" s="199">
        <v>-2.6000000000000001</v>
      </c>
      <c r="I449" s="200"/>
      <c r="J449" s="13"/>
      <c r="K449" s="13"/>
      <c r="L449" s="195"/>
      <c r="M449" s="201"/>
      <c r="N449" s="202"/>
      <c r="O449" s="202"/>
      <c r="P449" s="202"/>
      <c r="Q449" s="202"/>
      <c r="R449" s="202"/>
      <c r="S449" s="202"/>
      <c r="T449" s="20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197" t="s">
        <v>124</v>
      </c>
      <c r="AU449" s="197" t="s">
        <v>122</v>
      </c>
      <c r="AV449" s="13" t="s">
        <v>122</v>
      </c>
      <c r="AW449" s="13" t="s">
        <v>31</v>
      </c>
      <c r="AX449" s="13" t="s">
        <v>75</v>
      </c>
      <c r="AY449" s="197" t="s">
        <v>115</v>
      </c>
    </row>
    <row r="450" s="13" customFormat="1">
      <c r="A450" s="13"/>
      <c r="B450" s="195"/>
      <c r="C450" s="13"/>
      <c r="D450" s="196" t="s">
        <v>124</v>
      </c>
      <c r="E450" s="197" t="s">
        <v>1</v>
      </c>
      <c r="F450" s="198" t="s">
        <v>469</v>
      </c>
      <c r="G450" s="13"/>
      <c r="H450" s="199">
        <v>-2.6000000000000001</v>
      </c>
      <c r="I450" s="200"/>
      <c r="J450" s="13"/>
      <c r="K450" s="13"/>
      <c r="L450" s="195"/>
      <c r="M450" s="201"/>
      <c r="N450" s="202"/>
      <c r="O450" s="202"/>
      <c r="P450" s="202"/>
      <c r="Q450" s="202"/>
      <c r="R450" s="202"/>
      <c r="S450" s="202"/>
      <c r="T450" s="20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197" t="s">
        <v>124</v>
      </c>
      <c r="AU450" s="197" t="s">
        <v>122</v>
      </c>
      <c r="AV450" s="13" t="s">
        <v>122</v>
      </c>
      <c r="AW450" s="13" t="s">
        <v>31</v>
      </c>
      <c r="AX450" s="13" t="s">
        <v>75</v>
      </c>
      <c r="AY450" s="197" t="s">
        <v>115</v>
      </c>
    </row>
    <row r="451" s="13" customFormat="1">
      <c r="A451" s="13"/>
      <c r="B451" s="195"/>
      <c r="C451" s="13"/>
      <c r="D451" s="196" t="s">
        <v>124</v>
      </c>
      <c r="E451" s="197" t="s">
        <v>1</v>
      </c>
      <c r="F451" s="198" t="s">
        <v>470</v>
      </c>
      <c r="G451" s="13"/>
      <c r="H451" s="199">
        <v>-2.6200000000000001</v>
      </c>
      <c r="I451" s="200"/>
      <c r="J451" s="13"/>
      <c r="K451" s="13"/>
      <c r="L451" s="195"/>
      <c r="M451" s="201"/>
      <c r="N451" s="202"/>
      <c r="O451" s="202"/>
      <c r="P451" s="202"/>
      <c r="Q451" s="202"/>
      <c r="R451" s="202"/>
      <c r="S451" s="202"/>
      <c r="T451" s="20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T451" s="197" t="s">
        <v>124</v>
      </c>
      <c r="AU451" s="197" t="s">
        <v>122</v>
      </c>
      <c r="AV451" s="13" t="s">
        <v>122</v>
      </c>
      <c r="AW451" s="13" t="s">
        <v>31</v>
      </c>
      <c r="AX451" s="13" t="s">
        <v>75</v>
      </c>
      <c r="AY451" s="197" t="s">
        <v>115</v>
      </c>
    </row>
    <row r="452" s="13" customFormat="1">
      <c r="A452" s="13"/>
      <c r="B452" s="195"/>
      <c r="C452" s="13"/>
      <c r="D452" s="196" t="s">
        <v>124</v>
      </c>
      <c r="E452" s="197" t="s">
        <v>1</v>
      </c>
      <c r="F452" s="198" t="s">
        <v>471</v>
      </c>
      <c r="G452" s="13"/>
      <c r="H452" s="199">
        <v>-2.6000000000000001</v>
      </c>
      <c r="I452" s="200"/>
      <c r="J452" s="13"/>
      <c r="K452" s="13"/>
      <c r="L452" s="195"/>
      <c r="M452" s="201"/>
      <c r="N452" s="202"/>
      <c r="O452" s="202"/>
      <c r="P452" s="202"/>
      <c r="Q452" s="202"/>
      <c r="R452" s="202"/>
      <c r="S452" s="202"/>
      <c r="T452" s="20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197" t="s">
        <v>124</v>
      </c>
      <c r="AU452" s="197" t="s">
        <v>122</v>
      </c>
      <c r="AV452" s="13" t="s">
        <v>122</v>
      </c>
      <c r="AW452" s="13" t="s">
        <v>31</v>
      </c>
      <c r="AX452" s="13" t="s">
        <v>75</v>
      </c>
      <c r="AY452" s="197" t="s">
        <v>115</v>
      </c>
    </row>
    <row r="453" s="13" customFormat="1">
      <c r="A453" s="13"/>
      <c r="B453" s="195"/>
      <c r="C453" s="13"/>
      <c r="D453" s="196" t="s">
        <v>124</v>
      </c>
      <c r="E453" s="197" t="s">
        <v>1</v>
      </c>
      <c r="F453" s="198" t="s">
        <v>472</v>
      </c>
      <c r="G453" s="13"/>
      <c r="H453" s="199">
        <v>-2.6000000000000001</v>
      </c>
      <c r="I453" s="200"/>
      <c r="J453" s="13"/>
      <c r="K453" s="13"/>
      <c r="L453" s="195"/>
      <c r="M453" s="201"/>
      <c r="N453" s="202"/>
      <c r="O453" s="202"/>
      <c r="P453" s="202"/>
      <c r="Q453" s="202"/>
      <c r="R453" s="202"/>
      <c r="S453" s="202"/>
      <c r="T453" s="20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197" t="s">
        <v>124</v>
      </c>
      <c r="AU453" s="197" t="s">
        <v>122</v>
      </c>
      <c r="AV453" s="13" t="s">
        <v>122</v>
      </c>
      <c r="AW453" s="13" t="s">
        <v>31</v>
      </c>
      <c r="AX453" s="13" t="s">
        <v>75</v>
      </c>
      <c r="AY453" s="197" t="s">
        <v>115</v>
      </c>
    </row>
    <row r="454" s="13" customFormat="1">
      <c r="A454" s="13"/>
      <c r="B454" s="195"/>
      <c r="C454" s="13"/>
      <c r="D454" s="196" t="s">
        <v>124</v>
      </c>
      <c r="E454" s="197" t="s">
        <v>1</v>
      </c>
      <c r="F454" s="198" t="s">
        <v>473</v>
      </c>
      <c r="G454" s="13"/>
      <c r="H454" s="199">
        <v>-2.6000000000000001</v>
      </c>
      <c r="I454" s="200"/>
      <c r="J454" s="13"/>
      <c r="K454" s="13"/>
      <c r="L454" s="195"/>
      <c r="M454" s="201"/>
      <c r="N454" s="202"/>
      <c r="O454" s="202"/>
      <c r="P454" s="202"/>
      <c r="Q454" s="202"/>
      <c r="R454" s="202"/>
      <c r="S454" s="202"/>
      <c r="T454" s="20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197" t="s">
        <v>124</v>
      </c>
      <c r="AU454" s="197" t="s">
        <v>122</v>
      </c>
      <c r="AV454" s="13" t="s">
        <v>122</v>
      </c>
      <c r="AW454" s="13" t="s">
        <v>31</v>
      </c>
      <c r="AX454" s="13" t="s">
        <v>75</v>
      </c>
      <c r="AY454" s="197" t="s">
        <v>115</v>
      </c>
    </row>
    <row r="455" s="13" customFormat="1">
      <c r="A455" s="13"/>
      <c r="B455" s="195"/>
      <c r="C455" s="13"/>
      <c r="D455" s="196" t="s">
        <v>124</v>
      </c>
      <c r="E455" s="197" t="s">
        <v>1</v>
      </c>
      <c r="F455" s="198" t="s">
        <v>474</v>
      </c>
      <c r="G455" s="13"/>
      <c r="H455" s="199">
        <v>-2.6000000000000001</v>
      </c>
      <c r="I455" s="200"/>
      <c r="J455" s="13"/>
      <c r="K455" s="13"/>
      <c r="L455" s="195"/>
      <c r="M455" s="201"/>
      <c r="N455" s="202"/>
      <c r="O455" s="202"/>
      <c r="P455" s="202"/>
      <c r="Q455" s="202"/>
      <c r="R455" s="202"/>
      <c r="S455" s="202"/>
      <c r="T455" s="20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197" t="s">
        <v>124</v>
      </c>
      <c r="AU455" s="197" t="s">
        <v>122</v>
      </c>
      <c r="AV455" s="13" t="s">
        <v>122</v>
      </c>
      <c r="AW455" s="13" t="s">
        <v>31</v>
      </c>
      <c r="AX455" s="13" t="s">
        <v>75</v>
      </c>
      <c r="AY455" s="197" t="s">
        <v>115</v>
      </c>
    </row>
    <row r="456" s="13" customFormat="1">
      <c r="A456" s="13"/>
      <c r="B456" s="195"/>
      <c r="C456" s="13"/>
      <c r="D456" s="196" t="s">
        <v>124</v>
      </c>
      <c r="E456" s="197" t="s">
        <v>1</v>
      </c>
      <c r="F456" s="198" t="s">
        <v>475</v>
      </c>
      <c r="G456" s="13"/>
      <c r="H456" s="199">
        <v>-2.6000000000000001</v>
      </c>
      <c r="I456" s="200"/>
      <c r="J456" s="13"/>
      <c r="K456" s="13"/>
      <c r="L456" s="195"/>
      <c r="M456" s="201"/>
      <c r="N456" s="202"/>
      <c r="O456" s="202"/>
      <c r="P456" s="202"/>
      <c r="Q456" s="202"/>
      <c r="R456" s="202"/>
      <c r="S456" s="202"/>
      <c r="T456" s="20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197" t="s">
        <v>124</v>
      </c>
      <c r="AU456" s="197" t="s">
        <v>122</v>
      </c>
      <c r="AV456" s="13" t="s">
        <v>122</v>
      </c>
      <c r="AW456" s="13" t="s">
        <v>31</v>
      </c>
      <c r="AX456" s="13" t="s">
        <v>75</v>
      </c>
      <c r="AY456" s="197" t="s">
        <v>115</v>
      </c>
    </row>
    <row r="457" s="13" customFormat="1">
      <c r="A457" s="13"/>
      <c r="B457" s="195"/>
      <c r="C457" s="13"/>
      <c r="D457" s="196" t="s">
        <v>124</v>
      </c>
      <c r="E457" s="197" t="s">
        <v>1</v>
      </c>
      <c r="F457" s="198" t="s">
        <v>476</v>
      </c>
      <c r="G457" s="13"/>
      <c r="H457" s="199">
        <v>-2.6000000000000001</v>
      </c>
      <c r="I457" s="200"/>
      <c r="J457" s="13"/>
      <c r="K457" s="13"/>
      <c r="L457" s="195"/>
      <c r="M457" s="201"/>
      <c r="N457" s="202"/>
      <c r="O457" s="202"/>
      <c r="P457" s="202"/>
      <c r="Q457" s="202"/>
      <c r="R457" s="202"/>
      <c r="S457" s="202"/>
      <c r="T457" s="20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197" t="s">
        <v>124</v>
      </c>
      <c r="AU457" s="197" t="s">
        <v>122</v>
      </c>
      <c r="AV457" s="13" t="s">
        <v>122</v>
      </c>
      <c r="AW457" s="13" t="s">
        <v>31</v>
      </c>
      <c r="AX457" s="13" t="s">
        <v>75</v>
      </c>
      <c r="AY457" s="197" t="s">
        <v>115</v>
      </c>
    </row>
    <row r="458" s="13" customFormat="1">
      <c r="A458" s="13"/>
      <c r="B458" s="195"/>
      <c r="C458" s="13"/>
      <c r="D458" s="196" t="s">
        <v>124</v>
      </c>
      <c r="E458" s="197" t="s">
        <v>1</v>
      </c>
      <c r="F458" s="198" t="s">
        <v>477</v>
      </c>
      <c r="G458" s="13"/>
      <c r="H458" s="199">
        <v>-2.6000000000000001</v>
      </c>
      <c r="I458" s="200"/>
      <c r="J458" s="13"/>
      <c r="K458" s="13"/>
      <c r="L458" s="195"/>
      <c r="M458" s="201"/>
      <c r="N458" s="202"/>
      <c r="O458" s="202"/>
      <c r="P458" s="202"/>
      <c r="Q458" s="202"/>
      <c r="R458" s="202"/>
      <c r="S458" s="202"/>
      <c r="T458" s="20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197" t="s">
        <v>124</v>
      </c>
      <c r="AU458" s="197" t="s">
        <v>122</v>
      </c>
      <c r="AV458" s="13" t="s">
        <v>122</v>
      </c>
      <c r="AW458" s="13" t="s">
        <v>31</v>
      </c>
      <c r="AX458" s="13" t="s">
        <v>75</v>
      </c>
      <c r="AY458" s="197" t="s">
        <v>115</v>
      </c>
    </row>
    <row r="459" s="13" customFormat="1">
      <c r="A459" s="13"/>
      <c r="B459" s="195"/>
      <c r="C459" s="13"/>
      <c r="D459" s="196" t="s">
        <v>124</v>
      </c>
      <c r="E459" s="197" t="s">
        <v>1</v>
      </c>
      <c r="F459" s="198" t="s">
        <v>478</v>
      </c>
      <c r="G459" s="13"/>
      <c r="H459" s="199">
        <v>-2.6000000000000001</v>
      </c>
      <c r="I459" s="200"/>
      <c r="J459" s="13"/>
      <c r="K459" s="13"/>
      <c r="L459" s="195"/>
      <c r="M459" s="201"/>
      <c r="N459" s="202"/>
      <c r="O459" s="202"/>
      <c r="P459" s="202"/>
      <c r="Q459" s="202"/>
      <c r="R459" s="202"/>
      <c r="S459" s="202"/>
      <c r="T459" s="20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197" t="s">
        <v>124</v>
      </c>
      <c r="AU459" s="197" t="s">
        <v>122</v>
      </c>
      <c r="AV459" s="13" t="s">
        <v>122</v>
      </c>
      <c r="AW459" s="13" t="s">
        <v>31</v>
      </c>
      <c r="AX459" s="13" t="s">
        <v>75</v>
      </c>
      <c r="AY459" s="197" t="s">
        <v>115</v>
      </c>
    </row>
    <row r="460" s="13" customFormat="1">
      <c r="A460" s="13"/>
      <c r="B460" s="195"/>
      <c r="C460" s="13"/>
      <c r="D460" s="196" t="s">
        <v>124</v>
      </c>
      <c r="E460" s="197" t="s">
        <v>1</v>
      </c>
      <c r="F460" s="198" t="s">
        <v>479</v>
      </c>
      <c r="G460" s="13"/>
      <c r="H460" s="199">
        <v>-2.6000000000000001</v>
      </c>
      <c r="I460" s="200"/>
      <c r="J460" s="13"/>
      <c r="K460" s="13"/>
      <c r="L460" s="195"/>
      <c r="M460" s="201"/>
      <c r="N460" s="202"/>
      <c r="O460" s="202"/>
      <c r="P460" s="202"/>
      <c r="Q460" s="202"/>
      <c r="R460" s="202"/>
      <c r="S460" s="202"/>
      <c r="T460" s="20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197" t="s">
        <v>124</v>
      </c>
      <c r="AU460" s="197" t="s">
        <v>122</v>
      </c>
      <c r="AV460" s="13" t="s">
        <v>122</v>
      </c>
      <c r="AW460" s="13" t="s">
        <v>31</v>
      </c>
      <c r="AX460" s="13" t="s">
        <v>75</v>
      </c>
      <c r="AY460" s="197" t="s">
        <v>115</v>
      </c>
    </row>
    <row r="461" s="13" customFormat="1">
      <c r="A461" s="13"/>
      <c r="B461" s="195"/>
      <c r="C461" s="13"/>
      <c r="D461" s="196" t="s">
        <v>124</v>
      </c>
      <c r="E461" s="197" t="s">
        <v>1</v>
      </c>
      <c r="F461" s="198" t="s">
        <v>480</v>
      </c>
      <c r="G461" s="13"/>
      <c r="H461" s="199">
        <v>-2.4900000000000002</v>
      </c>
      <c r="I461" s="200"/>
      <c r="J461" s="13"/>
      <c r="K461" s="13"/>
      <c r="L461" s="195"/>
      <c r="M461" s="201"/>
      <c r="N461" s="202"/>
      <c r="O461" s="202"/>
      <c r="P461" s="202"/>
      <c r="Q461" s="202"/>
      <c r="R461" s="202"/>
      <c r="S461" s="202"/>
      <c r="T461" s="20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197" t="s">
        <v>124</v>
      </c>
      <c r="AU461" s="197" t="s">
        <v>122</v>
      </c>
      <c r="AV461" s="13" t="s">
        <v>122</v>
      </c>
      <c r="AW461" s="13" t="s">
        <v>31</v>
      </c>
      <c r="AX461" s="13" t="s">
        <v>75</v>
      </c>
      <c r="AY461" s="197" t="s">
        <v>115</v>
      </c>
    </row>
    <row r="462" s="13" customFormat="1">
      <c r="A462" s="13"/>
      <c r="B462" s="195"/>
      <c r="C462" s="13"/>
      <c r="D462" s="196" t="s">
        <v>124</v>
      </c>
      <c r="E462" s="197" t="s">
        <v>1</v>
      </c>
      <c r="F462" s="198" t="s">
        <v>481</v>
      </c>
      <c r="G462" s="13"/>
      <c r="H462" s="199">
        <v>-2.6000000000000001</v>
      </c>
      <c r="I462" s="200"/>
      <c r="J462" s="13"/>
      <c r="K462" s="13"/>
      <c r="L462" s="195"/>
      <c r="M462" s="201"/>
      <c r="N462" s="202"/>
      <c r="O462" s="202"/>
      <c r="P462" s="202"/>
      <c r="Q462" s="202"/>
      <c r="R462" s="202"/>
      <c r="S462" s="202"/>
      <c r="T462" s="20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197" t="s">
        <v>124</v>
      </c>
      <c r="AU462" s="197" t="s">
        <v>122</v>
      </c>
      <c r="AV462" s="13" t="s">
        <v>122</v>
      </c>
      <c r="AW462" s="13" t="s">
        <v>31</v>
      </c>
      <c r="AX462" s="13" t="s">
        <v>75</v>
      </c>
      <c r="AY462" s="197" t="s">
        <v>115</v>
      </c>
    </row>
    <row r="463" s="13" customFormat="1">
      <c r="A463" s="13"/>
      <c r="B463" s="195"/>
      <c r="C463" s="13"/>
      <c r="D463" s="196" t="s">
        <v>124</v>
      </c>
      <c r="E463" s="197" t="s">
        <v>1</v>
      </c>
      <c r="F463" s="198" t="s">
        <v>482</v>
      </c>
      <c r="G463" s="13"/>
      <c r="H463" s="199">
        <v>-2.6000000000000001</v>
      </c>
      <c r="I463" s="200"/>
      <c r="J463" s="13"/>
      <c r="K463" s="13"/>
      <c r="L463" s="195"/>
      <c r="M463" s="201"/>
      <c r="N463" s="202"/>
      <c r="O463" s="202"/>
      <c r="P463" s="202"/>
      <c r="Q463" s="202"/>
      <c r="R463" s="202"/>
      <c r="S463" s="202"/>
      <c r="T463" s="20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197" t="s">
        <v>124</v>
      </c>
      <c r="AU463" s="197" t="s">
        <v>122</v>
      </c>
      <c r="AV463" s="13" t="s">
        <v>122</v>
      </c>
      <c r="AW463" s="13" t="s">
        <v>31</v>
      </c>
      <c r="AX463" s="13" t="s">
        <v>75</v>
      </c>
      <c r="AY463" s="197" t="s">
        <v>115</v>
      </c>
    </row>
    <row r="464" s="13" customFormat="1">
      <c r="A464" s="13"/>
      <c r="B464" s="195"/>
      <c r="C464" s="13"/>
      <c r="D464" s="196" t="s">
        <v>124</v>
      </c>
      <c r="E464" s="197" t="s">
        <v>1</v>
      </c>
      <c r="F464" s="198" t="s">
        <v>483</v>
      </c>
      <c r="G464" s="13"/>
      <c r="H464" s="199">
        <v>-2.6000000000000001</v>
      </c>
      <c r="I464" s="200"/>
      <c r="J464" s="13"/>
      <c r="K464" s="13"/>
      <c r="L464" s="195"/>
      <c r="M464" s="201"/>
      <c r="N464" s="202"/>
      <c r="O464" s="202"/>
      <c r="P464" s="202"/>
      <c r="Q464" s="202"/>
      <c r="R464" s="202"/>
      <c r="S464" s="202"/>
      <c r="T464" s="20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197" t="s">
        <v>124</v>
      </c>
      <c r="AU464" s="197" t="s">
        <v>122</v>
      </c>
      <c r="AV464" s="13" t="s">
        <v>122</v>
      </c>
      <c r="AW464" s="13" t="s">
        <v>31</v>
      </c>
      <c r="AX464" s="13" t="s">
        <v>75</v>
      </c>
      <c r="AY464" s="197" t="s">
        <v>115</v>
      </c>
    </row>
    <row r="465" s="13" customFormat="1">
      <c r="A465" s="13"/>
      <c r="B465" s="195"/>
      <c r="C465" s="13"/>
      <c r="D465" s="196" t="s">
        <v>124</v>
      </c>
      <c r="E465" s="197" t="s">
        <v>1</v>
      </c>
      <c r="F465" s="198" t="s">
        <v>484</v>
      </c>
      <c r="G465" s="13"/>
      <c r="H465" s="199">
        <v>-2.6000000000000001</v>
      </c>
      <c r="I465" s="200"/>
      <c r="J465" s="13"/>
      <c r="K465" s="13"/>
      <c r="L465" s="195"/>
      <c r="M465" s="201"/>
      <c r="N465" s="202"/>
      <c r="O465" s="202"/>
      <c r="P465" s="202"/>
      <c r="Q465" s="202"/>
      <c r="R465" s="202"/>
      <c r="S465" s="202"/>
      <c r="T465" s="20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197" t="s">
        <v>124</v>
      </c>
      <c r="AU465" s="197" t="s">
        <v>122</v>
      </c>
      <c r="AV465" s="13" t="s">
        <v>122</v>
      </c>
      <c r="AW465" s="13" t="s">
        <v>31</v>
      </c>
      <c r="AX465" s="13" t="s">
        <v>75</v>
      </c>
      <c r="AY465" s="197" t="s">
        <v>115</v>
      </c>
    </row>
    <row r="466" s="14" customFormat="1">
      <c r="A466" s="14"/>
      <c r="B466" s="204"/>
      <c r="C466" s="14"/>
      <c r="D466" s="196" t="s">
        <v>124</v>
      </c>
      <c r="E466" s="205" t="s">
        <v>1</v>
      </c>
      <c r="F466" s="206" t="s">
        <v>148</v>
      </c>
      <c r="G466" s="14"/>
      <c r="H466" s="207">
        <v>2502.1410000000024</v>
      </c>
      <c r="I466" s="208"/>
      <c r="J466" s="14"/>
      <c r="K466" s="14"/>
      <c r="L466" s="204"/>
      <c r="M466" s="209"/>
      <c r="N466" s="210"/>
      <c r="O466" s="210"/>
      <c r="P466" s="210"/>
      <c r="Q466" s="210"/>
      <c r="R466" s="210"/>
      <c r="S466" s="210"/>
      <c r="T466" s="211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T466" s="205" t="s">
        <v>124</v>
      </c>
      <c r="AU466" s="205" t="s">
        <v>122</v>
      </c>
      <c r="AV466" s="14" t="s">
        <v>149</v>
      </c>
      <c r="AW466" s="14" t="s">
        <v>31</v>
      </c>
      <c r="AX466" s="14" t="s">
        <v>75</v>
      </c>
      <c r="AY466" s="205" t="s">
        <v>115</v>
      </c>
    </row>
    <row r="467" s="15" customFormat="1">
      <c r="A467" s="15"/>
      <c r="B467" s="212"/>
      <c r="C467" s="15"/>
      <c r="D467" s="196" t="s">
        <v>124</v>
      </c>
      <c r="E467" s="213" t="s">
        <v>1</v>
      </c>
      <c r="F467" s="214" t="s">
        <v>150</v>
      </c>
      <c r="G467" s="15"/>
      <c r="H467" s="215">
        <v>2502.1410000000024</v>
      </c>
      <c r="I467" s="216"/>
      <c r="J467" s="15"/>
      <c r="K467" s="15"/>
      <c r="L467" s="212"/>
      <c r="M467" s="217"/>
      <c r="N467" s="218"/>
      <c r="O467" s="218"/>
      <c r="P467" s="218"/>
      <c r="Q467" s="218"/>
      <c r="R467" s="218"/>
      <c r="S467" s="218"/>
      <c r="T467" s="219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T467" s="213" t="s">
        <v>124</v>
      </c>
      <c r="AU467" s="213" t="s">
        <v>122</v>
      </c>
      <c r="AV467" s="15" t="s">
        <v>121</v>
      </c>
      <c r="AW467" s="15" t="s">
        <v>31</v>
      </c>
      <c r="AX467" s="15" t="s">
        <v>83</v>
      </c>
      <c r="AY467" s="213" t="s">
        <v>115</v>
      </c>
    </row>
    <row r="468" s="2" customFormat="1" ht="24.15" customHeight="1">
      <c r="A468" s="38"/>
      <c r="B468" s="180"/>
      <c r="C468" s="181" t="s">
        <v>485</v>
      </c>
      <c r="D468" s="181" t="s">
        <v>117</v>
      </c>
      <c r="E468" s="182" t="s">
        <v>486</v>
      </c>
      <c r="F468" s="183" t="s">
        <v>487</v>
      </c>
      <c r="G468" s="184" t="s">
        <v>120</v>
      </c>
      <c r="H468" s="185">
        <v>769.85000000000002</v>
      </c>
      <c r="I468" s="186"/>
      <c r="J468" s="187">
        <f>ROUND(I468*H468,2)</f>
        <v>0</v>
      </c>
      <c r="K468" s="188"/>
      <c r="L468" s="39"/>
      <c r="M468" s="189" t="s">
        <v>1</v>
      </c>
      <c r="N468" s="190" t="s">
        <v>41</v>
      </c>
      <c r="O468" s="82"/>
      <c r="P468" s="191">
        <f>O468*H468</f>
        <v>0</v>
      </c>
      <c r="Q468" s="191">
        <v>0</v>
      </c>
      <c r="R468" s="191">
        <f>Q468*H468</f>
        <v>0</v>
      </c>
      <c r="S468" s="191">
        <v>0</v>
      </c>
      <c r="T468" s="192">
        <f>S468*H468</f>
        <v>0</v>
      </c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R468" s="193" t="s">
        <v>121</v>
      </c>
      <c r="AT468" s="193" t="s">
        <v>117</v>
      </c>
      <c r="AU468" s="193" t="s">
        <v>122</v>
      </c>
      <c r="AY468" s="19" t="s">
        <v>115</v>
      </c>
      <c r="BE468" s="194">
        <f>IF(N468="základná",J468,0)</f>
        <v>0</v>
      </c>
      <c r="BF468" s="194">
        <f>IF(N468="znížená",J468,0)</f>
        <v>0</v>
      </c>
      <c r="BG468" s="194">
        <f>IF(N468="zákl. prenesená",J468,0)</f>
        <v>0</v>
      </c>
      <c r="BH468" s="194">
        <f>IF(N468="zníž. prenesená",J468,0)</f>
        <v>0</v>
      </c>
      <c r="BI468" s="194">
        <f>IF(N468="nulová",J468,0)</f>
        <v>0</v>
      </c>
      <c r="BJ468" s="19" t="s">
        <v>122</v>
      </c>
      <c r="BK468" s="194">
        <f>ROUND(I468*H468,2)</f>
        <v>0</v>
      </c>
      <c r="BL468" s="19" t="s">
        <v>121</v>
      </c>
      <c r="BM468" s="193" t="s">
        <v>488</v>
      </c>
    </row>
    <row r="469" s="13" customFormat="1">
      <c r="A469" s="13"/>
      <c r="B469" s="195"/>
      <c r="C469" s="13"/>
      <c r="D469" s="196" t="s">
        <v>124</v>
      </c>
      <c r="E469" s="197" t="s">
        <v>1</v>
      </c>
      <c r="F469" s="198" t="s">
        <v>489</v>
      </c>
      <c r="G469" s="13"/>
      <c r="H469" s="199">
        <v>732.75</v>
      </c>
      <c r="I469" s="200"/>
      <c r="J469" s="13"/>
      <c r="K469" s="13"/>
      <c r="L469" s="195"/>
      <c r="M469" s="201"/>
      <c r="N469" s="202"/>
      <c r="O469" s="202"/>
      <c r="P469" s="202"/>
      <c r="Q469" s="202"/>
      <c r="R469" s="202"/>
      <c r="S469" s="202"/>
      <c r="T469" s="20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197" t="s">
        <v>124</v>
      </c>
      <c r="AU469" s="197" t="s">
        <v>122</v>
      </c>
      <c r="AV469" s="13" t="s">
        <v>122</v>
      </c>
      <c r="AW469" s="13" t="s">
        <v>31</v>
      </c>
      <c r="AX469" s="13" t="s">
        <v>75</v>
      </c>
      <c r="AY469" s="197" t="s">
        <v>115</v>
      </c>
    </row>
    <row r="470" s="13" customFormat="1">
      <c r="A470" s="13"/>
      <c r="B470" s="195"/>
      <c r="C470" s="13"/>
      <c r="D470" s="196" t="s">
        <v>124</v>
      </c>
      <c r="E470" s="197" t="s">
        <v>1</v>
      </c>
      <c r="F470" s="198" t="s">
        <v>490</v>
      </c>
      <c r="G470" s="13"/>
      <c r="H470" s="199">
        <v>-69.025000000000006</v>
      </c>
      <c r="I470" s="200"/>
      <c r="J470" s="13"/>
      <c r="K470" s="13"/>
      <c r="L470" s="195"/>
      <c r="M470" s="201"/>
      <c r="N470" s="202"/>
      <c r="O470" s="202"/>
      <c r="P470" s="202"/>
      <c r="Q470" s="202"/>
      <c r="R470" s="202"/>
      <c r="S470" s="202"/>
      <c r="T470" s="20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197" t="s">
        <v>124</v>
      </c>
      <c r="AU470" s="197" t="s">
        <v>122</v>
      </c>
      <c r="AV470" s="13" t="s">
        <v>122</v>
      </c>
      <c r="AW470" s="13" t="s">
        <v>31</v>
      </c>
      <c r="AX470" s="13" t="s">
        <v>75</v>
      </c>
      <c r="AY470" s="197" t="s">
        <v>115</v>
      </c>
    </row>
    <row r="471" s="13" customFormat="1">
      <c r="A471" s="13"/>
      <c r="B471" s="195"/>
      <c r="C471" s="13"/>
      <c r="D471" s="196" t="s">
        <v>124</v>
      </c>
      <c r="E471" s="197" t="s">
        <v>1</v>
      </c>
      <c r="F471" s="198" t="s">
        <v>491</v>
      </c>
      <c r="G471" s="13"/>
      <c r="H471" s="199">
        <v>111.59999999999999</v>
      </c>
      <c r="I471" s="200"/>
      <c r="J471" s="13"/>
      <c r="K471" s="13"/>
      <c r="L471" s="195"/>
      <c r="M471" s="201"/>
      <c r="N471" s="202"/>
      <c r="O471" s="202"/>
      <c r="P471" s="202"/>
      <c r="Q471" s="202"/>
      <c r="R471" s="202"/>
      <c r="S471" s="202"/>
      <c r="T471" s="20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197" t="s">
        <v>124</v>
      </c>
      <c r="AU471" s="197" t="s">
        <v>122</v>
      </c>
      <c r="AV471" s="13" t="s">
        <v>122</v>
      </c>
      <c r="AW471" s="13" t="s">
        <v>31</v>
      </c>
      <c r="AX471" s="13" t="s">
        <v>75</v>
      </c>
      <c r="AY471" s="197" t="s">
        <v>115</v>
      </c>
    </row>
    <row r="472" s="13" customFormat="1">
      <c r="A472" s="13"/>
      <c r="B472" s="195"/>
      <c r="C472" s="13"/>
      <c r="D472" s="196" t="s">
        <v>124</v>
      </c>
      <c r="E472" s="197" t="s">
        <v>1</v>
      </c>
      <c r="F472" s="198" t="s">
        <v>492</v>
      </c>
      <c r="G472" s="13"/>
      <c r="H472" s="199">
        <v>-5.4749999999999996</v>
      </c>
      <c r="I472" s="200"/>
      <c r="J472" s="13"/>
      <c r="K472" s="13"/>
      <c r="L472" s="195"/>
      <c r="M472" s="201"/>
      <c r="N472" s="202"/>
      <c r="O472" s="202"/>
      <c r="P472" s="202"/>
      <c r="Q472" s="202"/>
      <c r="R472" s="202"/>
      <c r="S472" s="202"/>
      <c r="T472" s="20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197" t="s">
        <v>124</v>
      </c>
      <c r="AU472" s="197" t="s">
        <v>122</v>
      </c>
      <c r="AV472" s="13" t="s">
        <v>122</v>
      </c>
      <c r="AW472" s="13" t="s">
        <v>31</v>
      </c>
      <c r="AX472" s="13" t="s">
        <v>75</v>
      </c>
      <c r="AY472" s="197" t="s">
        <v>115</v>
      </c>
    </row>
    <row r="473" s="14" customFormat="1">
      <c r="A473" s="14"/>
      <c r="B473" s="204"/>
      <c r="C473" s="14"/>
      <c r="D473" s="196" t="s">
        <v>124</v>
      </c>
      <c r="E473" s="205" t="s">
        <v>1</v>
      </c>
      <c r="F473" s="206" t="s">
        <v>148</v>
      </c>
      <c r="G473" s="14"/>
      <c r="H473" s="207">
        <v>769.85000000000002</v>
      </c>
      <c r="I473" s="208"/>
      <c r="J473" s="14"/>
      <c r="K473" s="14"/>
      <c r="L473" s="204"/>
      <c r="M473" s="209"/>
      <c r="N473" s="210"/>
      <c r="O473" s="210"/>
      <c r="P473" s="210"/>
      <c r="Q473" s="210"/>
      <c r="R473" s="210"/>
      <c r="S473" s="210"/>
      <c r="T473" s="211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T473" s="205" t="s">
        <v>124</v>
      </c>
      <c r="AU473" s="205" t="s">
        <v>122</v>
      </c>
      <c r="AV473" s="14" t="s">
        <v>149</v>
      </c>
      <c r="AW473" s="14" t="s">
        <v>31</v>
      </c>
      <c r="AX473" s="14" t="s">
        <v>75</v>
      </c>
      <c r="AY473" s="205" t="s">
        <v>115</v>
      </c>
    </row>
    <row r="474" s="15" customFormat="1">
      <c r="A474" s="15"/>
      <c r="B474" s="212"/>
      <c r="C474" s="15"/>
      <c r="D474" s="196" t="s">
        <v>124</v>
      </c>
      <c r="E474" s="213" t="s">
        <v>1</v>
      </c>
      <c r="F474" s="214" t="s">
        <v>150</v>
      </c>
      <c r="G474" s="15"/>
      <c r="H474" s="215">
        <v>769.85000000000002</v>
      </c>
      <c r="I474" s="216"/>
      <c r="J474" s="15"/>
      <c r="K474" s="15"/>
      <c r="L474" s="212"/>
      <c r="M474" s="217"/>
      <c r="N474" s="218"/>
      <c r="O474" s="218"/>
      <c r="P474" s="218"/>
      <c r="Q474" s="218"/>
      <c r="R474" s="218"/>
      <c r="S474" s="218"/>
      <c r="T474" s="219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T474" s="213" t="s">
        <v>124</v>
      </c>
      <c r="AU474" s="213" t="s">
        <v>122</v>
      </c>
      <c r="AV474" s="15" t="s">
        <v>121</v>
      </c>
      <c r="AW474" s="15" t="s">
        <v>31</v>
      </c>
      <c r="AX474" s="15" t="s">
        <v>83</v>
      </c>
      <c r="AY474" s="213" t="s">
        <v>115</v>
      </c>
    </row>
    <row r="475" s="2" customFormat="1" ht="16.5" customHeight="1">
      <c r="A475" s="38"/>
      <c r="B475" s="180"/>
      <c r="C475" s="227" t="s">
        <v>493</v>
      </c>
      <c r="D475" s="227" t="s">
        <v>494</v>
      </c>
      <c r="E475" s="228" t="s">
        <v>495</v>
      </c>
      <c r="F475" s="229" t="s">
        <v>496</v>
      </c>
      <c r="G475" s="230" t="s">
        <v>120</v>
      </c>
      <c r="H475" s="231">
        <v>769.85000000000002</v>
      </c>
      <c r="I475" s="232"/>
      <c r="J475" s="233">
        <f>ROUND(I475*H475,2)</f>
        <v>0</v>
      </c>
      <c r="K475" s="234"/>
      <c r="L475" s="235"/>
      <c r="M475" s="236" t="s">
        <v>1</v>
      </c>
      <c r="N475" s="237" t="s">
        <v>41</v>
      </c>
      <c r="O475" s="82"/>
      <c r="P475" s="191">
        <f>O475*H475</f>
        <v>0</v>
      </c>
      <c r="Q475" s="191">
        <v>1.6699999999999999</v>
      </c>
      <c r="R475" s="191">
        <f>Q475*H475</f>
        <v>1285.6495</v>
      </c>
      <c r="S475" s="191">
        <v>0</v>
      </c>
      <c r="T475" s="192">
        <f>S475*H475</f>
        <v>0</v>
      </c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R475" s="193" t="s">
        <v>418</v>
      </c>
      <c r="AT475" s="193" t="s">
        <v>494</v>
      </c>
      <c r="AU475" s="193" t="s">
        <v>122</v>
      </c>
      <c r="AY475" s="19" t="s">
        <v>115</v>
      </c>
      <c r="BE475" s="194">
        <f>IF(N475="základná",J475,0)</f>
        <v>0</v>
      </c>
      <c r="BF475" s="194">
        <f>IF(N475="znížená",J475,0)</f>
        <v>0</v>
      </c>
      <c r="BG475" s="194">
        <f>IF(N475="zákl. prenesená",J475,0)</f>
        <v>0</v>
      </c>
      <c r="BH475" s="194">
        <f>IF(N475="zníž. prenesená",J475,0)</f>
        <v>0</v>
      </c>
      <c r="BI475" s="194">
        <f>IF(N475="nulová",J475,0)</f>
        <v>0</v>
      </c>
      <c r="BJ475" s="19" t="s">
        <v>122</v>
      </c>
      <c r="BK475" s="194">
        <f>ROUND(I475*H475,2)</f>
        <v>0</v>
      </c>
      <c r="BL475" s="19" t="s">
        <v>121</v>
      </c>
      <c r="BM475" s="193" t="s">
        <v>497</v>
      </c>
    </row>
    <row r="476" s="2" customFormat="1" ht="16.5" customHeight="1">
      <c r="A476" s="38"/>
      <c r="B476" s="180"/>
      <c r="C476" s="181" t="s">
        <v>498</v>
      </c>
      <c r="D476" s="181" t="s">
        <v>117</v>
      </c>
      <c r="E476" s="182" t="s">
        <v>499</v>
      </c>
      <c r="F476" s="183" t="s">
        <v>500</v>
      </c>
      <c r="G476" s="184" t="s">
        <v>120</v>
      </c>
      <c r="H476" s="185">
        <v>769.85000000000002</v>
      </c>
      <c r="I476" s="186"/>
      <c r="J476" s="187">
        <f>ROUND(I476*H476,2)</f>
        <v>0</v>
      </c>
      <c r="K476" s="188"/>
      <c r="L476" s="39"/>
      <c r="M476" s="189" t="s">
        <v>1</v>
      </c>
      <c r="N476" s="190" t="s">
        <v>41</v>
      </c>
      <c r="O476" s="82"/>
      <c r="P476" s="191">
        <f>O476*H476</f>
        <v>0</v>
      </c>
      <c r="Q476" s="191">
        <v>0</v>
      </c>
      <c r="R476" s="191">
        <f>Q476*H476</f>
        <v>0</v>
      </c>
      <c r="S476" s="191">
        <v>0</v>
      </c>
      <c r="T476" s="192">
        <f>S476*H476</f>
        <v>0</v>
      </c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R476" s="193" t="s">
        <v>121</v>
      </c>
      <c r="AT476" s="193" t="s">
        <v>117</v>
      </c>
      <c r="AU476" s="193" t="s">
        <v>122</v>
      </c>
      <c r="AY476" s="19" t="s">
        <v>115</v>
      </c>
      <c r="BE476" s="194">
        <f>IF(N476="základná",J476,0)</f>
        <v>0</v>
      </c>
      <c r="BF476" s="194">
        <f>IF(N476="znížená",J476,0)</f>
        <v>0</v>
      </c>
      <c r="BG476" s="194">
        <f>IF(N476="zákl. prenesená",J476,0)</f>
        <v>0</v>
      </c>
      <c r="BH476" s="194">
        <f>IF(N476="zníž. prenesená",J476,0)</f>
        <v>0</v>
      </c>
      <c r="BI476" s="194">
        <f>IF(N476="nulová",J476,0)</f>
        <v>0</v>
      </c>
      <c r="BJ476" s="19" t="s">
        <v>122</v>
      </c>
      <c r="BK476" s="194">
        <f>ROUND(I476*H476,2)</f>
        <v>0</v>
      </c>
      <c r="BL476" s="19" t="s">
        <v>121</v>
      </c>
      <c r="BM476" s="193" t="s">
        <v>501</v>
      </c>
    </row>
    <row r="477" s="12" customFormat="1" ht="22.8" customHeight="1">
      <c r="A477" s="12"/>
      <c r="B477" s="167"/>
      <c r="C477" s="12"/>
      <c r="D477" s="168" t="s">
        <v>74</v>
      </c>
      <c r="E477" s="178" t="s">
        <v>121</v>
      </c>
      <c r="F477" s="178" t="s">
        <v>502</v>
      </c>
      <c r="G477" s="12"/>
      <c r="H477" s="12"/>
      <c r="I477" s="170"/>
      <c r="J477" s="179">
        <f>BK477</f>
        <v>0</v>
      </c>
      <c r="K477" s="12"/>
      <c r="L477" s="167"/>
      <c r="M477" s="172"/>
      <c r="N477" s="173"/>
      <c r="O477" s="173"/>
      <c r="P477" s="174">
        <f>SUM(P478:P489)</f>
        <v>0</v>
      </c>
      <c r="Q477" s="173"/>
      <c r="R477" s="174">
        <f>SUM(R478:R489)</f>
        <v>464.45924476000005</v>
      </c>
      <c r="S477" s="173"/>
      <c r="T477" s="175">
        <f>SUM(T478:T489)</f>
        <v>0</v>
      </c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R477" s="168" t="s">
        <v>83</v>
      </c>
      <c r="AT477" s="176" t="s">
        <v>74</v>
      </c>
      <c r="AU477" s="176" t="s">
        <v>83</v>
      </c>
      <c r="AY477" s="168" t="s">
        <v>115</v>
      </c>
      <c r="BK477" s="177">
        <f>SUM(BK478:BK489)</f>
        <v>0</v>
      </c>
    </row>
    <row r="478" s="2" customFormat="1" ht="37.8" customHeight="1">
      <c r="A478" s="38"/>
      <c r="B478" s="180"/>
      <c r="C478" s="181" t="s">
        <v>503</v>
      </c>
      <c r="D478" s="181" t="s">
        <v>117</v>
      </c>
      <c r="E478" s="182" t="s">
        <v>504</v>
      </c>
      <c r="F478" s="183" t="s">
        <v>505</v>
      </c>
      <c r="G478" s="184" t="s">
        <v>120</v>
      </c>
      <c r="H478" s="185">
        <v>234.18799999999999</v>
      </c>
      <c r="I478" s="186"/>
      <c r="J478" s="187">
        <f>ROUND(I478*H478,2)</f>
        <v>0</v>
      </c>
      <c r="K478" s="188"/>
      <c r="L478" s="39"/>
      <c r="M478" s="189" t="s">
        <v>1</v>
      </c>
      <c r="N478" s="190" t="s">
        <v>41</v>
      </c>
      <c r="O478" s="82"/>
      <c r="P478" s="191">
        <f>O478*H478</f>
        <v>0</v>
      </c>
      <c r="Q478" s="191">
        <v>1.8907700000000001</v>
      </c>
      <c r="R478" s="191">
        <f>Q478*H478</f>
        <v>442.79564476000002</v>
      </c>
      <c r="S478" s="191">
        <v>0</v>
      </c>
      <c r="T478" s="192">
        <f>S478*H478</f>
        <v>0</v>
      </c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R478" s="193" t="s">
        <v>121</v>
      </c>
      <c r="AT478" s="193" t="s">
        <v>117</v>
      </c>
      <c r="AU478" s="193" t="s">
        <v>122</v>
      </c>
      <c r="AY478" s="19" t="s">
        <v>115</v>
      </c>
      <c r="BE478" s="194">
        <f>IF(N478="základná",J478,0)</f>
        <v>0</v>
      </c>
      <c r="BF478" s="194">
        <f>IF(N478="znížená",J478,0)</f>
        <v>0</v>
      </c>
      <c r="BG478" s="194">
        <f>IF(N478="zákl. prenesená",J478,0)</f>
        <v>0</v>
      </c>
      <c r="BH478" s="194">
        <f>IF(N478="zníž. prenesená",J478,0)</f>
        <v>0</v>
      </c>
      <c r="BI478" s="194">
        <f>IF(N478="nulová",J478,0)</f>
        <v>0</v>
      </c>
      <c r="BJ478" s="19" t="s">
        <v>122</v>
      </c>
      <c r="BK478" s="194">
        <f>ROUND(I478*H478,2)</f>
        <v>0</v>
      </c>
      <c r="BL478" s="19" t="s">
        <v>121</v>
      </c>
      <c r="BM478" s="193" t="s">
        <v>506</v>
      </c>
    </row>
    <row r="479" s="16" customFormat="1">
      <c r="A479" s="16"/>
      <c r="B479" s="220"/>
      <c r="C479" s="16"/>
      <c r="D479" s="196" t="s">
        <v>124</v>
      </c>
      <c r="E479" s="221" t="s">
        <v>1</v>
      </c>
      <c r="F479" s="222" t="s">
        <v>507</v>
      </c>
      <c r="G479" s="16"/>
      <c r="H479" s="221" t="s">
        <v>1</v>
      </c>
      <c r="I479" s="223"/>
      <c r="J479" s="16"/>
      <c r="K479" s="16"/>
      <c r="L479" s="220"/>
      <c r="M479" s="224"/>
      <c r="N479" s="225"/>
      <c r="O479" s="225"/>
      <c r="P479" s="225"/>
      <c r="Q479" s="225"/>
      <c r="R479" s="225"/>
      <c r="S479" s="225"/>
      <c r="T479" s="22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T479" s="221" t="s">
        <v>124</v>
      </c>
      <c r="AU479" s="221" t="s">
        <v>122</v>
      </c>
      <c r="AV479" s="16" t="s">
        <v>83</v>
      </c>
      <c r="AW479" s="16" t="s">
        <v>31</v>
      </c>
      <c r="AX479" s="16" t="s">
        <v>75</v>
      </c>
      <c r="AY479" s="221" t="s">
        <v>115</v>
      </c>
    </row>
    <row r="480" s="13" customFormat="1">
      <c r="A480" s="13"/>
      <c r="B480" s="195"/>
      <c r="C480" s="13"/>
      <c r="D480" s="196" t="s">
        <v>124</v>
      </c>
      <c r="E480" s="197" t="s">
        <v>1</v>
      </c>
      <c r="F480" s="198" t="s">
        <v>508</v>
      </c>
      <c r="G480" s="13"/>
      <c r="H480" s="199">
        <v>183.18799999999999</v>
      </c>
      <c r="I480" s="200"/>
      <c r="J480" s="13"/>
      <c r="K480" s="13"/>
      <c r="L480" s="195"/>
      <c r="M480" s="201"/>
      <c r="N480" s="202"/>
      <c r="O480" s="202"/>
      <c r="P480" s="202"/>
      <c r="Q480" s="202"/>
      <c r="R480" s="202"/>
      <c r="S480" s="202"/>
      <c r="T480" s="20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197" t="s">
        <v>124</v>
      </c>
      <c r="AU480" s="197" t="s">
        <v>122</v>
      </c>
      <c r="AV480" s="13" t="s">
        <v>122</v>
      </c>
      <c r="AW480" s="13" t="s">
        <v>31</v>
      </c>
      <c r="AX480" s="13" t="s">
        <v>75</v>
      </c>
      <c r="AY480" s="197" t="s">
        <v>115</v>
      </c>
    </row>
    <row r="481" s="13" customFormat="1">
      <c r="A481" s="13"/>
      <c r="B481" s="195"/>
      <c r="C481" s="13"/>
      <c r="D481" s="196" t="s">
        <v>124</v>
      </c>
      <c r="E481" s="197" t="s">
        <v>1</v>
      </c>
      <c r="F481" s="198" t="s">
        <v>509</v>
      </c>
      <c r="G481" s="13"/>
      <c r="H481" s="199">
        <v>37.200000000000003</v>
      </c>
      <c r="I481" s="200"/>
      <c r="J481" s="13"/>
      <c r="K481" s="13"/>
      <c r="L481" s="195"/>
      <c r="M481" s="201"/>
      <c r="N481" s="202"/>
      <c r="O481" s="202"/>
      <c r="P481" s="202"/>
      <c r="Q481" s="202"/>
      <c r="R481" s="202"/>
      <c r="S481" s="202"/>
      <c r="T481" s="20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197" t="s">
        <v>124</v>
      </c>
      <c r="AU481" s="197" t="s">
        <v>122</v>
      </c>
      <c r="AV481" s="13" t="s">
        <v>122</v>
      </c>
      <c r="AW481" s="13" t="s">
        <v>31</v>
      </c>
      <c r="AX481" s="13" t="s">
        <v>75</v>
      </c>
      <c r="AY481" s="197" t="s">
        <v>115</v>
      </c>
    </row>
    <row r="482" s="16" customFormat="1">
      <c r="A482" s="16"/>
      <c r="B482" s="220"/>
      <c r="C482" s="16"/>
      <c r="D482" s="196" t="s">
        <v>124</v>
      </c>
      <c r="E482" s="221" t="s">
        <v>1</v>
      </c>
      <c r="F482" s="222" t="s">
        <v>510</v>
      </c>
      <c r="G482" s="16"/>
      <c r="H482" s="221" t="s">
        <v>1</v>
      </c>
      <c r="I482" s="223"/>
      <c r="J482" s="16"/>
      <c r="K482" s="16"/>
      <c r="L482" s="220"/>
      <c r="M482" s="224"/>
      <c r="N482" s="225"/>
      <c r="O482" s="225"/>
      <c r="P482" s="225"/>
      <c r="Q482" s="225"/>
      <c r="R482" s="225"/>
      <c r="S482" s="225"/>
      <c r="T482" s="22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T482" s="221" t="s">
        <v>124</v>
      </c>
      <c r="AU482" s="221" t="s">
        <v>122</v>
      </c>
      <c r="AV482" s="16" t="s">
        <v>83</v>
      </c>
      <c r="AW482" s="16" t="s">
        <v>31</v>
      </c>
      <c r="AX482" s="16" t="s">
        <v>75</v>
      </c>
      <c r="AY482" s="221" t="s">
        <v>115</v>
      </c>
    </row>
    <row r="483" s="13" customFormat="1">
      <c r="A483" s="13"/>
      <c r="B483" s="195"/>
      <c r="C483" s="13"/>
      <c r="D483" s="196" t="s">
        <v>124</v>
      </c>
      <c r="E483" s="197" t="s">
        <v>1</v>
      </c>
      <c r="F483" s="198" t="s">
        <v>511</v>
      </c>
      <c r="G483" s="13"/>
      <c r="H483" s="199">
        <v>13.800000000000001</v>
      </c>
      <c r="I483" s="200"/>
      <c r="J483" s="13"/>
      <c r="K483" s="13"/>
      <c r="L483" s="195"/>
      <c r="M483" s="201"/>
      <c r="N483" s="202"/>
      <c r="O483" s="202"/>
      <c r="P483" s="202"/>
      <c r="Q483" s="202"/>
      <c r="R483" s="202"/>
      <c r="S483" s="202"/>
      <c r="T483" s="20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197" t="s">
        <v>124</v>
      </c>
      <c r="AU483" s="197" t="s">
        <v>122</v>
      </c>
      <c r="AV483" s="13" t="s">
        <v>122</v>
      </c>
      <c r="AW483" s="13" t="s">
        <v>31</v>
      </c>
      <c r="AX483" s="13" t="s">
        <v>75</v>
      </c>
      <c r="AY483" s="197" t="s">
        <v>115</v>
      </c>
    </row>
    <row r="484" s="15" customFormat="1">
      <c r="A484" s="15"/>
      <c r="B484" s="212"/>
      <c r="C484" s="15"/>
      <c r="D484" s="196" t="s">
        <v>124</v>
      </c>
      <c r="E484" s="213" t="s">
        <v>1</v>
      </c>
      <c r="F484" s="214" t="s">
        <v>150</v>
      </c>
      <c r="G484" s="15"/>
      <c r="H484" s="215">
        <v>234.18799999999999</v>
      </c>
      <c r="I484" s="216"/>
      <c r="J484" s="15"/>
      <c r="K484" s="15"/>
      <c r="L484" s="212"/>
      <c r="M484" s="217"/>
      <c r="N484" s="218"/>
      <c r="O484" s="218"/>
      <c r="P484" s="218"/>
      <c r="Q484" s="218"/>
      <c r="R484" s="218"/>
      <c r="S484" s="218"/>
      <c r="T484" s="219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T484" s="213" t="s">
        <v>124</v>
      </c>
      <c r="AU484" s="213" t="s">
        <v>122</v>
      </c>
      <c r="AV484" s="15" t="s">
        <v>121</v>
      </c>
      <c r="AW484" s="15" t="s">
        <v>31</v>
      </c>
      <c r="AX484" s="15" t="s">
        <v>83</v>
      </c>
      <c r="AY484" s="213" t="s">
        <v>115</v>
      </c>
    </row>
    <row r="485" s="2" customFormat="1" ht="24.15" customHeight="1">
      <c r="A485" s="38"/>
      <c r="B485" s="180"/>
      <c r="C485" s="181" t="s">
        <v>512</v>
      </c>
      <c r="D485" s="181" t="s">
        <v>117</v>
      </c>
      <c r="E485" s="182" t="s">
        <v>513</v>
      </c>
      <c r="F485" s="183" t="s">
        <v>514</v>
      </c>
      <c r="G485" s="184" t="s">
        <v>515</v>
      </c>
      <c r="H485" s="185">
        <v>12</v>
      </c>
      <c r="I485" s="186"/>
      <c r="J485" s="187">
        <f>ROUND(I485*H485,2)</f>
        <v>0</v>
      </c>
      <c r="K485" s="188"/>
      <c r="L485" s="39"/>
      <c r="M485" s="189" t="s">
        <v>1</v>
      </c>
      <c r="N485" s="190" t="s">
        <v>41</v>
      </c>
      <c r="O485" s="82"/>
      <c r="P485" s="191">
        <f>O485*H485</f>
        <v>0</v>
      </c>
      <c r="Q485" s="191">
        <v>0.0066</v>
      </c>
      <c r="R485" s="191">
        <f>Q485*H485</f>
        <v>0.079199999999999993</v>
      </c>
      <c r="S485" s="191">
        <v>0</v>
      </c>
      <c r="T485" s="192">
        <f>S485*H485</f>
        <v>0</v>
      </c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R485" s="193" t="s">
        <v>121</v>
      </c>
      <c r="AT485" s="193" t="s">
        <v>117</v>
      </c>
      <c r="AU485" s="193" t="s">
        <v>122</v>
      </c>
      <c r="AY485" s="19" t="s">
        <v>115</v>
      </c>
      <c r="BE485" s="194">
        <f>IF(N485="základná",J485,0)</f>
        <v>0</v>
      </c>
      <c r="BF485" s="194">
        <f>IF(N485="znížená",J485,0)</f>
        <v>0</v>
      </c>
      <c r="BG485" s="194">
        <f>IF(N485="zákl. prenesená",J485,0)</f>
        <v>0</v>
      </c>
      <c r="BH485" s="194">
        <f>IF(N485="zníž. prenesená",J485,0)</f>
        <v>0</v>
      </c>
      <c r="BI485" s="194">
        <f>IF(N485="nulová",J485,0)</f>
        <v>0</v>
      </c>
      <c r="BJ485" s="19" t="s">
        <v>122</v>
      </c>
      <c r="BK485" s="194">
        <f>ROUND(I485*H485,2)</f>
        <v>0</v>
      </c>
      <c r="BL485" s="19" t="s">
        <v>121</v>
      </c>
      <c r="BM485" s="193" t="s">
        <v>516</v>
      </c>
    </row>
    <row r="486" s="2" customFormat="1" ht="24.15" customHeight="1">
      <c r="A486" s="38"/>
      <c r="B486" s="180"/>
      <c r="C486" s="227" t="s">
        <v>517</v>
      </c>
      <c r="D486" s="227" t="s">
        <v>494</v>
      </c>
      <c r="E486" s="228" t="s">
        <v>518</v>
      </c>
      <c r="F486" s="229" t="s">
        <v>519</v>
      </c>
      <c r="G486" s="230" t="s">
        <v>515</v>
      </c>
      <c r="H486" s="231">
        <v>2</v>
      </c>
      <c r="I486" s="232"/>
      <c r="J486" s="233">
        <f>ROUND(I486*H486,2)</f>
        <v>0</v>
      </c>
      <c r="K486" s="234"/>
      <c r="L486" s="235"/>
      <c r="M486" s="236" t="s">
        <v>1</v>
      </c>
      <c r="N486" s="237" t="s">
        <v>41</v>
      </c>
      <c r="O486" s="82"/>
      <c r="P486" s="191">
        <f>O486*H486</f>
        <v>0</v>
      </c>
      <c r="Q486" s="191">
        <v>0.044999999999999998</v>
      </c>
      <c r="R486" s="191">
        <f>Q486*H486</f>
        <v>0.089999999999999997</v>
      </c>
      <c r="S486" s="191">
        <v>0</v>
      </c>
      <c r="T486" s="192">
        <f>S486*H486</f>
        <v>0</v>
      </c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R486" s="193" t="s">
        <v>418</v>
      </c>
      <c r="AT486" s="193" t="s">
        <v>494</v>
      </c>
      <c r="AU486" s="193" t="s">
        <v>122</v>
      </c>
      <c r="AY486" s="19" t="s">
        <v>115</v>
      </c>
      <c r="BE486" s="194">
        <f>IF(N486="základná",J486,0)</f>
        <v>0</v>
      </c>
      <c r="BF486" s="194">
        <f>IF(N486="znížená",J486,0)</f>
        <v>0</v>
      </c>
      <c r="BG486" s="194">
        <f>IF(N486="zákl. prenesená",J486,0)</f>
        <v>0</v>
      </c>
      <c r="BH486" s="194">
        <f>IF(N486="zníž. prenesená",J486,0)</f>
        <v>0</v>
      </c>
      <c r="BI486" s="194">
        <f>IF(N486="nulová",J486,0)</f>
        <v>0</v>
      </c>
      <c r="BJ486" s="19" t="s">
        <v>122</v>
      </c>
      <c r="BK486" s="194">
        <f>ROUND(I486*H486,2)</f>
        <v>0</v>
      </c>
      <c r="BL486" s="19" t="s">
        <v>121</v>
      </c>
      <c r="BM486" s="193" t="s">
        <v>520</v>
      </c>
    </row>
    <row r="487" s="2" customFormat="1" ht="24.15" customHeight="1">
      <c r="A487" s="38"/>
      <c r="B487" s="180"/>
      <c r="C487" s="227" t="s">
        <v>521</v>
      </c>
      <c r="D487" s="227" t="s">
        <v>494</v>
      </c>
      <c r="E487" s="228" t="s">
        <v>522</v>
      </c>
      <c r="F487" s="229" t="s">
        <v>523</v>
      </c>
      <c r="G487" s="230" t="s">
        <v>515</v>
      </c>
      <c r="H487" s="231">
        <v>3</v>
      </c>
      <c r="I487" s="232"/>
      <c r="J487" s="233">
        <f>ROUND(I487*H487,2)</f>
        <v>0</v>
      </c>
      <c r="K487" s="234"/>
      <c r="L487" s="235"/>
      <c r="M487" s="236" t="s">
        <v>1</v>
      </c>
      <c r="N487" s="237" t="s">
        <v>41</v>
      </c>
      <c r="O487" s="82"/>
      <c r="P487" s="191">
        <f>O487*H487</f>
        <v>0</v>
      </c>
      <c r="Q487" s="191">
        <v>0.025000000000000001</v>
      </c>
      <c r="R487" s="191">
        <f>Q487*H487</f>
        <v>0.075000000000000011</v>
      </c>
      <c r="S487" s="191">
        <v>0</v>
      </c>
      <c r="T487" s="192">
        <f>S487*H487</f>
        <v>0</v>
      </c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R487" s="193" t="s">
        <v>418</v>
      </c>
      <c r="AT487" s="193" t="s">
        <v>494</v>
      </c>
      <c r="AU487" s="193" t="s">
        <v>122</v>
      </c>
      <c r="AY487" s="19" t="s">
        <v>115</v>
      </c>
      <c r="BE487" s="194">
        <f>IF(N487="základná",J487,0)</f>
        <v>0</v>
      </c>
      <c r="BF487" s="194">
        <f>IF(N487="znížená",J487,0)</f>
        <v>0</v>
      </c>
      <c r="BG487" s="194">
        <f>IF(N487="zákl. prenesená",J487,0)</f>
        <v>0</v>
      </c>
      <c r="BH487" s="194">
        <f>IF(N487="zníž. prenesená",J487,0)</f>
        <v>0</v>
      </c>
      <c r="BI487" s="194">
        <f>IF(N487="nulová",J487,0)</f>
        <v>0</v>
      </c>
      <c r="BJ487" s="19" t="s">
        <v>122</v>
      </c>
      <c r="BK487" s="194">
        <f>ROUND(I487*H487,2)</f>
        <v>0</v>
      </c>
      <c r="BL487" s="19" t="s">
        <v>121</v>
      </c>
      <c r="BM487" s="193" t="s">
        <v>524</v>
      </c>
    </row>
    <row r="488" s="2" customFormat="1" ht="24.15" customHeight="1">
      <c r="A488" s="38"/>
      <c r="B488" s="180"/>
      <c r="C488" s="181" t="s">
        <v>525</v>
      </c>
      <c r="D488" s="181" t="s">
        <v>117</v>
      </c>
      <c r="E488" s="182" t="s">
        <v>526</v>
      </c>
      <c r="F488" s="183" t="s">
        <v>527</v>
      </c>
      <c r="G488" s="184" t="s">
        <v>515</v>
      </c>
      <c r="H488" s="185">
        <v>29</v>
      </c>
      <c r="I488" s="186"/>
      <c r="J488" s="187">
        <f>ROUND(I488*H488,2)</f>
        <v>0</v>
      </c>
      <c r="K488" s="188"/>
      <c r="L488" s="39"/>
      <c r="M488" s="189" t="s">
        <v>1</v>
      </c>
      <c r="N488" s="190" t="s">
        <v>41</v>
      </c>
      <c r="O488" s="82"/>
      <c r="P488" s="191">
        <f>O488*H488</f>
        <v>0</v>
      </c>
      <c r="Q488" s="191">
        <v>0.0066</v>
      </c>
      <c r="R488" s="191">
        <f>Q488*H488</f>
        <v>0.19139999999999999</v>
      </c>
      <c r="S488" s="191">
        <v>0</v>
      </c>
      <c r="T488" s="192">
        <f>S488*H488</f>
        <v>0</v>
      </c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R488" s="193" t="s">
        <v>121</v>
      </c>
      <c r="AT488" s="193" t="s">
        <v>117</v>
      </c>
      <c r="AU488" s="193" t="s">
        <v>122</v>
      </c>
      <c r="AY488" s="19" t="s">
        <v>115</v>
      </c>
      <c r="BE488" s="194">
        <f>IF(N488="základná",J488,0)</f>
        <v>0</v>
      </c>
      <c r="BF488" s="194">
        <f>IF(N488="znížená",J488,0)</f>
        <v>0</v>
      </c>
      <c r="BG488" s="194">
        <f>IF(N488="zákl. prenesená",J488,0)</f>
        <v>0</v>
      </c>
      <c r="BH488" s="194">
        <f>IF(N488="zníž. prenesená",J488,0)</f>
        <v>0</v>
      </c>
      <c r="BI488" s="194">
        <f>IF(N488="nulová",J488,0)</f>
        <v>0</v>
      </c>
      <c r="BJ488" s="19" t="s">
        <v>122</v>
      </c>
      <c r="BK488" s="194">
        <f>ROUND(I488*H488,2)</f>
        <v>0</v>
      </c>
      <c r="BL488" s="19" t="s">
        <v>121</v>
      </c>
      <c r="BM488" s="193" t="s">
        <v>528</v>
      </c>
    </row>
    <row r="489" s="2" customFormat="1" ht="21.75" customHeight="1">
      <c r="A489" s="38"/>
      <c r="B489" s="180"/>
      <c r="C489" s="227" t="s">
        <v>7</v>
      </c>
      <c r="D489" s="227" t="s">
        <v>494</v>
      </c>
      <c r="E489" s="228" t="s">
        <v>529</v>
      </c>
      <c r="F489" s="229" t="s">
        <v>530</v>
      </c>
      <c r="G489" s="230" t="s">
        <v>515</v>
      </c>
      <c r="H489" s="231">
        <v>29</v>
      </c>
      <c r="I489" s="232"/>
      <c r="J489" s="233">
        <f>ROUND(I489*H489,2)</f>
        <v>0</v>
      </c>
      <c r="K489" s="234"/>
      <c r="L489" s="235"/>
      <c r="M489" s="236" t="s">
        <v>1</v>
      </c>
      <c r="N489" s="237" t="s">
        <v>41</v>
      </c>
      <c r="O489" s="82"/>
      <c r="P489" s="191">
        <f>O489*H489</f>
        <v>0</v>
      </c>
      <c r="Q489" s="191">
        <v>0.73199999999999998</v>
      </c>
      <c r="R489" s="191">
        <f>Q489*H489</f>
        <v>21.227999999999998</v>
      </c>
      <c r="S489" s="191">
        <v>0</v>
      </c>
      <c r="T489" s="192">
        <f>S489*H489</f>
        <v>0</v>
      </c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R489" s="193" t="s">
        <v>418</v>
      </c>
      <c r="AT489" s="193" t="s">
        <v>494</v>
      </c>
      <c r="AU489" s="193" t="s">
        <v>122</v>
      </c>
      <c r="AY489" s="19" t="s">
        <v>115</v>
      </c>
      <c r="BE489" s="194">
        <f>IF(N489="základná",J489,0)</f>
        <v>0</v>
      </c>
      <c r="BF489" s="194">
        <f>IF(N489="znížená",J489,0)</f>
        <v>0</v>
      </c>
      <c r="BG489" s="194">
        <f>IF(N489="zákl. prenesená",J489,0)</f>
        <v>0</v>
      </c>
      <c r="BH489" s="194">
        <f>IF(N489="zníž. prenesená",J489,0)</f>
        <v>0</v>
      </c>
      <c r="BI489" s="194">
        <f>IF(N489="nulová",J489,0)</f>
        <v>0</v>
      </c>
      <c r="BJ489" s="19" t="s">
        <v>122</v>
      </c>
      <c r="BK489" s="194">
        <f>ROUND(I489*H489,2)</f>
        <v>0</v>
      </c>
      <c r="BL489" s="19" t="s">
        <v>121</v>
      </c>
      <c r="BM489" s="193" t="s">
        <v>531</v>
      </c>
    </row>
    <row r="490" s="12" customFormat="1" ht="22.8" customHeight="1">
      <c r="A490" s="12"/>
      <c r="B490" s="167"/>
      <c r="C490" s="12"/>
      <c r="D490" s="168" t="s">
        <v>74</v>
      </c>
      <c r="E490" s="178" t="s">
        <v>418</v>
      </c>
      <c r="F490" s="178" t="s">
        <v>532</v>
      </c>
      <c r="G490" s="12"/>
      <c r="H490" s="12"/>
      <c r="I490" s="170"/>
      <c r="J490" s="179">
        <f>BK490</f>
        <v>0</v>
      </c>
      <c r="K490" s="12"/>
      <c r="L490" s="167"/>
      <c r="M490" s="172"/>
      <c r="N490" s="173"/>
      <c r="O490" s="173"/>
      <c r="P490" s="174">
        <f>SUM(P491:P513)</f>
        <v>0</v>
      </c>
      <c r="Q490" s="173"/>
      <c r="R490" s="174">
        <f>SUM(R491:R513)</f>
        <v>77.277086900000015</v>
      </c>
      <c r="S490" s="173"/>
      <c r="T490" s="175">
        <f>SUM(T491:T513)</f>
        <v>0</v>
      </c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R490" s="168" t="s">
        <v>83</v>
      </c>
      <c r="AT490" s="176" t="s">
        <v>74</v>
      </c>
      <c r="AU490" s="176" t="s">
        <v>83</v>
      </c>
      <c r="AY490" s="168" t="s">
        <v>115</v>
      </c>
      <c r="BK490" s="177">
        <f>SUM(BK491:BK513)</f>
        <v>0</v>
      </c>
    </row>
    <row r="491" s="2" customFormat="1" ht="33" customHeight="1">
      <c r="A491" s="38"/>
      <c r="B491" s="180"/>
      <c r="C491" s="181" t="s">
        <v>533</v>
      </c>
      <c r="D491" s="181" t="s">
        <v>117</v>
      </c>
      <c r="E491" s="182" t="s">
        <v>534</v>
      </c>
      <c r="F491" s="183" t="s">
        <v>535</v>
      </c>
      <c r="G491" s="184" t="s">
        <v>536</v>
      </c>
      <c r="H491" s="185">
        <v>310</v>
      </c>
      <c r="I491" s="186"/>
      <c r="J491" s="187">
        <f>ROUND(I491*H491,2)</f>
        <v>0</v>
      </c>
      <c r="K491" s="188"/>
      <c r="L491" s="39"/>
      <c r="M491" s="189" t="s">
        <v>1</v>
      </c>
      <c r="N491" s="190" t="s">
        <v>41</v>
      </c>
      <c r="O491" s="82"/>
      <c r="P491" s="191">
        <f>O491*H491</f>
        <v>0</v>
      </c>
      <c r="Q491" s="191">
        <v>1.0000000000000001E-05</v>
      </c>
      <c r="R491" s="191">
        <f>Q491*H491</f>
        <v>0.0031000000000000003</v>
      </c>
      <c r="S491" s="191">
        <v>0</v>
      </c>
      <c r="T491" s="192">
        <f>S491*H491</f>
        <v>0</v>
      </c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R491" s="193" t="s">
        <v>121</v>
      </c>
      <c r="AT491" s="193" t="s">
        <v>117</v>
      </c>
      <c r="AU491" s="193" t="s">
        <v>122</v>
      </c>
      <c r="AY491" s="19" t="s">
        <v>115</v>
      </c>
      <c r="BE491" s="194">
        <f>IF(N491="základná",J491,0)</f>
        <v>0</v>
      </c>
      <c r="BF491" s="194">
        <f>IF(N491="znížená",J491,0)</f>
        <v>0</v>
      </c>
      <c r="BG491" s="194">
        <f>IF(N491="zákl. prenesená",J491,0)</f>
        <v>0</v>
      </c>
      <c r="BH491" s="194">
        <f>IF(N491="zníž. prenesená",J491,0)</f>
        <v>0</v>
      </c>
      <c r="BI491" s="194">
        <f>IF(N491="nulová",J491,0)</f>
        <v>0</v>
      </c>
      <c r="BJ491" s="19" t="s">
        <v>122</v>
      </c>
      <c r="BK491" s="194">
        <f>ROUND(I491*H491,2)</f>
        <v>0</v>
      </c>
      <c r="BL491" s="19" t="s">
        <v>121</v>
      </c>
      <c r="BM491" s="193" t="s">
        <v>537</v>
      </c>
    </row>
    <row r="492" s="2" customFormat="1" ht="24.15" customHeight="1">
      <c r="A492" s="38"/>
      <c r="B492" s="180"/>
      <c r="C492" s="227" t="s">
        <v>538</v>
      </c>
      <c r="D492" s="227" t="s">
        <v>494</v>
      </c>
      <c r="E492" s="228" t="s">
        <v>539</v>
      </c>
      <c r="F492" s="229" t="s">
        <v>540</v>
      </c>
      <c r="G492" s="230" t="s">
        <v>515</v>
      </c>
      <c r="H492" s="231">
        <v>62</v>
      </c>
      <c r="I492" s="232"/>
      <c r="J492" s="233">
        <f>ROUND(I492*H492,2)</f>
        <v>0</v>
      </c>
      <c r="K492" s="234"/>
      <c r="L492" s="235"/>
      <c r="M492" s="236" t="s">
        <v>1</v>
      </c>
      <c r="N492" s="237" t="s">
        <v>41</v>
      </c>
      <c r="O492" s="82"/>
      <c r="P492" s="191">
        <f>O492*H492</f>
        <v>0</v>
      </c>
      <c r="Q492" s="191">
        <v>0.01575</v>
      </c>
      <c r="R492" s="191">
        <f>Q492*H492</f>
        <v>0.97650000000000003</v>
      </c>
      <c r="S492" s="191">
        <v>0</v>
      </c>
      <c r="T492" s="192">
        <f>S492*H492</f>
        <v>0</v>
      </c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R492" s="193" t="s">
        <v>418</v>
      </c>
      <c r="AT492" s="193" t="s">
        <v>494</v>
      </c>
      <c r="AU492" s="193" t="s">
        <v>122</v>
      </c>
      <c r="AY492" s="19" t="s">
        <v>115</v>
      </c>
      <c r="BE492" s="194">
        <f>IF(N492="základná",J492,0)</f>
        <v>0</v>
      </c>
      <c r="BF492" s="194">
        <f>IF(N492="znížená",J492,0)</f>
        <v>0</v>
      </c>
      <c r="BG492" s="194">
        <f>IF(N492="zákl. prenesená",J492,0)</f>
        <v>0</v>
      </c>
      <c r="BH492" s="194">
        <f>IF(N492="zníž. prenesená",J492,0)</f>
        <v>0</v>
      </c>
      <c r="BI492" s="194">
        <f>IF(N492="nulová",J492,0)</f>
        <v>0</v>
      </c>
      <c r="BJ492" s="19" t="s">
        <v>122</v>
      </c>
      <c r="BK492" s="194">
        <f>ROUND(I492*H492,2)</f>
        <v>0</v>
      </c>
      <c r="BL492" s="19" t="s">
        <v>121</v>
      </c>
      <c r="BM492" s="193" t="s">
        <v>541</v>
      </c>
    </row>
    <row r="493" s="13" customFormat="1">
      <c r="A493" s="13"/>
      <c r="B493" s="195"/>
      <c r="C493" s="13"/>
      <c r="D493" s="196" t="s">
        <v>124</v>
      </c>
      <c r="E493" s="13"/>
      <c r="F493" s="198" t="s">
        <v>542</v>
      </c>
      <c r="G493" s="13"/>
      <c r="H493" s="199">
        <v>62</v>
      </c>
      <c r="I493" s="200"/>
      <c r="J493" s="13"/>
      <c r="K493" s="13"/>
      <c r="L493" s="195"/>
      <c r="M493" s="201"/>
      <c r="N493" s="202"/>
      <c r="O493" s="202"/>
      <c r="P493" s="202"/>
      <c r="Q493" s="202"/>
      <c r="R493" s="202"/>
      <c r="S493" s="202"/>
      <c r="T493" s="20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T493" s="197" t="s">
        <v>124</v>
      </c>
      <c r="AU493" s="197" t="s">
        <v>122</v>
      </c>
      <c r="AV493" s="13" t="s">
        <v>122</v>
      </c>
      <c r="AW493" s="13" t="s">
        <v>3</v>
      </c>
      <c r="AX493" s="13" t="s">
        <v>83</v>
      </c>
      <c r="AY493" s="197" t="s">
        <v>115</v>
      </c>
    </row>
    <row r="494" s="2" customFormat="1" ht="37.8" customHeight="1">
      <c r="A494" s="38"/>
      <c r="B494" s="180"/>
      <c r="C494" s="181" t="s">
        <v>543</v>
      </c>
      <c r="D494" s="181" t="s">
        <v>117</v>
      </c>
      <c r="E494" s="182" t="s">
        <v>544</v>
      </c>
      <c r="F494" s="183" t="s">
        <v>545</v>
      </c>
      <c r="G494" s="184" t="s">
        <v>536</v>
      </c>
      <c r="H494" s="185">
        <v>977</v>
      </c>
      <c r="I494" s="186"/>
      <c r="J494" s="187">
        <f>ROUND(I494*H494,2)</f>
        <v>0</v>
      </c>
      <c r="K494" s="188"/>
      <c r="L494" s="39"/>
      <c r="M494" s="189" t="s">
        <v>1</v>
      </c>
      <c r="N494" s="190" t="s">
        <v>41</v>
      </c>
      <c r="O494" s="82"/>
      <c r="P494" s="191">
        <f>O494*H494</f>
        <v>0</v>
      </c>
      <c r="Q494" s="191">
        <v>1.0000000000000001E-05</v>
      </c>
      <c r="R494" s="191">
        <f>Q494*H494</f>
        <v>0.0097700000000000009</v>
      </c>
      <c r="S494" s="191">
        <v>0</v>
      </c>
      <c r="T494" s="192">
        <f>S494*H494</f>
        <v>0</v>
      </c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R494" s="193" t="s">
        <v>121</v>
      </c>
      <c r="AT494" s="193" t="s">
        <v>117</v>
      </c>
      <c r="AU494" s="193" t="s">
        <v>122</v>
      </c>
      <c r="AY494" s="19" t="s">
        <v>115</v>
      </c>
      <c r="BE494" s="194">
        <f>IF(N494="základná",J494,0)</f>
        <v>0</v>
      </c>
      <c r="BF494" s="194">
        <f>IF(N494="znížená",J494,0)</f>
        <v>0</v>
      </c>
      <c r="BG494" s="194">
        <f>IF(N494="zákl. prenesená",J494,0)</f>
        <v>0</v>
      </c>
      <c r="BH494" s="194">
        <f>IF(N494="zníž. prenesená",J494,0)</f>
        <v>0</v>
      </c>
      <c r="BI494" s="194">
        <f>IF(N494="nulová",J494,0)</f>
        <v>0</v>
      </c>
      <c r="BJ494" s="19" t="s">
        <v>122</v>
      </c>
      <c r="BK494" s="194">
        <f>ROUND(I494*H494,2)</f>
        <v>0</v>
      </c>
      <c r="BL494" s="19" t="s">
        <v>121</v>
      </c>
      <c r="BM494" s="193" t="s">
        <v>546</v>
      </c>
    </row>
    <row r="495" s="2" customFormat="1" ht="24.15" customHeight="1">
      <c r="A495" s="38"/>
      <c r="B495" s="180"/>
      <c r="C495" s="227" t="s">
        <v>547</v>
      </c>
      <c r="D495" s="227" t="s">
        <v>494</v>
      </c>
      <c r="E495" s="228" t="s">
        <v>548</v>
      </c>
      <c r="F495" s="229" t="s">
        <v>549</v>
      </c>
      <c r="G495" s="230" t="s">
        <v>515</v>
      </c>
      <c r="H495" s="231">
        <v>195</v>
      </c>
      <c r="I495" s="232"/>
      <c r="J495" s="233">
        <f>ROUND(I495*H495,2)</f>
        <v>0</v>
      </c>
      <c r="K495" s="234"/>
      <c r="L495" s="235"/>
      <c r="M495" s="236" t="s">
        <v>1</v>
      </c>
      <c r="N495" s="237" t="s">
        <v>41</v>
      </c>
      <c r="O495" s="82"/>
      <c r="P495" s="191">
        <f>O495*H495</f>
        <v>0</v>
      </c>
      <c r="Q495" s="191">
        <v>0.03619</v>
      </c>
      <c r="R495" s="191">
        <f>Q495*H495</f>
        <v>7.0570500000000003</v>
      </c>
      <c r="S495" s="191">
        <v>0</v>
      </c>
      <c r="T495" s="192">
        <f>S495*H495</f>
        <v>0</v>
      </c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R495" s="193" t="s">
        <v>418</v>
      </c>
      <c r="AT495" s="193" t="s">
        <v>494</v>
      </c>
      <c r="AU495" s="193" t="s">
        <v>122</v>
      </c>
      <c r="AY495" s="19" t="s">
        <v>115</v>
      </c>
      <c r="BE495" s="194">
        <f>IF(N495="základná",J495,0)</f>
        <v>0</v>
      </c>
      <c r="BF495" s="194">
        <f>IF(N495="znížená",J495,0)</f>
        <v>0</v>
      </c>
      <c r="BG495" s="194">
        <f>IF(N495="zákl. prenesená",J495,0)</f>
        <v>0</v>
      </c>
      <c r="BH495" s="194">
        <f>IF(N495="zníž. prenesená",J495,0)</f>
        <v>0</v>
      </c>
      <c r="BI495" s="194">
        <f>IF(N495="nulová",J495,0)</f>
        <v>0</v>
      </c>
      <c r="BJ495" s="19" t="s">
        <v>122</v>
      </c>
      <c r="BK495" s="194">
        <f>ROUND(I495*H495,2)</f>
        <v>0</v>
      </c>
      <c r="BL495" s="19" t="s">
        <v>121</v>
      </c>
      <c r="BM495" s="193" t="s">
        <v>550</v>
      </c>
    </row>
    <row r="496" s="13" customFormat="1">
      <c r="A496" s="13"/>
      <c r="B496" s="195"/>
      <c r="C496" s="13"/>
      <c r="D496" s="196" t="s">
        <v>124</v>
      </c>
      <c r="E496" s="13"/>
      <c r="F496" s="198" t="s">
        <v>551</v>
      </c>
      <c r="G496" s="13"/>
      <c r="H496" s="199">
        <v>195</v>
      </c>
      <c r="I496" s="200"/>
      <c r="J496" s="13"/>
      <c r="K496" s="13"/>
      <c r="L496" s="195"/>
      <c r="M496" s="201"/>
      <c r="N496" s="202"/>
      <c r="O496" s="202"/>
      <c r="P496" s="202"/>
      <c r="Q496" s="202"/>
      <c r="R496" s="202"/>
      <c r="S496" s="202"/>
      <c r="T496" s="20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T496" s="197" t="s">
        <v>124</v>
      </c>
      <c r="AU496" s="197" t="s">
        <v>122</v>
      </c>
      <c r="AV496" s="13" t="s">
        <v>122</v>
      </c>
      <c r="AW496" s="13" t="s">
        <v>3</v>
      </c>
      <c r="AX496" s="13" t="s">
        <v>83</v>
      </c>
      <c r="AY496" s="197" t="s">
        <v>115</v>
      </c>
    </row>
    <row r="497" s="2" customFormat="1" ht="24.15" customHeight="1">
      <c r="A497" s="38"/>
      <c r="B497" s="180"/>
      <c r="C497" s="227" t="s">
        <v>552</v>
      </c>
      <c r="D497" s="227" t="s">
        <v>494</v>
      </c>
      <c r="E497" s="228" t="s">
        <v>553</v>
      </c>
      <c r="F497" s="229" t="s">
        <v>554</v>
      </c>
      <c r="G497" s="230" t="s">
        <v>515</v>
      </c>
      <c r="H497" s="231">
        <v>1</v>
      </c>
      <c r="I497" s="232"/>
      <c r="J497" s="233">
        <f>ROUND(I497*H497,2)</f>
        <v>0</v>
      </c>
      <c r="K497" s="234"/>
      <c r="L497" s="235"/>
      <c r="M497" s="236" t="s">
        <v>1</v>
      </c>
      <c r="N497" s="237" t="s">
        <v>41</v>
      </c>
      <c r="O497" s="82"/>
      <c r="P497" s="191">
        <f>O497*H497</f>
        <v>0</v>
      </c>
      <c r="Q497" s="191">
        <v>0.023099999999999999</v>
      </c>
      <c r="R497" s="191">
        <f>Q497*H497</f>
        <v>0.023099999999999999</v>
      </c>
      <c r="S497" s="191">
        <v>0</v>
      </c>
      <c r="T497" s="192">
        <f>S497*H497</f>
        <v>0</v>
      </c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R497" s="193" t="s">
        <v>418</v>
      </c>
      <c r="AT497" s="193" t="s">
        <v>494</v>
      </c>
      <c r="AU497" s="193" t="s">
        <v>122</v>
      </c>
      <c r="AY497" s="19" t="s">
        <v>115</v>
      </c>
      <c r="BE497" s="194">
        <f>IF(N497="základná",J497,0)</f>
        <v>0</v>
      </c>
      <c r="BF497" s="194">
        <f>IF(N497="znížená",J497,0)</f>
        <v>0</v>
      </c>
      <c r="BG497" s="194">
        <f>IF(N497="zákl. prenesená",J497,0)</f>
        <v>0</v>
      </c>
      <c r="BH497" s="194">
        <f>IF(N497="zníž. prenesená",J497,0)</f>
        <v>0</v>
      </c>
      <c r="BI497" s="194">
        <f>IF(N497="nulová",J497,0)</f>
        <v>0</v>
      </c>
      <c r="BJ497" s="19" t="s">
        <v>122</v>
      </c>
      <c r="BK497" s="194">
        <f>ROUND(I497*H497,2)</f>
        <v>0</v>
      </c>
      <c r="BL497" s="19" t="s">
        <v>121</v>
      </c>
      <c r="BM497" s="193" t="s">
        <v>555</v>
      </c>
    </row>
    <row r="498" s="13" customFormat="1">
      <c r="A498" s="13"/>
      <c r="B498" s="195"/>
      <c r="C498" s="13"/>
      <c r="D498" s="196" t="s">
        <v>124</v>
      </c>
      <c r="E498" s="13"/>
      <c r="F498" s="198" t="s">
        <v>556</v>
      </c>
      <c r="G498" s="13"/>
      <c r="H498" s="199">
        <v>1</v>
      </c>
      <c r="I498" s="200"/>
      <c r="J498" s="13"/>
      <c r="K498" s="13"/>
      <c r="L498" s="195"/>
      <c r="M498" s="201"/>
      <c r="N498" s="202"/>
      <c r="O498" s="202"/>
      <c r="P498" s="202"/>
      <c r="Q498" s="202"/>
      <c r="R498" s="202"/>
      <c r="S498" s="202"/>
      <c r="T498" s="20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197" t="s">
        <v>124</v>
      </c>
      <c r="AU498" s="197" t="s">
        <v>122</v>
      </c>
      <c r="AV498" s="13" t="s">
        <v>122</v>
      </c>
      <c r="AW498" s="13" t="s">
        <v>3</v>
      </c>
      <c r="AX498" s="13" t="s">
        <v>83</v>
      </c>
      <c r="AY498" s="197" t="s">
        <v>115</v>
      </c>
    </row>
    <row r="499" s="2" customFormat="1" ht="24.15" customHeight="1">
      <c r="A499" s="38"/>
      <c r="B499" s="180"/>
      <c r="C499" s="181" t="s">
        <v>557</v>
      </c>
      <c r="D499" s="181" t="s">
        <v>117</v>
      </c>
      <c r="E499" s="182" t="s">
        <v>558</v>
      </c>
      <c r="F499" s="183" t="s">
        <v>559</v>
      </c>
      <c r="G499" s="184" t="s">
        <v>515</v>
      </c>
      <c r="H499" s="185">
        <v>46</v>
      </c>
      <c r="I499" s="186"/>
      <c r="J499" s="187">
        <f>ROUND(I499*H499,2)</f>
        <v>0</v>
      </c>
      <c r="K499" s="188"/>
      <c r="L499" s="39"/>
      <c r="M499" s="189" t="s">
        <v>1</v>
      </c>
      <c r="N499" s="190" t="s">
        <v>41</v>
      </c>
      <c r="O499" s="82"/>
      <c r="P499" s="191">
        <f>O499*H499</f>
        <v>0</v>
      </c>
      <c r="Q499" s="191">
        <v>0.00088000000000000003</v>
      </c>
      <c r="R499" s="191">
        <f>Q499*H499</f>
        <v>0.040480000000000002</v>
      </c>
      <c r="S499" s="191">
        <v>0</v>
      </c>
      <c r="T499" s="192">
        <f>S499*H499</f>
        <v>0</v>
      </c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R499" s="193" t="s">
        <v>121</v>
      </c>
      <c r="AT499" s="193" t="s">
        <v>117</v>
      </c>
      <c r="AU499" s="193" t="s">
        <v>122</v>
      </c>
      <c r="AY499" s="19" t="s">
        <v>115</v>
      </c>
      <c r="BE499" s="194">
        <f>IF(N499="základná",J499,0)</f>
        <v>0</v>
      </c>
      <c r="BF499" s="194">
        <f>IF(N499="znížená",J499,0)</f>
        <v>0</v>
      </c>
      <c r="BG499" s="194">
        <f>IF(N499="zákl. prenesená",J499,0)</f>
        <v>0</v>
      </c>
      <c r="BH499" s="194">
        <f>IF(N499="zníž. prenesená",J499,0)</f>
        <v>0</v>
      </c>
      <c r="BI499" s="194">
        <f>IF(N499="nulová",J499,0)</f>
        <v>0</v>
      </c>
      <c r="BJ499" s="19" t="s">
        <v>122</v>
      </c>
      <c r="BK499" s="194">
        <f>ROUND(I499*H499,2)</f>
        <v>0</v>
      </c>
      <c r="BL499" s="19" t="s">
        <v>121</v>
      </c>
      <c r="BM499" s="193" t="s">
        <v>560</v>
      </c>
    </row>
    <row r="500" s="2" customFormat="1" ht="16.5" customHeight="1">
      <c r="A500" s="38"/>
      <c r="B500" s="180"/>
      <c r="C500" s="227" t="s">
        <v>561</v>
      </c>
      <c r="D500" s="227" t="s">
        <v>494</v>
      </c>
      <c r="E500" s="228" t="s">
        <v>562</v>
      </c>
      <c r="F500" s="229" t="s">
        <v>563</v>
      </c>
      <c r="G500" s="230" t="s">
        <v>515</v>
      </c>
      <c r="H500" s="231">
        <v>46</v>
      </c>
      <c r="I500" s="232"/>
      <c r="J500" s="233">
        <f>ROUND(I500*H500,2)</f>
        <v>0</v>
      </c>
      <c r="K500" s="234"/>
      <c r="L500" s="235"/>
      <c r="M500" s="236" t="s">
        <v>1</v>
      </c>
      <c r="N500" s="237" t="s">
        <v>41</v>
      </c>
      <c r="O500" s="82"/>
      <c r="P500" s="191">
        <f>O500*H500</f>
        <v>0</v>
      </c>
      <c r="Q500" s="191">
        <v>0.013860000000000001</v>
      </c>
      <c r="R500" s="191">
        <f>Q500*H500</f>
        <v>0.63756000000000002</v>
      </c>
      <c r="S500" s="191">
        <v>0</v>
      </c>
      <c r="T500" s="192">
        <f>S500*H500</f>
        <v>0</v>
      </c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R500" s="193" t="s">
        <v>418</v>
      </c>
      <c r="AT500" s="193" t="s">
        <v>494</v>
      </c>
      <c r="AU500" s="193" t="s">
        <v>122</v>
      </c>
      <c r="AY500" s="19" t="s">
        <v>115</v>
      </c>
      <c r="BE500" s="194">
        <f>IF(N500="základná",J500,0)</f>
        <v>0</v>
      </c>
      <c r="BF500" s="194">
        <f>IF(N500="znížená",J500,0)</f>
        <v>0</v>
      </c>
      <c r="BG500" s="194">
        <f>IF(N500="zákl. prenesená",J500,0)</f>
        <v>0</v>
      </c>
      <c r="BH500" s="194">
        <f>IF(N500="zníž. prenesená",J500,0)</f>
        <v>0</v>
      </c>
      <c r="BI500" s="194">
        <f>IF(N500="nulová",J500,0)</f>
        <v>0</v>
      </c>
      <c r="BJ500" s="19" t="s">
        <v>122</v>
      </c>
      <c r="BK500" s="194">
        <f>ROUND(I500*H500,2)</f>
        <v>0</v>
      </c>
      <c r="BL500" s="19" t="s">
        <v>121</v>
      </c>
      <c r="BM500" s="193" t="s">
        <v>564</v>
      </c>
    </row>
    <row r="501" s="2" customFormat="1" ht="24.15" customHeight="1">
      <c r="A501" s="38"/>
      <c r="B501" s="180"/>
      <c r="C501" s="181" t="s">
        <v>565</v>
      </c>
      <c r="D501" s="181" t="s">
        <v>117</v>
      </c>
      <c r="E501" s="182" t="s">
        <v>566</v>
      </c>
      <c r="F501" s="183" t="s">
        <v>567</v>
      </c>
      <c r="G501" s="184" t="s">
        <v>515</v>
      </c>
      <c r="H501" s="185">
        <v>46</v>
      </c>
      <c r="I501" s="186"/>
      <c r="J501" s="187">
        <f>ROUND(I501*H501,2)</f>
        <v>0</v>
      </c>
      <c r="K501" s="188"/>
      <c r="L501" s="39"/>
      <c r="M501" s="189" t="s">
        <v>1</v>
      </c>
      <c r="N501" s="190" t="s">
        <v>41</v>
      </c>
      <c r="O501" s="82"/>
      <c r="P501" s="191">
        <f>O501*H501</f>
        <v>0</v>
      </c>
      <c r="Q501" s="191">
        <v>2.0000000000000002E-05</v>
      </c>
      <c r="R501" s="191">
        <f>Q501*H501</f>
        <v>0.00092000000000000003</v>
      </c>
      <c r="S501" s="191">
        <v>0</v>
      </c>
      <c r="T501" s="192">
        <f>S501*H501</f>
        <v>0</v>
      </c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R501" s="193" t="s">
        <v>121</v>
      </c>
      <c r="AT501" s="193" t="s">
        <v>117</v>
      </c>
      <c r="AU501" s="193" t="s">
        <v>122</v>
      </c>
      <c r="AY501" s="19" t="s">
        <v>115</v>
      </c>
      <c r="BE501" s="194">
        <f>IF(N501="základná",J501,0)</f>
        <v>0</v>
      </c>
      <c r="BF501" s="194">
        <f>IF(N501="znížená",J501,0)</f>
        <v>0</v>
      </c>
      <c r="BG501" s="194">
        <f>IF(N501="zákl. prenesená",J501,0)</f>
        <v>0</v>
      </c>
      <c r="BH501" s="194">
        <f>IF(N501="zníž. prenesená",J501,0)</f>
        <v>0</v>
      </c>
      <c r="BI501" s="194">
        <f>IF(N501="nulová",J501,0)</f>
        <v>0</v>
      </c>
      <c r="BJ501" s="19" t="s">
        <v>122</v>
      </c>
      <c r="BK501" s="194">
        <f>ROUND(I501*H501,2)</f>
        <v>0</v>
      </c>
      <c r="BL501" s="19" t="s">
        <v>121</v>
      </c>
      <c r="BM501" s="193" t="s">
        <v>568</v>
      </c>
    </row>
    <row r="502" s="2" customFormat="1" ht="16.5" customHeight="1">
      <c r="A502" s="38"/>
      <c r="B502" s="180"/>
      <c r="C502" s="227" t="s">
        <v>569</v>
      </c>
      <c r="D502" s="227" t="s">
        <v>494</v>
      </c>
      <c r="E502" s="228" t="s">
        <v>570</v>
      </c>
      <c r="F502" s="229" t="s">
        <v>571</v>
      </c>
      <c r="G502" s="230" t="s">
        <v>515</v>
      </c>
      <c r="H502" s="231">
        <v>46</v>
      </c>
      <c r="I502" s="232"/>
      <c r="J502" s="233">
        <f>ROUND(I502*H502,2)</f>
        <v>0</v>
      </c>
      <c r="K502" s="234"/>
      <c r="L502" s="235"/>
      <c r="M502" s="236" t="s">
        <v>1</v>
      </c>
      <c r="N502" s="237" t="s">
        <v>41</v>
      </c>
      <c r="O502" s="82"/>
      <c r="P502" s="191">
        <f>O502*H502</f>
        <v>0</v>
      </c>
      <c r="Q502" s="191">
        <v>0.00068000000000000005</v>
      </c>
      <c r="R502" s="191">
        <f>Q502*H502</f>
        <v>0.031280000000000002</v>
      </c>
      <c r="S502" s="191">
        <v>0</v>
      </c>
      <c r="T502" s="192">
        <f>S502*H502</f>
        <v>0</v>
      </c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R502" s="193" t="s">
        <v>418</v>
      </c>
      <c r="AT502" s="193" t="s">
        <v>494</v>
      </c>
      <c r="AU502" s="193" t="s">
        <v>122</v>
      </c>
      <c r="AY502" s="19" t="s">
        <v>115</v>
      </c>
      <c r="BE502" s="194">
        <f>IF(N502="základná",J502,0)</f>
        <v>0</v>
      </c>
      <c r="BF502" s="194">
        <f>IF(N502="znížená",J502,0)</f>
        <v>0</v>
      </c>
      <c r="BG502" s="194">
        <f>IF(N502="zákl. prenesená",J502,0)</f>
        <v>0</v>
      </c>
      <c r="BH502" s="194">
        <f>IF(N502="zníž. prenesená",J502,0)</f>
        <v>0</v>
      </c>
      <c r="BI502" s="194">
        <f>IF(N502="nulová",J502,0)</f>
        <v>0</v>
      </c>
      <c r="BJ502" s="19" t="s">
        <v>122</v>
      </c>
      <c r="BK502" s="194">
        <f>ROUND(I502*H502,2)</f>
        <v>0</v>
      </c>
      <c r="BL502" s="19" t="s">
        <v>121</v>
      </c>
      <c r="BM502" s="193" t="s">
        <v>572</v>
      </c>
    </row>
    <row r="503" s="2" customFormat="1" ht="33" customHeight="1">
      <c r="A503" s="38"/>
      <c r="B503" s="180"/>
      <c r="C503" s="181" t="s">
        <v>573</v>
      </c>
      <c r="D503" s="181" t="s">
        <v>117</v>
      </c>
      <c r="E503" s="182" t="s">
        <v>574</v>
      </c>
      <c r="F503" s="183" t="s">
        <v>575</v>
      </c>
      <c r="G503" s="184" t="s">
        <v>515</v>
      </c>
      <c r="H503" s="185">
        <v>46</v>
      </c>
      <c r="I503" s="186"/>
      <c r="J503" s="187">
        <f>ROUND(I503*H503,2)</f>
        <v>0</v>
      </c>
      <c r="K503" s="188"/>
      <c r="L503" s="39"/>
      <c r="M503" s="189" t="s">
        <v>1</v>
      </c>
      <c r="N503" s="190" t="s">
        <v>41</v>
      </c>
      <c r="O503" s="82"/>
      <c r="P503" s="191">
        <f>O503*H503</f>
        <v>0</v>
      </c>
      <c r="Q503" s="191">
        <v>0.00266</v>
      </c>
      <c r="R503" s="191">
        <f>Q503*H503</f>
        <v>0.12236</v>
      </c>
      <c r="S503" s="191">
        <v>0</v>
      </c>
      <c r="T503" s="192">
        <f>S503*H503</f>
        <v>0</v>
      </c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R503" s="193" t="s">
        <v>121</v>
      </c>
      <c r="AT503" s="193" t="s">
        <v>117</v>
      </c>
      <c r="AU503" s="193" t="s">
        <v>122</v>
      </c>
      <c r="AY503" s="19" t="s">
        <v>115</v>
      </c>
      <c r="BE503" s="194">
        <f>IF(N503="základná",J503,0)</f>
        <v>0</v>
      </c>
      <c r="BF503" s="194">
        <f>IF(N503="znížená",J503,0)</f>
        <v>0</v>
      </c>
      <c r="BG503" s="194">
        <f>IF(N503="zákl. prenesená",J503,0)</f>
        <v>0</v>
      </c>
      <c r="BH503" s="194">
        <f>IF(N503="zníž. prenesená",J503,0)</f>
        <v>0</v>
      </c>
      <c r="BI503" s="194">
        <f>IF(N503="nulová",J503,0)</f>
        <v>0</v>
      </c>
      <c r="BJ503" s="19" t="s">
        <v>122</v>
      </c>
      <c r="BK503" s="194">
        <f>ROUND(I503*H503,2)</f>
        <v>0</v>
      </c>
      <c r="BL503" s="19" t="s">
        <v>121</v>
      </c>
      <c r="BM503" s="193" t="s">
        <v>576</v>
      </c>
    </row>
    <row r="504" s="2" customFormat="1" ht="24.15" customHeight="1">
      <c r="A504" s="38"/>
      <c r="B504" s="180"/>
      <c r="C504" s="227" t="s">
        <v>577</v>
      </c>
      <c r="D504" s="227" t="s">
        <v>494</v>
      </c>
      <c r="E504" s="228" t="s">
        <v>578</v>
      </c>
      <c r="F504" s="229" t="s">
        <v>579</v>
      </c>
      <c r="G504" s="230" t="s">
        <v>515</v>
      </c>
      <c r="H504" s="231">
        <v>46</v>
      </c>
      <c r="I504" s="232"/>
      <c r="J504" s="233">
        <f>ROUND(I504*H504,2)</f>
        <v>0</v>
      </c>
      <c r="K504" s="234"/>
      <c r="L504" s="235"/>
      <c r="M504" s="236" t="s">
        <v>1</v>
      </c>
      <c r="N504" s="237" t="s">
        <v>41</v>
      </c>
      <c r="O504" s="82"/>
      <c r="P504" s="191">
        <f>O504*H504</f>
        <v>0</v>
      </c>
      <c r="Q504" s="191">
        <v>0.023099999999999999</v>
      </c>
      <c r="R504" s="191">
        <f>Q504*H504</f>
        <v>1.0626</v>
      </c>
      <c r="S504" s="191">
        <v>0</v>
      </c>
      <c r="T504" s="192">
        <f>S504*H504</f>
        <v>0</v>
      </c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R504" s="193" t="s">
        <v>418</v>
      </c>
      <c r="AT504" s="193" t="s">
        <v>494</v>
      </c>
      <c r="AU504" s="193" t="s">
        <v>122</v>
      </c>
      <c r="AY504" s="19" t="s">
        <v>115</v>
      </c>
      <c r="BE504" s="194">
        <f>IF(N504="základná",J504,0)</f>
        <v>0</v>
      </c>
      <c r="BF504" s="194">
        <f>IF(N504="znížená",J504,0)</f>
        <v>0</v>
      </c>
      <c r="BG504" s="194">
        <f>IF(N504="zákl. prenesená",J504,0)</f>
        <v>0</v>
      </c>
      <c r="BH504" s="194">
        <f>IF(N504="zníž. prenesená",J504,0)</f>
        <v>0</v>
      </c>
      <c r="BI504" s="194">
        <f>IF(N504="nulová",J504,0)</f>
        <v>0</v>
      </c>
      <c r="BJ504" s="19" t="s">
        <v>122</v>
      </c>
      <c r="BK504" s="194">
        <f>ROUND(I504*H504,2)</f>
        <v>0</v>
      </c>
      <c r="BL504" s="19" t="s">
        <v>121</v>
      </c>
      <c r="BM504" s="193" t="s">
        <v>580</v>
      </c>
    </row>
    <row r="505" s="2" customFormat="1" ht="16.5" customHeight="1">
      <c r="A505" s="38"/>
      <c r="B505" s="180"/>
      <c r="C505" s="181" t="s">
        <v>581</v>
      </c>
      <c r="D505" s="181" t="s">
        <v>117</v>
      </c>
      <c r="E505" s="182" t="s">
        <v>582</v>
      </c>
      <c r="F505" s="183" t="s">
        <v>583</v>
      </c>
      <c r="G505" s="184" t="s">
        <v>536</v>
      </c>
      <c r="H505" s="185">
        <v>310</v>
      </c>
      <c r="I505" s="186"/>
      <c r="J505" s="187">
        <f>ROUND(I505*H505,2)</f>
        <v>0</v>
      </c>
      <c r="K505" s="188"/>
      <c r="L505" s="39"/>
      <c r="M505" s="189" t="s">
        <v>1</v>
      </c>
      <c r="N505" s="190" t="s">
        <v>41</v>
      </c>
      <c r="O505" s="82"/>
      <c r="P505" s="191">
        <f>O505*H505</f>
        <v>0</v>
      </c>
      <c r="Q505" s="191">
        <v>0</v>
      </c>
      <c r="R505" s="191">
        <f>Q505*H505</f>
        <v>0</v>
      </c>
      <c r="S505" s="191">
        <v>0</v>
      </c>
      <c r="T505" s="192">
        <f>S505*H505</f>
        <v>0</v>
      </c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R505" s="193" t="s">
        <v>121</v>
      </c>
      <c r="AT505" s="193" t="s">
        <v>117</v>
      </c>
      <c r="AU505" s="193" t="s">
        <v>122</v>
      </c>
      <c r="AY505" s="19" t="s">
        <v>115</v>
      </c>
      <c r="BE505" s="194">
        <f>IF(N505="základná",J505,0)</f>
        <v>0</v>
      </c>
      <c r="BF505" s="194">
        <f>IF(N505="znížená",J505,0)</f>
        <v>0</v>
      </c>
      <c r="BG505" s="194">
        <f>IF(N505="zákl. prenesená",J505,0)</f>
        <v>0</v>
      </c>
      <c r="BH505" s="194">
        <f>IF(N505="zníž. prenesená",J505,0)</f>
        <v>0</v>
      </c>
      <c r="BI505" s="194">
        <f>IF(N505="nulová",J505,0)</f>
        <v>0</v>
      </c>
      <c r="BJ505" s="19" t="s">
        <v>122</v>
      </c>
      <c r="BK505" s="194">
        <f>ROUND(I505*H505,2)</f>
        <v>0</v>
      </c>
      <c r="BL505" s="19" t="s">
        <v>121</v>
      </c>
      <c r="BM505" s="193" t="s">
        <v>584</v>
      </c>
    </row>
    <row r="506" s="2" customFormat="1" ht="16.5" customHeight="1">
      <c r="A506" s="38"/>
      <c r="B506" s="180"/>
      <c r="C506" s="181" t="s">
        <v>585</v>
      </c>
      <c r="D506" s="181" t="s">
        <v>117</v>
      </c>
      <c r="E506" s="182" t="s">
        <v>586</v>
      </c>
      <c r="F506" s="183" t="s">
        <v>587</v>
      </c>
      <c r="G506" s="184" t="s">
        <v>536</v>
      </c>
      <c r="H506" s="185">
        <v>977</v>
      </c>
      <c r="I506" s="186"/>
      <c r="J506" s="187">
        <f>ROUND(I506*H506,2)</f>
        <v>0</v>
      </c>
      <c r="K506" s="188"/>
      <c r="L506" s="39"/>
      <c r="M506" s="189" t="s">
        <v>1</v>
      </c>
      <c r="N506" s="190" t="s">
        <v>41</v>
      </c>
      <c r="O506" s="82"/>
      <c r="P506" s="191">
        <f>O506*H506</f>
        <v>0</v>
      </c>
      <c r="Q506" s="191">
        <v>0</v>
      </c>
      <c r="R506" s="191">
        <f>Q506*H506</f>
        <v>0</v>
      </c>
      <c r="S506" s="191">
        <v>0</v>
      </c>
      <c r="T506" s="192">
        <f>S506*H506</f>
        <v>0</v>
      </c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R506" s="193" t="s">
        <v>121</v>
      </c>
      <c r="AT506" s="193" t="s">
        <v>117</v>
      </c>
      <c r="AU506" s="193" t="s">
        <v>122</v>
      </c>
      <c r="AY506" s="19" t="s">
        <v>115</v>
      </c>
      <c r="BE506" s="194">
        <f>IF(N506="základná",J506,0)</f>
        <v>0</v>
      </c>
      <c r="BF506" s="194">
        <f>IF(N506="znížená",J506,0)</f>
        <v>0</v>
      </c>
      <c r="BG506" s="194">
        <f>IF(N506="zákl. prenesená",J506,0)</f>
        <v>0</v>
      </c>
      <c r="BH506" s="194">
        <f>IF(N506="zníž. prenesená",J506,0)</f>
        <v>0</v>
      </c>
      <c r="BI506" s="194">
        <f>IF(N506="nulová",J506,0)</f>
        <v>0</v>
      </c>
      <c r="BJ506" s="19" t="s">
        <v>122</v>
      </c>
      <c r="BK506" s="194">
        <f>ROUND(I506*H506,2)</f>
        <v>0</v>
      </c>
      <c r="BL506" s="19" t="s">
        <v>121</v>
      </c>
      <c r="BM506" s="193" t="s">
        <v>588</v>
      </c>
    </row>
    <row r="507" s="2" customFormat="1" ht="16.5" customHeight="1">
      <c r="A507" s="38"/>
      <c r="B507" s="180"/>
      <c r="C507" s="181" t="s">
        <v>589</v>
      </c>
      <c r="D507" s="181" t="s">
        <v>117</v>
      </c>
      <c r="E507" s="182" t="s">
        <v>590</v>
      </c>
      <c r="F507" s="183" t="s">
        <v>591</v>
      </c>
      <c r="G507" s="184" t="s">
        <v>515</v>
      </c>
      <c r="H507" s="185">
        <v>23</v>
      </c>
      <c r="I507" s="186"/>
      <c r="J507" s="187">
        <f>ROUND(I507*H507,2)</f>
        <v>0</v>
      </c>
      <c r="K507" s="188"/>
      <c r="L507" s="39"/>
      <c r="M507" s="189" t="s">
        <v>1</v>
      </c>
      <c r="N507" s="190" t="s">
        <v>41</v>
      </c>
      <c r="O507" s="82"/>
      <c r="P507" s="191">
        <f>O507*H507</f>
        <v>0</v>
      </c>
      <c r="Q507" s="191">
        <v>0.0033</v>
      </c>
      <c r="R507" s="191">
        <f>Q507*H507</f>
        <v>0.075899999999999995</v>
      </c>
      <c r="S507" s="191">
        <v>0</v>
      </c>
      <c r="T507" s="192">
        <f>S507*H507</f>
        <v>0</v>
      </c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R507" s="193" t="s">
        <v>121</v>
      </c>
      <c r="AT507" s="193" t="s">
        <v>117</v>
      </c>
      <c r="AU507" s="193" t="s">
        <v>122</v>
      </c>
      <c r="AY507" s="19" t="s">
        <v>115</v>
      </c>
      <c r="BE507" s="194">
        <f>IF(N507="základná",J507,0)</f>
        <v>0</v>
      </c>
      <c r="BF507" s="194">
        <f>IF(N507="znížená",J507,0)</f>
        <v>0</v>
      </c>
      <c r="BG507" s="194">
        <f>IF(N507="zákl. prenesená",J507,0)</f>
        <v>0</v>
      </c>
      <c r="BH507" s="194">
        <f>IF(N507="zníž. prenesená",J507,0)</f>
        <v>0</v>
      </c>
      <c r="BI507" s="194">
        <f>IF(N507="nulová",J507,0)</f>
        <v>0</v>
      </c>
      <c r="BJ507" s="19" t="s">
        <v>122</v>
      </c>
      <c r="BK507" s="194">
        <f>ROUND(I507*H507,2)</f>
        <v>0</v>
      </c>
      <c r="BL507" s="19" t="s">
        <v>121</v>
      </c>
      <c r="BM507" s="193" t="s">
        <v>592</v>
      </c>
    </row>
    <row r="508" s="2" customFormat="1" ht="24.15" customHeight="1">
      <c r="A508" s="38"/>
      <c r="B508" s="180"/>
      <c r="C508" s="227" t="s">
        <v>593</v>
      </c>
      <c r="D508" s="227" t="s">
        <v>494</v>
      </c>
      <c r="E508" s="228" t="s">
        <v>594</v>
      </c>
      <c r="F508" s="229" t="s">
        <v>595</v>
      </c>
      <c r="G508" s="230" t="s">
        <v>515</v>
      </c>
      <c r="H508" s="231">
        <v>23</v>
      </c>
      <c r="I508" s="232"/>
      <c r="J508" s="233">
        <f>ROUND(I508*H508,2)</f>
        <v>0</v>
      </c>
      <c r="K508" s="234"/>
      <c r="L508" s="235"/>
      <c r="M508" s="236" t="s">
        <v>1</v>
      </c>
      <c r="N508" s="237" t="s">
        <v>41</v>
      </c>
      <c r="O508" s="82"/>
      <c r="P508" s="191">
        <f>O508*H508</f>
        <v>0</v>
      </c>
      <c r="Q508" s="191">
        <v>2</v>
      </c>
      <c r="R508" s="191">
        <f>Q508*H508</f>
        <v>46</v>
      </c>
      <c r="S508" s="191">
        <v>0</v>
      </c>
      <c r="T508" s="192">
        <f>S508*H508</f>
        <v>0</v>
      </c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R508" s="193" t="s">
        <v>418</v>
      </c>
      <c r="AT508" s="193" t="s">
        <v>494</v>
      </c>
      <c r="AU508" s="193" t="s">
        <v>122</v>
      </c>
      <c r="AY508" s="19" t="s">
        <v>115</v>
      </c>
      <c r="BE508" s="194">
        <f>IF(N508="základná",J508,0)</f>
        <v>0</v>
      </c>
      <c r="BF508" s="194">
        <f>IF(N508="znížená",J508,0)</f>
        <v>0</v>
      </c>
      <c r="BG508" s="194">
        <f>IF(N508="zákl. prenesená",J508,0)</f>
        <v>0</v>
      </c>
      <c r="BH508" s="194">
        <f>IF(N508="zníž. prenesená",J508,0)</f>
        <v>0</v>
      </c>
      <c r="BI508" s="194">
        <f>IF(N508="nulová",J508,0)</f>
        <v>0</v>
      </c>
      <c r="BJ508" s="19" t="s">
        <v>122</v>
      </c>
      <c r="BK508" s="194">
        <f>ROUND(I508*H508,2)</f>
        <v>0</v>
      </c>
      <c r="BL508" s="19" t="s">
        <v>121</v>
      </c>
      <c r="BM508" s="193" t="s">
        <v>596</v>
      </c>
    </row>
    <row r="509" s="2" customFormat="1" ht="24.15" customHeight="1">
      <c r="A509" s="38"/>
      <c r="B509" s="180"/>
      <c r="C509" s="227" t="s">
        <v>597</v>
      </c>
      <c r="D509" s="227" t="s">
        <v>494</v>
      </c>
      <c r="E509" s="228" t="s">
        <v>598</v>
      </c>
      <c r="F509" s="229" t="s">
        <v>599</v>
      </c>
      <c r="G509" s="230" t="s">
        <v>515</v>
      </c>
      <c r="H509" s="231">
        <v>17</v>
      </c>
      <c r="I509" s="232"/>
      <c r="J509" s="233">
        <f>ROUND(I509*H509,2)</f>
        <v>0</v>
      </c>
      <c r="K509" s="234"/>
      <c r="L509" s="235"/>
      <c r="M509" s="236" t="s">
        <v>1</v>
      </c>
      <c r="N509" s="237" t="s">
        <v>41</v>
      </c>
      <c r="O509" s="82"/>
      <c r="P509" s="191">
        <f>O509*H509</f>
        <v>0</v>
      </c>
      <c r="Q509" s="191">
        <v>0.35999999999999999</v>
      </c>
      <c r="R509" s="191">
        <f>Q509*H509</f>
        <v>6.1200000000000001</v>
      </c>
      <c r="S509" s="191">
        <v>0</v>
      </c>
      <c r="T509" s="192">
        <f>S509*H509</f>
        <v>0</v>
      </c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R509" s="193" t="s">
        <v>418</v>
      </c>
      <c r="AT509" s="193" t="s">
        <v>494</v>
      </c>
      <c r="AU509" s="193" t="s">
        <v>122</v>
      </c>
      <c r="AY509" s="19" t="s">
        <v>115</v>
      </c>
      <c r="BE509" s="194">
        <f>IF(N509="základná",J509,0)</f>
        <v>0</v>
      </c>
      <c r="BF509" s="194">
        <f>IF(N509="znížená",J509,0)</f>
        <v>0</v>
      </c>
      <c r="BG509" s="194">
        <f>IF(N509="zákl. prenesená",J509,0)</f>
        <v>0</v>
      </c>
      <c r="BH509" s="194">
        <f>IF(N509="zníž. prenesená",J509,0)</f>
        <v>0</v>
      </c>
      <c r="BI509" s="194">
        <f>IF(N509="nulová",J509,0)</f>
        <v>0</v>
      </c>
      <c r="BJ509" s="19" t="s">
        <v>122</v>
      </c>
      <c r="BK509" s="194">
        <f>ROUND(I509*H509,2)</f>
        <v>0</v>
      </c>
      <c r="BL509" s="19" t="s">
        <v>121</v>
      </c>
      <c r="BM509" s="193" t="s">
        <v>600</v>
      </c>
    </row>
    <row r="510" s="2" customFormat="1" ht="33" customHeight="1">
      <c r="A510" s="38"/>
      <c r="B510" s="180"/>
      <c r="C510" s="227" t="s">
        <v>601</v>
      </c>
      <c r="D510" s="227" t="s">
        <v>494</v>
      </c>
      <c r="E510" s="228" t="s">
        <v>602</v>
      </c>
      <c r="F510" s="229" t="s">
        <v>603</v>
      </c>
      <c r="G510" s="230" t="s">
        <v>515</v>
      </c>
      <c r="H510" s="231">
        <v>16</v>
      </c>
      <c r="I510" s="232"/>
      <c r="J510" s="233">
        <f>ROUND(I510*H510,2)</f>
        <v>0</v>
      </c>
      <c r="K510" s="234"/>
      <c r="L510" s="235"/>
      <c r="M510" s="236" t="s">
        <v>1</v>
      </c>
      <c r="N510" s="237" t="s">
        <v>41</v>
      </c>
      <c r="O510" s="82"/>
      <c r="P510" s="191">
        <f>O510*H510</f>
        <v>0</v>
      </c>
      <c r="Q510" s="191">
        <v>0.17999999999999999</v>
      </c>
      <c r="R510" s="191">
        <f>Q510*H510</f>
        <v>2.8799999999999999</v>
      </c>
      <c r="S510" s="191">
        <v>0</v>
      </c>
      <c r="T510" s="192">
        <f>S510*H510</f>
        <v>0</v>
      </c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R510" s="193" t="s">
        <v>418</v>
      </c>
      <c r="AT510" s="193" t="s">
        <v>494</v>
      </c>
      <c r="AU510" s="193" t="s">
        <v>122</v>
      </c>
      <c r="AY510" s="19" t="s">
        <v>115</v>
      </c>
      <c r="BE510" s="194">
        <f>IF(N510="základná",J510,0)</f>
        <v>0</v>
      </c>
      <c r="BF510" s="194">
        <f>IF(N510="znížená",J510,0)</f>
        <v>0</v>
      </c>
      <c r="BG510" s="194">
        <f>IF(N510="zákl. prenesená",J510,0)</f>
        <v>0</v>
      </c>
      <c r="BH510" s="194">
        <f>IF(N510="zníž. prenesená",J510,0)</f>
        <v>0</v>
      </c>
      <c r="BI510" s="194">
        <f>IF(N510="nulová",J510,0)</f>
        <v>0</v>
      </c>
      <c r="BJ510" s="19" t="s">
        <v>122</v>
      </c>
      <c r="BK510" s="194">
        <f>ROUND(I510*H510,2)</f>
        <v>0</v>
      </c>
      <c r="BL510" s="19" t="s">
        <v>121</v>
      </c>
      <c r="BM510" s="193" t="s">
        <v>604</v>
      </c>
    </row>
    <row r="511" s="2" customFormat="1" ht="24.15" customHeight="1">
      <c r="A511" s="38"/>
      <c r="B511" s="180"/>
      <c r="C511" s="227" t="s">
        <v>605</v>
      </c>
      <c r="D511" s="227" t="s">
        <v>494</v>
      </c>
      <c r="E511" s="228" t="s">
        <v>606</v>
      </c>
      <c r="F511" s="229" t="s">
        <v>607</v>
      </c>
      <c r="G511" s="230" t="s">
        <v>608</v>
      </c>
      <c r="H511" s="231">
        <v>23</v>
      </c>
      <c r="I511" s="232"/>
      <c r="J511" s="233">
        <f>ROUND(I511*H511,2)</f>
        <v>0</v>
      </c>
      <c r="K511" s="234"/>
      <c r="L511" s="235"/>
      <c r="M511" s="236" t="s">
        <v>1</v>
      </c>
      <c r="N511" s="237" t="s">
        <v>41</v>
      </c>
      <c r="O511" s="82"/>
      <c r="P511" s="191">
        <f>O511*H511</f>
        <v>0</v>
      </c>
      <c r="Q511" s="191">
        <v>0.36499999999999999</v>
      </c>
      <c r="R511" s="191">
        <f>Q511*H511</f>
        <v>8.3949999999999996</v>
      </c>
      <c r="S511" s="191">
        <v>0</v>
      </c>
      <c r="T511" s="192">
        <f>S511*H511</f>
        <v>0</v>
      </c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R511" s="193" t="s">
        <v>418</v>
      </c>
      <c r="AT511" s="193" t="s">
        <v>494</v>
      </c>
      <c r="AU511" s="193" t="s">
        <v>122</v>
      </c>
      <c r="AY511" s="19" t="s">
        <v>115</v>
      </c>
      <c r="BE511" s="194">
        <f>IF(N511="základná",J511,0)</f>
        <v>0</v>
      </c>
      <c r="BF511" s="194">
        <f>IF(N511="znížená",J511,0)</f>
        <v>0</v>
      </c>
      <c r="BG511" s="194">
        <f>IF(N511="zákl. prenesená",J511,0)</f>
        <v>0</v>
      </c>
      <c r="BH511" s="194">
        <f>IF(N511="zníž. prenesená",J511,0)</f>
        <v>0</v>
      </c>
      <c r="BI511" s="194">
        <f>IF(N511="nulová",J511,0)</f>
        <v>0</v>
      </c>
      <c r="BJ511" s="19" t="s">
        <v>122</v>
      </c>
      <c r="BK511" s="194">
        <f>ROUND(I511*H511,2)</f>
        <v>0</v>
      </c>
      <c r="BL511" s="19" t="s">
        <v>121</v>
      </c>
      <c r="BM511" s="193" t="s">
        <v>609</v>
      </c>
    </row>
    <row r="512" s="2" customFormat="1" ht="24.15" customHeight="1">
      <c r="A512" s="38"/>
      <c r="B512" s="180"/>
      <c r="C512" s="181" t="s">
        <v>610</v>
      </c>
      <c r="D512" s="181" t="s">
        <v>117</v>
      </c>
      <c r="E512" s="182" t="s">
        <v>611</v>
      </c>
      <c r="F512" s="183" t="s">
        <v>612</v>
      </c>
      <c r="G512" s="184" t="s">
        <v>515</v>
      </c>
      <c r="H512" s="185">
        <v>23</v>
      </c>
      <c r="I512" s="186"/>
      <c r="J512" s="187">
        <f>ROUND(I512*H512,2)</f>
        <v>0</v>
      </c>
      <c r="K512" s="188"/>
      <c r="L512" s="39"/>
      <c r="M512" s="189" t="s">
        <v>1</v>
      </c>
      <c r="N512" s="190" t="s">
        <v>41</v>
      </c>
      <c r="O512" s="82"/>
      <c r="P512" s="191">
        <f>O512*H512</f>
        <v>0</v>
      </c>
      <c r="Q512" s="191">
        <v>0.0070203000000000002</v>
      </c>
      <c r="R512" s="191">
        <f>Q512*H512</f>
        <v>0.1614669</v>
      </c>
      <c r="S512" s="191">
        <v>0</v>
      </c>
      <c r="T512" s="192">
        <f>S512*H512</f>
        <v>0</v>
      </c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R512" s="193" t="s">
        <v>121</v>
      </c>
      <c r="AT512" s="193" t="s">
        <v>117</v>
      </c>
      <c r="AU512" s="193" t="s">
        <v>122</v>
      </c>
      <c r="AY512" s="19" t="s">
        <v>115</v>
      </c>
      <c r="BE512" s="194">
        <f>IF(N512="základná",J512,0)</f>
        <v>0</v>
      </c>
      <c r="BF512" s="194">
        <f>IF(N512="znížená",J512,0)</f>
        <v>0</v>
      </c>
      <c r="BG512" s="194">
        <f>IF(N512="zákl. prenesená",J512,0)</f>
        <v>0</v>
      </c>
      <c r="BH512" s="194">
        <f>IF(N512="zníž. prenesená",J512,0)</f>
        <v>0</v>
      </c>
      <c r="BI512" s="194">
        <f>IF(N512="nulová",J512,0)</f>
        <v>0</v>
      </c>
      <c r="BJ512" s="19" t="s">
        <v>122</v>
      </c>
      <c r="BK512" s="194">
        <f>ROUND(I512*H512,2)</f>
        <v>0</v>
      </c>
      <c r="BL512" s="19" t="s">
        <v>121</v>
      </c>
      <c r="BM512" s="193" t="s">
        <v>613</v>
      </c>
    </row>
    <row r="513" s="2" customFormat="1" ht="16.5" customHeight="1">
      <c r="A513" s="38"/>
      <c r="B513" s="180"/>
      <c r="C513" s="227" t="s">
        <v>614</v>
      </c>
      <c r="D513" s="227" t="s">
        <v>494</v>
      </c>
      <c r="E513" s="228" t="s">
        <v>615</v>
      </c>
      <c r="F513" s="229" t="s">
        <v>616</v>
      </c>
      <c r="G513" s="230" t="s">
        <v>608</v>
      </c>
      <c r="H513" s="231">
        <v>23</v>
      </c>
      <c r="I513" s="232"/>
      <c r="J513" s="233">
        <f>ROUND(I513*H513,2)</f>
        <v>0</v>
      </c>
      <c r="K513" s="234"/>
      <c r="L513" s="235"/>
      <c r="M513" s="236" t="s">
        <v>1</v>
      </c>
      <c r="N513" s="237" t="s">
        <v>41</v>
      </c>
      <c r="O513" s="82"/>
      <c r="P513" s="191">
        <f>O513*H513</f>
        <v>0</v>
      </c>
      <c r="Q513" s="191">
        <v>0.16</v>
      </c>
      <c r="R513" s="191">
        <f>Q513*H513</f>
        <v>3.6800000000000002</v>
      </c>
      <c r="S513" s="191">
        <v>0</v>
      </c>
      <c r="T513" s="192">
        <f>S513*H513</f>
        <v>0</v>
      </c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R513" s="193" t="s">
        <v>418</v>
      </c>
      <c r="AT513" s="193" t="s">
        <v>494</v>
      </c>
      <c r="AU513" s="193" t="s">
        <v>122</v>
      </c>
      <c r="AY513" s="19" t="s">
        <v>115</v>
      </c>
      <c r="BE513" s="194">
        <f>IF(N513="základná",J513,0)</f>
        <v>0</v>
      </c>
      <c r="BF513" s="194">
        <f>IF(N513="znížená",J513,0)</f>
        <v>0</v>
      </c>
      <c r="BG513" s="194">
        <f>IF(N513="zákl. prenesená",J513,0)</f>
        <v>0</v>
      </c>
      <c r="BH513" s="194">
        <f>IF(N513="zníž. prenesená",J513,0)</f>
        <v>0</v>
      </c>
      <c r="BI513" s="194">
        <f>IF(N513="nulová",J513,0)</f>
        <v>0</v>
      </c>
      <c r="BJ513" s="19" t="s">
        <v>122</v>
      </c>
      <c r="BK513" s="194">
        <f>ROUND(I513*H513,2)</f>
        <v>0</v>
      </c>
      <c r="BL513" s="19" t="s">
        <v>121</v>
      </c>
      <c r="BM513" s="193" t="s">
        <v>617</v>
      </c>
    </row>
    <row r="514" s="12" customFormat="1" ht="22.8" customHeight="1">
      <c r="A514" s="12"/>
      <c r="B514" s="167"/>
      <c r="C514" s="12"/>
      <c r="D514" s="168" t="s">
        <v>74</v>
      </c>
      <c r="E514" s="178" t="s">
        <v>618</v>
      </c>
      <c r="F514" s="178" t="s">
        <v>619</v>
      </c>
      <c r="G514" s="12"/>
      <c r="H514" s="12"/>
      <c r="I514" s="170"/>
      <c r="J514" s="179">
        <f>BK514</f>
        <v>0</v>
      </c>
      <c r="K514" s="12"/>
      <c r="L514" s="167"/>
      <c r="M514" s="172"/>
      <c r="N514" s="173"/>
      <c r="O514" s="173"/>
      <c r="P514" s="174">
        <f>P515</f>
        <v>0</v>
      </c>
      <c r="Q514" s="173"/>
      <c r="R514" s="174">
        <f>R515</f>
        <v>0</v>
      </c>
      <c r="S514" s="173"/>
      <c r="T514" s="175">
        <f>T515</f>
        <v>0</v>
      </c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R514" s="168" t="s">
        <v>83</v>
      </c>
      <c r="AT514" s="176" t="s">
        <v>74</v>
      </c>
      <c r="AU514" s="176" t="s">
        <v>83</v>
      </c>
      <c r="AY514" s="168" t="s">
        <v>115</v>
      </c>
      <c r="BK514" s="177">
        <f>BK515</f>
        <v>0</v>
      </c>
    </row>
    <row r="515" s="2" customFormat="1" ht="24.15" customHeight="1">
      <c r="A515" s="38"/>
      <c r="B515" s="180"/>
      <c r="C515" s="181" t="s">
        <v>620</v>
      </c>
      <c r="D515" s="181" t="s">
        <v>117</v>
      </c>
      <c r="E515" s="182" t="s">
        <v>621</v>
      </c>
      <c r="F515" s="183" t="s">
        <v>622</v>
      </c>
      <c r="G515" s="184" t="s">
        <v>623</v>
      </c>
      <c r="H515" s="185">
        <v>1832.6010000000001</v>
      </c>
      <c r="I515" s="186"/>
      <c r="J515" s="187">
        <f>ROUND(I515*H515,2)</f>
        <v>0</v>
      </c>
      <c r="K515" s="188"/>
      <c r="L515" s="39"/>
      <c r="M515" s="238" t="s">
        <v>1</v>
      </c>
      <c r="N515" s="239" t="s">
        <v>41</v>
      </c>
      <c r="O515" s="240"/>
      <c r="P515" s="241">
        <f>O515*H515</f>
        <v>0</v>
      </c>
      <c r="Q515" s="241">
        <v>0</v>
      </c>
      <c r="R515" s="241">
        <f>Q515*H515</f>
        <v>0</v>
      </c>
      <c r="S515" s="241">
        <v>0</v>
      </c>
      <c r="T515" s="242">
        <f>S515*H515</f>
        <v>0</v>
      </c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R515" s="193" t="s">
        <v>121</v>
      </c>
      <c r="AT515" s="193" t="s">
        <v>117</v>
      </c>
      <c r="AU515" s="193" t="s">
        <v>122</v>
      </c>
      <c r="AY515" s="19" t="s">
        <v>115</v>
      </c>
      <c r="BE515" s="194">
        <f>IF(N515="základná",J515,0)</f>
        <v>0</v>
      </c>
      <c r="BF515" s="194">
        <f>IF(N515="znížená",J515,0)</f>
        <v>0</v>
      </c>
      <c r="BG515" s="194">
        <f>IF(N515="zákl. prenesená",J515,0)</f>
        <v>0</v>
      </c>
      <c r="BH515" s="194">
        <f>IF(N515="zníž. prenesená",J515,0)</f>
        <v>0</v>
      </c>
      <c r="BI515" s="194">
        <f>IF(N515="nulová",J515,0)</f>
        <v>0</v>
      </c>
      <c r="BJ515" s="19" t="s">
        <v>122</v>
      </c>
      <c r="BK515" s="194">
        <f>ROUND(I515*H515,2)</f>
        <v>0</v>
      </c>
      <c r="BL515" s="19" t="s">
        <v>121</v>
      </c>
      <c r="BM515" s="193" t="s">
        <v>624</v>
      </c>
    </row>
    <row r="516" s="2" customFormat="1" ht="6.96" customHeight="1">
      <c r="A516" s="38"/>
      <c r="B516" s="65"/>
      <c r="C516" s="66"/>
      <c r="D516" s="66"/>
      <c r="E516" s="66"/>
      <c r="F516" s="66"/>
      <c r="G516" s="66"/>
      <c r="H516" s="66"/>
      <c r="I516" s="66"/>
      <c r="J516" s="66"/>
      <c r="K516" s="66"/>
      <c r="L516" s="39"/>
      <c r="M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</row>
  </sheetData>
  <autoFilter ref="C120:K515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75</v>
      </c>
    </row>
    <row r="4" s="1" customFormat="1" ht="24.96" customHeight="1">
      <c r="B4" s="22"/>
      <c r="D4" s="23" t="s">
        <v>88</v>
      </c>
      <c r="L4" s="22"/>
      <c r="M4" s="125" t="s">
        <v>9</v>
      </c>
      <c r="AT4" s="19" t="s">
        <v>3</v>
      </c>
    </row>
    <row r="5" s="1" customFormat="1" ht="6.96" customHeight="1">
      <c r="B5" s="22"/>
      <c r="L5" s="22"/>
    </row>
    <row r="6" s="1" customFormat="1" ht="12" customHeight="1">
      <c r="B6" s="22"/>
      <c r="D6" s="32" t="s">
        <v>15</v>
      </c>
      <c r="L6" s="22"/>
    </row>
    <row r="7" s="1" customFormat="1" ht="16.5" customHeight="1">
      <c r="B7" s="22"/>
      <c r="E7" s="126" t="str">
        <f>'Rekapitulácia stavby'!K6</f>
        <v>ROZŠÍRENIE INŽINIERSKYCH SIETÍ - II. ETAPA</v>
      </c>
      <c r="F7" s="32"/>
      <c r="G7" s="32"/>
      <c r="H7" s="32"/>
      <c r="L7" s="22"/>
    </row>
    <row r="8" s="2" customFormat="1" ht="12" customHeight="1">
      <c r="A8" s="38"/>
      <c r="B8" s="39"/>
      <c r="C8" s="38"/>
      <c r="D8" s="32" t="s">
        <v>89</v>
      </c>
      <c r="E8" s="38"/>
      <c r="F8" s="38"/>
      <c r="G8" s="38"/>
      <c r="H8" s="38"/>
      <c r="I8" s="38"/>
      <c r="J8" s="38"/>
      <c r="K8" s="38"/>
      <c r="L8" s="60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30" customHeight="1">
      <c r="A9" s="38"/>
      <c r="B9" s="39"/>
      <c r="C9" s="38"/>
      <c r="D9" s="38"/>
      <c r="E9" s="72" t="s">
        <v>625</v>
      </c>
      <c r="F9" s="38"/>
      <c r="G9" s="38"/>
      <c r="H9" s="38"/>
      <c r="I9" s="38"/>
      <c r="J9" s="38"/>
      <c r="K9" s="38"/>
      <c r="L9" s="60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39"/>
      <c r="C10" s="38"/>
      <c r="D10" s="38"/>
      <c r="E10" s="38"/>
      <c r="F10" s="38"/>
      <c r="G10" s="38"/>
      <c r="H10" s="38"/>
      <c r="I10" s="38"/>
      <c r="J10" s="38"/>
      <c r="K10" s="38"/>
      <c r="L10" s="60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39"/>
      <c r="C11" s="38"/>
      <c r="D11" s="32" t="s">
        <v>17</v>
      </c>
      <c r="E11" s="38"/>
      <c r="F11" s="27" t="s">
        <v>1</v>
      </c>
      <c r="G11" s="38"/>
      <c r="H11" s="38"/>
      <c r="I11" s="32" t="s">
        <v>18</v>
      </c>
      <c r="J11" s="27" t="s">
        <v>1</v>
      </c>
      <c r="K11" s="38"/>
      <c r="L11" s="60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39"/>
      <c r="C12" s="38"/>
      <c r="D12" s="32" t="s">
        <v>19</v>
      </c>
      <c r="E12" s="38"/>
      <c r="F12" s="27" t="s">
        <v>20</v>
      </c>
      <c r="G12" s="38"/>
      <c r="H12" s="38"/>
      <c r="I12" s="32" t="s">
        <v>21</v>
      </c>
      <c r="J12" s="74" t="str">
        <f>'Rekapitulácia stavby'!AN8</f>
        <v>15. 8. 2023</v>
      </c>
      <c r="K12" s="38"/>
      <c r="L12" s="60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39"/>
      <c r="C13" s="38"/>
      <c r="D13" s="38"/>
      <c r="E13" s="38"/>
      <c r="F13" s="38"/>
      <c r="G13" s="38"/>
      <c r="H13" s="38"/>
      <c r="I13" s="38"/>
      <c r="J13" s="38"/>
      <c r="K13" s="38"/>
      <c r="L13" s="60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39"/>
      <c r="C14" s="38"/>
      <c r="D14" s="32" t="s">
        <v>23</v>
      </c>
      <c r="E14" s="38"/>
      <c r="F14" s="38"/>
      <c r="G14" s="38"/>
      <c r="H14" s="38"/>
      <c r="I14" s="32" t="s">
        <v>24</v>
      </c>
      <c r="J14" s="27" t="s">
        <v>1</v>
      </c>
      <c r="K14" s="38"/>
      <c r="L14" s="60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39"/>
      <c r="C15" s="38"/>
      <c r="D15" s="38"/>
      <c r="E15" s="27" t="s">
        <v>25</v>
      </c>
      <c r="F15" s="38"/>
      <c r="G15" s="38"/>
      <c r="H15" s="38"/>
      <c r="I15" s="32" t="s">
        <v>26</v>
      </c>
      <c r="J15" s="27" t="s">
        <v>1</v>
      </c>
      <c r="K15" s="38"/>
      <c r="L15" s="60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39"/>
      <c r="C16" s="38"/>
      <c r="D16" s="38"/>
      <c r="E16" s="38"/>
      <c r="F16" s="38"/>
      <c r="G16" s="38"/>
      <c r="H16" s="38"/>
      <c r="I16" s="38"/>
      <c r="J16" s="38"/>
      <c r="K16" s="38"/>
      <c r="L16" s="60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39"/>
      <c r="C17" s="38"/>
      <c r="D17" s="32" t="s">
        <v>27</v>
      </c>
      <c r="E17" s="38"/>
      <c r="F17" s="38"/>
      <c r="G17" s="38"/>
      <c r="H17" s="38"/>
      <c r="I17" s="32" t="s">
        <v>24</v>
      </c>
      <c r="J17" s="33" t="str">
        <f>'Rekapitulácia stavby'!AN13</f>
        <v>Vyplň údaj</v>
      </c>
      <c r="K17" s="38"/>
      <c r="L17" s="60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39"/>
      <c r="C18" s="38"/>
      <c r="D18" s="38"/>
      <c r="E18" s="33" t="str">
        <f>'Rekapitulácia stavby'!E14</f>
        <v>Vyplň údaj</v>
      </c>
      <c r="F18" s="27"/>
      <c r="G18" s="27"/>
      <c r="H18" s="27"/>
      <c r="I18" s="32" t="s">
        <v>26</v>
      </c>
      <c r="J18" s="33" t="str">
        <f>'Rekapitulácia stavby'!AN14</f>
        <v>Vyplň údaj</v>
      </c>
      <c r="K18" s="38"/>
      <c r="L18" s="60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60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39"/>
      <c r="C20" s="38"/>
      <c r="D20" s="32" t="s">
        <v>29</v>
      </c>
      <c r="E20" s="38"/>
      <c r="F20" s="38"/>
      <c r="G20" s="38"/>
      <c r="H20" s="38"/>
      <c r="I20" s="32" t="s">
        <v>24</v>
      </c>
      <c r="J20" s="27" t="s">
        <v>1</v>
      </c>
      <c r="K20" s="38"/>
      <c r="L20" s="60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39"/>
      <c r="C21" s="38"/>
      <c r="D21" s="38"/>
      <c r="E21" s="27" t="s">
        <v>30</v>
      </c>
      <c r="F21" s="38"/>
      <c r="G21" s="38"/>
      <c r="H21" s="38"/>
      <c r="I21" s="32" t="s">
        <v>26</v>
      </c>
      <c r="J21" s="27" t="s">
        <v>1</v>
      </c>
      <c r="K21" s="38"/>
      <c r="L21" s="60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39"/>
      <c r="C22" s="38"/>
      <c r="D22" s="38"/>
      <c r="E22" s="38"/>
      <c r="F22" s="38"/>
      <c r="G22" s="38"/>
      <c r="H22" s="38"/>
      <c r="I22" s="38"/>
      <c r="J22" s="38"/>
      <c r="K22" s="38"/>
      <c r="L22" s="60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39"/>
      <c r="C23" s="38"/>
      <c r="D23" s="32" t="s">
        <v>32</v>
      </c>
      <c r="E23" s="38"/>
      <c r="F23" s="38"/>
      <c r="G23" s="38"/>
      <c r="H23" s="38"/>
      <c r="I23" s="32" t="s">
        <v>24</v>
      </c>
      <c r="J23" s="27" t="s">
        <v>1</v>
      </c>
      <c r="K23" s="38"/>
      <c r="L23" s="60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39"/>
      <c r="C24" s="38"/>
      <c r="D24" s="38"/>
      <c r="E24" s="27" t="s">
        <v>33</v>
      </c>
      <c r="F24" s="38"/>
      <c r="G24" s="38"/>
      <c r="H24" s="38"/>
      <c r="I24" s="32" t="s">
        <v>26</v>
      </c>
      <c r="J24" s="27" t="s">
        <v>1</v>
      </c>
      <c r="K24" s="38"/>
      <c r="L24" s="60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39"/>
      <c r="C25" s="38"/>
      <c r="D25" s="38"/>
      <c r="E25" s="38"/>
      <c r="F25" s="38"/>
      <c r="G25" s="38"/>
      <c r="H25" s="38"/>
      <c r="I25" s="38"/>
      <c r="J25" s="38"/>
      <c r="K25" s="38"/>
      <c r="L25" s="60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39"/>
      <c r="C26" s="38"/>
      <c r="D26" s="32" t="s">
        <v>34</v>
      </c>
      <c r="E26" s="38"/>
      <c r="F26" s="38"/>
      <c r="G26" s="38"/>
      <c r="H26" s="38"/>
      <c r="I26" s="38"/>
      <c r="J26" s="38"/>
      <c r="K26" s="38"/>
      <c r="L26" s="60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27"/>
      <c r="B27" s="128"/>
      <c r="C27" s="127"/>
      <c r="D27" s="127"/>
      <c r="E27" s="36" t="s">
        <v>1</v>
      </c>
      <c r="F27" s="36"/>
      <c r="G27" s="36"/>
      <c r="H27" s="36"/>
      <c r="I27" s="127"/>
      <c r="J27" s="127"/>
      <c r="K27" s="127"/>
      <c r="L27" s="129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</row>
    <row r="28" s="2" customFormat="1" ht="6.96" customHeigh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60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39"/>
      <c r="C29" s="38"/>
      <c r="D29" s="95"/>
      <c r="E29" s="95"/>
      <c r="F29" s="95"/>
      <c r="G29" s="95"/>
      <c r="H29" s="95"/>
      <c r="I29" s="95"/>
      <c r="J29" s="95"/>
      <c r="K29" s="95"/>
      <c r="L29" s="60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39"/>
      <c r="C30" s="38"/>
      <c r="D30" s="130" t="s">
        <v>35</v>
      </c>
      <c r="E30" s="38"/>
      <c r="F30" s="38"/>
      <c r="G30" s="38"/>
      <c r="H30" s="38"/>
      <c r="I30" s="38"/>
      <c r="J30" s="101">
        <f>ROUND(J121, 2)</f>
        <v>0</v>
      </c>
      <c r="K30" s="38"/>
      <c r="L30" s="60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39"/>
      <c r="C31" s="38"/>
      <c r="D31" s="95"/>
      <c r="E31" s="95"/>
      <c r="F31" s="95"/>
      <c r="G31" s="95"/>
      <c r="H31" s="95"/>
      <c r="I31" s="95"/>
      <c r="J31" s="95"/>
      <c r="K31" s="95"/>
      <c r="L31" s="60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39"/>
      <c r="C32" s="38"/>
      <c r="D32" s="38"/>
      <c r="E32" s="38"/>
      <c r="F32" s="43" t="s">
        <v>37</v>
      </c>
      <c r="G32" s="38"/>
      <c r="H32" s="38"/>
      <c r="I32" s="43" t="s">
        <v>36</v>
      </c>
      <c r="J32" s="43" t="s">
        <v>38</v>
      </c>
      <c r="K32" s="38"/>
      <c r="L32" s="60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39"/>
      <c r="C33" s="38"/>
      <c r="D33" s="131" t="s">
        <v>39</v>
      </c>
      <c r="E33" s="45" t="s">
        <v>40</v>
      </c>
      <c r="F33" s="132">
        <f>ROUND((SUM(BE121:BE376)),  2)</f>
        <v>0</v>
      </c>
      <c r="G33" s="133"/>
      <c r="H33" s="133"/>
      <c r="I33" s="134">
        <v>0.20000000000000001</v>
      </c>
      <c r="J33" s="132">
        <f>ROUND(((SUM(BE121:BE376))*I33),  2)</f>
        <v>0</v>
      </c>
      <c r="K33" s="38"/>
      <c r="L33" s="60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39"/>
      <c r="C34" s="38"/>
      <c r="D34" s="38"/>
      <c r="E34" s="45" t="s">
        <v>41</v>
      </c>
      <c r="F34" s="132">
        <f>ROUND((SUM(BF121:BF376)),  2)</f>
        <v>0</v>
      </c>
      <c r="G34" s="133"/>
      <c r="H34" s="133"/>
      <c r="I34" s="134">
        <v>0.20000000000000001</v>
      </c>
      <c r="J34" s="132">
        <f>ROUND(((SUM(BF121:BF376))*I34),  2)</f>
        <v>0</v>
      </c>
      <c r="K34" s="38"/>
      <c r="L34" s="60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39"/>
      <c r="C35" s="38"/>
      <c r="D35" s="38"/>
      <c r="E35" s="32" t="s">
        <v>42</v>
      </c>
      <c r="F35" s="135">
        <f>ROUND((SUM(BG121:BG376)),  2)</f>
        <v>0</v>
      </c>
      <c r="G35" s="38"/>
      <c r="H35" s="38"/>
      <c r="I35" s="136">
        <v>0.20000000000000001</v>
      </c>
      <c r="J35" s="135">
        <f>0</f>
        <v>0</v>
      </c>
      <c r="K35" s="38"/>
      <c r="L35" s="60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39"/>
      <c r="C36" s="38"/>
      <c r="D36" s="38"/>
      <c r="E36" s="32" t="s">
        <v>43</v>
      </c>
      <c r="F36" s="135">
        <f>ROUND((SUM(BH121:BH376)),  2)</f>
        <v>0</v>
      </c>
      <c r="G36" s="38"/>
      <c r="H36" s="38"/>
      <c r="I36" s="136">
        <v>0.20000000000000001</v>
      </c>
      <c r="J36" s="135">
        <f>0</f>
        <v>0</v>
      </c>
      <c r="K36" s="38"/>
      <c r="L36" s="60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45" t="s">
        <v>44</v>
      </c>
      <c r="F37" s="132">
        <f>ROUND((SUM(BI121:BI376)),  2)</f>
        <v>0</v>
      </c>
      <c r="G37" s="133"/>
      <c r="H37" s="133"/>
      <c r="I37" s="134">
        <v>0</v>
      </c>
      <c r="J37" s="132">
        <f>0</f>
        <v>0</v>
      </c>
      <c r="K37" s="38"/>
      <c r="L37" s="60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39"/>
      <c r="C38" s="38"/>
      <c r="D38" s="38"/>
      <c r="E38" s="38"/>
      <c r="F38" s="38"/>
      <c r="G38" s="38"/>
      <c r="H38" s="38"/>
      <c r="I38" s="38"/>
      <c r="J38" s="38"/>
      <c r="K38" s="38"/>
      <c r="L38" s="60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39"/>
      <c r="C39" s="137"/>
      <c r="D39" s="138" t="s">
        <v>45</v>
      </c>
      <c r="E39" s="86"/>
      <c r="F39" s="86"/>
      <c r="G39" s="139" t="s">
        <v>46</v>
      </c>
      <c r="H39" s="140" t="s">
        <v>47</v>
      </c>
      <c r="I39" s="86"/>
      <c r="J39" s="141">
        <f>SUM(J30:J37)</f>
        <v>0</v>
      </c>
      <c r="K39" s="142"/>
      <c r="L39" s="60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60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2"/>
      <c r="L41" s="22"/>
    </row>
    <row r="42" s="1" customFormat="1" ht="14.4" customHeight="1">
      <c r="B42" s="22"/>
      <c r="L42" s="22"/>
    </row>
    <row r="43" s="1" customFormat="1" ht="14.4" customHeight="1">
      <c r="B43" s="22"/>
      <c r="L43" s="22"/>
    </row>
    <row r="44" s="1" customFormat="1" ht="14.4" customHeight="1">
      <c r="B44" s="22"/>
      <c r="L44" s="22"/>
    </row>
    <row r="45" s="1" customFormat="1" ht="14.4" customHeight="1">
      <c r="B45" s="22"/>
      <c r="L45" s="22"/>
    </row>
    <row r="46" s="1" customFormat="1" ht="14.4" customHeight="1">
      <c r="B46" s="22"/>
      <c r="L46" s="22"/>
    </row>
    <row r="47" s="1" customFormat="1" ht="14.4" customHeight="1">
      <c r="B47" s="22"/>
      <c r="L47" s="22"/>
    </row>
    <row r="48" s="1" customFormat="1" ht="14.4" customHeight="1">
      <c r="B48" s="22"/>
      <c r="L48" s="22"/>
    </row>
    <row r="49" s="1" customFormat="1" ht="14.4" customHeight="1">
      <c r="B49" s="22"/>
      <c r="L49" s="22"/>
    </row>
    <row r="50" s="2" customFormat="1" ht="14.4" customHeight="1">
      <c r="B50" s="60"/>
      <c r="D50" s="61" t="s">
        <v>48</v>
      </c>
      <c r="E50" s="62"/>
      <c r="F50" s="62"/>
      <c r="G50" s="61" t="s">
        <v>49</v>
      </c>
      <c r="H50" s="62"/>
      <c r="I50" s="62"/>
      <c r="J50" s="62"/>
      <c r="K50" s="62"/>
      <c r="L50" s="60"/>
    </row>
    <row r="51">
      <c r="B51" s="22"/>
      <c r="L51" s="22"/>
    </row>
    <row r="52">
      <c r="B52" s="22"/>
      <c r="L52" s="22"/>
    </row>
    <row r="53">
      <c r="B53" s="22"/>
      <c r="L53" s="22"/>
    </row>
    <row r="54">
      <c r="B54" s="22"/>
      <c r="L54" s="22"/>
    </row>
    <row r="55">
      <c r="B55" s="22"/>
      <c r="L55" s="22"/>
    </row>
    <row r="56">
      <c r="B56" s="22"/>
      <c r="L56" s="22"/>
    </row>
    <row r="57">
      <c r="B57" s="22"/>
      <c r="L57" s="22"/>
    </row>
    <row r="58">
      <c r="B58" s="22"/>
      <c r="L58" s="22"/>
    </row>
    <row r="59">
      <c r="B59" s="22"/>
      <c r="L59" s="22"/>
    </row>
    <row r="60">
      <c r="B60" s="22"/>
      <c r="L60" s="22"/>
    </row>
    <row r="61" s="2" customFormat="1">
      <c r="A61" s="38"/>
      <c r="B61" s="39"/>
      <c r="C61" s="38"/>
      <c r="D61" s="63" t="s">
        <v>50</v>
      </c>
      <c r="E61" s="41"/>
      <c r="F61" s="143" t="s">
        <v>51</v>
      </c>
      <c r="G61" s="63" t="s">
        <v>50</v>
      </c>
      <c r="H61" s="41"/>
      <c r="I61" s="41"/>
      <c r="J61" s="144" t="s">
        <v>51</v>
      </c>
      <c r="K61" s="41"/>
      <c r="L61" s="60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2"/>
      <c r="L62" s="22"/>
    </row>
    <row r="63">
      <c r="B63" s="22"/>
      <c r="L63" s="22"/>
    </row>
    <row r="64">
      <c r="B64" s="22"/>
      <c r="L64" s="22"/>
    </row>
    <row r="65" s="2" customFormat="1">
      <c r="A65" s="38"/>
      <c r="B65" s="39"/>
      <c r="C65" s="38"/>
      <c r="D65" s="61" t="s">
        <v>52</v>
      </c>
      <c r="E65" s="64"/>
      <c r="F65" s="64"/>
      <c r="G65" s="61" t="s">
        <v>53</v>
      </c>
      <c r="H65" s="64"/>
      <c r="I65" s="64"/>
      <c r="J65" s="64"/>
      <c r="K65" s="64"/>
      <c r="L65" s="60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2"/>
      <c r="L66" s="22"/>
    </row>
    <row r="67">
      <c r="B67" s="22"/>
      <c r="L67" s="22"/>
    </row>
    <row r="68">
      <c r="B68" s="22"/>
      <c r="L68" s="22"/>
    </row>
    <row r="69">
      <c r="B69" s="22"/>
      <c r="L69" s="22"/>
    </row>
    <row r="70">
      <c r="B70" s="22"/>
      <c r="L70" s="22"/>
    </row>
    <row r="71">
      <c r="B71" s="22"/>
      <c r="L71" s="22"/>
    </row>
    <row r="72">
      <c r="B72" s="22"/>
      <c r="L72" s="22"/>
    </row>
    <row r="73">
      <c r="B73" s="22"/>
      <c r="L73" s="22"/>
    </row>
    <row r="74">
      <c r="B74" s="22"/>
      <c r="L74" s="22"/>
    </row>
    <row r="75">
      <c r="B75" s="22"/>
      <c r="L75" s="22"/>
    </row>
    <row r="76" s="2" customFormat="1">
      <c r="A76" s="38"/>
      <c r="B76" s="39"/>
      <c r="C76" s="38"/>
      <c r="D76" s="63" t="s">
        <v>50</v>
      </c>
      <c r="E76" s="41"/>
      <c r="F76" s="143" t="s">
        <v>51</v>
      </c>
      <c r="G76" s="63" t="s">
        <v>50</v>
      </c>
      <c r="H76" s="41"/>
      <c r="I76" s="41"/>
      <c r="J76" s="144" t="s">
        <v>51</v>
      </c>
      <c r="K76" s="41"/>
      <c r="L76" s="60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0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0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91</v>
      </c>
      <c r="D82" s="38"/>
      <c r="E82" s="38"/>
      <c r="F82" s="38"/>
      <c r="G82" s="38"/>
      <c r="H82" s="38"/>
      <c r="I82" s="38"/>
      <c r="J82" s="38"/>
      <c r="K82" s="38"/>
      <c r="L82" s="60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60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38"/>
      <c r="E84" s="38"/>
      <c r="F84" s="38"/>
      <c r="G84" s="38"/>
      <c r="H84" s="38"/>
      <c r="I84" s="38"/>
      <c r="J84" s="38"/>
      <c r="K84" s="38"/>
      <c r="L84" s="60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126" t="str">
        <f>E7</f>
        <v>ROZŠÍRENIE INŽINIERSKYCH SIETÍ - II. ETAPA</v>
      </c>
      <c r="F85" s="32"/>
      <c r="G85" s="32"/>
      <c r="H85" s="32"/>
      <c r="I85" s="38"/>
      <c r="J85" s="38"/>
      <c r="K85" s="38"/>
      <c r="L85" s="60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89</v>
      </c>
      <c r="D86" s="38"/>
      <c r="E86" s="38"/>
      <c r="F86" s="38"/>
      <c r="G86" s="38"/>
      <c r="H86" s="38"/>
      <c r="I86" s="38"/>
      <c r="J86" s="38"/>
      <c r="K86" s="38"/>
      <c r="L86" s="60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30" customHeight="1">
      <c r="A87" s="38"/>
      <c r="B87" s="39"/>
      <c r="C87" s="38"/>
      <c r="D87" s="38"/>
      <c r="E87" s="72" t="str">
        <f>E9</f>
        <v>2-23-2 - ROZŠÍRENIE VEREJNÉHO VODOVODU - II. ETAPA</v>
      </c>
      <c r="F87" s="38"/>
      <c r="G87" s="38"/>
      <c r="H87" s="38"/>
      <c r="I87" s="38"/>
      <c r="J87" s="38"/>
      <c r="K87" s="38"/>
      <c r="L87" s="60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60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38"/>
      <c r="E89" s="38"/>
      <c r="F89" s="27" t="str">
        <f>F12</f>
        <v>Svätý Kríž</v>
      </c>
      <c r="G89" s="38"/>
      <c r="H89" s="38"/>
      <c r="I89" s="32" t="s">
        <v>21</v>
      </c>
      <c r="J89" s="74" t="str">
        <f>IF(J12="","",J12)</f>
        <v>15. 8. 2023</v>
      </c>
      <c r="K89" s="38"/>
      <c r="L89" s="60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60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23</v>
      </c>
      <c r="D91" s="38"/>
      <c r="E91" s="38"/>
      <c r="F91" s="27" t="str">
        <f>E15</f>
        <v>Obec Svätý Kríž</v>
      </c>
      <c r="G91" s="38"/>
      <c r="H91" s="38"/>
      <c r="I91" s="32" t="s">
        <v>29</v>
      </c>
      <c r="J91" s="36" t="str">
        <f>E21</f>
        <v>Ing. Maroš Salva</v>
      </c>
      <c r="K91" s="38"/>
      <c r="L91" s="60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38"/>
      <c r="E92" s="38"/>
      <c r="F92" s="27" t="str">
        <f>IF(E18="","",E18)</f>
        <v>Vyplň údaj</v>
      </c>
      <c r="G92" s="38"/>
      <c r="H92" s="38"/>
      <c r="I92" s="32" t="s">
        <v>32</v>
      </c>
      <c r="J92" s="36" t="str">
        <f>E24</f>
        <v>www.rozpoctar.com</v>
      </c>
      <c r="K92" s="38"/>
      <c r="L92" s="60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60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45" t="s">
        <v>92</v>
      </c>
      <c r="D94" s="137"/>
      <c r="E94" s="137"/>
      <c r="F94" s="137"/>
      <c r="G94" s="137"/>
      <c r="H94" s="137"/>
      <c r="I94" s="137"/>
      <c r="J94" s="146" t="s">
        <v>93</v>
      </c>
      <c r="K94" s="137"/>
      <c r="L94" s="60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60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47" t="s">
        <v>94</v>
      </c>
      <c r="D96" s="38"/>
      <c r="E96" s="38"/>
      <c r="F96" s="38"/>
      <c r="G96" s="38"/>
      <c r="H96" s="38"/>
      <c r="I96" s="38"/>
      <c r="J96" s="101">
        <f>J121</f>
        <v>0</v>
      </c>
      <c r="K96" s="38"/>
      <c r="L96" s="60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9" t="s">
        <v>95</v>
      </c>
    </row>
    <row r="97" s="9" customFormat="1" ht="24.96" customHeight="1">
      <c r="A97" s="9"/>
      <c r="B97" s="148"/>
      <c r="C97" s="9"/>
      <c r="D97" s="149" t="s">
        <v>96</v>
      </c>
      <c r="E97" s="150"/>
      <c r="F97" s="150"/>
      <c r="G97" s="150"/>
      <c r="H97" s="150"/>
      <c r="I97" s="150"/>
      <c r="J97" s="151">
        <f>J122</f>
        <v>0</v>
      </c>
      <c r="K97" s="9"/>
      <c r="L97" s="14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2"/>
      <c r="C98" s="10"/>
      <c r="D98" s="153" t="s">
        <v>97</v>
      </c>
      <c r="E98" s="154"/>
      <c r="F98" s="154"/>
      <c r="G98" s="154"/>
      <c r="H98" s="154"/>
      <c r="I98" s="154"/>
      <c r="J98" s="155">
        <f>J123</f>
        <v>0</v>
      </c>
      <c r="K98" s="10"/>
      <c r="L98" s="15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2"/>
      <c r="C99" s="10"/>
      <c r="D99" s="153" t="s">
        <v>98</v>
      </c>
      <c r="E99" s="154"/>
      <c r="F99" s="154"/>
      <c r="G99" s="154"/>
      <c r="H99" s="154"/>
      <c r="I99" s="154"/>
      <c r="J99" s="155">
        <f>J320</f>
        <v>0</v>
      </c>
      <c r="K99" s="10"/>
      <c r="L99" s="15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2"/>
      <c r="C100" s="10"/>
      <c r="D100" s="153" t="s">
        <v>99</v>
      </c>
      <c r="E100" s="154"/>
      <c r="F100" s="154"/>
      <c r="G100" s="154"/>
      <c r="H100" s="154"/>
      <c r="I100" s="154"/>
      <c r="J100" s="155">
        <f>J326</f>
        <v>0</v>
      </c>
      <c r="K100" s="10"/>
      <c r="L100" s="15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2"/>
      <c r="C101" s="10"/>
      <c r="D101" s="153" t="s">
        <v>100</v>
      </c>
      <c r="E101" s="154"/>
      <c r="F101" s="154"/>
      <c r="G101" s="154"/>
      <c r="H101" s="154"/>
      <c r="I101" s="154"/>
      <c r="J101" s="155">
        <f>J375</f>
        <v>0</v>
      </c>
      <c r="K101" s="10"/>
      <c r="L101" s="15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8"/>
      <c r="B102" s="39"/>
      <c r="C102" s="38"/>
      <c r="D102" s="38"/>
      <c r="E102" s="38"/>
      <c r="F102" s="38"/>
      <c r="G102" s="38"/>
      <c r="H102" s="38"/>
      <c r="I102" s="38"/>
      <c r="J102" s="38"/>
      <c r="K102" s="38"/>
      <c r="L102" s="60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0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0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101</v>
      </c>
      <c r="D108" s="38"/>
      <c r="E108" s="38"/>
      <c r="F108" s="38"/>
      <c r="G108" s="38"/>
      <c r="H108" s="38"/>
      <c r="I108" s="38"/>
      <c r="J108" s="38"/>
      <c r="K108" s="38"/>
      <c r="L108" s="60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38"/>
      <c r="D109" s="38"/>
      <c r="E109" s="38"/>
      <c r="F109" s="38"/>
      <c r="G109" s="38"/>
      <c r="H109" s="38"/>
      <c r="I109" s="38"/>
      <c r="J109" s="38"/>
      <c r="K109" s="38"/>
      <c r="L109" s="60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15</v>
      </c>
      <c r="D110" s="38"/>
      <c r="E110" s="38"/>
      <c r="F110" s="38"/>
      <c r="G110" s="38"/>
      <c r="H110" s="38"/>
      <c r="I110" s="38"/>
      <c r="J110" s="38"/>
      <c r="K110" s="38"/>
      <c r="L110" s="60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38"/>
      <c r="D111" s="38"/>
      <c r="E111" s="126" t="str">
        <f>E7</f>
        <v>ROZŠÍRENIE INŽINIERSKYCH SIETÍ - II. ETAPA</v>
      </c>
      <c r="F111" s="32"/>
      <c r="G111" s="32"/>
      <c r="H111" s="32"/>
      <c r="I111" s="38"/>
      <c r="J111" s="38"/>
      <c r="K111" s="38"/>
      <c r="L111" s="60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89</v>
      </c>
      <c r="D112" s="38"/>
      <c r="E112" s="38"/>
      <c r="F112" s="38"/>
      <c r="G112" s="38"/>
      <c r="H112" s="38"/>
      <c r="I112" s="38"/>
      <c r="J112" s="38"/>
      <c r="K112" s="38"/>
      <c r="L112" s="60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30" customHeight="1">
      <c r="A113" s="38"/>
      <c r="B113" s="39"/>
      <c r="C113" s="38"/>
      <c r="D113" s="38"/>
      <c r="E113" s="72" t="str">
        <f>E9</f>
        <v>2-23-2 - ROZŠÍRENIE VEREJNÉHO VODOVODU - II. ETAPA</v>
      </c>
      <c r="F113" s="38"/>
      <c r="G113" s="38"/>
      <c r="H113" s="38"/>
      <c r="I113" s="38"/>
      <c r="J113" s="38"/>
      <c r="K113" s="38"/>
      <c r="L113" s="60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38"/>
      <c r="D114" s="38"/>
      <c r="E114" s="38"/>
      <c r="F114" s="38"/>
      <c r="G114" s="38"/>
      <c r="H114" s="38"/>
      <c r="I114" s="38"/>
      <c r="J114" s="38"/>
      <c r="K114" s="38"/>
      <c r="L114" s="60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19</v>
      </c>
      <c r="D115" s="38"/>
      <c r="E115" s="38"/>
      <c r="F115" s="27" t="str">
        <f>F12</f>
        <v>Svätý Kríž</v>
      </c>
      <c r="G115" s="38"/>
      <c r="H115" s="38"/>
      <c r="I115" s="32" t="s">
        <v>21</v>
      </c>
      <c r="J115" s="74" t="str">
        <f>IF(J12="","",J12)</f>
        <v>15. 8. 2023</v>
      </c>
      <c r="K115" s="38"/>
      <c r="L115" s="60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38"/>
      <c r="D116" s="38"/>
      <c r="E116" s="38"/>
      <c r="F116" s="38"/>
      <c r="G116" s="38"/>
      <c r="H116" s="38"/>
      <c r="I116" s="38"/>
      <c r="J116" s="38"/>
      <c r="K116" s="38"/>
      <c r="L116" s="60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23</v>
      </c>
      <c r="D117" s="38"/>
      <c r="E117" s="38"/>
      <c r="F117" s="27" t="str">
        <f>E15</f>
        <v>Obec Svätý Kríž</v>
      </c>
      <c r="G117" s="38"/>
      <c r="H117" s="38"/>
      <c r="I117" s="32" t="s">
        <v>29</v>
      </c>
      <c r="J117" s="36" t="str">
        <f>E21</f>
        <v>Ing. Maroš Salva</v>
      </c>
      <c r="K117" s="38"/>
      <c r="L117" s="60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27</v>
      </c>
      <c r="D118" s="38"/>
      <c r="E118" s="38"/>
      <c r="F118" s="27" t="str">
        <f>IF(E18="","",E18)</f>
        <v>Vyplň údaj</v>
      </c>
      <c r="G118" s="38"/>
      <c r="H118" s="38"/>
      <c r="I118" s="32" t="s">
        <v>32</v>
      </c>
      <c r="J118" s="36" t="str">
        <f>E24</f>
        <v>www.rozpoctar.com</v>
      </c>
      <c r="K118" s="38"/>
      <c r="L118" s="60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38"/>
      <c r="D119" s="38"/>
      <c r="E119" s="38"/>
      <c r="F119" s="38"/>
      <c r="G119" s="38"/>
      <c r="H119" s="38"/>
      <c r="I119" s="38"/>
      <c r="J119" s="38"/>
      <c r="K119" s="38"/>
      <c r="L119" s="60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156"/>
      <c r="B120" s="157"/>
      <c r="C120" s="158" t="s">
        <v>102</v>
      </c>
      <c r="D120" s="159" t="s">
        <v>60</v>
      </c>
      <c r="E120" s="159" t="s">
        <v>56</v>
      </c>
      <c r="F120" s="159" t="s">
        <v>57</v>
      </c>
      <c r="G120" s="159" t="s">
        <v>103</v>
      </c>
      <c r="H120" s="159" t="s">
        <v>104</v>
      </c>
      <c r="I120" s="159" t="s">
        <v>105</v>
      </c>
      <c r="J120" s="160" t="s">
        <v>93</v>
      </c>
      <c r="K120" s="161" t="s">
        <v>106</v>
      </c>
      <c r="L120" s="162"/>
      <c r="M120" s="91" t="s">
        <v>1</v>
      </c>
      <c r="N120" s="92" t="s">
        <v>39</v>
      </c>
      <c r="O120" s="92" t="s">
        <v>107</v>
      </c>
      <c r="P120" s="92" t="s">
        <v>108</v>
      </c>
      <c r="Q120" s="92" t="s">
        <v>109</v>
      </c>
      <c r="R120" s="92" t="s">
        <v>110</v>
      </c>
      <c r="S120" s="92" t="s">
        <v>111</v>
      </c>
      <c r="T120" s="93" t="s">
        <v>112</v>
      </c>
      <c r="U120" s="156"/>
      <c r="V120" s="156"/>
      <c r="W120" s="156"/>
      <c r="X120" s="156"/>
      <c r="Y120" s="156"/>
      <c r="Z120" s="156"/>
      <c r="AA120" s="156"/>
      <c r="AB120" s="156"/>
      <c r="AC120" s="156"/>
      <c r="AD120" s="156"/>
      <c r="AE120" s="156"/>
    </row>
    <row r="121" s="2" customFormat="1" ht="22.8" customHeight="1">
      <c r="A121" s="38"/>
      <c r="B121" s="39"/>
      <c r="C121" s="98" t="s">
        <v>94</v>
      </c>
      <c r="D121" s="38"/>
      <c r="E121" s="38"/>
      <c r="F121" s="38"/>
      <c r="G121" s="38"/>
      <c r="H121" s="38"/>
      <c r="I121" s="38"/>
      <c r="J121" s="163">
        <f>BK121</f>
        <v>0</v>
      </c>
      <c r="K121" s="38"/>
      <c r="L121" s="39"/>
      <c r="M121" s="94"/>
      <c r="N121" s="78"/>
      <c r="O121" s="95"/>
      <c r="P121" s="164">
        <f>P122</f>
        <v>0</v>
      </c>
      <c r="Q121" s="95"/>
      <c r="R121" s="164">
        <f>R122</f>
        <v>884.07904719999999</v>
      </c>
      <c r="S121" s="95"/>
      <c r="T121" s="165">
        <f>T122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9" t="s">
        <v>74</v>
      </c>
      <c r="AU121" s="19" t="s">
        <v>95</v>
      </c>
      <c r="BK121" s="166">
        <f>BK122</f>
        <v>0</v>
      </c>
    </row>
    <row r="122" s="12" customFormat="1" ht="25.92" customHeight="1">
      <c r="A122" s="12"/>
      <c r="B122" s="167"/>
      <c r="C122" s="12"/>
      <c r="D122" s="168" t="s">
        <v>74</v>
      </c>
      <c r="E122" s="169" t="s">
        <v>113</v>
      </c>
      <c r="F122" s="169" t="s">
        <v>114</v>
      </c>
      <c r="G122" s="12"/>
      <c r="H122" s="12"/>
      <c r="I122" s="170"/>
      <c r="J122" s="171">
        <f>BK122</f>
        <v>0</v>
      </c>
      <c r="K122" s="12"/>
      <c r="L122" s="167"/>
      <c r="M122" s="172"/>
      <c r="N122" s="173"/>
      <c r="O122" s="173"/>
      <c r="P122" s="174">
        <f>P123+P320+P326+P375</f>
        <v>0</v>
      </c>
      <c r="Q122" s="173"/>
      <c r="R122" s="174">
        <f>R123+R320+R326+R375</f>
        <v>884.07904719999999</v>
      </c>
      <c r="S122" s="173"/>
      <c r="T122" s="175">
        <f>T123+T320+T326+T375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68" t="s">
        <v>83</v>
      </c>
      <c r="AT122" s="176" t="s">
        <v>74</v>
      </c>
      <c r="AU122" s="176" t="s">
        <v>75</v>
      </c>
      <c r="AY122" s="168" t="s">
        <v>115</v>
      </c>
      <c r="BK122" s="177">
        <f>BK123+BK320+BK326+BK375</f>
        <v>0</v>
      </c>
    </row>
    <row r="123" s="12" customFormat="1" ht="22.8" customHeight="1">
      <c r="A123" s="12"/>
      <c r="B123" s="167"/>
      <c r="C123" s="12"/>
      <c r="D123" s="168" t="s">
        <v>74</v>
      </c>
      <c r="E123" s="178" t="s">
        <v>83</v>
      </c>
      <c r="F123" s="178" t="s">
        <v>116</v>
      </c>
      <c r="G123" s="12"/>
      <c r="H123" s="12"/>
      <c r="I123" s="170"/>
      <c r="J123" s="179">
        <f>BK123</f>
        <v>0</v>
      </c>
      <c r="K123" s="12"/>
      <c r="L123" s="167"/>
      <c r="M123" s="172"/>
      <c r="N123" s="173"/>
      <c r="O123" s="173"/>
      <c r="P123" s="174">
        <f>SUM(P124:P319)</f>
        <v>0</v>
      </c>
      <c r="Q123" s="173"/>
      <c r="R123" s="174">
        <f>SUM(R124:R319)</f>
        <v>600.87327519999997</v>
      </c>
      <c r="S123" s="173"/>
      <c r="T123" s="175">
        <f>SUM(T124:T319)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68" t="s">
        <v>83</v>
      </c>
      <c r="AT123" s="176" t="s">
        <v>74</v>
      </c>
      <c r="AU123" s="176" t="s">
        <v>83</v>
      </c>
      <c r="AY123" s="168" t="s">
        <v>115</v>
      </c>
      <c r="BK123" s="177">
        <f>SUM(BK124:BK319)</f>
        <v>0</v>
      </c>
    </row>
    <row r="124" s="2" customFormat="1" ht="24.15" customHeight="1">
      <c r="A124" s="38"/>
      <c r="B124" s="180"/>
      <c r="C124" s="181" t="s">
        <v>83</v>
      </c>
      <c r="D124" s="181" t="s">
        <v>117</v>
      </c>
      <c r="E124" s="182" t="s">
        <v>155</v>
      </c>
      <c r="F124" s="183" t="s">
        <v>156</v>
      </c>
      <c r="G124" s="184" t="s">
        <v>120</v>
      </c>
      <c r="H124" s="185">
        <v>1384.1400000000001</v>
      </c>
      <c r="I124" s="186"/>
      <c r="J124" s="187">
        <f>ROUND(I124*H124,2)</f>
        <v>0</v>
      </c>
      <c r="K124" s="188"/>
      <c r="L124" s="39"/>
      <c r="M124" s="189" t="s">
        <v>1</v>
      </c>
      <c r="N124" s="190" t="s">
        <v>41</v>
      </c>
      <c r="O124" s="82"/>
      <c r="P124" s="191">
        <f>O124*H124</f>
        <v>0</v>
      </c>
      <c r="Q124" s="191">
        <v>0</v>
      </c>
      <c r="R124" s="191">
        <f>Q124*H124</f>
        <v>0</v>
      </c>
      <c r="S124" s="191">
        <v>0</v>
      </c>
      <c r="T124" s="192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193" t="s">
        <v>121</v>
      </c>
      <c r="AT124" s="193" t="s">
        <v>117</v>
      </c>
      <c r="AU124" s="193" t="s">
        <v>122</v>
      </c>
      <c r="AY124" s="19" t="s">
        <v>115</v>
      </c>
      <c r="BE124" s="194">
        <f>IF(N124="základná",J124,0)</f>
        <v>0</v>
      </c>
      <c r="BF124" s="194">
        <f>IF(N124="znížená",J124,0)</f>
        <v>0</v>
      </c>
      <c r="BG124" s="194">
        <f>IF(N124="zákl. prenesená",J124,0)</f>
        <v>0</v>
      </c>
      <c r="BH124" s="194">
        <f>IF(N124="zníž. prenesená",J124,0)</f>
        <v>0</v>
      </c>
      <c r="BI124" s="194">
        <f>IF(N124="nulová",J124,0)</f>
        <v>0</v>
      </c>
      <c r="BJ124" s="19" t="s">
        <v>122</v>
      </c>
      <c r="BK124" s="194">
        <f>ROUND(I124*H124,2)</f>
        <v>0</v>
      </c>
      <c r="BL124" s="19" t="s">
        <v>121</v>
      </c>
      <c r="BM124" s="193" t="s">
        <v>626</v>
      </c>
    </row>
    <row r="125" s="16" customFormat="1">
      <c r="A125" s="16"/>
      <c r="B125" s="220"/>
      <c r="C125" s="16"/>
      <c r="D125" s="196" t="s">
        <v>124</v>
      </c>
      <c r="E125" s="221" t="s">
        <v>1</v>
      </c>
      <c r="F125" s="222" t="s">
        <v>627</v>
      </c>
      <c r="G125" s="16"/>
      <c r="H125" s="221" t="s">
        <v>1</v>
      </c>
      <c r="I125" s="223"/>
      <c r="J125" s="16"/>
      <c r="K125" s="16"/>
      <c r="L125" s="220"/>
      <c r="M125" s="224"/>
      <c r="N125" s="225"/>
      <c r="O125" s="225"/>
      <c r="P125" s="225"/>
      <c r="Q125" s="225"/>
      <c r="R125" s="225"/>
      <c r="S125" s="225"/>
      <c r="T125" s="22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T125" s="221" t="s">
        <v>124</v>
      </c>
      <c r="AU125" s="221" t="s">
        <v>122</v>
      </c>
      <c r="AV125" s="16" t="s">
        <v>83</v>
      </c>
      <c r="AW125" s="16" t="s">
        <v>31</v>
      </c>
      <c r="AX125" s="16" t="s">
        <v>75</v>
      </c>
      <c r="AY125" s="221" t="s">
        <v>115</v>
      </c>
    </row>
    <row r="126" s="13" customFormat="1">
      <c r="A126" s="13"/>
      <c r="B126" s="195"/>
      <c r="C126" s="13"/>
      <c r="D126" s="196" t="s">
        <v>124</v>
      </c>
      <c r="E126" s="197" t="s">
        <v>1</v>
      </c>
      <c r="F126" s="198" t="s">
        <v>628</v>
      </c>
      <c r="G126" s="13"/>
      <c r="H126" s="199">
        <v>12.359999999999999</v>
      </c>
      <c r="I126" s="200"/>
      <c r="J126" s="13"/>
      <c r="K126" s="13"/>
      <c r="L126" s="195"/>
      <c r="M126" s="201"/>
      <c r="N126" s="202"/>
      <c r="O126" s="202"/>
      <c r="P126" s="202"/>
      <c r="Q126" s="202"/>
      <c r="R126" s="202"/>
      <c r="S126" s="202"/>
      <c r="T126" s="20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197" t="s">
        <v>124</v>
      </c>
      <c r="AU126" s="197" t="s">
        <v>122</v>
      </c>
      <c r="AV126" s="13" t="s">
        <v>122</v>
      </c>
      <c r="AW126" s="13" t="s">
        <v>31</v>
      </c>
      <c r="AX126" s="13" t="s">
        <v>75</v>
      </c>
      <c r="AY126" s="197" t="s">
        <v>115</v>
      </c>
    </row>
    <row r="127" s="13" customFormat="1">
      <c r="A127" s="13"/>
      <c r="B127" s="195"/>
      <c r="C127" s="13"/>
      <c r="D127" s="196" t="s">
        <v>124</v>
      </c>
      <c r="E127" s="197" t="s">
        <v>1</v>
      </c>
      <c r="F127" s="198" t="s">
        <v>629</v>
      </c>
      <c r="G127" s="13"/>
      <c r="H127" s="199">
        <v>10.76</v>
      </c>
      <c r="I127" s="200"/>
      <c r="J127" s="13"/>
      <c r="K127" s="13"/>
      <c r="L127" s="195"/>
      <c r="M127" s="201"/>
      <c r="N127" s="202"/>
      <c r="O127" s="202"/>
      <c r="P127" s="202"/>
      <c r="Q127" s="202"/>
      <c r="R127" s="202"/>
      <c r="S127" s="202"/>
      <c r="T127" s="20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197" t="s">
        <v>124</v>
      </c>
      <c r="AU127" s="197" t="s">
        <v>122</v>
      </c>
      <c r="AV127" s="13" t="s">
        <v>122</v>
      </c>
      <c r="AW127" s="13" t="s">
        <v>31</v>
      </c>
      <c r="AX127" s="13" t="s">
        <v>75</v>
      </c>
      <c r="AY127" s="197" t="s">
        <v>115</v>
      </c>
    </row>
    <row r="128" s="13" customFormat="1">
      <c r="A128" s="13"/>
      <c r="B128" s="195"/>
      <c r="C128" s="13"/>
      <c r="D128" s="196" t="s">
        <v>124</v>
      </c>
      <c r="E128" s="197" t="s">
        <v>1</v>
      </c>
      <c r="F128" s="198" t="s">
        <v>630</v>
      </c>
      <c r="G128" s="13"/>
      <c r="H128" s="199">
        <v>10.6</v>
      </c>
      <c r="I128" s="200"/>
      <c r="J128" s="13"/>
      <c r="K128" s="13"/>
      <c r="L128" s="195"/>
      <c r="M128" s="201"/>
      <c r="N128" s="202"/>
      <c r="O128" s="202"/>
      <c r="P128" s="202"/>
      <c r="Q128" s="202"/>
      <c r="R128" s="202"/>
      <c r="S128" s="202"/>
      <c r="T128" s="20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197" t="s">
        <v>124</v>
      </c>
      <c r="AU128" s="197" t="s">
        <v>122</v>
      </c>
      <c r="AV128" s="13" t="s">
        <v>122</v>
      </c>
      <c r="AW128" s="13" t="s">
        <v>31</v>
      </c>
      <c r="AX128" s="13" t="s">
        <v>75</v>
      </c>
      <c r="AY128" s="197" t="s">
        <v>115</v>
      </c>
    </row>
    <row r="129" s="13" customFormat="1">
      <c r="A129" s="13"/>
      <c r="B129" s="195"/>
      <c r="C129" s="13"/>
      <c r="D129" s="196" t="s">
        <v>124</v>
      </c>
      <c r="E129" s="197" t="s">
        <v>1</v>
      </c>
      <c r="F129" s="198" t="s">
        <v>631</v>
      </c>
      <c r="G129" s="13"/>
      <c r="H129" s="199">
        <v>11.039999999999999</v>
      </c>
      <c r="I129" s="200"/>
      <c r="J129" s="13"/>
      <c r="K129" s="13"/>
      <c r="L129" s="195"/>
      <c r="M129" s="201"/>
      <c r="N129" s="202"/>
      <c r="O129" s="202"/>
      <c r="P129" s="202"/>
      <c r="Q129" s="202"/>
      <c r="R129" s="202"/>
      <c r="S129" s="202"/>
      <c r="T129" s="20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197" t="s">
        <v>124</v>
      </c>
      <c r="AU129" s="197" t="s">
        <v>122</v>
      </c>
      <c r="AV129" s="13" t="s">
        <v>122</v>
      </c>
      <c r="AW129" s="13" t="s">
        <v>31</v>
      </c>
      <c r="AX129" s="13" t="s">
        <v>75</v>
      </c>
      <c r="AY129" s="197" t="s">
        <v>115</v>
      </c>
    </row>
    <row r="130" s="13" customFormat="1">
      <c r="A130" s="13"/>
      <c r="B130" s="195"/>
      <c r="C130" s="13"/>
      <c r="D130" s="196" t="s">
        <v>124</v>
      </c>
      <c r="E130" s="197" t="s">
        <v>1</v>
      </c>
      <c r="F130" s="198" t="s">
        <v>632</v>
      </c>
      <c r="G130" s="13"/>
      <c r="H130" s="199">
        <v>11.32</v>
      </c>
      <c r="I130" s="200"/>
      <c r="J130" s="13"/>
      <c r="K130" s="13"/>
      <c r="L130" s="195"/>
      <c r="M130" s="201"/>
      <c r="N130" s="202"/>
      <c r="O130" s="202"/>
      <c r="P130" s="202"/>
      <c r="Q130" s="202"/>
      <c r="R130" s="202"/>
      <c r="S130" s="202"/>
      <c r="T130" s="20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197" t="s">
        <v>124</v>
      </c>
      <c r="AU130" s="197" t="s">
        <v>122</v>
      </c>
      <c r="AV130" s="13" t="s">
        <v>122</v>
      </c>
      <c r="AW130" s="13" t="s">
        <v>31</v>
      </c>
      <c r="AX130" s="13" t="s">
        <v>75</v>
      </c>
      <c r="AY130" s="197" t="s">
        <v>115</v>
      </c>
    </row>
    <row r="131" s="13" customFormat="1">
      <c r="A131" s="13"/>
      <c r="B131" s="195"/>
      <c r="C131" s="13"/>
      <c r="D131" s="196" t="s">
        <v>124</v>
      </c>
      <c r="E131" s="197" t="s">
        <v>1</v>
      </c>
      <c r="F131" s="198" t="s">
        <v>633</v>
      </c>
      <c r="G131" s="13"/>
      <c r="H131" s="199">
        <v>11.52</v>
      </c>
      <c r="I131" s="200"/>
      <c r="J131" s="13"/>
      <c r="K131" s="13"/>
      <c r="L131" s="195"/>
      <c r="M131" s="201"/>
      <c r="N131" s="202"/>
      <c r="O131" s="202"/>
      <c r="P131" s="202"/>
      <c r="Q131" s="202"/>
      <c r="R131" s="202"/>
      <c r="S131" s="202"/>
      <c r="T131" s="20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197" t="s">
        <v>124</v>
      </c>
      <c r="AU131" s="197" t="s">
        <v>122</v>
      </c>
      <c r="AV131" s="13" t="s">
        <v>122</v>
      </c>
      <c r="AW131" s="13" t="s">
        <v>31</v>
      </c>
      <c r="AX131" s="13" t="s">
        <v>75</v>
      </c>
      <c r="AY131" s="197" t="s">
        <v>115</v>
      </c>
    </row>
    <row r="132" s="13" customFormat="1">
      <c r="A132" s="13"/>
      <c r="B132" s="195"/>
      <c r="C132" s="13"/>
      <c r="D132" s="196" t="s">
        <v>124</v>
      </c>
      <c r="E132" s="197" t="s">
        <v>1</v>
      </c>
      <c r="F132" s="198" t="s">
        <v>634</v>
      </c>
      <c r="G132" s="13"/>
      <c r="H132" s="199">
        <v>11.640000000000001</v>
      </c>
      <c r="I132" s="200"/>
      <c r="J132" s="13"/>
      <c r="K132" s="13"/>
      <c r="L132" s="195"/>
      <c r="M132" s="201"/>
      <c r="N132" s="202"/>
      <c r="O132" s="202"/>
      <c r="P132" s="202"/>
      <c r="Q132" s="202"/>
      <c r="R132" s="202"/>
      <c r="S132" s="202"/>
      <c r="T132" s="20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97" t="s">
        <v>124</v>
      </c>
      <c r="AU132" s="197" t="s">
        <v>122</v>
      </c>
      <c r="AV132" s="13" t="s">
        <v>122</v>
      </c>
      <c r="AW132" s="13" t="s">
        <v>31</v>
      </c>
      <c r="AX132" s="13" t="s">
        <v>75</v>
      </c>
      <c r="AY132" s="197" t="s">
        <v>115</v>
      </c>
    </row>
    <row r="133" s="13" customFormat="1">
      <c r="A133" s="13"/>
      <c r="B133" s="195"/>
      <c r="C133" s="13"/>
      <c r="D133" s="196" t="s">
        <v>124</v>
      </c>
      <c r="E133" s="197" t="s">
        <v>1</v>
      </c>
      <c r="F133" s="198" t="s">
        <v>635</v>
      </c>
      <c r="G133" s="13"/>
      <c r="H133" s="199">
        <v>11.48</v>
      </c>
      <c r="I133" s="200"/>
      <c r="J133" s="13"/>
      <c r="K133" s="13"/>
      <c r="L133" s="195"/>
      <c r="M133" s="201"/>
      <c r="N133" s="202"/>
      <c r="O133" s="202"/>
      <c r="P133" s="202"/>
      <c r="Q133" s="202"/>
      <c r="R133" s="202"/>
      <c r="S133" s="202"/>
      <c r="T133" s="20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197" t="s">
        <v>124</v>
      </c>
      <c r="AU133" s="197" t="s">
        <v>122</v>
      </c>
      <c r="AV133" s="13" t="s">
        <v>122</v>
      </c>
      <c r="AW133" s="13" t="s">
        <v>31</v>
      </c>
      <c r="AX133" s="13" t="s">
        <v>75</v>
      </c>
      <c r="AY133" s="197" t="s">
        <v>115</v>
      </c>
    </row>
    <row r="134" s="13" customFormat="1">
      <c r="A134" s="13"/>
      <c r="B134" s="195"/>
      <c r="C134" s="13"/>
      <c r="D134" s="196" t="s">
        <v>124</v>
      </c>
      <c r="E134" s="197" t="s">
        <v>1</v>
      </c>
      <c r="F134" s="198" t="s">
        <v>636</v>
      </c>
      <c r="G134" s="13"/>
      <c r="H134" s="199">
        <v>11.4</v>
      </c>
      <c r="I134" s="200"/>
      <c r="J134" s="13"/>
      <c r="K134" s="13"/>
      <c r="L134" s="195"/>
      <c r="M134" s="201"/>
      <c r="N134" s="202"/>
      <c r="O134" s="202"/>
      <c r="P134" s="202"/>
      <c r="Q134" s="202"/>
      <c r="R134" s="202"/>
      <c r="S134" s="202"/>
      <c r="T134" s="20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197" t="s">
        <v>124</v>
      </c>
      <c r="AU134" s="197" t="s">
        <v>122</v>
      </c>
      <c r="AV134" s="13" t="s">
        <v>122</v>
      </c>
      <c r="AW134" s="13" t="s">
        <v>31</v>
      </c>
      <c r="AX134" s="13" t="s">
        <v>75</v>
      </c>
      <c r="AY134" s="197" t="s">
        <v>115</v>
      </c>
    </row>
    <row r="135" s="13" customFormat="1">
      <c r="A135" s="13"/>
      <c r="B135" s="195"/>
      <c r="C135" s="13"/>
      <c r="D135" s="196" t="s">
        <v>124</v>
      </c>
      <c r="E135" s="197" t="s">
        <v>1</v>
      </c>
      <c r="F135" s="198" t="s">
        <v>637</v>
      </c>
      <c r="G135" s="13"/>
      <c r="H135" s="199">
        <v>11.560000000000001</v>
      </c>
      <c r="I135" s="200"/>
      <c r="J135" s="13"/>
      <c r="K135" s="13"/>
      <c r="L135" s="195"/>
      <c r="M135" s="201"/>
      <c r="N135" s="202"/>
      <c r="O135" s="202"/>
      <c r="P135" s="202"/>
      <c r="Q135" s="202"/>
      <c r="R135" s="202"/>
      <c r="S135" s="202"/>
      <c r="T135" s="20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197" t="s">
        <v>124</v>
      </c>
      <c r="AU135" s="197" t="s">
        <v>122</v>
      </c>
      <c r="AV135" s="13" t="s">
        <v>122</v>
      </c>
      <c r="AW135" s="13" t="s">
        <v>31</v>
      </c>
      <c r="AX135" s="13" t="s">
        <v>75</v>
      </c>
      <c r="AY135" s="197" t="s">
        <v>115</v>
      </c>
    </row>
    <row r="136" s="13" customFormat="1">
      <c r="A136" s="13"/>
      <c r="B136" s="195"/>
      <c r="C136" s="13"/>
      <c r="D136" s="196" t="s">
        <v>124</v>
      </c>
      <c r="E136" s="197" t="s">
        <v>1</v>
      </c>
      <c r="F136" s="198" t="s">
        <v>638</v>
      </c>
      <c r="G136" s="13"/>
      <c r="H136" s="199">
        <v>11.84</v>
      </c>
      <c r="I136" s="200"/>
      <c r="J136" s="13"/>
      <c r="K136" s="13"/>
      <c r="L136" s="195"/>
      <c r="M136" s="201"/>
      <c r="N136" s="202"/>
      <c r="O136" s="202"/>
      <c r="P136" s="202"/>
      <c r="Q136" s="202"/>
      <c r="R136" s="202"/>
      <c r="S136" s="202"/>
      <c r="T136" s="20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97" t="s">
        <v>124</v>
      </c>
      <c r="AU136" s="197" t="s">
        <v>122</v>
      </c>
      <c r="AV136" s="13" t="s">
        <v>122</v>
      </c>
      <c r="AW136" s="13" t="s">
        <v>31</v>
      </c>
      <c r="AX136" s="13" t="s">
        <v>75</v>
      </c>
      <c r="AY136" s="197" t="s">
        <v>115</v>
      </c>
    </row>
    <row r="137" s="13" customFormat="1">
      <c r="A137" s="13"/>
      <c r="B137" s="195"/>
      <c r="C137" s="13"/>
      <c r="D137" s="196" t="s">
        <v>124</v>
      </c>
      <c r="E137" s="197" t="s">
        <v>1</v>
      </c>
      <c r="F137" s="198" t="s">
        <v>639</v>
      </c>
      <c r="G137" s="13"/>
      <c r="H137" s="199">
        <v>12.199999999999999</v>
      </c>
      <c r="I137" s="200"/>
      <c r="J137" s="13"/>
      <c r="K137" s="13"/>
      <c r="L137" s="195"/>
      <c r="M137" s="201"/>
      <c r="N137" s="202"/>
      <c r="O137" s="202"/>
      <c r="P137" s="202"/>
      <c r="Q137" s="202"/>
      <c r="R137" s="202"/>
      <c r="S137" s="202"/>
      <c r="T137" s="20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197" t="s">
        <v>124</v>
      </c>
      <c r="AU137" s="197" t="s">
        <v>122</v>
      </c>
      <c r="AV137" s="13" t="s">
        <v>122</v>
      </c>
      <c r="AW137" s="13" t="s">
        <v>31</v>
      </c>
      <c r="AX137" s="13" t="s">
        <v>75</v>
      </c>
      <c r="AY137" s="197" t="s">
        <v>115</v>
      </c>
    </row>
    <row r="138" s="13" customFormat="1">
      <c r="A138" s="13"/>
      <c r="B138" s="195"/>
      <c r="C138" s="13"/>
      <c r="D138" s="196" t="s">
        <v>124</v>
      </c>
      <c r="E138" s="197" t="s">
        <v>1</v>
      </c>
      <c r="F138" s="198" t="s">
        <v>640</v>
      </c>
      <c r="G138" s="13"/>
      <c r="H138" s="199">
        <v>12.6</v>
      </c>
      <c r="I138" s="200"/>
      <c r="J138" s="13"/>
      <c r="K138" s="13"/>
      <c r="L138" s="195"/>
      <c r="M138" s="201"/>
      <c r="N138" s="202"/>
      <c r="O138" s="202"/>
      <c r="P138" s="202"/>
      <c r="Q138" s="202"/>
      <c r="R138" s="202"/>
      <c r="S138" s="202"/>
      <c r="T138" s="20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97" t="s">
        <v>124</v>
      </c>
      <c r="AU138" s="197" t="s">
        <v>122</v>
      </c>
      <c r="AV138" s="13" t="s">
        <v>122</v>
      </c>
      <c r="AW138" s="13" t="s">
        <v>31</v>
      </c>
      <c r="AX138" s="13" t="s">
        <v>75</v>
      </c>
      <c r="AY138" s="197" t="s">
        <v>115</v>
      </c>
    </row>
    <row r="139" s="13" customFormat="1">
      <c r="A139" s="13"/>
      <c r="B139" s="195"/>
      <c r="C139" s="13"/>
      <c r="D139" s="196" t="s">
        <v>124</v>
      </c>
      <c r="E139" s="197" t="s">
        <v>1</v>
      </c>
      <c r="F139" s="198" t="s">
        <v>641</v>
      </c>
      <c r="G139" s="13"/>
      <c r="H139" s="199">
        <v>12.76</v>
      </c>
      <c r="I139" s="200"/>
      <c r="J139" s="13"/>
      <c r="K139" s="13"/>
      <c r="L139" s="195"/>
      <c r="M139" s="201"/>
      <c r="N139" s="202"/>
      <c r="O139" s="202"/>
      <c r="P139" s="202"/>
      <c r="Q139" s="202"/>
      <c r="R139" s="202"/>
      <c r="S139" s="202"/>
      <c r="T139" s="20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97" t="s">
        <v>124</v>
      </c>
      <c r="AU139" s="197" t="s">
        <v>122</v>
      </c>
      <c r="AV139" s="13" t="s">
        <v>122</v>
      </c>
      <c r="AW139" s="13" t="s">
        <v>31</v>
      </c>
      <c r="AX139" s="13" t="s">
        <v>75</v>
      </c>
      <c r="AY139" s="197" t="s">
        <v>115</v>
      </c>
    </row>
    <row r="140" s="13" customFormat="1">
      <c r="A140" s="13"/>
      <c r="B140" s="195"/>
      <c r="C140" s="13"/>
      <c r="D140" s="196" t="s">
        <v>124</v>
      </c>
      <c r="E140" s="197" t="s">
        <v>1</v>
      </c>
      <c r="F140" s="198" t="s">
        <v>642</v>
      </c>
      <c r="G140" s="13"/>
      <c r="H140" s="199">
        <v>12.24</v>
      </c>
      <c r="I140" s="200"/>
      <c r="J140" s="13"/>
      <c r="K140" s="13"/>
      <c r="L140" s="195"/>
      <c r="M140" s="201"/>
      <c r="N140" s="202"/>
      <c r="O140" s="202"/>
      <c r="P140" s="202"/>
      <c r="Q140" s="202"/>
      <c r="R140" s="202"/>
      <c r="S140" s="202"/>
      <c r="T140" s="20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97" t="s">
        <v>124</v>
      </c>
      <c r="AU140" s="197" t="s">
        <v>122</v>
      </c>
      <c r="AV140" s="13" t="s">
        <v>122</v>
      </c>
      <c r="AW140" s="13" t="s">
        <v>31</v>
      </c>
      <c r="AX140" s="13" t="s">
        <v>75</v>
      </c>
      <c r="AY140" s="197" t="s">
        <v>115</v>
      </c>
    </row>
    <row r="141" s="13" customFormat="1">
      <c r="A141" s="13"/>
      <c r="B141" s="195"/>
      <c r="C141" s="13"/>
      <c r="D141" s="196" t="s">
        <v>124</v>
      </c>
      <c r="E141" s="197" t="s">
        <v>1</v>
      </c>
      <c r="F141" s="198" t="s">
        <v>643</v>
      </c>
      <c r="G141" s="13"/>
      <c r="H141" s="199">
        <v>11.279999999999999</v>
      </c>
      <c r="I141" s="200"/>
      <c r="J141" s="13"/>
      <c r="K141" s="13"/>
      <c r="L141" s="195"/>
      <c r="M141" s="201"/>
      <c r="N141" s="202"/>
      <c r="O141" s="202"/>
      <c r="P141" s="202"/>
      <c r="Q141" s="202"/>
      <c r="R141" s="202"/>
      <c r="S141" s="202"/>
      <c r="T141" s="20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97" t="s">
        <v>124</v>
      </c>
      <c r="AU141" s="197" t="s">
        <v>122</v>
      </c>
      <c r="AV141" s="13" t="s">
        <v>122</v>
      </c>
      <c r="AW141" s="13" t="s">
        <v>31</v>
      </c>
      <c r="AX141" s="13" t="s">
        <v>75</v>
      </c>
      <c r="AY141" s="197" t="s">
        <v>115</v>
      </c>
    </row>
    <row r="142" s="13" customFormat="1">
      <c r="A142" s="13"/>
      <c r="B142" s="195"/>
      <c r="C142" s="13"/>
      <c r="D142" s="196" t="s">
        <v>124</v>
      </c>
      <c r="E142" s="197" t="s">
        <v>1</v>
      </c>
      <c r="F142" s="198" t="s">
        <v>644</v>
      </c>
      <c r="G142" s="13"/>
      <c r="H142" s="199">
        <v>10.960000000000001</v>
      </c>
      <c r="I142" s="200"/>
      <c r="J142" s="13"/>
      <c r="K142" s="13"/>
      <c r="L142" s="195"/>
      <c r="M142" s="201"/>
      <c r="N142" s="202"/>
      <c r="O142" s="202"/>
      <c r="P142" s="202"/>
      <c r="Q142" s="202"/>
      <c r="R142" s="202"/>
      <c r="S142" s="202"/>
      <c r="T142" s="20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97" t="s">
        <v>124</v>
      </c>
      <c r="AU142" s="197" t="s">
        <v>122</v>
      </c>
      <c r="AV142" s="13" t="s">
        <v>122</v>
      </c>
      <c r="AW142" s="13" t="s">
        <v>31</v>
      </c>
      <c r="AX142" s="13" t="s">
        <v>75</v>
      </c>
      <c r="AY142" s="197" t="s">
        <v>115</v>
      </c>
    </row>
    <row r="143" s="13" customFormat="1">
      <c r="A143" s="13"/>
      <c r="B143" s="195"/>
      <c r="C143" s="13"/>
      <c r="D143" s="196" t="s">
        <v>124</v>
      </c>
      <c r="E143" s="197" t="s">
        <v>1</v>
      </c>
      <c r="F143" s="198" t="s">
        <v>645</v>
      </c>
      <c r="G143" s="13"/>
      <c r="H143" s="199">
        <v>11.279999999999999</v>
      </c>
      <c r="I143" s="200"/>
      <c r="J143" s="13"/>
      <c r="K143" s="13"/>
      <c r="L143" s="195"/>
      <c r="M143" s="201"/>
      <c r="N143" s="202"/>
      <c r="O143" s="202"/>
      <c r="P143" s="202"/>
      <c r="Q143" s="202"/>
      <c r="R143" s="202"/>
      <c r="S143" s="202"/>
      <c r="T143" s="20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197" t="s">
        <v>124</v>
      </c>
      <c r="AU143" s="197" t="s">
        <v>122</v>
      </c>
      <c r="AV143" s="13" t="s">
        <v>122</v>
      </c>
      <c r="AW143" s="13" t="s">
        <v>31</v>
      </c>
      <c r="AX143" s="13" t="s">
        <v>75</v>
      </c>
      <c r="AY143" s="197" t="s">
        <v>115</v>
      </c>
    </row>
    <row r="144" s="13" customFormat="1">
      <c r="A144" s="13"/>
      <c r="B144" s="195"/>
      <c r="C144" s="13"/>
      <c r="D144" s="196" t="s">
        <v>124</v>
      </c>
      <c r="E144" s="197" t="s">
        <v>1</v>
      </c>
      <c r="F144" s="198" t="s">
        <v>646</v>
      </c>
      <c r="G144" s="13"/>
      <c r="H144" s="199">
        <v>11.560000000000001</v>
      </c>
      <c r="I144" s="200"/>
      <c r="J144" s="13"/>
      <c r="K144" s="13"/>
      <c r="L144" s="195"/>
      <c r="M144" s="201"/>
      <c r="N144" s="202"/>
      <c r="O144" s="202"/>
      <c r="P144" s="202"/>
      <c r="Q144" s="202"/>
      <c r="R144" s="202"/>
      <c r="S144" s="202"/>
      <c r="T144" s="20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97" t="s">
        <v>124</v>
      </c>
      <c r="AU144" s="197" t="s">
        <v>122</v>
      </c>
      <c r="AV144" s="13" t="s">
        <v>122</v>
      </c>
      <c r="AW144" s="13" t="s">
        <v>31</v>
      </c>
      <c r="AX144" s="13" t="s">
        <v>75</v>
      </c>
      <c r="AY144" s="197" t="s">
        <v>115</v>
      </c>
    </row>
    <row r="145" s="13" customFormat="1">
      <c r="A145" s="13"/>
      <c r="B145" s="195"/>
      <c r="C145" s="13"/>
      <c r="D145" s="196" t="s">
        <v>124</v>
      </c>
      <c r="E145" s="197" t="s">
        <v>1</v>
      </c>
      <c r="F145" s="198" t="s">
        <v>647</v>
      </c>
      <c r="G145" s="13"/>
      <c r="H145" s="199">
        <v>11.84</v>
      </c>
      <c r="I145" s="200"/>
      <c r="J145" s="13"/>
      <c r="K145" s="13"/>
      <c r="L145" s="195"/>
      <c r="M145" s="201"/>
      <c r="N145" s="202"/>
      <c r="O145" s="202"/>
      <c r="P145" s="202"/>
      <c r="Q145" s="202"/>
      <c r="R145" s="202"/>
      <c r="S145" s="202"/>
      <c r="T145" s="20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197" t="s">
        <v>124</v>
      </c>
      <c r="AU145" s="197" t="s">
        <v>122</v>
      </c>
      <c r="AV145" s="13" t="s">
        <v>122</v>
      </c>
      <c r="AW145" s="13" t="s">
        <v>31</v>
      </c>
      <c r="AX145" s="13" t="s">
        <v>75</v>
      </c>
      <c r="AY145" s="197" t="s">
        <v>115</v>
      </c>
    </row>
    <row r="146" s="13" customFormat="1">
      <c r="A146" s="13"/>
      <c r="B146" s="195"/>
      <c r="C146" s="13"/>
      <c r="D146" s="196" t="s">
        <v>124</v>
      </c>
      <c r="E146" s="197" t="s">
        <v>1</v>
      </c>
      <c r="F146" s="198" t="s">
        <v>648</v>
      </c>
      <c r="G146" s="13"/>
      <c r="H146" s="199">
        <v>12.24</v>
      </c>
      <c r="I146" s="200"/>
      <c r="J146" s="13"/>
      <c r="K146" s="13"/>
      <c r="L146" s="195"/>
      <c r="M146" s="201"/>
      <c r="N146" s="202"/>
      <c r="O146" s="202"/>
      <c r="P146" s="202"/>
      <c r="Q146" s="202"/>
      <c r="R146" s="202"/>
      <c r="S146" s="202"/>
      <c r="T146" s="20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97" t="s">
        <v>124</v>
      </c>
      <c r="AU146" s="197" t="s">
        <v>122</v>
      </c>
      <c r="AV146" s="13" t="s">
        <v>122</v>
      </c>
      <c r="AW146" s="13" t="s">
        <v>31</v>
      </c>
      <c r="AX146" s="13" t="s">
        <v>75</v>
      </c>
      <c r="AY146" s="197" t="s">
        <v>115</v>
      </c>
    </row>
    <row r="147" s="13" customFormat="1">
      <c r="A147" s="13"/>
      <c r="B147" s="195"/>
      <c r="C147" s="13"/>
      <c r="D147" s="196" t="s">
        <v>124</v>
      </c>
      <c r="E147" s="197" t="s">
        <v>1</v>
      </c>
      <c r="F147" s="198" t="s">
        <v>649</v>
      </c>
      <c r="G147" s="13"/>
      <c r="H147" s="199">
        <v>12.720000000000001</v>
      </c>
      <c r="I147" s="200"/>
      <c r="J147" s="13"/>
      <c r="K147" s="13"/>
      <c r="L147" s="195"/>
      <c r="M147" s="201"/>
      <c r="N147" s="202"/>
      <c r="O147" s="202"/>
      <c r="P147" s="202"/>
      <c r="Q147" s="202"/>
      <c r="R147" s="202"/>
      <c r="S147" s="202"/>
      <c r="T147" s="20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97" t="s">
        <v>124</v>
      </c>
      <c r="AU147" s="197" t="s">
        <v>122</v>
      </c>
      <c r="AV147" s="13" t="s">
        <v>122</v>
      </c>
      <c r="AW147" s="13" t="s">
        <v>31</v>
      </c>
      <c r="AX147" s="13" t="s">
        <v>75</v>
      </c>
      <c r="AY147" s="197" t="s">
        <v>115</v>
      </c>
    </row>
    <row r="148" s="13" customFormat="1">
      <c r="A148" s="13"/>
      <c r="B148" s="195"/>
      <c r="C148" s="13"/>
      <c r="D148" s="196" t="s">
        <v>124</v>
      </c>
      <c r="E148" s="197" t="s">
        <v>1</v>
      </c>
      <c r="F148" s="198" t="s">
        <v>650</v>
      </c>
      <c r="G148" s="13"/>
      <c r="H148" s="199">
        <v>13.199999999999999</v>
      </c>
      <c r="I148" s="200"/>
      <c r="J148" s="13"/>
      <c r="K148" s="13"/>
      <c r="L148" s="195"/>
      <c r="M148" s="201"/>
      <c r="N148" s="202"/>
      <c r="O148" s="202"/>
      <c r="P148" s="202"/>
      <c r="Q148" s="202"/>
      <c r="R148" s="202"/>
      <c r="S148" s="202"/>
      <c r="T148" s="20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97" t="s">
        <v>124</v>
      </c>
      <c r="AU148" s="197" t="s">
        <v>122</v>
      </c>
      <c r="AV148" s="13" t="s">
        <v>122</v>
      </c>
      <c r="AW148" s="13" t="s">
        <v>31</v>
      </c>
      <c r="AX148" s="13" t="s">
        <v>75</v>
      </c>
      <c r="AY148" s="197" t="s">
        <v>115</v>
      </c>
    </row>
    <row r="149" s="13" customFormat="1">
      <c r="A149" s="13"/>
      <c r="B149" s="195"/>
      <c r="C149" s="13"/>
      <c r="D149" s="196" t="s">
        <v>124</v>
      </c>
      <c r="E149" s="197" t="s">
        <v>1</v>
      </c>
      <c r="F149" s="198" t="s">
        <v>651</v>
      </c>
      <c r="G149" s="13"/>
      <c r="H149" s="199">
        <v>13.24</v>
      </c>
      <c r="I149" s="200"/>
      <c r="J149" s="13"/>
      <c r="K149" s="13"/>
      <c r="L149" s="195"/>
      <c r="M149" s="201"/>
      <c r="N149" s="202"/>
      <c r="O149" s="202"/>
      <c r="P149" s="202"/>
      <c r="Q149" s="202"/>
      <c r="R149" s="202"/>
      <c r="S149" s="202"/>
      <c r="T149" s="20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97" t="s">
        <v>124</v>
      </c>
      <c r="AU149" s="197" t="s">
        <v>122</v>
      </c>
      <c r="AV149" s="13" t="s">
        <v>122</v>
      </c>
      <c r="AW149" s="13" t="s">
        <v>31</v>
      </c>
      <c r="AX149" s="13" t="s">
        <v>75</v>
      </c>
      <c r="AY149" s="197" t="s">
        <v>115</v>
      </c>
    </row>
    <row r="150" s="13" customFormat="1">
      <c r="A150" s="13"/>
      <c r="B150" s="195"/>
      <c r="C150" s="13"/>
      <c r="D150" s="196" t="s">
        <v>124</v>
      </c>
      <c r="E150" s="197" t="s">
        <v>1</v>
      </c>
      <c r="F150" s="198" t="s">
        <v>652</v>
      </c>
      <c r="G150" s="13"/>
      <c r="H150" s="199">
        <v>12.800000000000001</v>
      </c>
      <c r="I150" s="200"/>
      <c r="J150" s="13"/>
      <c r="K150" s="13"/>
      <c r="L150" s="195"/>
      <c r="M150" s="201"/>
      <c r="N150" s="202"/>
      <c r="O150" s="202"/>
      <c r="P150" s="202"/>
      <c r="Q150" s="202"/>
      <c r="R150" s="202"/>
      <c r="S150" s="202"/>
      <c r="T150" s="20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97" t="s">
        <v>124</v>
      </c>
      <c r="AU150" s="197" t="s">
        <v>122</v>
      </c>
      <c r="AV150" s="13" t="s">
        <v>122</v>
      </c>
      <c r="AW150" s="13" t="s">
        <v>31</v>
      </c>
      <c r="AX150" s="13" t="s">
        <v>75</v>
      </c>
      <c r="AY150" s="197" t="s">
        <v>115</v>
      </c>
    </row>
    <row r="151" s="13" customFormat="1">
      <c r="A151" s="13"/>
      <c r="B151" s="195"/>
      <c r="C151" s="13"/>
      <c r="D151" s="196" t="s">
        <v>124</v>
      </c>
      <c r="E151" s="197" t="s">
        <v>1</v>
      </c>
      <c r="F151" s="198" t="s">
        <v>653</v>
      </c>
      <c r="G151" s="13"/>
      <c r="H151" s="199">
        <v>12.4</v>
      </c>
      <c r="I151" s="200"/>
      <c r="J151" s="13"/>
      <c r="K151" s="13"/>
      <c r="L151" s="195"/>
      <c r="M151" s="201"/>
      <c r="N151" s="202"/>
      <c r="O151" s="202"/>
      <c r="P151" s="202"/>
      <c r="Q151" s="202"/>
      <c r="R151" s="202"/>
      <c r="S151" s="202"/>
      <c r="T151" s="20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97" t="s">
        <v>124</v>
      </c>
      <c r="AU151" s="197" t="s">
        <v>122</v>
      </c>
      <c r="AV151" s="13" t="s">
        <v>122</v>
      </c>
      <c r="AW151" s="13" t="s">
        <v>31</v>
      </c>
      <c r="AX151" s="13" t="s">
        <v>75</v>
      </c>
      <c r="AY151" s="197" t="s">
        <v>115</v>
      </c>
    </row>
    <row r="152" s="13" customFormat="1">
      <c r="A152" s="13"/>
      <c r="B152" s="195"/>
      <c r="C152" s="13"/>
      <c r="D152" s="196" t="s">
        <v>124</v>
      </c>
      <c r="E152" s="197" t="s">
        <v>1</v>
      </c>
      <c r="F152" s="198" t="s">
        <v>654</v>
      </c>
      <c r="G152" s="13"/>
      <c r="H152" s="199">
        <v>12.039999999999999</v>
      </c>
      <c r="I152" s="200"/>
      <c r="J152" s="13"/>
      <c r="K152" s="13"/>
      <c r="L152" s="195"/>
      <c r="M152" s="201"/>
      <c r="N152" s="202"/>
      <c r="O152" s="202"/>
      <c r="P152" s="202"/>
      <c r="Q152" s="202"/>
      <c r="R152" s="202"/>
      <c r="S152" s="202"/>
      <c r="T152" s="20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197" t="s">
        <v>124</v>
      </c>
      <c r="AU152" s="197" t="s">
        <v>122</v>
      </c>
      <c r="AV152" s="13" t="s">
        <v>122</v>
      </c>
      <c r="AW152" s="13" t="s">
        <v>31</v>
      </c>
      <c r="AX152" s="13" t="s">
        <v>75</v>
      </c>
      <c r="AY152" s="197" t="s">
        <v>115</v>
      </c>
    </row>
    <row r="153" s="13" customFormat="1">
      <c r="A153" s="13"/>
      <c r="B153" s="195"/>
      <c r="C153" s="13"/>
      <c r="D153" s="196" t="s">
        <v>124</v>
      </c>
      <c r="E153" s="197" t="s">
        <v>1</v>
      </c>
      <c r="F153" s="198" t="s">
        <v>655</v>
      </c>
      <c r="G153" s="13"/>
      <c r="H153" s="199">
        <v>11.68</v>
      </c>
      <c r="I153" s="200"/>
      <c r="J153" s="13"/>
      <c r="K153" s="13"/>
      <c r="L153" s="195"/>
      <c r="M153" s="201"/>
      <c r="N153" s="202"/>
      <c r="O153" s="202"/>
      <c r="P153" s="202"/>
      <c r="Q153" s="202"/>
      <c r="R153" s="202"/>
      <c r="S153" s="202"/>
      <c r="T153" s="20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97" t="s">
        <v>124</v>
      </c>
      <c r="AU153" s="197" t="s">
        <v>122</v>
      </c>
      <c r="AV153" s="13" t="s">
        <v>122</v>
      </c>
      <c r="AW153" s="13" t="s">
        <v>31</v>
      </c>
      <c r="AX153" s="13" t="s">
        <v>75</v>
      </c>
      <c r="AY153" s="197" t="s">
        <v>115</v>
      </c>
    </row>
    <row r="154" s="13" customFormat="1">
      <c r="A154" s="13"/>
      <c r="B154" s="195"/>
      <c r="C154" s="13"/>
      <c r="D154" s="196" t="s">
        <v>124</v>
      </c>
      <c r="E154" s="197" t="s">
        <v>1</v>
      </c>
      <c r="F154" s="198" t="s">
        <v>656</v>
      </c>
      <c r="G154" s="13"/>
      <c r="H154" s="199">
        <v>11.32</v>
      </c>
      <c r="I154" s="200"/>
      <c r="J154" s="13"/>
      <c r="K154" s="13"/>
      <c r="L154" s="195"/>
      <c r="M154" s="201"/>
      <c r="N154" s="202"/>
      <c r="O154" s="202"/>
      <c r="P154" s="202"/>
      <c r="Q154" s="202"/>
      <c r="R154" s="202"/>
      <c r="S154" s="202"/>
      <c r="T154" s="20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197" t="s">
        <v>124</v>
      </c>
      <c r="AU154" s="197" t="s">
        <v>122</v>
      </c>
      <c r="AV154" s="13" t="s">
        <v>122</v>
      </c>
      <c r="AW154" s="13" t="s">
        <v>31</v>
      </c>
      <c r="AX154" s="13" t="s">
        <v>75</v>
      </c>
      <c r="AY154" s="197" t="s">
        <v>115</v>
      </c>
    </row>
    <row r="155" s="13" customFormat="1">
      <c r="A155" s="13"/>
      <c r="B155" s="195"/>
      <c r="C155" s="13"/>
      <c r="D155" s="196" t="s">
        <v>124</v>
      </c>
      <c r="E155" s="197" t="s">
        <v>1</v>
      </c>
      <c r="F155" s="198" t="s">
        <v>657</v>
      </c>
      <c r="G155" s="13"/>
      <c r="H155" s="199">
        <v>10.960000000000001</v>
      </c>
      <c r="I155" s="200"/>
      <c r="J155" s="13"/>
      <c r="K155" s="13"/>
      <c r="L155" s="195"/>
      <c r="M155" s="201"/>
      <c r="N155" s="202"/>
      <c r="O155" s="202"/>
      <c r="P155" s="202"/>
      <c r="Q155" s="202"/>
      <c r="R155" s="202"/>
      <c r="S155" s="202"/>
      <c r="T155" s="20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97" t="s">
        <v>124</v>
      </c>
      <c r="AU155" s="197" t="s">
        <v>122</v>
      </c>
      <c r="AV155" s="13" t="s">
        <v>122</v>
      </c>
      <c r="AW155" s="13" t="s">
        <v>31</v>
      </c>
      <c r="AX155" s="13" t="s">
        <v>75</v>
      </c>
      <c r="AY155" s="197" t="s">
        <v>115</v>
      </c>
    </row>
    <row r="156" s="13" customFormat="1">
      <c r="A156" s="13"/>
      <c r="B156" s="195"/>
      <c r="C156" s="13"/>
      <c r="D156" s="196" t="s">
        <v>124</v>
      </c>
      <c r="E156" s="197" t="s">
        <v>1</v>
      </c>
      <c r="F156" s="198" t="s">
        <v>658</v>
      </c>
      <c r="G156" s="13"/>
      <c r="H156" s="199">
        <v>10.720000000000001</v>
      </c>
      <c r="I156" s="200"/>
      <c r="J156" s="13"/>
      <c r="K156" s="13"/>
      <c r="L156" s="195"/>
      <c r="M156" s="201"/>
      <c r="N156" s="202"/>
      <c r="O156" s="202"/>
      <c r="P156" s="202"/>
      <c r="Q156" s="202"/>
      <c r="R156" s="202"/>
      <c r="S156" s="202"/>
      <c r="T156" s="20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197" t="s">
        <v>124</v>
      </c>
      <c r="AU156" s="197" t="s">
        <v>122</v>
      </c>
      <c r="AV156" s="13" t="s">
        <v>122</v>
      </c>
      <c r="AW156" s="13" t="s">
        <v>31</v>
      </c>
      <c r="AX156" s="13" t="s">
        <v>75</v>
      </c>
      <c r="AY156" s="197" t="s">
        <v>115</v>
      </c>
    </row>
    <row r="157" s="13" customFormat="1">
      <c r="A157" s="13"/>
      <c r="B157" s="195"/>
      <c r="C157" s="13"/>
      <c r="D157" s="196" t="s">
        <v>124</v>
      </c>
      <c r="E157" s="197" t="s">
        <v>1</v>
      </c>
      <c r="F157" s="198" t="s">
        <v>659</v>
      </c>
      <c r="G157" s="13"/>
      <c r="H157" s="199">
        <v>10.560000000000001</v>
      </c>
      <c r="I157" s="200"/>
      <c r="J157" s="13"/>
      <c r="K157" s="13"/>
      <c r="L157" s="195"/>
      <c r="M157" s="201"/>
      <c r="N157" s="202"/>
      <c r="O157" s="202"/>
      <c r="P157" s="202"/>
      <c r="Q157" s="202"/>
      <c r="R157" s="202"/>
      <c r="S157" s="202"/>
      <c r="T157" s="20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97" t="s">
        <v>124</v>
      </c>
      <c r="AU157" s="197" t="s">
        <v>122</v>
      </c>
      <c r="AV157" s="13" t="s">
        <v>122</v>
      </c>
      <c r="AW157" s="13" t="s">
        <v>31</v>
      </c>
      <c r="AX157" s="13" t="s">
        <v>75</v>
      </c>
      <c r="AY157" s="197" t="s">
        <v>115</v>
      </c>
    </row>
    <row r="158" s="13" customFormat="1">
      <c r="A158" s="13"/>
      <c r="B158" s="195"/>
      <c r="C158" s="13"/>
      <c r="D158" s="196" t="s">
        <v>124</v>
      </c>
      <c r="E158" s="197" t="s">
        <v>1</v>
      </c>
      <c r="F158" s="198" t="s">
        <v>660</v>
      </c>
      <c r="G158" s="13"/>
      <c r="H158" s="199">
        <v>10.4</v>
      </c>
      <c r="I158" s="200"/>
      <c r="J158" s="13"/>
      <c r="K158" s="13"/>
      <c r="L158" s="195"/>
      <c r="M158" s="201"/>
      <c r="N158" s="202"/>
      <c r="O158" s="202"/>
      <c r="P158" s="202"/>
      <c r="Q158" s="202"/>
      <c r="R158" s="202"/>
      <c r="S158" s="202"/>
      <c r="T158" s="20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197" t="s">
        <v>124</v>
      </c>
      <c r="AU158" s="197" t="s">
        <v>122</v>
      </c>
      <c r="AV158" s="13" t="s">
        <v>122</v>
      </c>
      <c r="AW158" s="13" t="s">
        <v>31</v>
      </c>
      <c r="AX158" s="13" t="s">
        <v>75</v>
      </c>
      <c r="AY158" s="197" t="s">
        <v>115</v>
      </c>
    </row>
    <row r="159" s="13" customFormat="1">
      <c r="A159" s="13"/>
      <c r="B159" s="195"/>
      <c r="C159" s="13"/>
      <c r="D159" s="196" t="s">
        <v>124</v>
      </c>
      <c r="E159" s="197" t="s">
        <v>1</v>
      </c>
      <c r="F159" s="198" t="s">
        <v>661</v>
      </c>
      <c r="G159" s="13"/>
      <c r="H159" s="199">
        <v>10.24</v>
      </c>
      <c r="I159" s="200"/>
      <c r="J159" s="13"/>
      <c r="K159" s="13"/>
      <c r="L159" s="195"/>
      <c r="M159" s="201"/>
      <c r="N159" s="202"/>
      <c r="O159" s="202"/>
      <c r="P159" s="202"/>
      <c r="Q159" s="202"/>
      <c r="R159" s="202"/>
      <c r="S159" s="202"/>
      <c r="T159" s="20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97" t="s">
        <v>124</v>
      </c>
      <c r="AU159" s="197" t="s">
        <v>122</v>
      </c>
      <c r="AV159" s="13" t="s">
        <v>122</v>
      </c>
      <c r="AW159" s="13" t="s">
        <v>31</v>
      </c>
      <c r="AX159" s="13" t="s">
        <v>75</v>
      </c>
      <c r="AY159" s="197" t="s">
        <v>115</v>
      </c>
    </row>
    <row r="160" s="13" customFormat="1">
      <c r="A160" s="13"/>
      <c r="B160" s="195"/>
      <c r="C160" s="13"/>
      <c r="D160" s="196" t="s">
        <v>124</v>
      </c>
      <c r="E160" s="197" t="s">
        <v>1</v>
      </c>
      <c r="F160" s="198" t="s">
        <v>662</v>
      </c>
      <c r="G160" s="13"/>
      <c r="H160" s="199">
        <v>10.08</v>
      </c>
      <c r="I160" s="200"/>
      <c r="J160" s="13"/>
      <c r="K160" s="13"/>
      <c r="L160" s="195"/>
      <c r="M160" s="201"/>
      <c r="N160" s="202"/>
      <c r="O160" s="202"/>
      <c r="P160" s="202"/>
      <c r="Q160" s="202"/>
      <c r="R160" s="202"/>
      <c r="S160" s="202"/>
      <c r="T160" s="20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97" t="s">
        <v>124</v>
      </c>
      <c r="AU160" s="197" t="s">
        <v>122</v>
      </c>
      <c r="AV160" s="13" t="s">
        <v>122</v>
      </c>
      <c r="AW160" s="13" t="s">
        <v>31</v>
      </c>
      <c r="AX160" s="13" t="s">
        <v>75</v>
      </c>
      <c r="AY160" s="197" t="s">
        <v>115</v>
      </c>
    </row>
    <row r="161" s="13" customFormat="1">
      <c r="A161" s="13"/>
      <c r="B161" s="195"/>
      <c r="C161" s="13"/>
      <c r="D161" s="196" t="s">
        <v>124</v>
      </c>
      <c r="E161" s="197" t="s">
        <v>1</v>
      </c>
      <c r="F161" s="198" t="s">
        <v>663</v>
      </c>
      <c r="G161" s="13"/>
      <c r="H161" s="199">
        <v>9.9600000000000009</v>
      </c>
      <c r="I161" s="200"/>
      <c r="J161" s="13"/>
      <c r="K161" s="13"/>
      <c r="L161" s="195"/>
      <c r="M161" s="201"/>
      <c r="N161" s="202"/>
      <c r="O161" s="202"/>
      <c r="P161" s="202"/>
      <c r="Q161" s="202"/>
      <c r="R161" s="202"/>
      <c r="S161" s="202"/>
      <c r="T161" s="20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197" t="s">
        <v>124</v>
      </c>
      <c r="AU161" s="197" t="s">
        <v>122</v>
      </c>
      <c r="AV161" s="13" t="s">
        <v>122</v>
      </c>
      <c r="AW161" s="13" t="s">
        <v>31</v>
      </c>
      <c r="AX161" s="13" t="s">
        <v>75</v>
      </c>
      <c r="AY161" s="197" t="s">
        <v>115</v>
      </c>
    </row>
    <row r="162" s="13" customFormat="1">
      <c r="A162" s="13"/>
      <c r="B162" s="195"/>
      <c r="C162" s="13"/>
      <c r="D162" s="196" t="s">
        <v>124</v>
      </c>
      <c r="E162" s="197" t="s">
        <v>1</v>
      </c>
      <c r="F162" s="198" t="s">
        <v>664</v>
      </c>
      <c r="G162" s="13"/>
      <c r="H162" s="199">
        <v>9.9600000000000009</v>
      </c>
      <c r="I162" s="200"/>
      <c r="J162" s="13"/>
      <c r="K162" s="13"/>
      <c r="L162" s="195"/>
      <c r="M162" s="201"/>
      <c r="N162" s="202"/>
      <c r="O162" s="202"/>
      <c r="P162" s="202"/>
      <c r="Q162" s="202"/>
      <c r="R162" s="202"/>
      <c r="S162" s="202"/>
      <c r="T162" s="20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197" t="s">
        <v>124</v>
      </c>
      <c r="AU162" s="197" t="s">
        <v>122</v>
      </c>
      <c r="AV162" s="13" t="s">
        <v>122</v>
      </c>
      <c r="AW162" s="13" t="s">
        <v>31</v>
      </c>
      <c r="AX162" s="13" t="s">
        <v>75</v>
      </c>
      <c r="AY162" s="197" t="s">
        <v>115</v>
      </c>
    </row>
    <row r="163" s="13" customFormat="1">
      <c r="A163" s="13"/>
      <c r="B163" s="195"/>
      <c r="C163" s="13"/>
      <c r="D163" s="196" t="s">
        <v>124</v>
      </c>
      <c r="E163" s="197" t="s">
        <v>1</v>
      </c>
      <c r="F163" s="198" t="s">
        <v>665</v>
      </c>
      <c r="G163" s="13"/>
      <c r="H163" s="199">
        <v>10.039999999999999</v>
      </c>
      <c r="I163" s="200"/>
      <c r="J163" s="13"/>
      <c r="K163" s="13"/>
      <c r="L163" s="195"/>
      <c r="M163" s="201"/>
      <c r="N163" s="202"/>
      <c r="O163" s="202"/>
      <c r="P163" s="202"/>
      <c r="Q163" s="202"/>
      <c r="R163" s="202"/>
      <c r="S163" s="202"/>
      <c r="T163" s="20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97" t="s">
        <v>124</v>
      </c>
      <c r="AU163" s="197" t="s">
        <v>122</v>
      </c>
      <c r="AV163" s="13" t="s">
        <v>122</v>
      </c>
      <c r="AW163" s="13" t="s">
        <v>31</v>
      </c>
      <c r="AX163" s="13" t="s">
        <v>75</v>
      </c>
      <c r="AY163" s="197" t="s">
        <v>115</v>
      </c>
    </row>
    <row r="164" s="13" customFormat="1">
      <c r="A164" s="13"/>
      <c r="B164" s="195"/>
      <c r="C164" s="13"/>
      <c r="D164" s="196" t="s">
        <v>124</v>
      </c>
      <c r="E164" s="197" t="s">
        <v>1</v>
      </c>
      <c r="F164" s="198" t="s">
        <v>666</v>
      </c>
      <c r="G164" s="13"/>
      <c r="H164" s="199">
        <v>10.16</v>
      </c>
      <c r="I164" s="200"/>
      <c r="J164" s="13"/>
      <c r="K164" s="13"/>
      <c r="L164" s="195"/>
      <c r="M164" s="201"/>
      <c r="N164" s="202"/>
      <c r="O164" s="202"/>
      <c r="P164" s="202"/>
      <c r="Q164" s="202"/>
      <c r="R164" s="202"/>
      <c r="S164" s="202"/>
      <c r="T164" s="20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97" t="s">
        <v>124</v>
      </c>
      <c r="AU164" s="197" t="s">
        <v>122</v>
      </c>
      <c r="AV164" s="13" t="s">
        <v>122</v>
      </c>
      <c r="AW164" s="13" t="s">
        <v>31</v>
      </c>
      <c r="AX164" s="13" t="s">
        <v>75</v>
      </c>
      <c r="AY164" s="197" t="s">
        <v>115</v>
      </c>
    </row>
    <row r="165" s="13" customFormat="1">
      <c r="A165" s="13"/>
      <c r="B165" s="195"/>
      <c r="C165" s="13"/>
      <c r="D165" s="196" t="s">
        <v>124</v>
      </c>
      <c r="E165" s="197" t="s">
        <v>1</v>
      </c>
      <c r="F165" s="198" t="s">
        <v>667</v>
      </c>
      <c r="G165" s="13"/>
      <c r="H165" s="199">
        <v>10.52</v>
      </c>
      <c r="I165" s="200"/>
      <c r="J165" s="13"/>
      <c r="K165" s="13"/>
      <c r="L165" s="195"/>
      <c r="M165" s="201"/>
      <c r="N165" s="202"/>
      <c r="O165" s="202"/>
      <c r="P165" s="202"/>
      <c r="Q165" s="202"/>
      <c r="R165" s="202"/>
      <c r="S165" s="202"/>
      <c r="T165" s="20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97" t="s">
        <v>124</v>
      </c>
      <c r="AU165" s="197" t="s">
        <v>122</v>
      </c>
      <c r="AV165" s="13" t="s">
        <v>122</v>
      </c>
      <c r="AW165" s="13" t="s">
        <v>31</v>
      </c>
      <c r="AX165" s="13" t="s">
        <v>75</v>
      </c>
      <c r="AY165" s="197" t="s">
        <v>115</v>
      </c>
    </row>
    <row r="166" s="13" customFormat="1">
      <c r="A166" s="13"/>
      <c r="B166" s="195"/>
      <c r="C166" s="13"/>
      <c r="D166" s="196" t="s">
        <v>124</v>
      </c>
      <c r="E166" s="197" t="s">
        <v>1</v>
      </c>
      <c r="F166" s="198" t="s">
        <v>668</v>
      </c>
      <c r="G166" s="13"/>
      <c r="H166" s="199">
        <v>11.119999999999999</v>
      </c>
      <c r="I166" s="200"/>
      <c r="J166" s="13"/>
      <c r="K166" s="13"/>
      <c r="L166" s="195"/>
      <c r="M166" s="201"/>
      <c r="N166" s="202"/>
      <c r="O166" s="202"/>
      <c r="P166" s="202"/>
      <c r="Q166" s="202"/>
      <c r="R166" s="202"/>
      <c r="S166" s="202"/>
      <c r="T166" s="20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197" t="s">
        <v>124</v>
      </c>
      <c r="AU166" s="197" t="s">
        <v>122</v>
      </c>
      <c r="AV166" s="13" t="s">
        <v>122</v>
      </c>
      <c r="AW166" s="13" t="s">
        <v>31</v>
      </c>
      <c r="AX166" s="13" t="s">
        <v>75</v>
      </c>
      <c r="AY166" s="197" t="s">
        <v>115</v>
      </c>
    </row>
    <row r="167" s="13" customFormat="1">
      <c r="A167" s="13"/>
      <c r="B167" s="195"/>
      <c r="C167" s="13"/>
      <c r="D167" s="196" t="s">
        <v>124</v>
      </c>
      <c r="E167" s="197" t="s">
        <v>1</v>
      </c>
      <c r="F167" s="198" t="s">
        <v>669</v>
      </c>
      <c r="G167" s="13"/>
      <c r="H167" s="199">
        <v>11.720000000000001</v>
      </c>
      <c r="I167" s="200"/>
      <c r="J167" s="13"/>
      <c r="K167" s="13"/>
      <c r="L167" s="195"/>
      <c r="M167" s="201"/>
      <c r="N167" s="202"/>
      <c r="O167" s="202"/>
      <c r="P167" s="202"/>
      <c r="Q167" s="202"/>
      <c r="R167" s="202"/>
      <c r="S167" s="202"/>
      <c r="T167" s="20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97" t="s">
        <v>124</v>
      </c>
      <c r="AU167" s="197" t="s">
        <v>122</v>
      </c>
      <c r="AV167" s="13" t="s">
        <v>122</v>
      </c>
      <c r="AW167" s="13" t="s">
        <v>31</v>
      </c>
      <c r="AX167" s="13" t="s">
        <v>75</v>
      </c>
      <c r="AY167" s="197" t="s">
        <v>115</v>
      </c>
    </row>
    <row r="168" s="13" customFormat="1">
      <c r="A168" s="13"/>
      <c r="B168" s="195"/>
      <c r="C168" s="13"/>
      <c r="D168" s="196" t="s">
        <v>124</v>
      </c>
      <c r="E168" s="197" t="s">
        <v>1</v>
      </c>
      <c r="F168" s="198" t="s">
        <v>670</v>
      </c>
      <c r="G168" s="13"/>
      <c r="H168" s="199">
        <v>12</v>
      </c>
      <c r="I168" s="200"/>
      <c r="J168" s="13"/>
      <c r="K168" s="13"/>
      <c r="L168" s="195"/>
      <c r="M168" s="201"/>
      <c r="N168" s="202"/>
      <c r="O168" s="202"/>
      <c r="P168" s="202"/>
      <c r="Q168" s="202"/>
      <c r="R168" s="202"/>
      <c r="S168" s="202"/>
      <c r="T168" s="20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97" t="s">
        <v>124</v>
      </c>
      <c r="AU168" s="197" t="s">
        <v>122</v>
      </c>
      <c r="AV168" s="13" t="s">
        <v>122</v>
      </c>
      <c r="AW168" s="13" t="s">
        <v>31</v>
      </c>
      <c r="AX168" s="13" t="s">
        <v>75</v>
      </c>
      <c r="AY168" s="197" t="s">
        <v>115</v>
      </c>
    </row>
    <row r="169" s="13" customFormat="1">
      <c r="A169" s="13"/>
      <c r="B169" s="195"/>
      <c r="C169" s="13"/>
      <c r="D169" s="196" t="s">
        <v>124</v>
      </c>
      <c r="E169" s="197" t="s">
        <v>1</v>
      </c>
      <c r="F169" s="198" t="s">
        <v>671</v>
      </c>
      <c r="G169" s="13"/>
      <c r="H169" s="199">
        <v>12</v>
      </c>
      <c r="I169" s="200"/>
      <c r="J169" s="13"/>
      <c r="K169" s="13"/>
      <c r="L169" s="195"/>
      <c r="M169" s="201"/>
      <c r="N169" s="202"/>
      <c r="O169" s="202"/>
      <c r="P169" s="202"/>
      <c r="Q169" s="202"/>
      <c r="R169" s="202"/>
      <c r="S169" s="202"/>
      <c r="T169" s="20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197" t="s">
        <v>124</v>
      </c>
      <c r="AU169" s="197" t="s">
        <v>122</v>
      </c>
      <c r="AV169" s="13" t="s">
        <v>122</v>
      </c>
      <c r="AW169" s="13" t="s">
        <v>31</v>
      </c>
      <c r="AX169" s="13" t="s">
        <v>75</v>
      </c>
      <c r="AY169" s="197" t="s">
        <v>115</v>
      </c>
    </row>
    <row r="170" s="13" customFormat="1">
      <c r="A170" s="13"/>
      <c r="B170" s="195"/>
      <c r="C170" s="13"/>
      <c r="D170" s="196" t="s">
        <v>124</v>
      </c>
      <c r="E170" s="197" t="s">
        <v>1</v>
      </c>
      <c r="F170" s="198" t="s">
        <v>672</v>
      </c>
      <c r="G170" s="13"/>
      <c r="H170" s="199">
        <v>12</v>
      </c>
      <c r="I170" s="200"/>
      <c r="J170" s="13"/>
      <c r="K170" s="13"/>
      <c r="L170" s="195"/>
      <c r="M170" s="201"/>
      <c r="N170" s="202"/>
      <c r="O170" s="202"/>
      <c r="P170" s="202"/>
      <c r="Q170" s="202"/>
      <c r="R170" s="202"/>
      <c r="S170" s="202"/>
      <c r="T170" s="20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197" t="s">
        <v>124</v>
      </c>
      <c r="AU170" s="197" t="s">
        <v>122</v>
      </c>
      <c r="AV170" s="13" t="s">
        <v>122</v>
      </c>
      <c r="AW170" s="13" t="s">
        <v>31</v>
      </c>
      <c r="AX170" s="13" t="s">
        <v>75</v>
      </c>
      <c r="AY170" s="197" t="s">
        <v>115</v>
      </c>
    </row>
    <row r="171" s="13" customFormat="1">
      <c r="A171" s="13"/>
      <c r="B171" s="195"/>
      <c r="C171" s="13"/>
      <c r="D171" s="196" t="s">
        <v>124</v>
      </c>
      <c r="E171" s="197" t="s">
        <v>1</v>
      </c>
      <c r="F171" s="198" t="s">
        <v>673</v>
      </c>
      <c r="G171" s="13"/>
      <c r="H171" s="199">
        <v>12</v>
      </c>
      <c r="I171" s="200"/>
      <c r="J171" s="13"/>
      <c r="K171" s="13"/>
      <c r="L171" s="195"/>
      <c r="M171" s="201"/>
      <c r="N171" s="202"/>
      <c r="O171" s="202"/>
      <c r="P171" s="202"/>
      <c r="Q171" s="202"/>
      <c r="R171" s="202"/>
      <c r="S171" s="202"/>
      <c r="T171" s="20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197" t="s">
        <v>124</v>
      </c>
      <c r="AU171" s="197" t="s">
        <v>122</v>
      </c>
      <c r="AV171" s="13" t="s">
        <v>122</v>
      </c>
      <c r="AW171" s="13" t="s">
        <v>31</v>
      </c>
      <c r="AX171" s="13" t="s">
        <v>75</v>
      </c>
      <c r="AY171" s="197" t="s">
        <v>115</v>
      </c>
    </row>
    <row r="172" s="13" customFormat="1">
      <c r="A172" s="13"/>
      <c r="B172" s="195"/>
      <c r="C172" s="13"/>
      <c r="D172" s="196" t="s">
        <v>124</v>
      </c>
      <c r="E172" s="197" t="s">
        <v>1</v>
      </c>
      <c r="F172" s="198" t="s">
        <v>674</v>
      </c>
      <c r="G172" s="13"/>
      <c r="H172" s="199">
        <v>12.119999999999999</v>
      </c>
      <c r="I172" s="200"/>
      <c r="J172" s="13"/>
      <c r="K172" s="13"/>
      <c r="L172" s="195"/>
      <c r="M172" s="201"/>
      <c r="N172" s="202"/>
      <c r="O172" s="202"/>
      <c r="P172" s="202"/>
      <c r="Q172" s="202"/>
      <c r="R172" s="202"/>
      <c r="S172" s="202"/>
      <c r="T172" s="20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197" t="s">
        <v>124</v>
      </c>
      <c r="AU172" s="197" t="s">
        <v>122</v>
      </c>
      <c r="AV172" s="13" t="s">
        <v>122</v>
      </c>
      <c r="AW172" s="13" t="s">
        <v>31</v>
      </c>
      <c r="AX172" s="13" t="s">
        <v>75</v>
      </c>
      <c r="AY172" s="197" t="s">
        <v>115</v>
      </c>
    </row>
    <row r="173" s="13" customFormat="1">
      <c r="A173" s="13"/>
      <c r="B173" s="195"/>
      <c r="C173" s="13"/>
      <c r="D173" s="196" t="s">
        <v>124</v>
      </c>
      <c r="E173" s="197" t="s">
        <v>1</v>
      </c>
      <c r="F173" s="198" t="s">
        <v>675</v>
      </c>
      <c r="G173" s="13"/>
      <c r="H173" s="199">
        <v>12.32</v>
      </c>
      <c r="I173" s="200"/>
      <c r="J173" s="13"/>
      <c r="K173" s="13"/>
      <c r="L173" s="195"/>
      <c r="M173" s="201"/>
      <c r="N173" s="202"/>
      <c r="O173" s="202"/>
      <c r="P173" s="202"/>
      <c r="Q173" s="202"/>
      <c r="R173" s="202"/>
      <c r="S173" s="202"/>
      <c r="T173" s="20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197" t="s">
        <v>124</v>
      </c>
      <c r="AU173" s="197" t="s">
        <v>122</v>
      </c>
      <c r="AV173" s="13" t="s">
        <v>122</v>
      </c>
      <c r="AW173" s="13" t="s">
        <v>31</v>
      </c>
      <c r="AX173" s="13" t="s">
        <v>75</v>
      </c>
      <c r="AY173" s="197" t="s">
        <v>115</v>
      </c>
    </row>
    <row r="174" s="13" customFormat="1">
      <c r="A174" s="13"/>
      <c r="B174" s="195"/>
      <c r="C174" s="13"/>
      <c r="D174" s="196" t="s">
        <v>124</v>
      </c>
      <c r="E174" s="197" t="s">
        <v>1</v>
      </c>
      <c r="F174" s="198" t="s">
        <v>676</v>
      </c>
      <c r="G174" s="13"/>
      <c r="H174" s="199">
        <v>12.48</v>
      </c>
      <c r="I174" s="200"/>
      <c r="J174" s="13"/>
      <c r="K174" s="13"/>
      <c r="L174" s="195"/>
      <c r="M174" s="201"/>
      <c r="N174" s="202"/>
      <c r="O174" s="202"/>
      <c r="P174" s="202"/>
      <c r="Q174" s="202"/>
      <c r="R174" s="202"/>
      <c r="S174" s="202"/>
      <c r="T174" s="20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197" t="s">
        <v>124</v>
      </c>
      <c r="AU174" s="197" t="s">
        <v>122</v>
      </c>
      <c r="AV174" s="13" t="s">
        <v>122</v>
      </c>
      <c r="AW174" s="13" t="s">
        <v>31</v>
      </c>
      <c r="AX174" s="13" t="s">
        <v>75</v>
      </c>
      <c r="AY174" s="197" t="s">
        <v>115</v>
      </c>
    </row>
    <row r="175" s="13" customFormat="1">
      <c r="A175" s="13"/>
      <c r="B175" s="195"/>
      <c r="C175" s="13"/>
      <c r="D175" s="196" t="s">
        <v>124</v>
      </c>
      <c r="E175" s="197" t="s">
        <v>1</v>
      </c>
      <c r="F175" s="198" t="s">
        <v>677</v>
      </c>
      <c r="G175" s="13"/>
      <c r="H175" s="199">
        <v>12.640000000000001</v>
      </c>
      <c r="I175" s="200"/>
      <c r="J175" s="13"/>
      <c r="K175" s="13"/>
      <c r="L175" s="195"/>
      <c r="M175" s="201"/>
      <c r="N175" s="202"/>
      <c r="O175" s="202"/>
      <c r="P175" s="202"/>
      <c r="Q175" s="202"/>
      <c r="R175" s="202"/>
      <c r="S175" s="202"/>
      <c r="T175" s="20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197" t="s">
        <v>124</v>
      </c>
      <c r="AU175" s="197" t="s">
        <v>122</v>
      </c>
      <c r="AV175" s="13" t="s">
        <v>122</v>
      </c>
      <c r="AW175" s="13" t="s">
        <v>31</v>
      </c>
      <c r="AX175" s="13" t="s">
        <v>75</v>
      </c>
      <c r="AY175" s="197" t="s">
        <v>115</v>
      </c>
    </row>
    <row r="176" s="13" customFormat="1">
      <c r="A176" s="13"/>
      <c r="B176" s="195"/>
      <c r="C176" s="13"/>
      <c r="D176" s="196" t="s">
        <v>124</v>
      </c>
      <c r="E176" s="197" t="s">
        <v>1</v>
      </c>
      <c r="F176" s="198" t="s">
        <v>678</v>
      </c>
      <c r="G176" s="13"/>
      <c r="H176" s="199">
        <v>12.4</v>
      </c>
      <c r="I176" s="200"/>
      <c r="J176" s="13"/>
      <c r="K176" s="13"/>
      <c r="L176" s="195"/>
      <c r="M176" s="201"/>
      <c r="N176" s="202"/>
      <c r="O176" s="202"/>
      <c r="P176" s="202"/>
      <c r="Q176" s="202"/>
      <c r="R176" s="202"/>
      <c r="S176" s="202"/>
      <c r="T176" s="20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197" t="s">
        <v>124</v>
      </c>
      <c r="AU176" s="197" t="s">
        <v>122</v>
      </c>
      <c r="AV176" s="13" t="s">
        <v>122</v>
      </c>
      <c r="AW176" s="13" t="s">
        <v>31</v>
      </c>
      <c r="AX176" s="13" t="s">
        <v>75</v>
      </c>
      <c r="AY176" s="197" t="s">
        <v>115</v>
      </c>
    </row>
    <row r="177" s="13" customFormat="1">
      <c r="A177" s="13"/>
      <c r="B177" s="195"/>
      <c r="C177" s="13"/>
      <c r="D177" s="196" t="s">
        <v>124</v>
      </c>
      <c r="E177" s="197" t="s">
        <v>1</v>
      </c>
      <c r="F177" s="198" t="s">
        <v>679</v>
      </c>
      <c r="G177" s="13"/>
      <c r="H177" s="199">
        <v>11.800000000000001</v>
      </c>
      <c r="I177" s="200"/>
      <c r="J177" s="13"/>
      <c r="K177" s="13"/>
      <c r="L177" s="195"/>
      <c r="M177" s="201"/>
      <c r="N177" s="202"/>
      <c r="O177" s="202"/>
      <c r="P177" s="202"/>
      <c r="Q177" s="202"/>
      <c r="R177" s="202"/>
      <c r="S177" s="202"/>
      <c r="T177" s="20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197" t="s">
        <v>124</v>
      </c>
      <c r="AU177" s="197" t="s">
        <v>122</v>
      </c>
      <c r="AV177" s="13" t="s">
        <v>122</v>
      </c>
      <c r="AW177" s="13" t="s">
        <v>31</v>
      </c>
      <c r="AX177" s="13" t="s">
        <v>75</v>
      </c>
      <c r="AY177" s="197" t="s">
        <v>115</v>
      </c>
    </row>
    <row r="178" s="13" customFormat="1">
      <c r="A178" s="13"/>
      <c r="B178" s="195"/>
      <c r="C178" s="13"/>
      <c r="D178" s="196" t="s">
        <v>124</v>
      </c>
      <c r="E178" s="197" t="s">
        <v>1</v>
      </c>
      <c r="F178" s="198" t="s">
        <v>680</v>
      </c>
      <c r="G178" s="13"/>
      <c r="H178" s="199">
        <v>11.199999999999999</v>
      </c>
      <c r="I178" s="200"/>
      <c r="J178" s="13"/>
      <c r="K178" s="13"/>
      <c r="L178" s="195"/>
      <c r="M178" s="201"/>
      <c r="N178" s="202"/>
      <c r="O178" s="202"/>
      <c r="P178" s="202"/>
      <c r="Q178" s="202"/>
      <c r="R178" s="202"/>
      <c r="S178" s="202"/>
      <c r="T178" s="20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197" t="s">
        <v>124</v>
      </c>
      <c r="AU178" s="197" t="s">
        <v>122</v>
      </c>
      <c r="AV178" s="13" t="s">
        <v>122</v>
      </c>
      <c r="AW178" s="13" t="s">
        <v>31</v>
      </c>
      <c r="AX178" s="13" t="s">
        <v>75</v>
      </c>
      <c r="AY178" s="197" t="s">
        <v>115</v>
      </c>
    </row>
    <row r="179" s="13" customFormat="1">
      <c r="A179" s="13"/>
      <c r="B179" s="195"/>
      <c r="C179" s="13"/>
      <c r="D179" s="196" t="s">
        <v>124</v>
      </c>
      <c r="E179" s="197" t="s">
        <v>1</v>
      </c>
      <c r="F179" s="198" t="s">
        <v>681</v>
      </c>
      <c r="G179" s="13"/>
      <c r="H179" s="199">
        <v>10.640000000000001</v>
      </c>
      <c r="I179" s="200"/>
      <c r="J179" s="13"/>
      <c r="K179" s="13"/>
      <c r="L179" s="195"/>
      <c r="M179" s="201"/>
      <c r="N179" s="202"/>
      <c r="O179" s="202"/>
      <c r="P179" s="202"/>
      <c r="Q179" s="202"/>
      <c r="R179" s="202"/>
      <c r="S179" s="202"/>
      <c r="T179" s="20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97" t="s">
        <v>124</v>
      </c>
      <c r="AU179" s="197" t="s">
        <v>122</v>
      </c>
      <c r="AV179" s="13" t="s">
        <v>122</v>
      </c>
      <c r="AW179" s="13" t="s">
        <v>31</v>
      </c>
      <c r="AX179" s="13" t="s">
        <v>75</v>
      </c>
      <c r="AY179" s="197" t="s">
        <v>115</v>
      </c>
    </row>
    <row r="180" s="13" customFormat="1">
      <c r="A180" s="13"/>
      <c r="B180" s="195"/>
      <c r="C180" s="13"/>
      <c r="D180" s="196" t="s">
        <v>124</v>
      </c>
      <c r="E180" s="197" t="s">
        <v>1</v>
      </c>
      <c r="F180" s="198" t="s">
        <v>682</v>
      </c>
      <c r="G180" s="13"/>
      <c r="H180" s="199">
        <v>10.279999999999999</v>
      </c>
      <c r="I180" s="200"/>
      <c r="J180" s="13"/>
      <c r="K180" s="13"/>
      <c r="L180" s="195"/>
      <c r="M180" s="201"/>
      <c r="N180" s="202"/>
      <c r="O180" s="202"/>
      <c r="P180" s="202"/>
      <c r="Q180" s="202"/>
      <c r="R180" s="202"/>
      <c r="S180" s="202"/>
      <c r="T180" s="20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197" t="s">
        <v>124</v>
      </c>
      <c r="AU180" s="197" t="s">
        <v>122</v>
      </c>
      <c r="AV180" s="13" t="s">
        <v>122</v>
      </c>
      <c r="AW180" s="13" t="s">
        <v>31</v>
      </c>
      <c r="AX180" s="13" t="s">
        <v>75</v>
      </c>
      <c r="AY180" s="197" t="s">
        <v>115</v>
      </c>
    </row>
    <row r="181" s="13" customFormat="1">
      <c r="A181" s="13"/>
      <c r="B181" s="195"/>
      <c r="C181" s="13"/>
      <c r="D181" s="196" t="s">
        <v>124</v>
      </c>
      <c r="E181" s="197" t="s">
        <v>1</v>
      </c>
      <c r="F181" s="198" t="s">
        <v>683</v>
      </c>
      <c r="G181" s="13"/>
      <c r="H181" s="199">
        <v>10.24</v>
      </c>
      <c r="I181" s="200"/>
      <c r="J181" s="13"/>
      <c r="K181" s="13"/>
      <c r="L181" s="195"/>
      <c r="M181" s="201"/>
      <c r="N181" s="202"/>
      <c r="O181" s="202"/>
      <c r="P181" s="202"/>
      <c r="Q181" s="202"/>
      <c r="R181" s="202"/>
      <c r="S181" s="202"/>
      <c r="T181" s="20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197" t="s">
        <v>124</v>
      </c>
      <c r="AU181" s="197" t="s">
        <v>122</v>
      </c>
      <c r="AV181" s="13" t="s">
        <v>122</v>
      </c>
      <c r="AW181" s="13" t="s">
        <v>31</v>
      </c>
      <c r="AX181" s="13" t="s">
        <v>75</v>
      </c>
      <c r="AY181" s="197" t="s">
        <v>115</v>
      </c>
    </row>
    <row r="182" s="13" customFormat="1">
      <c r="A182" s="13"/>
      <c r="B182" s="195"/>
      <c r="C182" s="13"/>
      <c r="D182" s="196" t="s">
        <v>124</v>
      </c>
      <c r="E182" s="197" t="s">
        <v>1</v>
      </c>
      <c r="F182" s="198" t="s">
        <v>684</v>
      </c>
      <c r="G182" s="13"/>
      <c r="H182" s="199">
        <v>10.359999999999999</v>
      </c>
      <c r="I182" s="200"/>
      <c r="J182" s="13"/>
      <c r="K182" s="13"/>
      <c r="L182" s="195"/>
      <c r="M182" s="201"/>
      <c r="N182" s="202"/>
      <c r="O182" s="202"/>
      <c r="P182" s="202"/>
      <c r="Q182" s="202"/>
      <c r="R182" s="202"/>
      <c r="S182" s="202"/>
      <c r="T182" s="20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197" t="s">
        <v>124</v>
      </c>
      <c r="AU182" s="197" t="s">
        <v>122</v>
      </c>
      <c r="AV182" s="13" t="s">
        <v>122</v>
      </c>
      <c r="AW182" s="13" t="s">
        <v>31</v>
      </c>
      <c r="AX182" s="13" t="s">
        <v>75</v>
      </c>
      <c r="AY182" s="197" t="s">
        <v>115</v>
      </c>
    </row>
    <row r="183" s="13" customFormat="1">
      <c r="A183" s="13"/>
      <c r="B183" s="195"/>
      <c r="C183" s="13"/>
      <c r="D183" s="196" t="s">
        <v>124</v>
      </c>
      <c r="E183" s="197" t="s">
        <v>1</v>
      </c>
      <c r="F183" s="198" t="s">
        <v>685</v>
      </c>
      <c r="G183" s="13"/>
      <c r="H183" s="199">
        <v>10.68</v>
      </c>
      <c r="I183" s="200"/>
      <c r="J183" s="13"/>
      <c r="K183" s="13"/>
      <c r="L183" s="195"/>
      <c r="M183" s="201"/>
      <c r="N183" s="202"/>
      <c r="O183" s="202"/>
      <c r="P183" s="202"/>
      <c r="Q183" s="202"/>
      <c r="R183" s="202"/>
      <c r="S183" s="202"/>
      <c r="T183" s="20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197" t="s">
        <v>124</v>
      </c>
      <c r="AU183" s="197" t="s">
        <v>122</v>
      </c>
      <c r="AV183" s="13" t="s">
        <v>122</v>
      </c>
      <c r="AW183" s="13" t="s">
        <v>31</v>
      </c>
      <c r="AX183" s="13" t="s">
        <v>75</v>
      </c>
      <c r="AY183" s="197" t="s">
        <v>115</v>
      </c>
    </row>
    <row r="184" s="13" customFormat="1">
      <c r="A184" s="13"/>
      <c r="B184" s="195"/>
      <c r="C184" s="13"/>
      <c r="D184" s="196" t="s">
        <v>124</v>
      </c>
      <c r="E184" s="197" t="s">
        <v>1</v>
      </c>
      <c r="F184" s="198" t="s">
        <v>686</v>
      </c>
      <c r="G184" s="13"/>
      <c r="H184" s="199">
        <v>11.24</v>
      </c>
      <c r="I184" s="200"/>
      <c r="J184" s="13"/>
      <c r="K184" s="13"/>
      <c r="L184" s="195"/>
      <c r="M184" s="201"/>
      <c r="N184" s="202"/>
      <c r="O184" s="202"/>
      <c r="P184" s="202"/>
      <c r="Q184" s="202"/>
      <c r="R184" s="202"/>
      <c r="S184" s="202"/>
      <c r="T184" s="20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197" t="s">
        <v>124</v>
      </c>
      <c r="AU184" s="197" t="s">
        <v>122</v>
      </c>
      <c r="AV184" s="13" t="s">
        <v>122</v>
      </c>
      <c r="AW184" s="13" t="s">
        <v>31</v>
      </c>
      <c r="AX184" s="13" t="s">
        <v>75</v>
      </c>
      <c r="AY184" s="197" t="s">
        <v>115</v>
      </c>
    </row>
    <row r="185" s="13" customFormat="1">
      <c r="A185" s="13"/>
      <c r="B185" s="195"/>
      <c r="C185" s="13"/>
      <c r="D185" s="196" t="s">
        <v>124</v>
      </c>
      <c r="E185" s="197" t="s">
        <v>1</v>
      </c>
      <c r="F185" s="198" t="s">
        <v>687</v>
      </c>
      <c r="G185" s="13"/>
      <c r="H185" s="199">
        <v>11.76</v>
      </c>
      <c r="I185" s="200"/>
      <c r="J185" s="13"/>
      <c r="K185" s="13"/>
      <c r="L185" s="195"/>
      <c r="M185" s="201"/>
      <c r="N185" s="202"/>
      <c r="O185" s="202"/>
      <c r="P185" s="202"/>
      <c r="Q185" s="202"/>
      <c r="R185" s="202"/>
      <c r="S185" s="202"/>
      <c r="T185" s="20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197" t="s">
        <v>124</v>
      </c>
      <c r="AU185" s="197" t="s">
        <v>122</v>
      </c>
      <c r="AV185" s="13" t="s">
        <v>122</v>
      </c>
      <c r="AW185" s="13" t="s">
        <v>31</v>
      </c>
      <c r="AX185" s="13" t="s">
        <v>75</v>
      </c>
      <c r="AY185" s="197" t="s">
        <v>115</v>
      </c>
    </row>
    <row r="186" s="13" customFormat="1">
      <c r="A186" s="13"/>
      <c r="B186" s="195"/>
      <c r="C186" s="13"/>
      <c r="D186" s="196" t="s">
        <v>124</v>
      </c>
      <c r="E186" s="197" t="s">
        <v>1</v>
      </c>
      <c r="F186" s="198" t="s">
        <v>688</v>
      </c>
      <c r="G186" s="13"/>
      <c r="H186" s="199">
        <v>12.16</v>
      </c>
      <c r="I186" s="200"/>
      <c r="J186" s="13"/>
      <c r="K186" s="13"/>
      <c r="L186" s="195"/>
      <c r="M186" s="201"/>
      <c r="N186" s="202"/>
      <c r="O186" s="202"/>
      <c r="P186" s="202"/>
      <c r="Q186" s="202"/>
      <c r="R186" s="202"/>
      <c r="S186" s="202"/>
      <c r="T186" s="20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197" t="s">
        <v>124</v>
      </c>
      <c r="AU186" s="197" t="s">
        <v>122</v>
      </c>
      <c r="AV186" s="13" t="s">
        <v>122</v>
      </c>
      <c r="AW186" s="13" t="s">
        <v>31</v>
      </c>
      <c r="AX186" s="13" t="s">
        <v>75</v>
      </c>
      <c r="AY186" s="197" t="s">
        <v>115</v>
      </c>
    </row>
    <row r="187" s="13" customFormat="1">
      <c r="A187" s="13"/>
      <c r="B187" s="195"/>
      <c r="C187" s="13"/>
      <c r="D187" s="196" t="s">
        <v>124</v>
      </c>
      <c r="E187" s="197" t="s">
        <v>1</v>
      </c>
      <c r="F187" s="198" t="s">
        <v>689</v>
      </c>
      <c r="G187" s="13"/>
      <c r="H187" s="199">
        <v>12.48</v>
      </c>
      <c r="I187" s="200"/>
      <c r="J187" s="13"/>
      <c r="K187" s="13"/>
      <c r="L187" s="195"/>
      <c r="M187" s="201"/>
      <c r="N187" s="202"/>
      <c r="O187" s="202"/>
      <c r="P187" s="202"/>
      <c r="Q187" s="202"/>
      <c r="R187" s="202"/>
      <c r="S187" s="202"/>
      <c r="T187" s="20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197" t="s">
        <v>124</v>
      </c>
      <c r="AU187" s="197" t="s">
        <v>122</v>
      </c>
      <c r="AV187" s="13" t="s">
        <v>122</v>
      </c>
      <c r="AW187" s="13" t="s">
        <v>31</v>
      </c>
      <c r="AX187" s="13" t="s">
        <v>75</v>
      </c>
      <c r="AY187" s="197" t="s">
        <v>115</v>
      </c>
    </row>
    <row r="188" s="13" customFormat="1">
      <c r="A188" s="13"/>
      <c r="B188" s="195"/>
      <c r="C188" s="13"/>
      <c r="D188" s="196" t="s">
        <v>124</v>
      </c>
      <c r="E188" s="197" t="s">
        <v>1</v>
      </c>
      <c r="F188" s="198" t="s">
        <v>690</v>
      </c>
      <c r="G188" s="13"/>
      <c r="H188" s="199">
        <v>12.800000000000001</v>
      </c>
      <c r="I188" s="200"/>
      <c r="J188" s="13"/>
      <c r="K188" s="13"/>
      <c r="L188" s="195"/>
      <c r="M188" s="201"/>
      <c r="N188" s="202"/>
      <c r="O188" s="202"/>
      <c r="P188" s="202"/>
      <c r="Q188" s="202"/>
      <c r="R188" s="202"/>
      <c r="S188" s="202"/>
      <c r="T188" s="20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197" t="s">
        <v>124</v>
      </c>
      <c r="AU188" s="197" t="s">
        <v>122</v>
      </c>
      <c r="AV188" s="13" t="s">
        <v>122</v>
      </c>
      <c r="AW188" s="13" t="s">
        <v>31</v>
      </c>
      <c r="AX188" s="13" t="s">
        <v>75</v>
      </c>
      <c r="AY188" s="197" t="s">
        <v>115</v>
      </c>
    </row>
    <row r="189" s="13" customFormat="1">
      <c r="A189" s="13"/>
      <c r="B189" s="195"/>
      <c r="C189" s="13"/>
      <c r="D189" s="196" t="s">
        <v>124</v>
      </c>
      <c r="E189" s="197" t="s">
        <v>1</v>
      </c>
      <c r="F189" s="198" t="s">
        <v>691</v>
      </c>
      <c r="G189" s="13"/>
      <c r="H189" s="199">
        <v>13.119999999999999</v>
      </c>
      <c r="I189" s="200"/>
      <c r="J189" s="13"/>
      <c r="K189" s="13"/>
      <c r="L189" s="195"/>
      <c r="M189" s="201"/>
      <c r="N189" s="202"/>
      <c r="O189" s="202"/>
      <c r="P189" s="202"/>
      <c r="Q189" s="202"/>
      <c r="R189" s="202"/>
      <c r="S189" s="202"/>
      <c r="T189" s="20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197" t="s">
        <v>124</v>
      </c>
      <c r="AU189" s="197" t="s">
        <v>122</v>
      </c>
      <c r="AV189" s="13" t="s">
        <v>122</v>
      </c>
      <c r="AW189" s="13" t="s">
        <v>31</v>
      </c>
      <c r="AX189" s="13" t="s">
        <v>75</v>
      </c>
      <c r="AY189" s="197" t="s">
        <v>115</v>
      </c>
    </row>
    <row r="190" s="13" customFormat="1">
      <c r="A190" s="13"/>
      <c r="B190" s="195"/>
      <c r="C190" s="13"/>
      <c r="D190" s="196" t="s">
        <v>124</v>
      </c>
      <c r="E190" s="197" t="s">
        <v>1</v>
      </c>
      <c r="F190" s="198" t="s">
        <v>692</v>
      </c>
      <c r="G190" s="13"/>
      <c r="H190" s="199">
        <v>13.44</v>
      </c>
      <c r="I190" s="200"/>
      <c r="J190" s="13"/>
      <c r="K190" s="13"/>
      <c r="L190" s="195"/>
      <c r="M190" s="201"/>
      <c r="N190" s="202"/>
      <c r="O190" s="202"/>
      <c r="P190" s="202"/>
      <c r="Q190" s="202"/>
      <c r="R190" s="202"/>
      <c r="S190" s="202"/>
      <c r="T190" s="20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197" t="s">
        <v>124</v>
      </c>
      <c r="AU190" s="197" t="s">
        <v>122</v>
      </c>
      <c r="AV190" s="13" t="s">
        <v>122</v>
      </c>
      <c r="AW190" s="13" t="s">
        <v>31</v>
      </c>
      <c r="AX190" s="13" t="s">
        <v>75</v>
      </c>
      <c r="AY190" s="197" t="s">
        <v>115</v>
      </c>
    </row>
    <row r="191" s="13" customFormat="1">
      <c r="A191" s="13"/>
      <c r="B191" s="195"/>
      <c r="C191" s="13"/>
      <c r="D191" s="196" t="s">
        <v>124</v>
      </c>
      <c r="E191" s="197" t="s">
        <v>1</v>
      </c>
      <c r="F191" s="198" t="s">
        <v>693</v>
      </c>
      <c r="G191" s="13"/>
      <c r="H191" s="199">
        <v>13.4</v>
      </c>
      <c r="I191" s="200"/>
      <c r="J191" s="13"/>
      <c r="K191" s="13"/>
      <c r="L191" s="195"/>
      <c r="M191" s="201"/>
      <c r="N191" s="202"/>
      <c r="O191" s="202"/>
      <c r="P191" s="202"/>
      <c r="Q191" s="202"/>
      <c r="R191" s="202"/>
      <c r="S191" s="202"/>
      <c r="T191" s="20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97" t="s">
        <v>124</v>
      </c>
      <c r="AU191" s="197" t="s">
        <v>122</v>
      </c>
      <c r="AV191" s="13" t="s">
        <v>122</v>
      </c>
      <c r="AW191" s="13" t="s">
        <v>31</v>
      </c>
      <c r="AX191" s="13" t="s">
        <v>75</v>
      </c>
      <c r="AY191" s="197" t="s">
        <v>115</v>
      </c>
    </row>
    <row r="192" s="13" customFormat="1">
      <c r="A192" s="13"/>
      <c r="B192" s="195"/>
      <c r="C192" s="13"/>
      <c r="D192" s="196" t="s">
        <v>124</v>
      </c>
      <c r="E192" s="197" t="s">
        <v>1</v>
      </c>
      <c r="F192" s="198" t="s">
        <v>694</v>
      </c>
      <c r="G192" s="13"/>
      <c r="H192" s="199">
        <v>13</v>
      </c>
      <c r="I192" s="200"/>
      <c r="J192" s="13"/>
      <c r="K192" s="13"/>
      <c r="L192" s="195"/>
      <c r="M192" s="201"/>
      <c r="N192" s="202"/>
      <c r="O192" s="202"/>
      <c r="P192" s="202"/>
      <c r="Q192" s="202"/>
      <c r="R192" s="202"/>
      <c r="S192" s="202"/>
      <c r="T192" s="20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197" t="s">
        <v>124</v>
      </c>
      <c r="AU192" s="197" t="s">
        <v>122</v>
      </c>
      <c r="AV192" s="13" t="s">
        <v>122</v>
      </c>
      <c r="AW192" s="13" t="s">
        <v>31</v>
      </c>
      <c r="AX192" s="13" t="s">
        <v>75</v>
      </c>
      <c r="AY192" s="197" t="s">
        <v>115</v>
      </c>
    </row>
    <row r="193" s="13" customFormat="1">
      <c r="A193" s="13"/>
      <c r="B193" s="195"/>
      <c r="C193" s="13"/>
      <c r="D193" s="196" t="s">
        <v>124</v>
      </c>
      <c r="E193" s="197" t="s">
        <v>1</v>
      </c>
      <c r="F193" s="198" t="s">
        <v>695</v>
      </c>
      <c r="G193" s="13"/>
      <c r="H193" s="199">
        <v>12.6</v>
      </c>
      <c r="I193" s="200"/>
      <c r="J193" s="13"/>
      <c r="K193" s="13"/>
      <c r="L193" s="195"/>
      <c r="M193" s="201"/>
      <c r="N193" s="202"/>
      <c r="O193" s="202"/>
      <c r="P193" s="202"/>
      <c r="Q193" s="202"/>
      <c r="R193" s="202"/>
      <c r="S193" s="202"/>
      <c r="T193" s="20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197" t="s">
        <v>124</v>
      </c>
      <c r="AU193" s="197" t="s">
        <v>122</v>
      </c>
      <c r="AV193" s="13" t="s">
        <v>122</v>
      </c>
      <c r="AW193" s="13" t="s">
        <v>31</v>
      </c>
      <c r="AX193" s="13" t="s">
        <v>75</v>
      </c>
      <c r="AY193" s="197" t="s">
        <v>115</v>
      </c>
    </row>
    <row r="194" s="13" customFormat="1">
      <c r="A194" s="13"/>
      <c r="B194" s="195"/>
      <c r="C194" s="13"/>
      <c r="D194" s="196" t="s">
        <v>124</v>
      </c>
      <c r="E194" s="197" t="s">
        <v>1</v>
      </c>
      <c r="F194" s="198" t="s">
        <v>696</v>
      </c>
      <c r="G194" s="13"/>
      <c r="H194" s="199">
        <v>12.199999999999999</v>
      </c>
      <c r="I194" s="200"/>
      <c r="J194" s="13"/>
      <c r="K194" s="13"/>
      <c r="L194" s="195"/>
      <c r="M194" s="201"/>
      <c r="N194" s="202"/>
      <c r="O194" s="202"/>
      <c r="P194" s="202"/>
      <c r="Q194" s="202"/>
      <c r="R194" s="202"/>
      <c r="S194" s="202"/>
      <c r="T194" s="20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197" t="s">
        <v>124</v>
      </c>
      <c r="AU194" s="197" t="s">
        <v>122</v>
      </c>
      <c r="AV194" s="13" t="s">
        <v>122</v>
      </c>
      <c r="AW194" s="13" t="s">
        <v>31</v>
      </c>
      <c r="AX194" s="13" t="s">
        <v>75</v>
      </c>
      <c r="AY194" s="197" t="s">
        <v>115</v>
      </c>
    </row>
    <row r="195" s="13" customFormat="1">
      <c r="A195" s="13"/>
      <c r="B195" s="195"/>
      <c r="C195" s="13"/>
      <c r="D195" s="196" t="s">
        <v>124</v>
      </c>
      <c r="E195" s="197" t="s">
        <v>1</v>
      </c>
      <c r="F195" s="198" t="s">
        <v>697</v>
      </c>
      <c r="G195" s="13"/>
      <c r="H195" s="199">
        <v>11.92</v>
      </c>
      <c r="I195" s="200"/>
      <c r="J195" s="13"/>
      <c r="K195" s="13"/>
      <c r="L195" s="195"/>
      <c r="M195" s="201"/>
      <c r="N195" s="202"/>
      <c r="O195" s="202"/>
      <c r="P195" s="202"/>
      <c r="Q195" s="202"/>
      <c r="R195" s="202"/>
      <c r="S195" s="202"/>
      <c r="T195" s="20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97" t="s">
        <v>124</v>
      </c>
      <c r="AU195" s="197" t="s">
        <v>122</v>
      </c>
      <c r="AV195" s="13" t="s">
        <v>122</v>
      </c>
      <c r="AW195" s="13" t="s">
        <v>31</v>
      </c>
      <c r="AX195" s="13" t="s">
        <v>75</v>
      </c>
      <c r="AY195" s="197" t="s">
        <v>115</v>
      </c>
    </row>
    <row r="196" s="13" customFormat="1">
      <c r="A196" s="13"/>
      <c r="B196" s="195"/>
      <c r="C196" s="13"/>
      <c r="D196" s="196" t="s">
        <v>124</v>
      </c>
      <c r="E196" s="197" t="s">
        <v>1</v>
      </c>
      <c r="F196" s="198" t="s">
        <v>698</v>
      </c>
      <c r="G196" s="13"/>
      <c r="H196" s="199">
        <v>11.880000000000001</v>
      </c>
      <c r="I196" s="200"/>
      <c r="J196" s="13"/>
      <c r="K196" s="13"/>
      <c r="L196" s="195"/>
      <c r="M196" s="201"/>
      <c r="N196" s="202"/>
      <c r="O196" s="202"/>
      <c r="P196" s="202"/>
      <c r="Q196" s="202"/>
      <c r="R196" s="202"/>
      <c r="S196" s="202"/>
      <c r="T196" s="20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197" t="s">
        <v>124</v>
      </c>
      <c r="AU196" s="197" t="s">
        <v>122</v>
      </c>
      <c r="AV196" s="13" t="s">
        <v>122</v>
      </c>
      <c r="AW196" s="13" t="s">
        <v>31</v>
      </c>
      <c r="AX196" s="13" t="s">
        <v>75</v>
      </c>
      <c r="AY196" s="197" t="s">
        <v>115</v>
      </c>
    </row>
    <row r="197" s="13" customFormat="1">
      <c r="A197" s="13"/>
      <c r="B197" s="195"/>
      <c r="C197" s="13"/>
      <c r="D197" s="196" t="s">
        <v>124</v>
      </c>
      <c r="E197" s="197" t="s">
        <v>1</v>
      </c>
      <c r="F197" s="198" t="s">
        <v>699</v>
      </c>
      <c r="G197" s="13"/>
      <c r="H197" s="199">
        <v>12</v>
      </c>
      <c r="I197" s="200"/>
      <c r="J197" s="13"/>
      <c r="K197" s="13"/>
      <c r="L197" s="195"/>
      <c r="M197" s="201"/>
      <c r="N197" s="202"/>
      <c r="O197" s="202"/>
      <c r="P197" s="202"/>
      <c r="Q197" s="202"/>
      <c r="R197" s="202"/>
      <c r="S197" s="202"/>
      <c r="T197" s="20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197" t="s">
        <v>124</v>
      </c>
      <c r="AU197" s="197" t="s">
        <v>122</v>
      </c>
      <c r="AV197" s="13" t="s">
        <v>122</v>
      </c>
      <c r="AW197" s="13" t="s">
        <v>31</v>
      </c>
      <c r="AX197" s="13" t="s">
        <v>75</v>
      </c>
      <c r="AY197" s="197" t="s">
        <v>115</v>
      </c>
    </row>
    <row r="198" s="13" customFormat="1">
      <c r="A198" s="13"/>
      <c r="B198" s="195"/>
      <c r="C198" s="13"/>
      <c r="D198" s="196" t="s">
        <v>124</v>
      </c>
      <c r="E198" s="197" t="s">
        <v>1</v>
      </c>
      <c r="F198" s="198" t="s">
        <v>700</v>
      </c>
      <c r="G198" s="13"/>
      <c r="H198" s="199">
        <v>12.119999999999999</v>
      </c>
      <c r="I198" s="200"/>
      <c r="J198" s="13"/>
      <c r="K198" s="13"/>
      <c r="L198" s="195"/>
      <c r="M198" s="201"/>
      <c r="N198" s="202"/>
      <c r="O198" s="202"/>
      <c r="P198" s="202"/>
      <c r="Q198" s="202"/>
      <c r="R198" s="202"/>
      <c r="S198" s="202"/>
      <c r="T198" s="20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197" t="s">
        <v>124</v>
      </c>
      <c r="AU198" s="197" t="s">
        <v>122</v>
      </c>
      <c r="AV198" s="13" t="s">
        <v>122</v>
      </c>
      <c r="AW198" s="13" t="s">
        <v>31</v>
      </c>
      <c r="AX198" s="13" t="s">
        <v>75</v>
      </c>
      <c r="AY198" s="197" t="s">
        <v>115</v>
      </c>
    </row>
    <row r="199" s="13" customFormat="1">
      <c r="A199" s="13"/>
      <c r="B199" s="195"/>
      <c r="C199" s="13"/>
      <c r="D199" s="196" t="s">
        <v>124</v>
      </c>
      <c r="E199" s="197" t="s">
        <v>1</v>
      </c>
      <c r="F199" s="198" t="s">
        <v>701</v>
      </c>
      <c r="G199" s="13"/>
      <c r="H199" s="199">
        <v>12.199999999999999</v>
      </c>
      <c r="I199" s="200"/>
      <c r="J199" s="13"/>
      <c r="K199" s="13"/>
      <c r="L199" s="195"/>
      <c r="M199" s="201"/>
      <c r="N199" s="202"/>
      <c r="O199" s="202"/>
      <c r="P199" s="202"/>
      <c r="Q199" s="202"/>
      <c r="R199" s="202"/>
      <c r="S199" s="202"/>
      <c r="T199" s="20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197" t="s">
        <v>124</v>
      </c>
      <c r="AU199" s="197" t="s">
        <v>122</v>
      </c>
      <c r="AV199" s="13" t="s">
        <v>122</v>
      </c>
      <c r="AW199" s="13" t="s">
        <v>31</v>
      </c>
      <c r="AX199" s="13" t="s">
        <v>75</v>
      </c>
      <c r="AY199" s="197" t="s">
        <v>115</v>
      </c>
    </row>
    <row r="200" s="13" customFormat="1">
      <c r="A200" s="13"/>
      <c r="B200" s="195"/>
      <c r="C200" s="13"/>
      <c r="D200" s="196" t="s">
        <v>124</v>
      </c>
      <c r="E200" s="197" t="s">
        <v>1</v>
      </c>
      <c r="F200" s="198" t="s">
        <v>702</v>
      </c>
      <c r="G200" s="13"/>
      <c r="H200" s="199">
        <v>12.279999999999999</v>
      </c>
      <c r="I200" s="200"/>
      <c r="J200" s="13"/>
      <c r="K200" s="13"/>
      <c r="L200" s="195"/>
      <c r="M200" s="201"/>
      <c r="N200" s="202"/>
      <c r="O200" s="202"/>
      <c r="P200" s="202"/>
      <c r="Q200" s="202"/>
      <c r="R200" s="202"/>
      <c r="S200" s="202"/>
      <c r="T200" s="20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197" t="s">
        <v>124</v>
      </c>
      <c r="AU200" s="197" t="s">
        <v>122</v>
      </c>
      <c r="AV200" s="13" t="s">
        <v>122</v>
      </c>
      <c r="AW200" s="13" t="s">
        <v>31</v>
      </c>
      <c r="AX200" s="13" t="s">
        <v>75</v>
      </c>
      <c r="AY200" s="197" t="s">
        <v>115</v>
      </c>
    </row>
    <row r="201" s="13" customFormat="1">
      <c r="A201" s="13"/>
      <c r="B201" s="195"/>
      <c r="C201" s="13"/>
      <c r="D201" s="196" t="s">
        <v>124</v>
      </c>
      <c r="E201" s="197" t="s">
        <v>1</v>
      </c>
      <c r="F201" s="198" t="s">
        <v>703</v>
      </c>
      <c r="G201" s="13"/>
      <c r="H201" s="199">
        <v>12.6</v>
      </c>
      <c r="I201" s="200"/>
      <c r="J201" s="13"/>
      <c r="K201" s="13"/>
      <c r="L201" s="195"/>
      <c r="M201" s="201"/>
      <c r="N201" s="202"/>
      <c r="O201" s="202"/>
      <c r="P201" s="202"/>
      <c r="Q201" s="202"/>
      <c r="R201" s="202"/>
      <c r="S201" s="202"/>
      <c r="T201" s="20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197" t="s">
        <v>124</v>
      </c>
      <c r="AU201" s="197" t="s">
        <v>122</v>
      </c>
      <c r="AV201" s="13" t="s">
        <v>122</v>
      </c>
      <c r="AW201" s="13" t="s">
        <v>31</v>
      </c>
      <c r="AX201" s="13" t="s">
        <v>75</v>
      </c>
      <c r="AY201" s="197" t="s">
        <v>115</v>
      </c>
    </row>
    <row r="202" s="13" customFormat="1">
      <c r="A202" s="13"/>
      <c r="B202" s="195"/>
      <c r="C202" s="13"/>
      <c r="D202" s="196" t="s">
        <v>124</v>
      </c>
      <c r="E202" s="197" t="s">
        <v>1</v>
      </c>
      <c r="F202" s="198" t="s">
        <v>704</v>
      </c>
      <c r="G202" s="13"/>
      <c r="H202" s="199">
        <v>13.199999999999999</v>
      </c>
      <c r="I202" s="200"/>
      <c r="J202" s="13"/>
      <c r="K202" s="13"/>
      <c r="L202" s="195"/>
      <c r="M202" s="201"/>
      <c r="N202" s="202"/>
      <c r="O202" s="202"/>
      <c r="P202" s="202"/>
      <c r="Q202" s="202"/>
      <c r="R202" s="202"/>
      <c r="S202" s="202"/>
      <c r="T202" s="20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197" t="s">
        <v>124</v>
      </c>
      <c r="AU202" s="197" t="s">
        <v>122</v>
      </c>
      <c r="AV202" s="13" t="s">
        <v>122</v>
      </c>
      <c r="AW202" s="13" t="s">
        <v>31</v>
      </c>
      <c r="AX202" s="13" t="s">
        <v>75</v>
      </c>
      <c r="AY202" s="197" t="s">
        <v>115</v>
      </c>
    </row>
    <row r="203" s="13" customFormat="1">
      <c r="A203" s="13"/>
      <c r="B203" s="195"/>
      <c r="C203" s="13"/>
      <c r="D203" s="196" t="s">
        <v>124</v>
      </c>
      <c r="E203" s="197" t="s">
        <v>1</v>
      </c>
      <c r="F203" s="198" t="s">
        <v>705</v>
      </c>
      <c r="G203" s="13"/>
      <c r="H203" s="199">
        <v>13.119999999999999</v>
      </c>
      <c r="I203" s="200"/>
      <c r="J203" s="13"/>
      <c r="K203" s="13"/>
      <c r="L203" s="195"/>
      <c r="M203" s="201"/>
      <c r="N203" s="202"/>
      <c r="O203" s="202"/>
      <c r="P203" s="202"/>
      <c r="Q203" s="202"/>
      <c r="R203" s="202"/>
      <c r="S203" s="202"/>
      <c r="T203" s="20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197" t="s">
        <v>124</v>
      </c>
      <c r="AU203" s="197" t="s">
        <v>122</v>
      </c>
      <c r="AV203" s="13" t="s">
        <v>122</v>
      </c>
      <c r="AW203" s="13" t="s">
        <v>31</v>
      </c>
      <c r="AX203" s="13" t="s">
        <v>75</v>
      </c>
      <c r="AY203" s="197" t="s">
        <v>115</v>
      </c>
    </row>
    <row r="204" s="13" customFormat="1">
      <c r="A204" s="13"/>
      <c r="B204" s="195"/>
      <c r="C204" s="13"/>
      <c r="D204" s="196" t="s">
        <v>124</v>
      </c>
      <c r="E204" s="197" t="s">
        <v>1</v>
      </c>
      <c r="F204" s="198" t="s">
        <v>706</v>
      </c>
      <c r="G204" s="13"/>
      <c r="H204" s="199">
        <v>12.359999999999999</v>
      </c>
      <c r="I204" s="200"/>
      <c r="J204" s="13"/>
      <c r="K204" s="13"/>
      <c r="L204" s="195"/>
      <c r="M204" s="201"/>
      <c r="N204" s="202"/>
      <c r="O204" s="202"/>
      <c r="P204" s="202"/>
      <c r="Q204" s="202"/>
      <c r="R204" s="202"/>
      <c r="S204" s="202"/>
      <c r="T204" s="20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197" t="s">
        <v>124</v>
      </c>
      <c r="AU204" s="197" t="s">
        <v>122</v>
      </c>
      <c r="AV204" s="13" t="s">
        <v>122</v>
      </c>
      <c r="AW204" s="13" t="s">
        <v>31</v>
      </c>
      <c r="AX204" s="13" t="s">
        <v>75</v>
      </c>
      <c r="AY204" s="197" t="s">
        <v>115</v>
      </c>
    </row>
    <row r="205" s="13" customFormat="1">
      <c r="A205" s="13"/>
      <c r="B205" s="195"/>
      <c r="C205" s="13"/>
      <c r="D205" s="196" t="s">
        <v>124</v>
      </c>
      <c r="E205" s="197" t="s">
        <v>1</v>
      </c>
      <c r="F205" s="198" t="s">
        <v>707</v>
      </c>
      <c r="G205" s="13"/>
      <c r="H205" s="199">
        <v>11.6</v>
      </c>
      <c r="I205" s="200"/>
      <c r="J205" s="13"/>
      <c r="K205" s="13"/>
      <c r="L205" s="195"/>
      <c r="M205" s="201"/>
      <c r="N205" s="202"/>
      <c r="O205" s="202"/>
      <c r="P205" s="202"/>
      <c r="Q205" s="202"/>
      <c r="R205" s="202"/>
      <c r="S205" s="202"/>
      <c r="T205" s="20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197" t="s">
        <v>124</v>
      </c>
      <c r="AU205" s="197" t="s">
        <v>122</v>
      </c>
      <c r="AV205" s="13" t="s">
        <v>122</v>
      </c>
      <c r="AW205" s="13" t="s">
        <v>31</v>
      </c>
      <c r="AX205" s="13" t="s">
        <v>75</v>
      </c>
      <c r="AY205" s="197" t="s">
        <v>115</v>
      </c>
    </row>
    <row r="206" s="13" customFormat="1">
      <c r="A206" s="13"/>
      <c r="B206" s="195"/>
      <c r="C206" s="13"/>
      <c r="D206" s="196" t="s">
        <v>124</v>
      </c>
      <c r="E206" s="197" t="s">
        <v>1</v>
      </c>
      <c r="F206" s="198" t="s">
        <v>708</v>
      </c>
      <c r="G206" s="13"/>
      <c r="H206" s="199">
        <v>11.640000000000001</v>
      </c>
      <c r="I206" s="200"/>
      <c r="J206" s="13"/>
      <c r="K206" s="13"/>
      <c r="L206" s="195"/>
      <c r="M206" s="201"/>
      <c r="N206" s="202"/>
      <c r="O206" s="202"/>
      <c r="P206" s="202"/>
      <c r="Q206" s="202"/>
      <c r="R206" s="202"/>
      <c r="S206" s="202"/>
      <c r="T206" s="20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197" t="s">
        <v>124</v>
      </c>
      <c r="AU206" s="197" t="s">
        <v>122</v>
      </c>
      <c r="AV206" s="13" t="s">
        <v>122</v>
      </c>
      <c r="AW206" s="13" t="s">
        <v>31</v>
      </c>
      <c r="AX206" s="13" t="s">
        <v>75</v>
      </c>
      <c r="AY206" s="197" t="s">
        <v>115</v>
      </c>
    </row>
    <row r="207" s="13" customFormat="1">
      <c r="A207" s="13"/>
      <c r="B207" s="195"/>
      <c r="C207" s="13"/>
      <c r="D207" s="196" t="s">
        <v>124</v>
      </c>
      <c r="E207" s="197" t="s">
        <v>1</v>
      </c>
      <c r="F207" s="198" t="s">
        <v>709</v>
      </c>
      <c r="G207" s="13"/>
      <c r="H207" s="199">
        <v>12.52</v>
      </c>
      <c r="I207" s="200"/>
      <c r="J207" s="13"/>
      <c r="K207" s="13"/>
      <c r="L207" s="195"/>
      <c r="M207" s="201"/>
      <c r="N207" s="202"/>
      <c r="O207" s="202"/>
      <c r="P207" s="202"/>
      <c r="Q207" s="202"/>
      <c r="R207" s="202"/>
      <c r="S207" s="202"/>
      <c r="T207" s="20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197" t="s">
        <v>124</v>
      </c>
      <c r="AU207" s="197" t="s">
        <v>122</v>
      </c>
      <c r="AV207" s="13" t="s">
        <v>122</v>
      </c>
      <c r="AW207" s="13" t="s">
        <v>31</v>
      </c>
      <c r="AX207" s="13" t="s">
        <v>75</v>
      </c>
      <c r="AY207" s="197" t="s">
        <v>115</v>
      </c>
    </row>
    <row r="208" s="13" customFormat="1">
      <c r="A208" s="13"/>
      <c r="B208" s="195"/>
      <c r="C208" s="13"/>
      <c r="D208" s="196" t="s">
        <v>124</v>
      </c>
      <c r="E208" s="197" t="s">
        <v>1</v>
      </c>
      <c r="F208" s="198" t="s">
        <v>710</v>
      </c>
      <c r="G208" s="13"/>
      <c r="H208" s="199">
        <v>12.800000000000001</v>
      </c>
      <c r="I208" s="200"/>
      <c r="J208" s="13"/>
      <c r="K208" s="13"/>
      <c r="L208" s="195"/>
      <c r="M208" s="201"/>
      <c r="N208" s="202"/>
      <c r="O208" s="202"/>
      <c r="P208" s="202"/>
      <c r="Q208" s="202"/>
      <c r="R208" s="202"/>
      <c r="S208" s="202"/>
      <c r="T208" s="20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197" t="s">
        <v>124</v>
      </c>
      <c r="AU208" s="197" t="s">
        <v>122</v>
      </c>
      <c r="AV208" s="13" t="s">
        <v>122</v>
      </c>
      <c r="AW208" s="13" t="s">
        <v>31</v>
      </c>
      <c r="AX208" s="13" t="s">
        <v>75</v>
      </c>
      <c r="AY208" s="197" t="s">
        <v>115</v>
      </c>
    </row>
    <row r="209" s="13" customFormat="1">
      <c r="A209" s="13"/>
      <c r="B209" s="195"/>
      <c r="C209" s="13"/>
      <c r="D209" s="196" t="s">
        <v>124</v>
      </c>
      <c r="E209" s="197" t="s">
        <v>1</v>
      </c>
      <c r="F209" s="198" t="s">
        <v>711</v>
      </c>
      <c r="G209" s="13"/>
      <c r="H209" s="199">
        <v>12.48</v>
      </c>
      <c r="I209" s="200"/>
      <c r="J209" s="13"/>
      <c r="K209" s="13"/>
      <c r="L209" s="195"/>
      <c r="M209" s="201"/>
      <c r="N209" s="202"/>
      <c r="O209" s="202"/>
      <c r="P209" s="202"/>
      <c r="Q209" s="202"/>
      <c r="R209" s="202"/>
      <c r="S209" s="202"/>
      <c r="T209" s="20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197" t="s">
        <v>124</v>
      </c>
      <c r="AU209" s="197" t="s">
        <v>122</v>
      </c>
      <c r="AV209" s="13" t="s">
        <v>122</v>
      </c>
      <c r="AW209" s="13" t="s">
        <v>31</v>
      </c>
      <c r="AX209" s="13" t="s">
        <v>75</v>
      </c>
      <c r="AY209" s="197" t="s">
        <v>115</v>
      </c>
    </row>
    <row r="210" s="13" customFormat="1">
      <c r="A210" s="13"/>
      <c r="B210" s="195"/>
      <c r="C210" s="13"/>
      <c r="D210" s="196" t="s">
        <v>124</v>
      </c>
      <c r="E210" s="197" t="s">
        <v>1</v>
      </c>
      <c r="F210" s="198" t="s">
        <v>712</v>
      </c>
      <c r="G210" s="13"/>
      <c r="H210" s="199">
        <v>12.16</v>
      </c>
      <c r="I210" s="200"/>
      <c r="J210" s="13"/>
      <c r="K210" s="13"/>
      <c r="L210" s="195"/>
      <c r="M210" s="201"/>
      <c r="N210" s="202"/>
      <c r="O210" s="202"/>
      <c r="P210" s="202"/>
      <c r="Q210" s="202"/>
      <c r="R210" s="202"/>
      <c r="S210" s="202"/>
      <c r="T210" s="20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197" t="s">
        <v>124</v>
      </c>
      <c r="AU210" s="197" t="s">
        <v>122</v>
      </c>
      <c r="AV210" s="13" t="s">
        <v>122</v>
      </c>
      <c r="AW210" s="13" t="s">
        <v>31</v>
      </c>
      <c r="AX210" s="13" t="s">
        <v>75</v>
      </c>
      <c r="AY210" s="197" t="s">
        <v>115</v>
      </c>
    </row>
    <row r="211" s="13" customFormat="1">
      <c r="A211" s="13"/>
      <c r="B211" s="195"/>
      <c r="C211" s="13"/>
      <c r="D211" s="196" t="s">
        <v>124</v>
      </c>
      <c r="E211" s="197" t="s">
        <v>1</v>
      </c>
      <c r="F211" s="198" t="s">
        <v>713</v>
      </c>
      <c r="G211" s="13"/>
      <c r="H211" s="199">
        <v>11.84</v>
      </c>
      <c r="I211" s="200"/>
      <c r="J211" s="13"/>
      <c r="K211" s="13"/>
      <c r="L211" s="195"/>
      <c r="M211" s="201"/>
      <c r="N211" s="202"/>
      <c r="O211" s="202"/>
      <c r="P211" s="202"/>
      <c r="Q211" s="202"/>
      <c r="R211" s="202"/>
      <c r="S211" s="202"/>
      <c r="T211" s="20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197" t="s">
        <v>124</v>
      </c>
      <c r="AU211" s="197" t="s">
        <v>122</v>
      </c>
      <c r="AV211" s="13" t="s">
        <v>122</v>
      </c>
      <c r="AW211" s="13" t="s">
        <v>31</v>
      </c>
      <c r="AX211" s="13" t="s">
        <v>75</v>
      </c>
      <c r="AY211" s="197" t="s">
        <v>115</v>
      </c>
    </row>
    <row r="212" s="13" customFormat="1">
      <c r="A212" s="13"/>
      <c r="B212" s="195"/>
      <c r="C212" s="13"/>
      <c r="D212" s="196" t="s">
        <v>124</v>
      </c>
      <c r="E212" s="197" t="s">
        <v>1</v>
      </c>
      <c r="F212" s="198" t="s">
        <v>714</v>
      </c>
      <c r="G212" s="13"/>
      <c r="H212" s="199">
        <v>11.44</v>
      </c>
      <c r="I212" s="200"/>
      <c r="J212" s="13"/>
      <c r="K212" s="13"/>
      <c r="L212" s="195"/>
      <c r="M212" s="201"/>
      <c r="N212" s="202"/>
      <c r="O212" s="202"/>
      <c r="P212" s="202"/>
      <c r="Q212" s="202"/>
      <c r="R212" s="202"/>
      <c r="S212" s="202"/>
      <c r="T212" s="20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197" t="s">
        <v>124</v>
      </c>
      <c r="AU212" s="197" t="s">
        <v>122</v>
      </c>
      <c r="AV212" s="13" t="s">
        <v>122</v>
      </c>
      <c r="AW212" s="13" t="s">
        <v>31</v>
      </c>
      <c r="AX212" s="13" t="s">
        <v>75</v>
      </c>
      <c r="AY212" s="197" t="s">
        <v>115</v>
      </c>
    </row>
    <row r="213" s="13" customFormat="1">
      <c r="A213" s="13"/>
      <c r="B213" s="195"/>
      <c r="C213" s="13"/>
      <c r="D213" s="196" t="s">
        <v>124</v>
      </c>
      <c r="E213" s="197" t="s">
        <v>1</v>
      </c>
      <c r="F213" s="198" t="s">
        <v>715</v>
      </c>
      <c r="G213" s="13"/>
      <c r="H213" s="199">
        <v>10.960000000000001</v>
      </c>
      <c r="I213" s="200"/>
      <c r="J213" s="13"/>
      <c r="K213" s="13"/>
      <c r="L213" s="195"/>
      <c r="M213" s="201"/>
      <c r="N213" s="202"/>
      <c r="O213" s="202"/>
      <c r="P213" s="202"/>
      <c r="Q213" s="202"/>
      <c r="R213" s="202"/>
      <c r="S213" s="202"/>
      <c r="T213" s="20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197" t="s">
        <v>124</v>
      </c>
      <c r="AU213" s="197" t="s">
        <v>122</v>
      </c>
      <c r="AV213" s="13" t="s">
        <v>122</v>
      </c>
      <c r="AW213" s="13" t="s">
        <v>31</v>
      </c>
      <c r="AX213" s="13" t="s">
        <v>75</v>
      </c>
      <c r="AY213" s="197" t="s">
        <v>115</v>
      </c>
    </row>
    <row r="214" s="13" customFormat="1">
      <c r="A214" s="13"/>
      <c r="B214" s="195"/>
      <c r="C214" s="13"/>
      <c r="D214" s="196" t="s">
        <v>124</v>
      </c>
      <c r="E214" s="197" t="s">
        <v>1</v>
      </c>
      <c r="F214" s="198" t="s">
        <v>716</v>
      </c>
      <c r="G214" s="13"/>
      <c r="H214" s="199">
        <v>10.48</v>
      </c>
      <c r="I214" s="200"/>
      <c r="J214" s="13"/>
      <c r="K214" s="13"/>
      <c r="L214" s="195"/>
      <c r="M214" s="201"/>
      <c r="N214" s="202"/>
      <c r="O214" s="202"/>
      <c r="P214" s="202"/>
      <c r="Q214" s="202"/>
      <c r="R214" s="202"/>
      <c r="S214" s="202"/>
      <c r="T214" s="20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197" t="s">
        <v>124</v>
      </c>
      <c r="AU214" s="197" t="s">
        <v>122</v>
      </c>
      <c r="AV214" s="13" t="s">
        <v>122</v>
      </c>
      <c r="AW214" s="13" t="s">
        <v>31</v>
      </c>
      <c r="AX214" s="13" t="s">
        <v>75</v>
      </c>
      <c r="AY214" s="197" t="s">
        <v>115</v>
      </c>
    </row>
    <row r="215" s="13" customFormat="1">
      <c r="A215" s="13"/>
      <c r="B215" s="195"/>
      <c r="C215" s="13"/>
      <c r="D215" s="196" t="s">
        <v>124</v>
      </c>
      <c r="E215" s="197" t="s">
        <v>1</v>
      </c>
      <c r="F215" s="198" t="s">
        <v>717</v>
      </c>
      <c r="G215" s="13"/>
      <c r="H215" s="199">
        <v>10.279999999999999</v>
      </c>
      <c r="I215" s="200"/>
      <c r="J215" s="13"/>
      <c r="K215" s="13"/>
      <c r="L215" s="195"/>
      <c r="M215" s="201"/>
      <c r="N215" s="202"/>
      <c r="O215" s="202"/>
      <c r="P215" s="202"/>
      <c r="Q215" s="202"/>
      <c r="R215" s="202"/>
      <c r="S215" s="202"/>
      <c r="T215" s="20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197" t="s">
        <v>124</v>
      </c>
      <c r="AU215" s="197" t="s">
        <v>122</v>
      </c>
      <c r="AV215" s="13" t="s">
        <v>122</v>
      </c>
      <c r="AW215" s="13" t="s">
        <v>31</v>
      </c>
      <c r="AX215" s="13" t="s">
        <v>75</v>
      </c>
      <c r="AY215" s="197" t="s">
        <v>115</v>
      </c>
    </row>
    <row r="216" s="13" customFormat="1">
      <c r="A216" s="13"/>
      <c r="B216" s="195"/>
      <c r="C216" s="13"/>
      <c r="D216" s="196" t="s">
        <v>124</v>
      </c>
      <c r="E216" s="197" t="s">
        <v>1</v>
      </c>
      <c r="F216" s="198" t="s">
        <v>718</v>
      </c>
      <c r="G216" s="13"/>
      <c r="H216" s="199">
        <v>10.48</v>
      </c>
      <c r="I216" s="200"/>
      <c r="J216" s="13"/>
      <c r="K216" s="13"/>
      <c r="L216" s="195"/>
      <c r="M216" s="201"/>
      <c r="N216" s="202"/>
      <c r="O216" s="202"/>
      <c r="P216" s="202"/>
      <c r="Q216" s="202"/>
      <c r="R216" s="202"/>
      <c r="S216" s="202"/>
      <c r="T216" s="20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197" t="s">
        <v>124</v>
      </c>
      <c r="AU216" s="197" t="s">
        <v>122</v>
      </c>
      <c r="AV216" s="13" t="s">
        <v>122</v>
      </c>
      <c r="AW216" s="13" t="s">
        <v>31</v>
      </c>
      <c r="AX216" s="13" t="s">
        <v>75</v>
      </c>
      <c r="AY216" s="197" t="s">
        <v>115</v>
      </c>
    </row>
    <row r="217" s="13" customFormat="1">
      <c r="A217" s="13"/>
      <c r="B217" s="195"/>
      <c r="C217" s="13"/>
      <c r="D217" s="196" t="s">
        <v>124</v>
      </c>
      <c r="E217" s="197" t="s">
        <v>1</v>
      </c>
      <c r="F217" s="198" t="s">
        <v>719</v>
      </c>
      <c r="G217" s="13"/>
      <c r="H217" s="199">
        <v>11.08</v>
      </c>
      <c r="I217" s="200"/>
      <c r="J217" s="13"/>
      <c r="K217" s="13"/>
      <c r="L217" s="195"/>
      <c r="M217" s="201"/>
      <c r="N217" s="202"/>
      <c r="O217" s="202"/>
      <c r="P217" s="202"/>
      <c r="Q217" s="202"/>
      <c r="R217" s="202"/>
      <c r="S217" s="202"/>
      <c r="T217" s="20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197" t="s">
        <v>124</v>
      </c>
      <c r="AU217" s="197" t="s">
        <v>122</v>
      </c>
      <c r="AV217" s="13" t="s">
        <v>122</v>
      </c>
      <c r="AW217" s="13" t="s">
        <v>31</v>
      </c>
      <c r="AX217" s="13" t="s">
        <v>75</v>
      </c>
      <c r="AY217" s="197" t="s">
        <v>115</v>
      </c>
    </row>
    <row r="218" s="13" customFormat="1">
      <c r="A218" s="13"/>
      <c r="B218" s="195"/>
      <c r="C218" s="13"/>
      <c r="D218" s="196" t="s">
        <v>124</v>
      </c>
      <c r="E218" s="197" t="s">
        <v>1</v>
      </c>
      <c r="F218" s="198" t="s">
        <v>720</v>
      </c>
      <c r="G218" s="13"/>
      <c r="H218" s="199">
        <v>12</v>
      </c>
      <c r="I218" s="200"/>
      <c r="J218" s="13"/>
      <c r="K218" s="13"/>
      <c r="L218" s="195"/>
      <c r="M218" s="201"/>
      <c r="N218" s="202"/>
      <c r="O218" s="202"/>
      <c r="P218" s="202"/>
      <c r="Q218" s="202"/>
      <c r="R218" s="202"/>
      <c r="S218" s="202"/>
      <c r="T218" s="20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197" t="s">
        <v>124</v>
      </c>
      <c r="AU218" s="197" t="s">
        <v>122</v>
      </c>
      <c r="AV218" s="13" t="s">
        <v>122</v>
      </c>
      <c r="AW218" s="13" t="s">
        <v>31</v>
      </c>
      <c r="AX218" s="13" t="s">
        <v>75</v>
      </c>
      <c r="AY218" s="197" t="s">
        <v>115</v>
      </c>
    </row>
    <row r="219" s="13" customFormat="1">
      <c r="A219" s="13"/>
      <c r="B219" s="195"/>
      <c r="C219" s="13"/>
      <c r="D219" s="196" t="s">
        <v>124</v>
      </c>
      <c r="E219" s="197" t="s">
        <v>1</v>
      </c>
      <c r="F219" s="198" t="s">
        <v>721</v>
      </c>
      <c r="G219" s="13"/>
      <c r="H219" s="199">
        <v>4.96</v>
      </c>
      <c r="I219" s="200"/>
      <c r="J219" s="13"/>
      <c r="K219" s="13"/>
      <c r="L219" s="195"/>
      <c r="M219" s="201"/>
      <c r="N219" s="202"/>
      <c r="O219" s="202"/>
      <c r="P219" s="202"/>
      <c r="Q219" s="202"/>
      <c r="R219" s="202"/>
      <c r="S219" s="202"/>
      <c r="T219" s="20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197" t="s">
        <v>124</v>
      </c>
      <c r="AU219" s="197" t="s">
        <v>122</v>
      </c>
      <c r="AV219" s="13" t="s">
        <v>122</v>
      </c>
      <c r="AW219" s="13" t="s">
        <v>31</v>
      </c>
      <c r="AX219" s="13" t="s">
        <v>75</v>
      </c>
      <c r="AY219" s="197" t="s">
        <v>115</v>
      </c>
    </row>
    <row r="220" s="13" customFormat="1">
      <c r="A220" s="13"/>
      <c r="B220" s="195"/>
      <c r="C220" s="13"/>
      <c r="D220" s="196" t="s">
        <v>124</v>
      </c>
      <c r="E220" s="197" t="s">
        <v>1</v>
      </c>
      <c r="F220" s="198" t="s">
        <v>722</v>
      </c>
      <c r="G220" s="13"/>
      <c r="H220" s="199">
        <v>7.3440000000000003</v>
      </c>
      <c r="I220" s="200"/>
      <c r="J220" s="13"/>
      <c r="K220" s="13"/>
      <c r="L220" s="195"/>
      <c r="M220" s="201"/>
      <c r="N220" s="202"/>
      <c r="O220" s="202"/>
      <c r="P220" s="202"/>
      <c r="Q220" s="202"/>
      <c r="R220" s="202"/>
      <c r="S220" s="202"/>
      <c r="T220" s="20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197" t="s">
        <v>124</v>
      </c>
      <c r="AU220" s="197" t="s">
        <v>122</v>
      </c>
      <c r="AV220" s="13" t="s">
        <v>122</v>
      </c>
      <c r="AW220" s="13" t="s">
        <v>31</v>
      </c>
      <c r="AX220" s="13" t="s">
        <v>75</v>
      </c>
      <c r="AY220" s="197" t="s">
        <v>115</v>
      </c>
    </row>
    <row r="221" s="13" customFormat="1">
      <c r="A221" s="13"/>
      <c r="B221" s="195"/>
      <c r="C221" s="13"/>
      <c r="D221" s="196" t="s">
        <v>124</v>
      </c>
      <c r="E221" s="197" t="s">
        <v>1</v>
      </c>
      <c r="F221" s="198" t="s">
        <v>723</v>
      </c>
      <c r="G221" s="13"/>
      <c r="H221" s="199">
        <v>12.039999999999999</v>
      </c>
      <c r="I221" s="200"/>
      <c r="J221" s="13"/>
      <c r="K221" s="13"/>
      <c r="L221" s="195"/>
      <c r="M221" s="201"/>
      <c r="N221" s="202"/>
      <c r="O221" s="202"/>
      <c r="P221" s="202"/>
      <c r="Q221" s="202"/>
      <c r="R221" s="202"/>
      <c r="S221" s="202"/>
      <c r="T221" s="20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197" t="s">
        <v>124</v>
      </c>
      <c r="AU221" s="197" t="s">
        <v>122</v>
      </c>
      <c r="AV221" s="13" t="s">
        <v>122</v>
      </c>
      <c r="AW221" s="13" t="s">
        <v>31</v>
      </c>
      <c r="AX221" s="13" t="s">
        <v>75</v>
      </c>
      <c r="AY221" s="197" t="s">
        <v>115</v>
      </c>
    </row>
    <row r="222" s="13" customFormat="1">
      <c r="A222" s="13"/>
      <c r="B222" s="195"/>
      <c r="C222" s="13"/>
      <c r="D222" s="196" t="s">
        <v>124</v>
      </c>
      <c r="E222" s="197" t="s">
        <v>1</v>
      </c>
      <c r="F222" s="198" t="s">
        <v>724</v>
      </c>
      <c r="G222" s="13"/>
      <c r="H222" s="199">
        <v>11.76</v>
      </c>
      <c r="I222" s="200"/>
      <c r="J222" s="13"/>
      <c r="K222" s="13"/>
      <c r="L222" s="195"/>
      <c r="M222" s="201"/>
      <c r="N222" s="202"/>
      <c r="O222" s="202"/>
      <c r="P222" s="202"/>
      <c r="Q222" s="202"/>
      <c r="R222" s="202"/>
      <c r="S222" s="202"/>
      <c r="T222" s="20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197" t="s">
        <v>124</v>
      </c>
      <c r="AU222" s="197" t="s">
        <v>122</v>
      </c>
      <c r="AV222" s="13" t="s">
        <v>122</v>
      </c>
      <c r="AW222" s="13" t="s">
        <v>31</v>
      </c>
      <c r="AX222" s="13" t="s">
        <v>75</v>
      </c>
      <c r="AY222" s="197" t="s">
        <v>115</v>
      </c>
    </row>
    <row r="223" s="13" customFormat="1">
      <c r="A223" s="13"/>
      <c r="B223" s="195"/>
      <c r="C223" s="13"/>
      <c r="D223" s="196" t="s">
        <v>124</v>
      </c>
      <c r="E223" s="197" t="s">
        <v>1</v>
      </c>
      <c r="F223" s="198" t="s">
        <v>725</v>
      </c>
      <c r="G223" s="13"/>
      <c r="H223" s="199">
        <v>11.84</v>
      </c>
      <c r="I223" s="200"/>
      <c r="J223" s="13"/>
      <c r="K223" s="13"/>
      <c r="L223" s="195"/>
      <c r="M223" s="201"/>
      <c r="N223" s="202"/>
      <c r="O223" s="202"/>
      <c r="P223" s="202"/>
      <c r="Q223" s="202"/>
      <c r="R223" s="202"/>
      <c r="S223" s="202"/>
      <c r="T223" s="20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197" t="s">
        <v>124</v>
      </c>
      <c r="AU223" s="197" t="s">
        <v>122</v>
      </c>
      <c r="AV223" s="13" t="s">
        <v>122</v>
      </c>
      <c r="AW223" s="13" t="s">
        <v>31</v>
      </c>
      <c r="AX223" s="13" t="s">
        <v>75</v>
      </c>
      <c r="AY223" s="197" t="s">
        <v>115</v>
      </c>
    </row>
    <row r="224" s="13" customFormat="1">
      <c r="A224" s="13"/>
      <c r="B224" s="195"/>
      <c r="C224" s="13"/>
      <c r="D224" s="196" t="s">
        <v>124</v>
      </c>
      <c r="E224" s="197" t="s">
        <v>1</v>
      </c>
      <c r="F224" s="198" t="s">
        <v>726</v>
      </c>
      <c r="G224" s="13"/>
      <c r="H224" s="199">
        <v>11.68</v>
      </c>
      <c r="I224" s="200"/>
      <c r="J224" s="13"/>
      <c r="K224" s="13"/>
      <c r="L224" s="195"/>
      <c r="M224" s="201"/>
      <c r="N224" s="202"/>
      <c r="O224" s="202"/>
      <c r="P224" s="202"/>
      <c r="Q224" s="202"/>
      <c r="R224" s="202"/>
      <c r="S224" s="202"/>
      <c r="T224" s="20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197" t="s">
        <v>124</v>
      </c>
      <c r="AU224" s="197" t="s">
        <v>122</v>
      </c>
      <c r="AV224" s="13" t="s">
        <v>122</v>
      </c>
      <c r="AW224" s="13" t="s">
        <v>31</v>
      </c>
      <c r="AX224" s="13" t="s">
        <v>75</v>
      </c>
      <c r="AY224" s="197" t="s">
        <v>115</v>
      </c>
    </row>
    <row r="225" s="13" customFormat="1">
      <c r="A225" s="13"/>
      <c r="B225" s="195"/>
      <c r="C225" s="13"/>
      <c r="D225" s="196" t="s">
        <v>124</v>
      </c>
      <c r="E225" s="197" t="s">
        <v>1</v>
      </c>
      <c r="F225" s="198" t="s">
        <v>727</v>
      </c>
      <c r="G225" s="13"/>
      <c r="H225" s="199">
        <v>4.5599999999999996</v>
      </c>
      <c r="I225" s="200"/>
      <c r="J225" s="13"/>
      <c r="K225" s="13"/>
      <c r="L225" s="195"/>
      <c r="M225" s="201"/>
      <c r="N225" s="202"/>
      <c r="O225" s="202"/>
      <c r="P225" s="202"/>
      <c r="Q225" s="202"/>
      <c r="R225" s="202"/>
      <c r="S225" s="202"/>
      <c r="T225" s="20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197" t="s">
        <v>124</v>
      </c>
      <c r="AU225" s="197" t="s">
        <v>122</v>
      </c>
      <c r="AV225" s="13" t="s">
        <v>122</v>
      </c>
      <c r="AW225" s="13" t="s">
        <v>31</v>
      </c>
      <c r="AX225" s="13" t="s">
        <v>75</v>
      </c>
      <c r="AY225" s="197" t="s">
        <v>115</v>
      </c>
    </row>
    <row r="226" s="13" customFormat="1">
      <c r="A226" s="13"/>
      <c r="B226" s="195"/>
      <c r="C226" s="13"/>
      <c r="D226" s="196" t="s">
        <v>124</v>
      </c>
      <c r="E226" s="197" t="s">
        <v>1</v>
      </c>
      <c r="F226" s="198" t="s">
        <v>728</v>
      </c>
      <c r="G226" s="13"/>
      <c r="H226" s="199">
        <v>1.1559999999999999</v>
      </c>
      <c r="I226" s="200"/>
      <c r="J226" s="13"/>
      <c r="K226" s="13"/>
      <c r="L226" s="195"/>
      <c r="M226" s="201"/>
      <c r="N226" s="202"/>
      <c r="O226" s="202"/>
      <c r="P226" s="202"/>
      <c r="Q226" s="202"/>
      <c r="R226" s="202"/>
      <c r="S226" s="202"/>
      <c r="T226" s="20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197" t="s">
        <v>124</v>
      </c>
      <c r="AU226" s="197" t="s">
        <v>122</v>
      </c>
      <c r="AV226" s="13" t="s">
        <v>122</v>
      </c>
      <c r="AW226" s="13" t="s">
        <v>31</v>
      </c>
      <c r="AX226" s="13" t="s">
        <v>75</v>
      </c>
      <c r="AY226" s="197" t="s">
        <v>115</v>
      </c>
    </row>
    <row r="227" s="14" customFormat="1">
      <c r="A227" s="14"/>
      <c r="B227" s="204"/>
      <c r="C227" s="14"/>
      <c r="D227" s="196" t="s">
        <v>124</v>
      </c>
      <c r="E227" s="205" t="s">
        <v>1</v>
      </c>
      <c r="F227" s="206" t="s">
        <v>148</v>
      </c>
      <c r="G227" s="14"/>
      <c r="H227" s="207">
        <v>1154.46</v>
      </c>
      <c r="I227" s="208"/>
      <c r="J227" s="14"/>
      <c r="K227" s="14"/>
      <c r="L227" s="204"/>
      <c r="M227" s="209"/>
      <c r="N227" s="210"/>
      <c r="O227" s="210"/>
      <c r="P227" s="210"/>
      <c r="Q227" s="210"/>
      <c r="R227" s="210"/>
      <c r="S227" s="210"/>
      <c r="T227" s="211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05" t="s">
        <v>124</v>
      </c>
      <c r="AU227" s="205" t="s">
        <v>122</v>
      </c>
      <c r="AV227" s="14" t="s">
        <v>149</v>
      </c>
      <c r="AW227" s="14" t="s">
        <v>31</v>
      </c>
      <c r="AX227" s="14" t="s">
        <v>75</v>
      </c>
      <c r="AY227" s="205" t="s">
        <v>115</v>
      </c>
    </row>
    <row r="228" s="16" customFormat="1">
      <c r="A228" s="16"/>
      <c r="B228" s="220"/>
      <c r="C228" s="16"/>
      <c r="D228" s="196" t="s">
        <v>124</v>
      </c>
      <c r="E228" s="221" t="s">
        <v>1</v>
      </c>
      <c r="F228" s="222" t="s">
        <v>278</v>
      </c>
      <c r="G228" s="16"/>
      <c r="H228" s="221" t="s">
        <v>1</v>
      </c>
      <c r="I228" s="223"/>
      <c r="J228" s="16"/>
      <c r="K228" s="16"/>
      <c r="L228" s="220"/>
      <c r="M228" s="224"/>
      <c r="N228" s="225"/>
      <c r="O228" s="225"/>
      <c r="P228" s="225"/>
      <c r="Q228" s="225"/>
      <c r="R228" s="225"/>
      <c r="S228" s="225"/>
      <c r="T228" s="22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T228" s="221" t="s">
        <v>124</v>
      </c>
      <c r="AU228" s="221" t="s">
        <v>122</v>
      </c>
      <c r="AV228" s="16" t="s">
        <v>83</v>
      </c>
      <c r="AW228" s="16" t="s">
        <v>31</v>
      </c>
      <c r="AX228" s="16" t="s">
        <v>75</v>
      </c>
      <c r="AY228" s="221" t="s">
        <v>115</v>
      </c>
    </row>
    <row r="229" s="13" customFormat="1">
      <c r="A229" s="13"/>
      <c r="B229" s="195"/>
      <c r="C229" s="13"/>
      <c r="D229" s="196" t="s">
        <v>124</v>
      </c>
      <c r="E229" s="197" t="s">
        <v>1</v>
      </c>
      <c r="F229" s="198" t="s">
        <v>729</v>
      </c>
      <c r="G229" s="13"/>
      <c r="H229" s="199">
        <v>229.68000000000001</v>
      </c>
      <c r="I229" s="200"/>
      <c r="J229" s="13"/>
      <c r="K229" s="13"/>
      <c r="L229" s="195"/>
      <c r="M229" s="201"/>
      <c r="N229" s="202"/>
      <c r="O229" s="202"/>
      <c r="P229" s="202"/>
      <c r="Q229" s="202"/>
      <c r="R229" s="202"/>
      <c r="S229" s="202"/>
      <c r="T229" s="20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197" t="s">
        <v>124</v>
      </c>
      <c r="AU229" s="197" t="s">
        <v>122</v>
      </c>
      <c r="AV229" s="13" t="s">
        <v>122</v>
      </c>
      <c r="AW229" s="13" t="s">
        <v>31</v>
      </c>
      <c r="AX229" s="13" t="s">
        <v>75</v>
      </c>
      <c r="AY229" s="197" t="s">
        <v>115</v>
      </c>
    </row>
    <row r="230" s="14" customFormat="1">
      <c r="A230" s="14"/>
      <c r="B230" s="204"/>
      <c r="C230" s="14"/>
      <c r="D230" s="196" t="s">
        <v>124</v>
      </c>
      <c r="E230" s="205" t="s">
        <v>1</v>
      </c>
      <c r="F230" s="206" t="s">
        <v>148</v>
      </c>
      <c r="G230" s="14"/>
      <c r="H230" s="207">
        <v>229.68000000000001</v>
      </c>
      <c r="I230" s="208"/>
      <c r="J230" s="14"/>
      <c r="K230" s="14"/>
      <c r="L230" s="204"/>
      <c r="M230" s="209"/>
      <c r="N230" s="210"/>
      <c r="O230" s="210"/>
      <c r="P230" s="210"/>
      <c r="Q230" s="210"/>
      <c r="R230" s="210"/>
      <c r="S230" s="210"/>
      <c r="T230" s="211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05" t="s">
        <v>124</v>
      </c>
      <c r="AU230" s="205" t="s">
        <v>122</v>
      </c>
      <c r="AV230" s="14" t="s">
        <v>149</v>
      </c>
      <c r="AW230" s="14" t="s">
        <v>31</v>
      </c>
      <c r="AX230" s="14" t="s">
        <v>75</v>
      </c>
      <c r="AY230" s="205" t="s">
        <v>115</v>
      </c>
    </row>
    <row r="231" s="15" customFormat="1">
      <c r="A231" s="15"/>
      <c r="B231" s="212"/>
      <c r="C231" s="15"/>
      <c r="D231" s="196" t="s">
        <v>124</v>
      </c>
      <c r="E231" s="213" t="s">
        <v>1</v>
      </c>
      <c r="F231" s="214" t="s">
        <v>150</v>
      </c>
      <c r="G231" s="15"/>
      <c r="H231" s="215">
        <v>1384.1400000000001</v>
      </c>
      <c r="I231" s="216"/>
      <c r="J231" s="15"/>
      <c r="K231" s="15"/>
      <c r="L231" s="212"/>
      <c r="M231" s="217"/>
      <c r="N231" s="218"/>
      <c r="O231" s="218"/>
      <c r="P231" s="218"/>
      <c r="Q231" s="218"/>
      <c r="R231" s="218"/>
      <c r="S231" s="218"/>
      <c r="T231" s="219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13" t="s">
        <v>124</v>
      </c>
      <c r="AU231" s="213" t="s">
        <v>122</v>
      </c>
      <c r="AV231" s="15" t="s">
        <v>121</v>
      </c>
      <c r="AW231" s="15" t="s">
        <v>31</v>
      </c>
      <c r="AX231" s="15" t="s">
        <v>83</v>
      </c>
      <c r="AY231" s="213" t="s">
        <v>115</v>
      </c>
    </row>
    <row r="232" s="2" customFormat="1" ht="37.8" customHeight="1">
      <c r="A232" s="38"/>
      <c r="B232" s="180"/>
      <c r="C232" s="181" t="s">
        <v>122</v>
      </c>
      <c r="D232" s="181" t="s">
        <v>117</v>
      </c>
      <c r="E232" s="182" t="s">
        <v>280</v>
      </c>
      <c r="F232" s="183" t="s">
        <v>281</v>
      </c>
      <c r="G232" s="184" t="s">
        <v>120</v>
      </c>
      <c r="H232" s="185">
        <v>692.07000000000005</v>
      </c>
      <c r="I232" s="186"/>
      <c r="J232" s="187">
        <f>ROUND(I232*H232,2)</f>
        <v>0</v>
      </c>
      <c r="K232" s="188"/>
      <c r="L232" s="39"/>
      <c r="M232" s="189" t="s">
        <v>1</v>
      </c>
      <c r="N232" s="190" t="s">
        <v>41</v>
      </c>
      <c r="O232" s="82"/>
      <c r="P232" s="191">
        <f>O232*H232</f>
        <v>0</v>
      </c>
      <c r="Q232" s="191">
        <v>0</v>
      </c>
      <c r="R232" s="191">
        <f>Q232*H232</f>
        <v>0</v>
      </c>
      <c r="S232" s="191">
        <v>0</v>
      </c>
      <c r="T232" s="192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193" t="s">
        <v>121</v>
      </c>
      <c r="AT232" s="193" t="s">
        <v>117</v>
      </c>
      <c r="AU232" s="193" t="s">
        <v>122</v>
      </c>
      <c r="AY232" s="19" t="s">
        <v>115</v>
      </c>
      <c r="BE232" s="194">
        <f>IF(N232="základná",J232,0)</f>
        <v>0</v>
      </c>
      <c r="BF232" s="194">
        <f>IF(N232="znížená",J232,0)</f>
        <v>0</v>
      </c>
      <c r="BG232" s="194">
        <f>IF(N232="zákl. prenesená",J232,0)</f>
        <v>0</v>
      </c>
      <c r="BH232" s="194">
        <f>IF(N232="zníž. prenesená",J232,0)</f>
        <v>0</v>
      </c>
      <c r="BI232" s="194">
        <f>IF(N232="nulová",J232,0)</f>
        <v>0</v>
      </c>
      <c r="BJ232" s="19" t="s">
        <v>122</v>
      </c>
      <c r="BK232" s="194">
        <f>ROUND(I232*H232,2)</f>
        <v>0</v>
      </c>
      <c r="BL232" s="19" t="s">
        <v>121</v>
      </c>
      <c r="BM232" s="193" t="s">
        <v>730</v>
      </c>
    </row>
    <row r="233" s="13" customFormat="1">
      <c r="A233" s="13"/>
      <c r="B233" s="195"/>
      <c r="C233" s="13"/>
      <c r="D233" s="196" t="s">
        <v>124</v>
      </c>
      <c r="E233" s="197" t="s">
        <v>1</v>
      </c>
      <c r="F233" s="198" t="s">
        <v>731</v>
      </c>
      <c r="G233" s="13"/>
      <c r="H233" s="199">
        <v>692.07000000000005</v>
      </c>
      <c r="I233" s="200"/>
      <c r="J233" s="13"/>
      <c r="K233" s="13"/>
      <c r="L233" s="195"/>
      <c r="M233" s="201"/>
      <c r="N233" s="202"/>
      <c r="O233" s="202"/>
      <c r="P233" s="202"/>
      <c r="Q233" s="202"/>
      <c r="R233" s="202"/>
      <c r="S233" s="202"/>
      <c r="T233" s="20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197" t="s">
        <v>124</v>
      </c>
      <c r="AU233" s="197" t="s">
        <v>122</v>
      </c>
      <c r="AV233" s="13" t="s">
        <v>122</v>
      </c>
      <c r="AW233" s="13" t="s">
        <v>31</v>
      </c>
      <c r="AX233" s="13" t="s">
        <v>75</v>
      </c>
      <c r="AY233" s="197" t="s">
        <v>115</v>
      </c>
    </row>
    <row r="234" s="15" customFormat="1">
      <c r="A234" s="15"/>
      <c r="B234" s="212"/>
      <c r="C234" s="15"/>
      <c r="D234" s="196" t="s">
        <v>124</v>
      </c>
      <c r="E234" s="213" t="s">
        <v>1</v>
      </c>
      <c r="F234" s="214" t="s">
        <v>150</v>
      </c>
      <c r="G234" s="15"/>
      <c r="H234" s="215">
        <v>692.07000000000005</v>
      </c>
      <c r="I234" s="216"/>
      <c r="J234" s="15"/>
      <c r="K234" s="15"/>
      <c r="L234" s="212"/>
      <c r="M234" s="217"/>
      <c r="N234" s="218"/>
      <c r="O234" s="218"/>
      <c r="P234" s="218"/>
      <c r="Q234" s="218"/>
      <c r="R234" s="218"/>
      <c r="S234" s="218"/>
      <c r="T234" s="219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T234" s="213" t="s">
        <v>124</v>
      </c>
      <c r="AU234" s="213" t="s">
        <v>122</v>
      </c>
      <c r="AV234" s="15" t="s">
        <v>121</v>
      </c>
      <c r="AW234" s="15" t="s">
        <v>31</v>
      </c>
      <c r="AX234" s="15" t="s">
        <v>83</v>
      </c>
      <c r="AY234" s="213" t="s">
        <v>115</v>
      </c>
    </row>
    <row r="235" s="2" customFormat="1" ht="24.15" customHeight="1">
      <c r="A235" s="38"/>
      <c r="B235" s="180"/>
      <c r="C235" s="181" t="s">
        <v>149</v>
      </c>
      <c r="D235" s="181" t="s">
        <v>117</v>
      </c>
      <c r="E235" s="182" t="s">
        <v>285</v>
      </c>
      <c r="F235" s="183" t="s">
        <v>286</v>
      </c>
      <c r="G235" s="184" t="s">
        <v>287</v>
      </c>
      <c r="H235" s="185">
        <v>1698.1600000000001</v>
      </c>
      <c r="I235" s="186"/>
      <c r="J235" s="187">
        <f>ROUND(I235*H235,2)</f>
        <v>0</v>
      </c>
      <c r="K235" s="188"/>
      <c r="L235" s="39"/>
      <c r="M235" s="189" t="s">
        <v>1</v>
      </c>
      <c r="N235" s="190" t="s">
        <v>41</v>
      </c>
      <c r="O235" s="82"/>
      <c r="P235" s="191">
        <f>O235*H235</f>
        <v>0</v>
      </c>
      <c r="Q235" s="191">
        <v>0.00097000000000000005</v>
      </c>
      <c r="R235" s="191">
        <f>Q235*H235</f>
        <v>1.6472152000000002</v>
      </c>
      <c r="S235" s="191">
        <v>0</v>
      </c>
      <c r="T235" s="192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193" t="s">
        <v>121</v>
      </c>
      <c r="AT235" s="193" t="s">
        <v>117</v>
      </c>
      <c r="AU235" s="193" t="s">
        <v>122</v>
      </c>
      <c r="AY235" s="19" t="s">
        <v>115</v>
      </c>
      <c r="BE235" s="194">
        <f>IF(N235="základná",J235,0)</f>
        <v>0</v>
      </c>
      <c r="BF235" s="194">
        <f>IF(N235="znížená",J235,0)</f>
        <v>0</v>
      </c>
      <c r="BG235" s="194">
        <f>IF(N235="zákl. prenesená",J235,0)</f>
        <v>0</v>
      </c>
      <c r="BH235" s="194">
        <f>IF(N235="zníž. prenesená",J235,0)</f>
        <v>0</v>
      </c>
      <c r="BI235" s="194">
        <f>IF(N235="nulová",J235,0)</f>
        <v>0</v>
      </c>
      <c r="BJ235" s="19" t="s">
        <v>122</v>
      </c>
      <c r="BK235" s="194">
        <f>ROUND(I235*H235,2)</f>
        <v>0</v>
      </c>
      <c r="BL235" s="19" t="s">
        <v>121</v>
      </c>
      <c r="BM235" s="193" t="s">
        <v>732</v>
      </c>
    </row>
    <row r="236" s="16" customFormat="1">
      <c r="A236" s="16"/>
      <c r="B236" s="220"/>
      <c r="C236" s="16"/>
      <c r="D236" s="196" t="s">
        <v>124</v>
      </c>
      <c r="E236" s="221" t="s">
        <v>1</v>
      </c>
      <c r="F236" s="222" t="s">
        <v>627</v>
      </c>
      <c r="G236" s="16"/>
      <c r="H236" s="221" t="s">
        <v>1</v>
      </c>
      <c r="I236" s="223"/>
      <c r="J236" s="16"/>
      <c r="K236" s="16"/>
      <c r="L236" s="220"/>
      <c r="M236" s="224"/>
      <c r="N236" s="225"/>
      <c r="O236" s="225"/>
      <c r="P236" s="225"/>
      <c r="Q236" s="225"/>
      <c r="R236" s="225"/>
      <c r="S236" s="225"/>
      <c r="T236" s="22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T236" s="221" t="s">
        <v>124</v>
      </c>
      <c r="AU236" s="221" t="s">
        <v>122</v>
      </c>
      <c r="AV236" s="16" t="s">
        <v>83</v>
      </c>
      <c r="AW236" s="16" t="s">
        <v>31</v>
      </c>
      <c r="AX236" s="16" t="s">
        <v>75</v>
      </c>
      <c r="AY236" s="221" t="s">
        <v>115</v>
      </c>
    </row>
    <row r="237" s="13" customFormat="1">
      <c r="A237" s="13"/>
      <c r="B237" s="195"/>
      <c r="C237" s="13"/>
      <c r="D237" s="196" t="s">
        <v>124</v>
      </c>
      <c r="E237" s="197" t="s">
        <v>1</v>
      </c>
      <c r="F237" s="198" t="s">
        <v>733</v>
      </c>
      <c r="G237" s="13"/>
      <c r="H237" s="199">
        <v>29.600000000000001</v>
      </c>
      <c r="I237" s="200"/>
      <c r="J237" s="13"/>
      <c r="K237" s="13"/>
      <c r="L237" s="195"/>
      <c r="M237" s="201"/>
      <c r="N237" s="202"/>
      <c r="O237" s="202"/>
      <c r="P237" s="202"/>
      <c r="Q237" s="202"/>
      <c r="R237" s="202"/>
      <c r="S237" s="202"/>
      <c r="T237" s="20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197" t="s">
        <v>124</v>
      </c>
      <c r="AU237" s="197" t="s">
        <v>122</v>
      </c>
      <c r="AV237" s="13" t="s">
        <v>122</v>
      </c>
      <c r="AW237" s="13" t="s">
        <v>31</v>
      </c>
      <c r="AX237" s="13" t="s">
        <v>75</v>
      </c>
      <c r="AY237" s="197" t="s">
        <v>115</v>
      </c>
    </row>
    <row r="238" s="13" customFormat="1">
      <c r="A238" s="13"/>
      <c r="B238" s="195"/>
      <c r="C238" s="13"/>
      <c r="D238" s="196" t="s">
        <v>124</v>
      </c>
      <c r="E238" s="197" t="s">
        <v>1</v>
      </c>
      <c r="F238" s="198" t="s">
        <v>734</v>
      </c>
      <c r="G238" s="13"/>
      <c r="H238" s="199">
        <v>30.5</v>
      </c>
      <c r="I238" s="200"/>
      <c r="J238" s="13"/>
      <c r="K238" s="13"/>
      <c r="L238" s="195"/>
      <c r="M238" s="201"/>
      <c r="N238" s="202"/>
      <c r="O238" s="202"/>
      <c r="P238" s="202"/>
      <c r="Q238" s="202"/>
      <c r="R238" s="202"/>
      <c r="S238" s="202"/>
      <c r="T238" s="20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197" t="s">
        <v>124</v>
      </c>
      <c r="AU238" s="197" t="s">
        <v>122</v>
      </c>
      <c r="AV238" s="13" t="s">
        <v>122</v>
      </c>
      <c r="AW238" s="13" t="s">
        <v>31</v>
      </c>
      <c r="AX238" s="13" t="s">
        <v>75</v>
      </c>
      <c r="AY238" s="197" t="s">
        <v>115</v>
      </c>
    </row>
    <row r="239" s="13" customFormat="1">
      <c r="A239" s="13"/>
      <c r="B239" s="195"/>
      <c r="C239" s="13"/>
      <c r="D239" s="196" t="s">
        <v>124</v>
      </c>
      <c r="E239" s="197" t="s">
        <v>1</v>
      </c>
      <c r="F239" s="198" t="s">
        <v>735</v>
      </c>
      <c r="G239" s="13"/>
      <c r="H239" s="199">
        <v>31.5</v>
      </c>
      <c r="I239" s="200"/>
      <c r="J239" s="13"/>
      <c r="K239" s="13"/>
      <c r="L239" s="195"/>
      <c r="M239" s="201"/>
      <c r="N239" s="202"/>
      <c r="O239" s="202"/>
      <c r="P239" s="202"/>
      <c r="Q239" s="202"/>
      <c r="R239" s="202"/>
      <c r="S239" s="202"/>
      <c r="T239" s="20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197" t="s">
        <v>124</v>
      </c>
      <c r="AU239" s="197" t="s">
        <v>122</v>
      </c>
      <c r="AV239" s="13" t="s">
        <v>122</v>
      </c>
      <c r="AW239" s="13" t="s">
        <v>31</v>
      </c>
      <c r="AX239" s="13" t="s">
        <v>75</v>
      </c>
      <c r="AY239" s="197" t="s">
        <v>115</v>
      </c>
    </row>
    <row r="240" s="13" customFormat="1">
      <c r="A240" s="13"/>
      <c r="B240" s="195"/>
      <c r="C240" s="13"/>
      <c r="D240" s="196" t="s">
        <v>124</v>
      </c>
      <c r="E240" s="197" t="s">
        <v>1</v>
      </c>
      <c r="F240" s="198" t="s">
        <v>736</v>
      </c>
      <c r="G240" s="13"/>
      <c r="H240" s="199">
        <v>31.899999999999999</v>
      </c>
      <c r="I240" s="200"/>
      <c r="J240" s="13"/>
      <c r="K240" s="13"/>
      <c r="L240" s="195"/>
      <c r="M240" s="201"/>
      <c r="N240" s="202"/>
      <c r="O240" s="202"/>
      <c r="P240" s="202"/>
      <c r="Q240" s="202"/>
      <c r="R240" s="202"/>
      <c r="S240" s="202"/>
      <c r="T240" s="20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197" t="s">
        <v>124</v>
      </c>
      <c r="AU240" s="197" t="s">
        <v>122</v>
      </c>
      <c r="AV240" s="13" t="s">
        <v>122</v>
      </c>
      <c r="AW240" s="13" t="s">
        <v>31</v>
      </c>
      <c r="AX240" s="13" t="s">
        <v>75</v>
      </c>
      <c r="AY240" s="197" t="s">
        <v>115</v>
      </c>
    </row>
    <row r="241" s="13" customFormat="1">
      <c r="A241" s="13"/>
      <c r="B241" s="195"/>
      <c r="C241" s="13"/>
      <c r="D241" s="196" t="s">
        <v>124</v>
      </c>
      <c r="E241" s="197" t="s">
        <v>1</v>
      </c>
      <c r="F241" s="198" t="s">
        <v>737</v>
      </c>
      <c r="G241" s="13"/>
      <c r="H241" s="199">
        <v>30.600000000000001</v>
      </c>
      <c r="I241" s="200"/>
      <c r="J241" s="13"/>
      <c r="K241" s="13"/>
      <c r="L241" s="195"/>
      <c r="M241" s="201"/>
      <c r="N241" s="202"/>
      <c r="O241" s="202"/>
      <c r="P241" s="202"/>
      <c r="Q241" s="202"/>
      <c r="R241" s="202"/>
      <c r="S241" s="202"/>
      <c r="T241" s="20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197" t="s">
        <v>124</v>
      </c>
      <c r="AU241" s="197" t="s">
        <v>122</v>
      </c>
      <c r="AV241" s="13" t="s">
        <v>122</v>
      </c>
      <c r="AW241" s="13" t="s">
        <v>31</v>
      </c>
      <c r="AX241" s="13" t="s">
        <v>75</v>
      </c>
      <c r="AY241" s="197" t="s">
        <v>115</v>
      </c>
    </row>
    <row r="242" s="13" customFormat="1">
      <c r="A242" s="13"/>
      <c r="B242" s="195"/>
      <c r="C242" s="13"/>
      <c r="D242" s="196" t="s">
        <v>124</v>
      </c>
      <c r="E242" s="197" t="s">
        <v>1</v>
      </c>
      <c r="F242" s="198" t="s">
        <v>738</v>
      </c>
      <c r="G242" s="13"/>
      <c r="H242" s="199">
        <v>29.600000000000001</v>
      </c>
      <c r="I242" s="200"/>
      <c r="J242" s="13"/>
      <c r="K242" s="13"/>
      <c r="L242" s="195"/>
      <c r="M242" s="201"/>
      <c r="N242" s="202"/>
      <c r="O242" s="202"/>
      <c r="P242" s="202"/>
      <c r="Q242" s="202"/>
      <c r="R242" s="202"/>
      <c r="S242" s="202"/>
      <c r="T242" s="20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197" t="s">
        <v>124</v>
      </c>
      <c r="AU242" s="197" t="s">
        <v>122</v>
      </c>
      <c r="AV242" s="13" t="s">
        <v>122</v>
      </c>
      <c r="AW242" s="13" t="s">
        <v>31</v>
      </c>
      <c r="AX242" s="13" t="s">
        <v>75</v>
      </c>
      <c r="AY242" s="197" t="s">
        <v>115</v>
      </c>
    </row>
    <row r="243" s="13" customFormat="1">
      <c r="A243" s="13"/>
      <c r="B243" s="195"/>
      <c r="C243" s="13"/>
      <c r="D243" s="196" t="s">
        <v>124</v>
      </c>
      <c r="E243" s="197" t="s">
        <v>1</v>
      </c>
      <c r="F243" s="198" t="s">
        <v>739</v>
      </c>
      <c r="G243" s="13"/>
      <c r="H243" s="199">
        <v>30.600000000000001</v>
      </c>
      <c r="I243" s="200"/>
      <c r="J243" s="13"/>
      <c r="K243" s="13"/>
      <c r="L243" s="195"/>
      <c r="M243" s="201"/>
      <c r="N243" s="202"/>
      <c r="O243" s="202"/>
      <c r="P243" s="202"/>
      <c r="Q243" s="202"/>
      <c r="R243" s="202"/>
      <c r="S243" s="202"/>
      <c r="T243" s="20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197" t="s">
        <v>124</v>
      </c>
      <c r="AU243" s="197" t="s">
        <v>122</v>
      </c>
      <c r="AV243" s="13" t="s">
        <v>122</v>
      </c>
      <c r="AW243" s="13" t="s">
        <v>31</v>
      </c>
      <c r="AX243" s="13" t="s">
        <v>75</v>
      </c>
      <c r="AY243" s="197" t="s">
        <v>115</v>
      </c>
    </row>
    <row r="244" s="13" customFormat="1">
      <c r="A244" s="13"/>
      <c r="B244" s="195"/>
      <c r="C244" s="13"/>
      <c r="D244" s="196" t="s">
        <v>124</v>
      </c>
      <c r="E244" s="197" t="s">
        <v>1</v>
      </c>
      <c r="F244" s="198" t="s">
        <v>740</v>
      </c>
      <c r="G244" s="13"/>
      <c r="H244" s="199">
        <v>31.800000000000001</v>
      </c>
      <c r="I244" s="200"/>
      <c r="J244" s="13"/>
      <c r="K244" s="13"/>
      <c r="L244" s="195"/>
      <c r="M244" s="201"/>
      <c r="N244" s="202"/>
      <c r="O244" s="202"/>
      <c r="P244" s="202"/>
      <c r="Q244" s="202"/>
      <c r="R244" s="202"/>
      <c r="S244" s="202"/>
      <c r="T244" s="20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197" t="s">
        <v>124</v>
      </c>
      <c r="AU244" s="197" t="s">
        <v>122</v>
      </c>
      <c r="AV244" s="13" t="s">
        <v>122</v>
      </c>
      <c r="AW244" s="13" t="s">
        <v>31</v>
      </c>
      <c r="AX244" s="13" t="s">
        <v>75</v>
      </c>
      <c r="AY244" s="197" t="s">
        <v>115</v>
      </c>
    </row>
    <row r="245" s="13" customFormat="1">
      <c r="A245" s="13"/>
      <c r="B245" s="195"/>
      <c r="C245" s="13"/>
      <c r="D245" s="196" t="s">
        <v>124</v>
      </c>
      <c r="E245" s="197" t="s">
        <v>1</v>
      </c>
      <c r="F245" s="198" t="s">
        <v>741</v>
      </c>
      <c r="G245" s="13"/>
      <c r="H245" s="199">
        <v>33</v>
      </c>
      <c r="I245" s="200"/>
      <c r="J245" s="13"/>
      <c r="K245" s="13"/>
      <c r="L245" s="195"/>
      <c r="M245" s="201"/>
      <c r="N245" s="202"/>
      <c r="O245" s="202"/>
      <c r="P245" s="202"/>
      <c r="Q245" s="202"/>
      <c r="R245" s="202"/>
      <c r="S245" s="202"/>
      <c r="T245" s="20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197" t="s">
        <v>124</v>
      </c>
      <c r="AU245" s="197" t="s">
        <v>122</v>
      </c>
      <c r="AV245" s="13" t="s">
        <v>122</v>
      </c>
      <c r="AW245" s="13" t="s">
        <v>31</v>
      </c>
      <c r="AX245" s="13" t="s">
        <v>75</v>
      </c>
      <c r="AY245" s="197" t="s">
        <v>115</v>
      </c>
    </row>
    <row r="246" s="13" customFormat="1">
      <c r="A246" s="13"/>
      <c r="B246" s="195"/>
      <c r="C246" s="13"/>
      <c r="D246" s="196" t="s">
        <v>124</v>
      </c>
      <c r="E246" s="197" t="s">
        <v>1</v>
      </c>
      <c r="F246" s="198" t="s">
        <v>742</v>
      </c>
      <c r="G246" s="13"/>
      <c r="H246" s="199">
        <v>33.100000000000001</v>
      </c>
      <c r="I246" s="200"/>
      <c r="J246" s="13"/>
      <c r="K246" s="13"/>
      <c r="L246" s="195"/>
      <c r="M246" s="201"/>
      <c r="N246" s="202"/>
      <c r="O246" s="202"/>
      <c r="P246" s="202"/>
      <c r="Q246" s="202"/>
      <c r="R246" s="202"/>
      <c r="S246" s="202"/>
      <c r="T246" s="20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197" t="s">
        <v>124</v>
      </c>
      <c r="AU246" s="197" t="s">
        <v>122</v>
      </c>
      <c r="AV246" s="13" t="s">
        <v>122</v>
      </c>
      <c r="AW246" s="13" t="s">
        <v>31</v>
      </c>
      <c r="AX246" s="13" t="s">
        <v>75</v>
      </c>
      <c r="AY246" s="197" t="s">
        <v>115</v>
      </c>
    </row>
    <row r="247" s="13" customFormat="1">
      <c r="A247" s="13"/>
      <c r="B247" s="195"/>
      <c r="C247" s="13"/>
      <c r="D247" s="196" t="s">
        <v>124</v>
      </c>
      <c r="E247" s="197" t="s">
        <v>1</v>
      </c>
      <c r="F247" s="198" t="s">
        <v>743</v>
      </c>
      <c r="G247" s="13"/>
      <c r="H247" s="199">
        <v>32</v>
      </c>
      <c r="I247" s="200"/>
      <c r="J247" s="13"/>
      <c r="K247" s="13"/>
      <c r="L247" s="195"/>
      <c r="M247" s="201"/>
      <c r="N247" s="202"/>
      <c r="O247" s="202"/>
      <c r="P247" s="202"/>
      <c r="Q247" s="202"/>
      <c r="R247" s="202"/>
      <c r="S247" s="202"/>
      <c r="T247" s="20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197" t="s">
        <v>124</v>
      </c>
      <c r="AU247" s="197" t="s">
        <v>122</v>
      </c>
      <c r="AV247" s="13" t="s">
        <v>122</v>
      </c>
      <c r="AW247" s="13" t="s">
        <v>31</v>
      </c>
      <c r="AX247" s="13" t="s">
        <v>75</v>
      </c>
      <c r="AY247" s="197" t="s">
        <v>115</v>
      </c>
    </row>
    <row r="248" s="13" customFormat="1">
      <c r="A248" s="13"/>
      <c r="B248" s="195"/>
      <c r="C248" s="13"/>
      <c r="D248" s="196" t="s">
        <v>124</v>
      </c>
      <c r="E248" s="197" t="s">
        <v>1</v>
      </c>
      <c r="F248" s="198" t="s">
        <v>744</v>
      </c>
      <c r="G248" s="13"/>
      <c r="H248" s="199">
        <v>31</v>
      </c>
      <c r="I248" s="200"/>
      <c r="J248" s="13"/>
      <c r="K248" s="13"/>
      <c r="L248" s="195"/>
      <c r="M248" s="201"/>
      <c r="N248" s="202"/>
      <c r="O248" s="202"/>
      <c r="P248" s="202"/>
      <c r="Q248" s="202"/>
      <c r="R248" s="202"/>
      <c r="S248" s="202"/>
      <c r="T248" s="20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197" t="s">
        <v>124</v>
      </c>
      <c r="AU248" s="197" t="s">
        <v>122</v>
      </c>
      <c r="AV248" s="13" t="s">
        <v>122</v>
      </c>
      <c r="AW248" s="13" t="s">
        <v>31</v>
      </c>
      <c r="AX248" s="13" t="s">
        <v>75</v>
      </c>
      <c r="AY248" s="197" t="s">
        <v>115</v>
      </c>
    </row>
    <row r="249" s="13" customFormat="1">
      <c r="A249" s="13"/>
      <c r="B249" s="195"/>
      <c r="C249" s="13"/>
      <c r="D249" s="196" t="s">
        <v>124</v>
      </c>
      <c r="E249" s="197" t="s">
        <v>1</v>
      </c>
      <c r="F249" s="198" t="s">
        <v>745</v>
      </c>
      <c r="G249" s="13"/>
      <c r="H249" s="199">
        <v>30.100000000000001</v>
      </c>
      <c r="I249" s="200"/>
      <c r="J249" s="13"/>
      <c r="K249" s="13"/>
      <c r="L249" s="195"/>
      <c r="M249" s="201"/>
      <c r="N249" s="202"/>
      <c r="O249" s="202"/>
      <c r="P249" s="202"/>
      <c r="Q249" s="202"/>
      <c r="R249" s="202"/>
      <c r="S249" s="202"/>
      <c r="T249" s="20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197" t="s">
        <v>124</v>
      </c>
      <c r="AU249" s="197" t="s">
        <v>122</v>
      </c>
      <c r="AV249" s="13" t="s">
        <v>122</v>
      </c>
      <c r="AW249" s="13" t="s">
        <v>31</v>
      </c>
      <c r="AX249" s="13" t="s">
        <v>75</v>
      </c>
      <c r="AY249" s="197" t="s">
        <v>115</v>
      </c>
    </row>
    <row r="250" s="13" customFormat="1">
      <c r="A250" s="13"/>
      <c r="B250" s="195"/>
      <c r="C250" s="13"/>
      <c r="D250" s="196" t="s">
        <v>124</v>
      </c>
      <c r="E250" s="197" t="s">
        <v>1</v>
      </c>
      <c r="F250" s="198" t="s">
        <v>746</v>
      </c>
      <c r="G250" s="13"/>
      <c r="H250" s="199">
        <v>29.300000000000001</v>
      </c>
      <c r="I250" s="200"/>
      <c r="J250" s="13"/>
      <c r="K250" s="13"/>
      <c r="L250" s="195"/>
      <c r="M250" s="201"/>
      <c r="N250" s="202"/>
      <c r="O250" s="202"/>
      <c r="P250" s="202"/>
      <c r="Q250" s="202"/>
      <c r="R250" s="202"/>
      <c r="S250" s="202"/>
      <c r="T250" s="20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197" t="s">
        <v>124</v>
      </c>
      <c r="AU250" s="197" t="s">
        <v>122</v>
      </c>
      <c r="AV250" s="13" t="s">
        <v>122</v>
      </c>
      <c r="AW250" s="13" t="s">
        <v>31</v>
      </c>
      <c r="AX250" s="13" t="s">
        <v>75</v>
      </c>
      <c r="AY250" s="197" t="s">
        <v>115</v>
      </c>
    </row>
    <row r="251" s="13" customFormat="1">
      <c r="A251" s="13"/>
      <c r="B251" s="195"/>
      <c r="C251" s="13"/>
      <c r="D251" s="196" t="s">
        <v>124</v>
      </c>
      <c r="E251" s="197" t="s">
        <v>1</v>
      </c>
      <c r="F251" s="198" t="s">
        <v>747</v>
      </c>
      <c r="G251" s="13"/>
      <c r="H251" s="199">
        <v>30</v>
      </c>
      <c r="I251" s="200"/>
      <c r="J251" s="13"/>
      <c r="K251" s="13"/>
      <c r="L251" s="195"/>
      <c r="M251" s="201"/>
      <c r="N251" s="202"/>
      <c r="O251" s="202"/>
      <c r="P251" s="202"/>
      <c r="Q251" s="202"/>
      <c r="R251" s="202"/>
      <c r="S251" s="202"/>
      <c r="T251" s="20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197" t="s">
        <v>124</v>
      </c>
      <c r="AU251" s="197" t="s">
        <v>122</v>
      </c>
      <c r="AV251" s="13" t="s">
        <v>122</v>
      </c>
      <c r="AW251" s="13" t="s">
        <v>31</v>
      </c>
      <c r="AX251" s="13" t="s">
        <v>75</v>
      </c>
      <c r="AY251" s="197" t="s">
        <v>115</v>
      </c>
    </row>
    <row r="252" s="13" customFormat="1">
      <c r="A252" s="13"/>
      <c r="B252" s="195"/>
      <c r="C252" s="13"/>
      <c r="D252" s="196" t="s">
        <v>124</v>
      </c>
      <c r="E252" s="197" t="s">
        <v>1</v>
      </c>
      <c r="F252" s="198" t="s">
        <v>748</v>
      </c>
      <c r="G252" s="13"/>
      <c r="H252" s="199">
        <v>30</v>
      </c>
      <c r="I252" s="200"/>
      <c r="J252" s="13"/>
      <c r="K252" s="13"/>
      <c r="L252" s="195"/>
      <c r="M252" s="201"/>
      <c r="N252" s="202"/>
      <c r="O252" s="202"/>
      <c r="P252" s="202"/>
      <c r="Q252" s="202"/>
      <c r="R252" s="202"/>
      <c r="S252" s="202"/>
      <c r="T252" s="20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197" t="s">
        <v>124</v>
      </c>
      <c r="AU252" s="197" t="s">
        <v>122</v>
      </c>
      <c r="AV252" s="13" t="s">
        <v>122</v>
      </c>
      <c r="AW252" s="13" t="s">
        <v>31</v>
      </c>
      <c r="AX252" s="13" t="s">
        <v>75</v>
      </c>
      <c r="AY252" s="197" t="s">
        <v>115</v>
      </c>
    </row>
    <row r="253" s="13" customFormat="1">
      <c r="A253" s="13"/>
      <c r="B253" s="195"/>
      <c r="C253" s="13"/>
      <c r="D253" s="196" t="s">
        <v>124</v>
      </c>
      <c r="E253" s="197" t="s">
        <v>1</v>
      </c>
      <c r="F253" s="198" t="s">
        <v>749</v>
      </c>
      <c r="G253" s="13"/>
      <c r="H253" s="199">
        <v>30</v>
      </c>
      <c r="I253" s="200"/>
      <c r="J253" s="13"/>
      <c r="K253" s="13"/>
      <c r="L253" s="195"/>
      <c r="M253" s="201"/>
      <c r="N253" s="202"/>
      <c r="O253" s="202"/>
      <c r="P253" s="202"/>
      <c r="Q253" s="202"/>
      <c r="R253" s="202"/>
      <c r="S253" s="202"/>
      <c r="T253" s="20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197" t="s">
        <v>124</v>
      </c>
      <c r="AU253" s="197" t="s">
        <v>122</v>
      </c>
      <c r="AV253" s="13" t="s">
        <v>122</v>
      </c>
      <c r="AW253" s="13" t="s">
        <v>31</v>
      </c>
      <c r="AX253" s="13" t="s">
        <v>75</v>
      </c>
      <c r="AY253" s="197" t="s">
        <v>115</v>
      </c>
    </row>
    <row r="254" s="13" customFormat="1">
      <c r="A254" s="13"/>
      <c r="B254" s="195"/>
      <c r="C254" s="13"/>
      <c r="D254" s="196" t="s">
        <v>124</v>
      </c>
      <c r="E254" s="197" t="s">
        <v>1</v>
      </c>
      <c r="F254" s="198" t="s">
        <v>750</v>
      </c>
      <c r="G254" s="13"/>
      <c r="H254" s="199">
        <v>30</v>
      </c>
      <c r="I254" s="200"/>
      <c r="J254" s="13"/>
      <c r="K254" s="13"/>
      <c r="L254" s="195"/>
      <c r="M254" s="201"/>
      <c r="N254" s="202"/>
      <c r="O254" s="202"/>
      <c r="P254" s="202"/>
      <c r="Q254" s="202"/>
      <c r="R254" s="202"/>
      <c r="S254" s="202"/>
      <c r="T254" s="20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197" t="s">
        <v>124</v>
      </c>
      <c r="AU254" s="197" t="s">
        <v>122</v>
      </c>
      <c r="AV254" s="13" t="s">
        <v>122</v>
      </c>
      <c r="AW254" s="13" t="s">
        <v>31</v>
      </c>
      <c r="AX254" s="13" t="s">
        <v>75</v>
      </c>
      <c r="AY254" s="197" t="s">
        <v>115</v>
      </c>
    </row>
    <row r="255" s="13" customFormat="1">
      <c r="A255" s="13"/>
      <c r="B255" s="195"/>
      <c r="C255" s="13"/>
      <c r="D255" s="196" t="s">
        <v>124</v>
      </c>
      <c r="E255" s="197" t="s">
        <v>1</v>
      </c>
      <c r="F255" s="198" t="s">
        <v>751</v>
      </c>
      <c r="G255" s="13"/>
      <c r="H255" s="199">
        <v>30.300000000000001</v>
      </c>
      <c r="I255" s="200"/>
      <c r="J255" s="13"/>
      <c r="K255" s="13"/>
      <c r="L255" s="195"/>
      <c r="M255" s="201"/>
      <c r="N255" s="202"/>
      <c r="O255" s="202"/>
      <c r="P255" s="202"/>
      <c r="Q255" s="202"/>
      <c r="R255" s="202"/>
      <c r="S255" s="202"/>
      <c r="T255" s="20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197" t="s">
        <v>124</v>
      </c>
      <c r="AU255" s="197" t="s">
        <v>122</v>
      </c>
      <c r="AV255" s="13" t="s">
        <v>122</v>
      </c>
      <c r="AW255" s="13" t="s">
        <v>31</v>
      </c>
      <c r="AX255" s="13" t="s">
        <v>75</v>
      </c>
      <c r="AY255" s="197" t="s">
        <v>115</v>
      </c>
    </row>
    <row r="256" s="13" customFormat="1">
      <c r="A256" s="13"/>
      <c r="B256" s="195"/>
      <c r="C256" s="13"/>
      <c r="D256" s="196" t="s">
        <v>124</v>
      </c>
      <c r="E256" s="197" t="s">
        <v>1</v>
      </c>
      <c r="F256" s="198" t="s">
        <v>752</v>
      </c>
      <c r="G256" s="13"/>
      <c r="H256" s="199">
        <v>30.800000000000001</v>
      </c>
      <c r="I256" s="200"/>
      <c r="J256" s="13"/>
      <c r="K256" s="13"/>
      <c r="L256" s="195"/>
      <c r="M256" s="201"/>
      <c r="N256" s="202"/>
      <c r="O256" s="202"/>
      <c r="P256" s="202"/>
      <c r="Q256" s="202"/>
      <c r="R256" s="202"/>
      <c r="S256" s="202"/>
      <c r="T256" s="20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197" t="s">
        <v>124</v>
      </c>
      <c r="AU256" s="197" t="s">
        <v>122</v>
      </c>
      <c r="AV256" s="13" t="s">
        <v>122</v>
      </c>
      <c r="AW256" s="13" t="s">
        <v>31</v>
      </c>
      <c r="AX256" s="13" t="s">
        <v>75</v>
      </c>
      <c r="AY256" s="197" t="s">
        <v>115</v>
      </c>
    </row>
    <row r="257" s="13" customFormat="1">
      <c r="A257" s="13"/>
      <c r="B257" s="195"/>
      <c r="C257" s="13"/>
      <c r="D257" s="196" t="s">
        <v>124</v>
      </c>
      <c r="E257" s="197" t="s">
        <v>1</v>
      </c>
      <c r="F257" s="198" t="s">
        <v>753</v>
      </c>
      <c r="G257" s="13"/>
      <c r="H257" s="199">
        <v>31.199999999999999</v>
      </c>
      <c r="I257" s="200"/>
      <c r="J257" s="13"/>
      <c r="K257" s="13"/>
      <c r="L257" s="195"/>
      <c r="M257" s="201"/>
      <c r="N257" s="202"/>
      <c r="O257" s="202"/>
      <c r="P257" s="202"/>
      <c r="Q257" s="202"/>
      <c r="R257" s="202"/>
      <c r="S257" s="202"/>
      <c r="T257" s="20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197" t="s">
        <v>124</v>
      </c>
      <c r="AU257" s="197" t="s">
        <v>122</v>
      </c>
      <c r="AV257" s="13" t="s">
        <v>122</v>
      </c>
      <c r="AW257" s="13" t="s">
        <v>31</v>
      </c>
      <c r="AX257" s="13" t="s">
        <v>75</v>
      </c>
      <c r="AY257" s="197" t="s">
        <v>115</v>
      </c>
    </row>
    <row r="258" s="13" customFormat="1">
      <c r="A258" s="13"/>
      <c r="B258" s="195"/>
      <c r="C258" s="13"/>
      <c r="D258" s="196" t="s">
        <v>124</v>
      </c>
      <c r="E258" s="197" t="s">
        <v>1</v>
      </c>
      <c r="F258" s="198" t="s">
        <v>754</v>
      </c>
      <c r="G258" s="13"/>
      <c r="H258" s="199">
        <v>31.600000000000001</v>
      </c>
      <c r="I258" s="200"/>
      <c r="J258" s="13"/>
      <c r="K258" s="13"/>
      <c r="L258" s="195"/>
      <c r="M258" s="201"/>
      <c r="N258" s="202"/>
      <c r="O258" s="202"/>
      <c r="P258" s="202"/>
      <c r="Q258" s="202"/>
      <c r="R258" s="202"/>
      <c r="S258" s="202"/>
      <c r="T258" s="20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197" t="s">
        <v>124</v>
      </c>
      <c r="AU258" s="197" t="s">
        <v>122</v>
      </c>
      <c r="AV258" s="13" t="s">
        <v>122</v>
      </c>
      <c r="AW258" s="13" t="s">
        <v>31</v>
      </c>
      <c r="AX258" s="13" t="s">
        <v>75</v>
      </c>
      <c r="AY258" s="197" t="s">
        <v>115</v>
      </c>
    </row>
    <row r="259" s="13" customFormat="1">
      <c r="A259" s="13"/>
      <c r="B259" s="195"/>
      <c r="C259" s="13"/>
      <c r="D259" s="196" t="s">
        <v>124</v>
      </c>
      <c r="E259" s="197" t="s">
        <v>1</v>
      </c>
      <c r="F259" s="198" t="s">
        <v>755</v>
      </c>
      <c r="G259" s="13"/>
      <c r="H259" s="199">
        <v>31</v>
      </c>
      <c r="I259" s="200"/>
      <c r="J259" s="13"/>
      <c r="K259" s="13"/>
      <c r="L259" s="195"/>
      <c r="M259" s="201"/>
      <c r="N259" s="202"/>
      <c r="O259" s="202"/>
      <c r="P259" s="202"/>
      <c r="Q259" s="202"/>
      <c r="R259" s="202"/>
      <c r="S259" s="202"/>
      <c r="T259" s="20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197" t="s">
        <v>124</v>
      </c>
      <c r="AU259" s="197" t="s">
        <v>122</v>
      </c>
      <c r="AV259" s="13" t="s">
        <v>122</v>
      </c>
      <c r="AW259" s="13" t="s">
        <v>31</v>
      </c>
      <c r="AX259" s="13" t="s">
        <v>75</v>
      </c>
      <c r="AY259" s="197" t="s">
        <v>115</v>
      </c>
    </row>
    <row r="260" s="13" customFormat="1">
      <c r="A260" s="13"/>
      <c r="B260" s="195"/>
      <c r="C260" s="13"/>
      <c r="D260" s="196" t="s">
        <v>124</v>
      </c>
      <c r="E260" s="197" t="s">
        <v>1</v>
      </c>
      <c r="F260" s="198" t="s">
        <v>756</v>
      </c>
      <c r="G260" s="13"/>
      <c r="H260" s="199">
        <v>29.5</v>
      </c>
      <c r="I260" s="200"/>
      <c r="J260" s="13"/>
      <c r="K260" s="13"/>
      <c r="L260" s="195"/>
      <c r="M260" s="201"/>
      <c r="N260" s="202"/>
      <c r="O260" s="202"/>
      <c r="P260" s="202"/>
      <c r="Q260" s="202"/>
      <c r="R260" s="202"/>
      <c r="S260" s="202"/>
      <c r="T260" s="20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197" t="s">
        <v>124</v>
      </c>
      <c r="AU260" s="197" t="s">
        <v>122</v>
      </c>
      <c r="AV260" s="13" t="s">
        <v>122</v>
      </c>
      <c r="AW260" s="13" t="s">
        <v>31</v>
      </c>
      <c r="AX260" s="13" t="s">
        <v>75</v>
      </c>
      <c r="AY260" s="197" t="s">
        <v>115</v>
      </c>
    </row>
    <row r="261" s="13" customFormat="1">
      <c r="A261" s="13"/>
      <c r="B261" s="195"/>
      <c r="C261" s="13"/>
      <c r="D261" s="196" t="s">
        <v>124</v>
      </c>
      <c r="E261" s="197" t="s">
        <v>1</v>
      </c>
      <c r="F261" s="198" t="s">
        <v>757</v>
      </c>
      <c r="G261" s="13"/>
      <c r="H261" s="199">
        <v>29.399999999999999</v>
      </c>
      <c r="I261" s="200"/>
      <c r="J261" s="13"/>
      <c r="K261" s="13"/>
      <c r="L261" s="195"/>
      <c r="M261" s="201"/>
      <c r="N261" s="202"/>
      <c r="O261" s="202"/>
      <c r="P261" s="202"/>
      <c r="Q261" s="202"/>
      <c r="R261" s="202"/>
      <c r="S261" s="202"/>
      <c r="T261" s="20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197" t="s">
        <v>124</v>
      </c>
      <c r="AU261" s="197" t="s">
        <v>122</v>
      </c>
      <c r="AV261" s="13" t="s">
        <v>122</v>
      </c>
      <c r="AW261" s="13" t="s">
        <v>31</v>
      </c>
      <c r="AX261" s="13" t="s">
        <v>75</v>
      </c>
      <c r="AY261" s="197" t="s">
        <v>115</v>
      </c>
    </row>
    <row r="262" s="13" customFormat="1">
      <c r="A262" s="13"/>
      <c r="B262" s="195"/>
      <c r="C262" s="13"/>
      <c r="D262" s="196" t="s">
        <v>124</v>
      </c>
      <c r="E262" s="197" t="s">
        <v>1</v>
      </c>
      <c r="F262" s="198" t="s">
        <v>758</v>
      </c>
      <c r="G262" s="13"/>
      <c r="H262" s="199">
        <v>30.399999999999999</v>
      </c>
      <c r="I262" s="200"/>
      <c r="J262" s="13"/>
      <c r="K262" s="13"/>
      <c r="L262" s="195"/>
      <c r="M262" s="201"/>
      <c r="N262" s="202"/>
      <c r="O262" s="202"/>
      <c r="P262" s="202"/>
      <c r="Q262" s="202"/>
      <c r="R262" s="202"/>
      <c r="S262" s="202"/>
      <c r="T262" s="20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197" t="s">
        <v>124</v>
      </c>
      <c r="AU262" s="197" t="s">
        <v>122</v>
      </c>
      <c r="AV262" s="13" t="s">
        <v>122</v>
      </c>
      <c r="AW262" s="13" t="s">
        <v>31</v>
      </c>
      <c r="AX262" s="13" t="s">
        <v>75</v>
      </c>
      <c r="AY262" s="197" t="s">
        <v>115</v>
      </c>
    </row>
    <row r="263" s="13" customFormat="1">
      <c r="A263" s="13"/>
      <c r="B263" s="195"/>
      <c r="C263" s="13"/>
      <c r="D263" s="196" t="s">
        <v>124</v>
      </c>
      <c r="E263" s="197" t="s">
        <v>1</v>
      </c>
      <c r="F263" s="198" t="s">
        <v>759</v>
      </c>
      <c r="G263" s="13"/>
      <c r="H263" s="199">
        <v>31.199999999999999</v>
      </c>
      <c r="I263" s="200"/>
      <c r="J263" s="13"/>
      <c r="K263" s="13"/>
      <c r="L263" s="195"/>
      <c r="M263" s="201"/>
      <c r="N263" s="202"/>
      <c r="O263" s="202"/>
      <c r="P263" s="202"/>
      <c r="Q263" s="202"/>
      <c r="R263" s="202"/>
      <c r="S263" s="202"/>
      <c r="T263" s="20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197" t="s">
        <v>124</v>
      </c>
      <c r="AU263" s="197" t="s">
        <v>122</v>
      </c>
      <c r="AV263" s="13" t="s">
        <v>122</v>
      </c>
      <c r="AW263" s="13" t="s">
        <v>31</v>
      </c>
      <c r="AX263" s="13" t="s">
        <v>75</v>
      </c>
      <c r="AY263" s="197" t="s">
        <v>115</v>
      </c>
    </row>
    <row r="264" s="13" customFormat="1">
      <c r="A264" s="13"/>
      <c r="B264" s="195"/>
      <c r="C264" s="13"/>
      <c r="D264" s="196" t="s">
        <v>124</v>
      </c>
      <c r="E264" s="197" t="s">
        <v>1</v>
      </c>
      <c r="F264" s="198" t="s">
        <v>760</v>
      </c>
      <c r="G264" s="13"/>
      <c r="H264" s="199">
        <v>32</v>
      </c>
      <c r="I264" s="200"/>
      <c r="J264" s="13"/>
      <c r="K264" s="13"/>
      <c r="L264" s="195"/>
      <c r="M264" s="201"/>
      <c r="N264" s="202"/>
      <c r="O264" s="202"/>
      <c r="P264" s="202"/>
      <c r="Q264" s="202"/>
      <c r="R264" s="202"/>
      <c r="S264" s="202"/>
      <c r="T264" s="20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197" t="s">
        <v>124</v>
      </c>
      <c r="AU264" s="197" t="s">
        <v>122</v>
      </c>
      <c r="AV264" s="13" t="s">
        <v>122</v>
      </c>
      <c r="AW264" s="13" t="s">
        <v>31</v>
      </c>
      <c r="AX264" s="13" t="s">
        <v>75</v>
      </c>
      <c r="AY264" s="197" t="s">
        <v>115</v>
      </c>
    </row>
    <row r="265" s="13" customFormat="1">
      <c r="A265" s="13"/>
      <c r="B265" s="195"/>
      <c r="C265" s="13"/>
      <c r="D265" s="196" t="s">
        <v>124</v>
      </c>
      <c r="E265" s="197" t="s">
        <v>1</v>
      </c>
      <c r="F265" s="198" t="s">
        <v>761</v>
      </c>
      <c r="G265" s="13"/>
      <c r="H265" s="199">
        <v>32.799999999999997</v>
      </c>
      <c r="I265" s="200"/>
      <c r="J265" s="13"/>
      <c r="K265" s="13"/>
      <c r="L265" s="195"/>
      <c r="M265" s="201"/>
      <c r="N265" s="202"/>
      <c r="O265" s="202"/>
      <c r="P265" s="202"/>
      <c r="Q265" s="202"/>
      <c r="R265" s="202"/>
      <c r="S265" s="202"/>
      <c r="T265" s="20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197" t="s">
        <v>124</v>
      </c>
      <c r="AU265" s="197" t="s">
        <v>122</v>
      </c>
      <c r="AV265" s="13" t="s">
        <v>122</v>
      </c>
      <c r="AW265" s="13" t="s">
        <v>31</v>
      </c>
      <c r="AX265" s="13" t="s">
        <v>75</v>
      </c>
      <c r="AY265" s="197" t="s">
        <v>115</v>
      </c>
    </row>
    <row r="266" s="13" customFormat="1">
      <c r="A266" s="13"/>
      <c r="B266" s="195"/>
      <c r="C266" s="13"/>
      <c r="D266" s="196" t="s">
        <v>124</v>
      </c>
      <c r="E266" s="197" t="s">
        <v>1</v>
      </c>
      <c r="F266" s="198" t="s">
        <v>762</v>
      </c>
      <c r="G266" s="13"/>
      <c r="H266" s="199">
        <v>33.600000000000001</v>
      </c>
      <c r="I266" s="200"/>
      <c r="J266" s="13"/>
      <c r="K266" s="13"/>
      <c r="L266" s="195"/>
      <c r="M266" s="201"/>
      <c r="N266" s="202"/>
      <c r="O266" s="202"/>
      <c r="P266" s="202"/>
      <c r="Q266" s="202"/>
      <c r="R266" s="202"/>
      <c r="S266" s="202"/>
      <c r="T266" s="20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197" t="s">
        <v>124</v>
      </c>
      <c r="AU266" s="197" t="s">
        <v>122</v>
      </c>
      <c r="AV266" s="13" t="s">
        <v>122</v>
      </c>
      <c r="AW266" s="13" t="s">
        <v>31</v>
      </c>
      <c r="AX266" s="13" t="s">
        <v>75</v>
      </c>
      <c r="AY266" s="197" t="s">
        <v>115</v>
      </c>
    </row>
    <row r="267" s="13" customFormat="1">
      <c r="A267" s="13"/>
      <c r="B267" s="195"/>
      <c r="C267" s="13"/>
      <c r="D267" s="196" t="s">
        <v>124</v>
      </c>
      <c r="E267" s="197" t="s">
        <v>1</v>
      </c>
      <c r="F267" s="198" t="s">
        <v>763</v>
      </c>
      <c r="G267" s="13"/>
      <c r="H267" s="199">
        <v>33.5</v>
      </c>
      <c r="I267" s="200"/>
      <c r="J267" s="13"/>
      <c r="K267" s="13"/>
      <c r="L267" s="195"/>
      <c r="M267" s="201"/>
      <c r="N267" s="202"/>
      <c r="O267" s="202"/>
      <c r="P267" s="202"/>
      <c r="Q267" s="202"/>
      <c r="R267" s="202"/>
      <c r="S267" s="202"/>
      <c r="T267" s="20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197" t="s">
        <v>124</v>
      </c>
      <c r="AU267" s="197" t="s">
        <v>122</v>
      </c>
      <c r="AV267" s="13" t="s">
        <v>122</v>
      </c>
      <c r="AW267" s="13" t="s">
        <v>31</v>
      </c>
      <c r="AX267" s="13" t="s">
        <v>75</v>
      </c>
      <c r="AY267" s="197" t="s">
        <v>115</v>
      </c>
    </row>
    <row r="268" s="13" customFormat="1">
      <c r="A268" s="13"/>
      <c r="B268" s="195"/>
      <c r="C268" s="13"/>
      <c r="D268" s="196" t="s">
        <v>124</v>
      </c>
      <c r="E268" s="197" t="s">
        <v>1</v>
      </c>
      <c r="F268" s="198" t="s">
        <v>764</v>
      </c>
      <c r="G268" s="13"/>
      <c r="H268" s="199">
        <v>32.5</v>
      </c>
      <c r="I268" s="200"/>
      <c r="J268" s="13"/>
      <c r="K268" s="13"/>
      <c r="L268" s="195"/>
      <c r="M268" s="201"/>
      <c r="N268" s="202"/>
      <c r="O268" s="202"/>
      <c r="P268" s="202"/>
      <c r="Q268" s="202"/>
      <c r="R268" s="202"/>
      <c r="S268" s="202"/>
      <c r="T268" s="20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197" t="s">
        <v>124</v>
      </c>
      <c r="AU268" s="197" t="s">
        <v>122</v>
      </c>
      <c r="AV268" s="13" t="s">
        <v>122</v>
      </c>
      <c r="AW268" s="13" t="s">
        <v>31</v>
      </c>
      <c r="AX268" s="13" t="s">
        <v>75</v>
      </c>
      <c r="AY268" s="197" t="s">
        <v>115</v>
      </c>
    </row>
    <row r="269" s="13" customFormat="1">
      <c r="A269" s="13"/>
      <c r="B269" s="195"/>
      <c r="C269" s="13"/>
      <c r="D269" s="196" t="s">
        <v>124</v>
      </c>
      <c r="E269" s="197" t="s">
        <v>1</v>
      </c>
      <c r="F269" s="198" t="s">
        <v>765</v>
      </c>
      <c r="G269" s="13"/>
      <c r="H269" s="199">
        <v>31.5</v>
      </c>
      <c r="I269" s="200"/>
      <c r="J269" s="13"/>
      <c r="K269" s="13"/>
      <c r="L269" s="195"/>
      <c r="M269" s="201"/>
      <c r="N269" s="202"/>
      <c r="O269" s="202"/>
      <c r="P269" s="202"/>
      <c r="Q269" s="202"/>
      <c r="R269" s="202"/>
      <c r="S269" s="202"/>
      <c r="T269" s="20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197" t="s">
        <v>124</v>
      </c>
      <c r="AU269" s="197" t="s">
        <v>122</v>
      </c>
      <c r="AV269" s="13" t="s">
        <v>122</v>
      </c>
      <c r="AW269" s="13" t="s">
        <v>31</v>
      </c>
      <c r="AX269" s="13" t="s">
        <v>75</v>
      </c>
      <c r="AY269" s="197" t="s">
        <v>115</v>
      </c>
    </row>
    <row r="270" s="13" customFormat="1">
      <c r="A270" s="13"/>
      <c r="B270" s="195"/>
      <c r="C270" s="13"/>
      <c r="D270" s="196" t="s">
        <v>124</v>
      </c>
      <c r="E270" s="197" t="s">
        <v>1</v>
      </c>
      <c r="F270" s="198" t="s">
        <v>766</v>
      </c>
      <c r="G270" s="13"/>
      <c r="H270" s="199">
        <v>30.5</v>
      </c>
      <c r="I270" s="200"/>
      <c r="J270" s="13"/>
      <c r="K270" s="13"/>
      <c r="L270" s="195"/>
      <c r="M270" s="201"/>
      <c r="N270" s="202"/>
      <c r="O270" s="202"/>
      <c r="P270" s="202"/>
      <c r="Q270" s="202"/>
      <c r="R270" s="202"/>
      <c r="S270" s="202"/>
      <c r="T270" s="20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197" t="s">
        <v>124</v>
      </c>
      <c r="AU270" s="197" t="s">
        <v>122</v>
      </c>
      <c r="AV270" s="13" t="s">
        <v>122</v>
      </c>
      <c r="AW270" s="13" t="s">
        <v>31</v>
      </c>
      <c r="AX270" s="13" t="s">
        <v>75</v>
      </c>
      <c r="AY270" s="197" t="s">
        <v>115</v>
      </c>
    </row>
    <row r="271" s="13" customFormat="1">
      <c r="A271" s="13"/>
      <c r="B271" s="195"/>
      <c r="C271" s="13"/>
      <c r="D271" s="196" t="s">
        <v>124</v>
      </c>
      <c r="E271" s="197" t="s">
        <v>1</v>
      </c>
      <c r="F271" s="198" t="s">
        <v>767</v>
      </c>
      <c r="G271" s="13"/>
      <c r="H271" s="199">
        <v>29.800000000000001</v>
      </c>
      <c r="I271" s="200"/>
      <c r="J271" s="13"/>
      <c r="K271" s="13"/>
      <c r="L271" s="195"/>
      <c r="M271" s="201"/>
      <c r="N271" s="202"/>
      <c r="O271" s="202"/>
      <c r="P271" s="202"/>
      <c r="Q271" s="202"/>
      <c r="R271" s="202"/>
      <c r="S271" s="202"/>
      <c r="T271" s="20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197" t="s">
        <v>124</v>
      </c>
      <c r="AU271" s="197" t="s">
        <v>122</v>
      </c>
      <c r="AV271" s="13" t="s">
        <v>122</v>
      </c>
      <c r="AW271" s="13" t="s">
        <v>31</v>
      </c>
      <c r="AX271" s="13" t="s">
        <v>75</v>
      </c>
      <c r="AY271" s="197" t="s">
        <v>115</v>
      </c>
    </row>
    <row r="272" s="13" customFormat="1">
      <c r="A272" s="13"/>
      <c r="B272" s="195"/>
      <c r="C272" s="13"/>
      <c r="D272" s="196" t="s">
        <v>124</v>
      </c>
      <c r="E272" s="197" t="s">
        <v>1</v>
      </c>
      <c r="F272" s="198" t="s">
        <v>768</v>
      </c>
      <c r="G272" s="13"/>
      <c r="H272" s="199">
        <v>30</v>
      </c>
      <c r="I272" s="200"/>
      <c r="J272" s="13"/>
      <c r="K272" s="13"/>
      <c r="L272" s="195"/>
      <c r="M272" s="201"/>
      <c r="N272" s="202"/>
      <c r="O272" s="202"/>
      <c r="P272" s="202"/>
      <c r="Q272" s="202"/>
      <c r="R272" s="202"/>
      <c r="S272" s="202"/>
      <c r="T272" s="20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197" t="s">
        <v>124</v>
      </c>
      <c r="AU272" s="197" t="s">
        <v>122</v>
      </c>
      <c r="AV272" s="13" t="s">
        <v>122</v>
      </c>
      <c r="AW272" s="13" t="s">
        <v>31</v>
      </c>
      <c r="AX272" s="13" t="s">
        <v>75</v>
      </c>
      <c r="AY272" s="197" t="s">
        <v>115</v>
      </c>
    </row>
    <row r="273" s="13" customFormat="1">
      <c r="A273" s="13"/>
      <c r="B273" s="195"/>
      <c r="C273" s="13"/>
      <c r="D273" s="196" t="s">
        <v>124</v>
      </c>
      <c r="E273" s="197" t="s">
        <v>1</v>
      </c>
      <c r="F273" s="198" t="s">
        <v>769</v>
      </c>
      <c r="G273" s="13"/>
      <c r="H273" s="199">
        <v>30.300000000000001</v>
      </c>
      <c r="I273" s="200"/>
      <c r="J273" s="13"/>
      <c r="K273" s="13"/>
      <c r="L273" s="195"/>
      <c r="M273" s="201"/>
      <c r="N273" s="202"/>
      <c r="O273" s="202"/>
      <c r="P273" s="202"/>
      <c r="Q273" s="202"/>
      <c r="R273" s="202"/>
      <c r="S273" s="202"/>
      <c r="T273" s="20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197" t="s">
        <v>124</v>
      </c>
      <c r="AU273" s="197" t="s">
        <v>122</v>
      </c>
      <c r="AV273" s="13" t="s">
        <v>122</v>
      </c>
      <c r="AW273" s="13" t="s">
        <v>31</v>
      </c>
      <c r="AX273" s="13" t="s">
        <v>75</v>
      </c>
      <c r="AY273" s="197" t="s">
        <v>115</v>
      </c>
    </row>
    <row r="274" s="13" customFormat="1">
      <c r="A274" s="13"/>
      <c r="B274" s="195"/>
      <c r="C274" s="13"/>
      <c r="D274" s="196" t="s">
        <v>124</v>
      </c>
      <c r="E274" s="197" t="s">
        <v>1</v>
      </c>
      <c r="F274" s="198" t="s">
        <v>770</v>
      </c>
      <c r="G274" s="13"/>
      <c r="H274" s="199">
        <v>30.5</v>
      </c>
      <c r="I274" s="200"/>
      <c r="J274" s="13"/>
      <c r="K274" s="13"/>
      <c r="L274" s="195"/>
      <c r="M274" s="201"/>
      <c r="N274" s="202"/>
      <c r="O274" s="202"/>
      <c r="P274" s="202"/>
      <c r="Q274" s="202"/>
      <c r="R274" s="202"/>
      <c r="S274" s="202"/>
      <c r="T274" s="20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197" t="s">
        <v>124</v>
      </c>
      <c r="AU274" s="197" t="s">
        <v>122</v>
      </c>
      <c r="AV274" s="13" t="s">
        <v>122</v>
      </c>
      <c r="AW274" s="13" t="s">
        <v>31</v>
      </c>
      <c r="AX274" s="13" t="s">
        <v>75</v>
      </c>
      <c r="AY274" s="197" t="s">
        <v>115</v>
      </c>
    </row>
    <row r="275" s="13" customFormat="1">
      <c r="A275" s="13"/>
      <c r="B275" s="195"/>
      <c r="C275" s="13"/>
      <c r="D275" s="196" t="s">
        <v>124</v>
      </c>
      <c r="E275" s="197" t="s">
        <v>1</v>
      </c>
      <c r="F275" s="198" t="s">
        <v>771</v>
      </c>
      <c r="G275" s="13"/>
      <c r="H275" s="199">
        <v>30.699999999999999</v>
      </c>
      <c r="I275" s="200"/>
      <c r="J275" s="13"/>
      <c r="K275" s="13"/>
      <c r="L275" s="195"/>
      <c r="M275" s="201"/>
      <c r="N275" s="202"/>
      <c r="O275" s="202"/>
      <c r="P275" s="202"/>
      <c r="Q275" s="202"/>
      <c r="R275" s="202"/>
      <c r="S275" s="202"/>
      <c r="T275" s="20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197" t="s">
        <v>124</v>
      </c>
      <c r="AU275" s="197" t="s">
        <v>122</v>
      </c>
      <c r="AV275" s="13" t="s">
        <v>122</v>
      </c>
      <c r="AW275" s="13" t="s">
        <v>31</v>
      </c>
      <c r="AX275" s="13" t="s">
        <v>75</v>
      </c>
      <c r="AY275" s="197" t="s">
        <v>115</v>
      </c>
    </row>
    <row r="276" s="13" customFormat="1">
      <c r="A276" s="13"/>
      <c r="B276" s="195"/>
      <c r="C276" s="13"/>
      <c r="D276" s="196" t="s">
        <v>124</v>
      </c>
      <c r="E276" s="197" t="s">
        <v>1</v>
      </c>
      <c r="F276" s="198" t="s">
        <v>772</v>
      </c>
      <c r="G276" s="13"/>
      <c r="H276" s="199">
        <v>31.5</v>
      </c>
      <c r="I276" s="200"/>
      <c r="J276" s="13"/>
      <c r="K276" s="13"/>
      <c r="L276" s="195"/>
      <c r="M276" s="201"/>
      <c r="N276" s="202"/>
      <c r="O276" s="202"/>
      <c r="P276" s="202"/>
      <c r="Q276" s="202"/>
      <c r="R276" s="202"/>
      <c r="S276" s="202"/>
      <c r="T276" s="20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197" t="s">
        <v>124</v>
      </c>
      <c r="AU276" s="197" t="s">
        <v>122</v>
      </c>
      <c r="AV276" s="13" t="s">
        <v>122</v>
      </c>
      <c r="AW276" s="13" t="s">
        <v>31</v>
      </c>
      <c r="AX276" s="13" t="s">
        <v>75</v>
      </c>
      <c r="AY276" s="197" t="s">
        <v>115</v>
      </c>
    </row>
    <row r="277" s="13" customFormat="1">
      <c r="A277" s="13"/>
      <c r="B277" s="195"/>
      <c r="C277" s="13"/>
      <c r="D277" s="196" t="s">
        <v>124</v>
      </c>
      <c r="E277" s="197" t="s">
        <v>1</v>
      </c>
      <c r="F277" s="198" t="s">
        <v>773</v>
      </c>
      <c r="G277" s="13"/>
      <c r="H277" s="199">
        <v>33</v>
      </c>
      <c r="I277" s="200"/>
      <c r="J277" s="13"/>
      <c r="K277" s="13"/>
      <c r="L277" s="195"/>
      <c r="M277" s="201"/>
      <c r="N277" s="202"/>
      <c r="O277" s="202"/>
      <c r="P277" s="202"/>
      <c r="Q277" s="202"/>
      <c r="R277" s="202"/>
      <c r="S277" s="202"/>
      <c r="T277" s="20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197" t="s">
        <v>124</v>
      </c>
      <c r="AU277" s="197" t="s">
        <v>122</v>
      </c>
      <c r="AV277" s="13" t="s">
        <v>122</v>
      </c>
      <c r="AW277" s="13" t="s">
        <v>31</v>
      </c>
      <c r="AX277" s="13" t="s">
        <v>75</v>
      </c>
      <c r="AY277" s="197" t="s">
        <v>115</v>
      </c>
    </row>
    <row r="278" s="13" customFormat="1">
      <c r="A278" s="13"/>
      <c r="B278" s="195"/>
      <c r="C278" s="13"/>
      <c r="D278" s="196" t="s">
        <v>124</v>
      </c>
      <c r="E278" s="197" t="s">
        <v>1</v>
      </c>
      <c r="F278" s="198" t="s">
        <v>774</v>
      </c>
      <c r="G278" s="13"/>
      <c r="H278" s="199">
        <v>32.799999999999997</v>
      </c>
      <c r="I278" s="200"/>
      <c r="J278" s="13"/>
      <c r="K278" s="13"/>
      <c r="L278" s="195"/>
      <c r="M278" s="201"/>
      <c r="N278" s="202"/>
      <c r="O278" s="202"/>
      <c r="P278" s="202"/>
      <c r="Q278" s="202"/>
      <c r="R278" s="202"/>
      <c r="S278" s="202"/>
      <c r="T278" s="20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197" t="s">
        <v>124</v>
      </c>
      <c r="AU278" s="197" t="s">
        <v>122</v>
      </c>
      <c r="AV278" s="13" t="s">
        <v>122</v>
      </c>
      <c r="AW278" s="13" t="s">
        <v>31</v>
      </c>
      <c r="AX278" s="13" t="s">
        <v>75</v>
      </c>
      <c r="AY278" s="197" t="s">
        <v>115</v>
      </c>
    </row>
    <row r="279" s="13" customFormat="1">
      <c r="A279" s="13"/>
      <c r="B279" s="195"/>
      <c r="C279" s="13"/>
      <c r="D279" s="196" t="s">
        <v>124</v>
      </c>
      <c r="E279" s="197" t="s">
        <v>1</v>
      </c>
      <c r="F279" s="198" t="s">
        <v>775</v>
      </c>
      <c r="G279" s="13"/>
      <c r="H279" s="199">
        <v>30.899999999999999</v>
      </c>
      <c r="I279" s="200"/>
      <c r="J279" s="13"/>
      <c r="K279" s="13"/>
      <c r="L279" s="195"/>
      <c r="M279" s="201"/>
      <c r="N279" s="202"/>
      <c r="O279" s="202"/>
      <c r="P279" s="202"/>
      <c r="Q279" s="202"/>
      <c r="R279" s="202"/>
      <c r="S279" s="202"/>
      <c r="T279" s="20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197" t="s">
        <v>124</v>
      </c>
      <c r="AU279" s="197" t="s">
        <v>122</v>
      </c>
      <c r="AV279" s="13" t="s">
        <v>122</v>
      </c>
      <c r="AW279" s="13" t="s">
        <v>31</v>
      </c>
      <c r="AX279" s="13" t="s">
        <v>75</v>
      </c>
      <c r="AY279" s="197" t="s">
        <v>115</v>
      </c>
    </row>
    <row r="280" s="13" customFormat="1">
      <c r="A280" s="13"/>
      <c r="B280" s="195"/>
      <c r="C280" s="13"/>
      <c r="D280" s="196" t="s">
        <v>124</v>
      </c>
      <c r="E280" s="197" t="s">
        <v>1</v>
      </c>
      <c r="F280" s="198" t="s">
        <v>776</v>
      </c>
      <c r="G280" s="13"/>
      <c r="H280" s="199">
        <v>29</v>
      </c>
      <c r="I280" s="200"/>
      <c r="J280" s="13"/>
      <c r="K280" s="13"/>
      <c r="L280" s="195"/>
      <c r="M280" s="201"/>
      <c r="N280" s="202"/>
      <c r="O280" s="202"/>
      <c r="P280" s="202"/>
      <c r="Q280" s="202"/>
      <c r="R280" s="202"/>
      <c r="S280" s="202"/>
      <c r="T280" s="20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197" t="s">
        <v>124</v>
      </c>
      <c r="AU280" s="197" t="s">
        <v>122</v>
      </c>
      <c r="AV280" s="13" t="s">
        <v>122</v>
      </c>
      <c r="AW280" s="13" t="s">
        <v>31</v>
      </c>
      <c r="AX280" s="13" t="s">
        <v>75</v>
      </c>
      <c r="AY280" s="197" t="s">
        <v>115</v>
      </c>
    </row>
    <row r="281" s="13" customFormat="1">
      <c r="A281" s="13"/>
      <c r="B281" s="195"/>
      <c r="C281" s="13"/>
      <c r="D281" s="196" t="s">
        <v>124</v>
      </c>
      <c r="E281" s="197" t="s">
        <v>1</v>
      </c>
      <c r="F281" s="198" t="s">
        <v>777</v>
      </c>
      <c r="G281" s="13"/>
      <c r="H281" s="199">
        <v>29.100000000000001</v>
      </c>
      <c r="I281" s="200"/>
      <c r="J281" s="13"/>
      <c r="K281" s="13"/>
      <c r="L281" s="195"/>
      <c r="M281" s="201"/>
      <c r="N281" s="202"/>
      <c r="O281" s="202"/>
      <c r="P281" s="202"/>
      <c r="Q281" s="202"/>
      <c r="R281" s="202"/>
      <c r="S281" s="202"/>
      <c r="T281" s="20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197" t="s">
        <v>124</v>
      </c>
      <c r="AU281" s="197" t="s">
        <v>122</v>
      </c>
      <c r="AV281" s="13" t="s">
        <v>122</v>
      </c>
      <c r="AW281" s="13" t="s">
        <v>31</v>
      </c>
      <c r="AX281" s="13" t="s">
        <v>75</v>
      </c>
      <c r="AY281" s="197" t="s">
        <v>115</v>
      </c>
    </row>
    <row r="282" s="13" customFormat="1">
      <c r="A282" s="13"/>
      <c r="B282" s="195"/>
      <c r="C282" s="13"/>
      <c r="D282" s="196" t="s">
        <v>124</v>
      </c>
      <c r="E282" s="197" t="s">
        <v>1</v>
      </c>
      <c r="F282" s="198" t="s">
        <v>778</v>
      </c>
      <c r="G282" s="13"/>
      <c r="H282" s="199">
        <v>31.300000000000001</v>
      </c>
      <c r="I282" s="200"/>
      <c r="J282" s="13"/>
      <c r="K282" s="13"/>
      <c r="L282" s="195"/>
      <c r="M282" s="201"/>
      <c r="N282" s="202"/>
      <c r="O282" s="202"/>
      <c r="P282" s="202"/>
      <c r="Q282" s="202"/>
      <c r="R282" s="202"/>
      <c r="S282" s="202"/>
      <c r="T282" s="20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197" t="s">
        <v>124</v>
      </c>
      <c r="AU282" s="197" t="s">
        <v>122</v>
      </c>
      <c r="AV282" s="13" t="s">
        <v>122</v>
      </c>
      <c r="AW282" s="13" t="s">
        <v>31</v>
      </c>
      <c r="AX282" s="13" t="s">
        <v>75</v>
      </c>
      <c r="AY282" s="197" t="s">
        <v>115</v>
      </c>
    </row>
    <row r="283" s="13" customFormat="1">
      <c r="A283" s="13"/>
      <c r="B283" s="195"/>
      <c r="C283" s="13"/>
      <c r="D283" s="196" t="s">
        <v>124</v>
      </c>
      <c r="E283" s="197" t="s">
        <v>1</v>
      </c>
      <c r="F283" s="198" t="s">
        <v>779</v>
      </c>
      <c r="G283" s="13"/>
      <c r="H283" s="199">
        <v>32</v>
      </c>
      <c r="I283" s="200"/>
      <c r="J283" s="13"/>
      <c r="K283" s="13"/>
      <c r="L283" s="195"/>
      <c r="M283" s="201"/>
      <c r="N283" s="202"/>
      <c r="O283" s="202"/>
      <c r="P283" s="202"/>
      <c r="Q283" s="202"/>
      <c r="R283" s="202"/>
      <c r="S283" s="202"/>
      <c r="T283" s="20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197" t="s">
        <v>124</v>
      </c>
      <c r="AU283" s="197" t="s">
        <v>122</v>
      </c>
      <c r="AV283" s="13" t="s">
        <v>122</v>
      </c>
      <c r="AW283" s="13" t="s">
        <v>31</v>
      </c>
      <c r="AX283" s="13" t="s">
        <v>75</v>
      </c>
      <c r="AY283" s="197" t="s">
        <v>115</v>
      </c>
    </row>
    <row r="284" s="13" customFormat="1">
      <c r="A284" s="13"/>
      <c r="B284" s="195"/>
      <c r="C284" s="13"/>
      <c r="D284" s="196" t="s">
        <v>124</v>
      </c>
      <c r="E284" s="197" t="s">
        <v>1</v>
      </c>
      <c r="F284" s="198" t="s">
        <v>780</v>
      </c>
      <c r="G284" s="13"/>
      <c r="H284" s="199">
        <v>31.199999999999999</v>
      </c>
      <c r="I284" s="200"/>
      <c r="J284" s="13"/>
      <c r="K284" s="13"/>
      <c r="L284" s="195"/>
      <c r="M284" s="201"/>
      <c r="N284" s="202"/>
      <c r="O284" s="202"/>
      <c r="P284" s="202"/>
      <c r="Q284" s="202"/>
      <c r="R284" s="202"/>
      <c r="S284" s="202"/>
      <c r="T284" s="20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197" t="s">
        <v>124</v>
      </c>
      <c r="AU284" s="197" t="s">
        <v>122</v>
      </c>
      <c r="AV284" s="13" t="s">
        <v>122</v>
      </c>
      <c r="AW284" s="13" t="s">
        <v>31</v>
      </c>
      <c r="AX284" s="13" t="s">
        <v>75</v>
      </c>
      <c r="AY284" s="197" t="s">
        <v>115</v>
      </c>
    </row>
    <row r="285" s="13" customFormat="1">
      <c r="A285" s="13"/>
      <c r="B285" s="195"/>
      <c r="C285" s="13"/>
      <c r="D285" s="196" t="s">
        <v>124</v>
      </c>
      <c r="E285" s="197" t="s">
        <v>1</v>
      </c>
      <c r="F285" s="198" t="s">
        <v>781</v>
      </c>
      <c r="G285" s="13"/>
      <c r="H285" s="199">
        <v>30.399999999999999</v>
      </c>
      <c r="I285" s="200"/>
      <c r="J285" s="13"/>
      <c r="K285" s="13"/>
      <c r="L285" s="195"/>
      <c r="M285" s="201"/>
      <c r="N285" s="202"/>
      <c r="O285" s="202"/>
      <c r="P285" s="202"/>
      <c r="Q285" s="202"/>
      <c r="R285" s="202"/>
      <c r="S285" s="202"/>
      <c r="T285" s="20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197" t="s">
        <v>124</v>
      </c>
      <c r="AU285" s="197" t="s">
        <v>122</v>
      </c>
      <c r="AV285" s="13" t="s">
        <v>122</v>
      </c>
      <c r="AW285" s="13" t="s">
        <v>31</v>
      </c>
      <c r="AX285" s="13" t="s">
        <v>75</v>
      </c>
      <c r="AY285" s="197" t="s">
        <v>115</v>
      </c>
    </row>
    <row r="286" s="13" customFormat="1">
      <c r="A286" s="13"/>
      <c r="B286" s="195"/>
      <c r="C286" s="13"/>
      <c r="D286" s="196" t="s">
        <v>124</v>
      </c>
      <c r="E286" s="197" t="s">
        <v>1</v>
      </c>
      <c r="F286" s="198" t="s">
        <v>782</v>
      </c>
      <c r="G286" s="13"/>
      <c r="H286" s="199">
        <v>29.600000000000001</v>
      </c>
      <c r="I286" s="200"/>
      <c r="J286" s="13"/>
      <c r="K286" s="13"/>
      <c r="L286" s="195"/>
      <c r="M286" s="201"/>
      <c r="N286" s="202"/>
      <c r="O286" s="202"/>
      <c r="P286" s="202"/>
      <c r="Q286" s="202"/>
      <c r="R286" s="202"/>
      <c r="S286" s="202"/>
      <c r="T286" s="20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197" t="s">
        <v>124</v>
      </c>
      <c r="AU286" s="197" t="s">
        <v>122</v>
      </c>
      <c r="AV286" s="13" t="s">
        <v>122</v>
      </c>
      <c r="AW286" s="13" t="s">
        <v>31</v>
      </c>
      <c r="AX286" s="13" t="s">
        <v>75</v>
      </c>
      <c r="AY286" s="197" t="s">
        <v>115</v>
      </c>
    </row>
    <row r="287" s="13" customFormat="1">
      <c r="A287" s="13"/>
      <c r="B287" s="195"/>
      <c r="C287" s="13"/>
      <c r="D287" s="196" t="s">
        <v>124</v>
      </c>
      <c r="E287" s="197" t="s">
        <v>1</v>
      </c>
      <c r="F287" s="198" t="s">
        <v>783</v>
      </c>
      <c r="G287" s="13"/>
      <c r="H287" s="199">
        <v>30</v>
      </c>
      <c r="I287" s="200"/>
      <c r="J287" s="13"/>
      <c r="K287" s="13"/>
      <c r="L287" s="195"/>
      <c r="M287" s="201"/>
      <c r="N287" s="202"/>
      <c r="O287" s="202"/>
      <c r="P287" s="202"/>
      <c r="Q287" s="202"/>
      <c r="R287" s="202"/>
      <c r="S287" s="202"/>
      <c r="T287" s="20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197" t="s">
        <v>124</v>
      </c>
      <c r="AU287" s="197" t="s">
        <v>122</v>
      </c>
      <c r="AV287" s="13" t="s">
        <v>122</v>
      </c>
      <c r="AW287" s="13" t="s">
        <v>31</v>
      </c>
      <c r="AX287" s="13" t="s">
        <v>75</v>
      </c>
      <c r="AY287" s="197" t="s">
        <v>115</v>
      </c>
    </row>
    <row r="288" s="13" customFormat="1">
      <c r="A288" s="13"/>
      <c r="B288" s="195"/>
      <c r="C288" s="13"/>
      <c r="D288" s="196" t="s">
        <v>124</v>
      </c>
      <c r="E288" s="197" t="s">
        <v>1</v>
      </c>
      <c r="F288" s="198" t="s">
        <v>784</v>
      </c>
      <c r="G288" s="13"/>
      <c r="H288" s="199">
        <v>12.4</v>
      </c>
      <c r="I288" s="200"/>
      <c r="J288" s="13"/>
      <c r="K288" s="13"/>
      <c r="L288" s="195"/>
      <c r="M288" s="201"/>
      <c r="N288" s="202"/>
      <c r="O288" s="202"/>
      <c r="P288" s="202"/>
      <c r="Q288" s="202"/>
      <c r="R288" s="202"/>
      <c r="S288" s="202"/>
      <c r="T288" s="20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197" t="s">
        <v>124</v>
      </c>
      <c r="AU288" s="197" t="s">
        <v>122</v>
      </c>
      <c r="AV288" s="13" t="s">
        <v>122</v>
      </c>
      <c r="AW288" s="13" t="s">
        <v>31</v>
      </c>
      <c r="AX288" s="13" t="s">
        <v>75</v>
      </c>
      <c r="AY288" s="197" t="s">
        <v>115</v>
      </c>
    </row>
    <row r="289" s="13" customFormat="1">
      <c r="A289" s="13"/>
      <c r="B289" s="195"/>
      <c r="C289" s="13"/>
      <c r="D289" s="196" t="s">
        <v>124</v>
      </c>
      <c r="E289" s="197" t="s">
        <v>1</v>
      </c>
      <c r="F289" s="198" t="s">
        <v>785</v>
      </c>
      <c r="G289" s="13"/>
      <c r="H289" s="199">
        <v>18.359999999999999</v>
      </c>
      <c r="I289" s="200"/>
      <c r="J289" s="13"/>
      <c r="K289" s="13"/>
      <c r="L289" s="195"/>
      <c r="M289" s="201"/>
      <c r="N289" s="202"/>
      <c r="O289" s="202"/>
      <c r="P289" s="202"/>
      <c r="Q289" s="202"/>
      <c r="R289" s="202"/>
      <c r="S289" s="202"/>
      <c r="T289" s="20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197" t="s">
        <v>124</v>
      </c>
      <c r="AU289" s="197" t="s">
        <v>122</v>
      </c>
      <c r="AV289" s="13" t="s">
        <v>122</v>
      </c>
      <c r="AW289" s="13" t="s">
        <v>31</v>
      </c>
      <c r="AX289" s="13" t="s">
        <v>75</v>
      </c>
      <c r="AY289" s="197" t="s">
        <v>115</v>
      </c>
    </row>
    <row r="290" s="13" customFormat="1">
      <c r="A290" s="13"/>
      <c r="B290" s="195"/>
      <c r="C290" s="13"/>
      <c r="D290" s="196" t="s">
        <v>124</v>
      </c>
      <c r="E290" s="197" t="s">
        <v>1</v>
      </c>
      <c r="F290" s="198" t="s">
        <v>786</v>
      </c>
      <c r="G290" s="13"/>
      <c r="H290" s="199">
        <v>30.100000000000001</v>
      </c>
      <c r="I290" s="200"/>
      <c r="J290" s="13"/>
      <c r="K290" s="13"/>
      <c r="L290" s="195"/>
      <c r="M290" s="201"/>
      <c r="N290" s="202"/>
      <c r="O290" s="202"/>
      <c r="P290" s="202"/>
      <c r="Q290" s="202"/>
      <c r="R290" s="202"/>
      <c r="S290" s="202"/>
      <c r="T290" s="20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197" t="s">
        <v>124</v>
      </c>
      <c r="AU290" s="197" t="s">
        <v>122</v>
      </c>
      <c r="AV290" s="13" t="s">
        <v>122</v>
      </c>
      <c r="AW290" s="13" t="s">
        <v>31</v>
      </c>
      <c r="AX290" s="13" t="s">
        <v>75</v>
      </c>
      <c r="AY290" s="197" t="s">
        <v>115</v>
      </c>
    </row>
    <row r="291" s="13" customFormat="1">
      <c r="A291" s="13"/>
      <c r="B291" s="195"/>
      <c r="C291" s="13"/>
      <c r="D291" s="196" t="s">
        <v>124</v>
      </c>
      <c r="E291" s="197" t="s">
        <v>1</v>
      </c>
      <c r="F291" s="198" t="s">
        <v>787</v>
      </c>
      <c r="G291" s="13"/>
      <c r="H291" s="199">
        <v>29.600000000000001</v>
      </c>
      <c r="I291" s="200"/>
      <c r="J291" s="13"/>
      <c r="K291" s="13"/>
      <c r="L291" s="195"/>
      <c r="M291" s="201"/>
      <c r="N291" s="202"/>
      <c r="O291" s="202"/>
      <c r="P291" s="202"/>
      <c r="Q291" s="202"/>
      <c r="R291" s="202"/>
      <c r="S291" s="202"/>
      <c r="T291" s="20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197" t="s">
        <v>124</v>
      </c>
      <c r="AU291" s="197" t="s">
        <v>122</v>
      </c>
      <c r="AV291" s="13" t="s">
        <v>122</v>
      </c>
      <c r="AW291" s="13" t="s">
        <v>31</v>
      </c>
      <c r="AX291" s="13" t="s">
        <v>75</v>
      </c>
      <c r="AY291" s="197" t="s">
        <v>115</v>
      </c>
    </row>
    <row r="292" s="13" customFormat="1">
      <c r="A292" s="13"/>
      <c r="B292" s="195"/>
      <c r="C292" s="13"/>
      <c r="D292" s="196" t="s">
        <v>124</v>
      </c>
      <c r="E292" s="197" t="s">
        <v>1</v>
      </c>
      <c r="F292" s="198" t="s">
        <v>788</v>
      </c>
      <c r="G292" s="13"/>
      <c r="H292" s="199">
        <v>29.199999999999999</v>
      </c>
      <c r="I292" s="200"/>
      <c r="J292" s="13"/>
      <c r="K292" s="13"/>
      <c r="L292" s="195"/>
      <c r="M292" s="201"/>
      <c r="N292" s="202"/>
      <c r="O292" s="202"/>
      <c r="P292" s="202"/>
      <c r="Q292" s="202"/>
      <c r="R292" s="202"/>
      <c r="S292" s="202"/>
      <c r="T292" s="20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197" t="s">
        <v>124</v>
      </c>
      <c r="AU292" s="197" t="s">
        <v>122</v>
      </c>
      <c r="AV292" s="13" t="s">
        <v>122</v>
      </c>
      <c r="AW292" s="13" t="s">
        <v>31</v>
      </c>
      <c r="AX292" s="13" t="s">
        <v>75</v>
      </c>
      <c r="AY292" s="197" t="s">
        <v>115</v>
      </c>
    </row>
    <row r="293" s="14" customFormat="1">
      <c r="A293" s="14"/>
      <c r="B293" s="204"/>
      <c r="C293" s="14"/>
      <c r="D293" s="196" t="s">
        <v>124</v>
      </c>
      <c r="E293" s="205" t="s">
        <v>1</v>
      </c>
      <c r="F293" s="206" t="s">
        <v>148</v>
      </c>
      <c r="G293" s="14"/>
      <c r="H293" s="207">
        <v>1698.1599999999999</v>
      </c>
      <c r="I293" s="208"/>
      <c r="J293" s="14"/>
      <c r="K293" s="14"/>
      <c r="L293" s="204"/>
      <c r="M293" s="209"/>
      <c r="N293" s="210"/>
      <c r="O293" s="210"/>
      <c r="P293" s="210"/>
      <c r="Q293" s="210"/>
      <c r="R293" s="210"/>
      <c r="S293" s="210"/>
      <c r="T293" s="211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05" t="s">
        <v>124</v>
      </c>
      <c r="AU293" s="205" t="s">
        <v>122</v>
      </c>
      <c r="AV293" s="14" t="s">
        <v>149</v>
      </c>
      <c r="AW293" s="14" t="s">
        <v>31</v>
      </c>
      <c r="AX293" s="14" t="s">
        <v>75</v>
      </c>
      <c r="AY293" s="205" t="s">
        <v>115</v>
      </c>
    </row>
    <row r="294" s="15" customFormat="1">
      <c r="A294" s="15"/>
      <c r="B294" s="212"/>
      <c r="C294" s="15"/>
      <c r="D294" s="196" t="s">
        <v>124</v>
      </c>
      <c r="E294" s="213" t="s">
        <v>1</v>
      </c>
      <c r="F294" s="214" t="s">
        <v>150</v>
      </c>
      <c r="G294" s="15"/>
      <c r="H294" s="215">
        <v>1698.1599999999999</v>
      </c>
      <c r="I294" s="216"/>
      <c r="J294" s="15"/>
      <c r="K294" s="15"/>
      <c r="L294" s="212"/>
      <c r="M294" s="217"/>
      <c r="N294" s="218"/>
      <c r="O294" s="218"/>
      <c r="P294" s="218"/>
      <c r="Q294" s="218"/>
      <c r="R294" s="218"/>
      <c r="S294" s="218"/>
      <c r="T294" s="219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T294" s="213" t="s">
        <v>124</v>
      </c>
      <c r="AU294" s="213" t="s">
        <v>122</v>
      </c>
      <c r="AV294" s="15" t="s">
        <v>121</v>
      </c>
      <c r="AW294" s="15" t="s">
        <v>31</v>
      </c>
      <c r="AX294" s="15" t="s">
        <v>83</v>
      </c>
      <c r="AY294" s="213" t="s">
        <v>115</v>
      </c>
    </row>
    <row r="295" s="2" customFormat="1" ht="24.15" customHeight="1">
      <c r="A295" s="38"/>
      <c r="B295" s="180"/>
      <c r="C295" s="181" t="s">
        <v>121</v>
      </c>
      <c r="D295" s="181" t="s">
        <v>117</v>
      </c>
      <c r="E295" s="182" t="s">
        <v>415</v>
      </c>
      <c r="F295" s="183" t="s">
        <v>416</v>
      </c>
      <c r="G295" s="184" t="s">
        <v>287</v>
      </c>
      <c r="H295" s="185">
        <v>1698.1600000000001</v>
      </c>
      <c r="I295" s="186"/>
      <c r="J295" s="187">
        <f>ROUND(I295*H295,2)</f>
        <v>0</v>
      </c>
      <c r="K295" s="188"/>
      <c r="L295" s="39"/>
      <c r="M295" s="189" t="s">
        <v>1</v>
      </c>
      <c r="N295" s="190" t="s">
        <v>41</v>
      </c>
      <c r="O295" s="82"/>
      <c r="P295" s="191">
        <f>O295*H295</f>
        <v>0</v>
      </c>
      <c r="Q295" s="191">
        <v>0</v>
      </c>
      <c r="R295" s="191">
        <f>Q295*H295</f>
        <v>0</v>
      </c>
      <c r="S295" s="191">
        <v>0</v>
      </c>
      <c r="T295" s="192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193" t="s">
        <v>121</v>
      </c>
      <c r="AT295" s="193" t="s">
        <v>117</v>
      </c>
      <c r="AU295" s="193" t="s">
        <v>122</v>
      </c>
      <c r="AY295" s="19" t="s">
        <v>115</v>
      </c>
      <c r="BE295" s="194">
        <f>IF(N295="základná",J295,0)</f>
        <v>0</v>
      </c>
      <c r="BF295" s="194">
        <f>IF(N295="znížená",J295,0)</f>
        <v>0</v>
      </c>
      <c r="BG295" s="194">
        <f>IF(N295="zákl. prenesená",J295,0)</f>
        <v>0</v>
      </c>
      <c r="BH295" s="194">
        <f>IF(N295="zníž. prenesená",J295,0)</f>
        <v>0</v>
      </c>
      <c r="BI295" s="194">
        <f>IF(N295="nulová",J295,0)</f>
        <v>0</v>
      </c>
      <c r="BJ295" s="19" t="s">
        <v>122</v>
      </c>
      <c r="BK295" s="194">
        <f>ROUND(I295*H295,2)</f>
        <v>0</v>
      </c>
      <c r="BL295" s="19" t="s">
        <v>121</v>
      </c>
      <c r="BM295" s="193" t="s">
        <v>789</v>
      </c>
    </row>
    <row r="296" s="2" customFormat="1" ht="37.8" customHeight="1">
      <c r="A296" s="38"/>
      <c r="B296" s="180"/>
      <c r="C296" s="181" t="s">
        <v>284</v>
      </c>
      <c r="D296" s="181" t="s">
        <v>117</v>
      </c>
      <c r="E296" s="182" t="s">
        <v>423</v>
      </c>
      <c r="F296" s="183" t="s">
        <v>424</v>
      </c>
      <c r="G296" s="184" t="s">
        <v>120</v>
      </c>
      <c r="H296" s="185">
        <v>500.77800000000002</v>
      </c>
      <c r="I296" s="186"/>
      <c r="J296" s="187">
        <f>ROUND(I296*H296,2)</f>
        <v>0</v>
      </c>
      <c r="K296" s="188"/>
      <c r="L296" s="39"/>
      <c r="M296" s="189" t="s">
        <v>1</v>
      </c>
      <c r="N296" s="190" t="s">
        <v>41</v>
      </c>
      <c r="O296" s="82"/>
      <c r="P296" s="191">
        <f>O296*H296</f>
        <v>0</v>
      </c>
      <c r="Q296" s="191">
        <v>0</v>
      </c>
      <c r="R296" s="191">
        <f>Q296*H296</f>
        <v>0</v>
      </c>
      <c r="S296" s="191">
        <v>0</v>
      </c>
      <c r="T296" s="192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193" t="s">
        <v>121</v>
      </c>
      <c r="AT296" s="193" t="s">
        <v>117</v>
      </c>
      <c r="AU296" s="193" t="s">
        <v>122</v>
      </c>
      <c r="AY296" s="19" t="s">
        <v>115</v>
      </c>
      <c r="BE296" s="194">
        <f>IF(N296="základná",J296,0)</f>
        <v>0</v>
      </c>
      <c r="BF296" s="194">
        <f>IF(N296="znížená",J296,0)</f>
        <v>0</v>
      </c>
      <c r="BG296" s="194">
        <f>IF(N296="zákl. prenesená",J296,0)</f>
        <v>0</v>
      </c>
      <c r="BH296" s="194">
        <f>IF(N296="zníž. prenesená",J296,0)</f>
        <v>0</v>
      </c>
      <c r="BI296" s="194">
        <f>IF(N296="nulová",J296,0)</f>
        <v>0</v>
      </c>
      <c r="BJ296" s="19" t="s">
        <v>122</v>
      </c>
      <c r="BK296" s="194">
        <f>ROUND(I296*H296,2)</f>
        <v>0</v>
      </c>
      <c r="BL296" s="19" t="s">
        <v>121</v>
      </c>
      <c r="BM296" s="193" t="s">
        <v>790</v>
      </c>
    </row>
    <row r="297" s="16" customFormat="1">
      <c r="A297" s="16"/>
      <c r="B297" s="220"/>
      <c r="C297" s="16"/>
      <c r="D297" s="196" t="s">
        <v>124</v>
      </c>
      <c r="E297" s="221" t="s">
        <v>1</v>
      </c>
      <c r="F297" s="222" t="s">
        <v>426</v>
      </c>
      <c r="G297" s="16"/>
      <c r="H297" s="221" t="s">
        <v>1</v>
      </c>
      <c r="I297" s="223"/>
      <c r="J297" s="16"/>
      <c r="K297" s="16"/>
      <c r="L297" s="220"/>
      <c r="M297" s="224"/>
      <c r="N297" s="225"/>
      <c r="O297" s="225"/>
      <c r="P297" s="225"/>
      <c r="Q297" s="225"/>
      <c r="R297" s="225"/>
      <c r="S297" s="225"/>
      <c r="T297" s="22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T297" s="221" t="s">
        <v>124</v>
      </c>
      <c r="AU297" s="221" t="s">
        <v>122</v>
      </c>
      <c r="AV297" s="16" t="s">
        <v>83</v>
      </c>
      <c r="AW297" s="16" t="s">
        <v>31</v>
      </c>
      <c r="AX297" s="16" t="s">
        <v>75</v>
      </c>
      <c r="AY297" s="221" t="s">
        <v>115</v>
      </c>
    </row>
    <row r="298" s="13" customFormat="1">
      <c r="A298" s="13"/>
      <c r="B298" s="195"/>
      <c r="C298" s="13"/>
      <c r="D298" s="196" t="s">
        <v>124</v>
      </c>
      <c r="E298" s="197" t="s">
        <v>1</v>
      </c>
      <c r="F298" s="198" t="s">
        <v>791</v>
      </c>
      <c r="G298" s="13"/>
      <c r="H298" s="199">
        <v>500.77800000000002</v>
      </c>
      <c r="I298" s="200"/>
      <c r="J298" s="13"/>
      <c r="K298" s="13"/>
      <c r="L298" s="195"/>
      <c r="M298" s="201"/>
      <c r="N298" s="202"/>
      <c r="O298" s="202"/>
      <c r="P298" s="202"/>
      <c r="Q298" s="202"/>
      <c r="R298" s="202"/>
      <c r="S298" s="202"/>
      <c r="T298" s="20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197" t="s">
        <v>124</v>
      </c>
      <c r="AU298" s="197" t="s">
        <v>122</v>
      </c>
      <c r="AV298" s="13" t="s">
        <v>122</v>
      </c>
      <c r="AW298" s="13" t="s">
        <v>31</v>
      </c>
      <c r="AX298" s="13" t="s">
        <v>75</v>
      </c>
      <c r="AY298" s="197" t="s">
        <v>115</v>
      </c>
    </row>
    <row r="299" s="15" customFormat="1">
      <c r="A299" s="15"/>
      <c r="B299" s="212"/>
      <c r="C299" s="15"/>
      <c r="D299" s="196" t="s">
        <v>124</v>
      </c>
      <c r="E299" s="213" t="s">
        <v>1</v>
      </c>
      <c r="F299" s="214" t="s">
        <v>150</v>
      </c>
      <c r="G299" s="15"/>
      <c r="H299" s="215">
        <v>500.77800000000002</v>
      </c>
      <c r="I299" s="216"/>
      <c r="J299" s="15"/>
      <c r="K299" s="15"/>
      <c r="L299" s="212"/>
      <c r="M299" s="217"/>
      <c r="N299" s="218"/>
      <c r="O299" s="218"/>
      <c r="P299" s="218"/>
      <c r="Q299" s="218"/>
      <c r="R299" s="218"/>
      <c r="S299" s="218"/>
      <c r="T299" s="219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13" t="s">
        <v>124</v>
      </c>
      <c r="AU299" s="213" t="s">
        <v>122</v>
      </c>
      <c r="AV299" s="15" t="s">
        <v>121</v>
      </c>
      <c r="AW299" s="15" t="s">
        <v>31</v>
      </c>
      <c r="AX299" s="15" t="s">
        <v>83</v>
      </c>
      <c r="AY299" s="213" t="s">
        <v>115</v>
      </c>
    </row>
    <row r="300" s="2" customFormat="1" ht="21.75" customHeight="1">
      <c r="A300" s="38"/>
      <c r="B300" s="180"/>
      <c r="C300" s="181" t="s">
        <v>290</v>
      </c>
      <c r="D300" s="181" t="s">
        <v>117</v>
      </c>
      <c r="E300" s="182" t="s">
        <v>792</v>
      </c>
      <c r="F300" s="183" t="s">
        <v>793</v>
      </c>
      <c r="G300" s="184" t="s">
        <v>120</v>
      </c>
      <c r="H300" s="185">
        <v>500.77800000000002</v>
      </c>
      <c r="I300" s="186"/>
      <c r="J300" s="187">
        <f>ROUND(I300*H300,2)</f>
        <v>0</v>
      </c>
      <c r="K300" s="188"/>
      <c r="L300" s="39"/>
      <c r="M300" s="189" t="s">
        <v>1</v>
      </c>
      <c r="N300" s="190" t="s">
        <v>41</v>
      </c>
      <c r="O300" s="82"/>
      <c r="P300" s="191">
        <f>O300*H300</f>
        <v>0</v>
      </c>
      <c r="Q300" s="191">
        <v>0</v>
      </c>
      <c r="R300" s="191">
        <f>Q300*H300</f>
        <v>0</v>
      </c>
      <c r="S300" s="191">
        <v>0</v>
      </c>
      <c r="T300" s="192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193" t="s">
        <v>121</v>
      </c>
      <c r="AT300" s="193" t="s">
        <v>117</v>
      </c>
      <c r="AU300" s="193" t="s">
        <v>122</v>
      </c>
      <c r="AY300" s="19" t="s">
        <v>115</v>
      </c>
      <c r="BE300" s="194">
        <f>IF(N300="základná",J300,0)</f>
        <v>0</v>
      </c>
      <c r="BF300" s="194">
        <f>IF(N300="znížená",J300,0)</f>
        <v>0</v>
      </c>
      <c r="BG300" s="194">
        <f>IF(N300="zákl. prenesená",J300,0)</f>
        <v>0</v>
      </c>
      <c r="BH300" s="194">
        <f>IF(N300="zníž. prenesená",J300,0)</f>
        <v>0</v>
      </c>
      <c r="BI300" s="194">
        <f>IF(N300="nulová",J300,0)</f>
        <v>0</v>
      </c>
      <c r="BJ300" s="19" t="s">
        <v>122</v>
      </c>
      <c r="BK300" s="194">
        <f>ROUND(I300*H300,2)</f>
        <v>0</v>
      </c>
      <c r="BL300" s="19" t="s">
        <v>121</v>
      </c>
      <c r="BM300" s="193" t="s">
        <v>794</v>
      </c>
    </row>
    <row r="301" s="16" customFormat="1">
      <c r="A301" s="16"/>
      <c r="B301" s="220"/>
      <c r="C301" s="16"/>
      <c r="D301" s="196" t="s">
        <v>124</v>
      </c>
      <c r="E301" s="221" t="s">
        <v>1</v>
      </c>
      <c r="F301" s="222" t="s">
        <v>426</v>
      </c>
      <c r="G301" s="16"/>
      <c r="H301" s="221" t="s">
        <v>1</v>
      </c>
      <c r="I301" s="223"/>
      <c r="J301" s="16"/>
      <c r="K301" s="16"/>
      <c r="L301" s="220"/>
      <c r="M301" s="224"/>
      <c r="N301" s="225"/>
      <c r="O301" s="225"/>
      <c r="P301" s="225"/>
      <c r="Q301" s="225"/>
      <c r="R301" s="225"/>
      <c r="S301" s="225"/>
      <c r="T301" s="22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T301" s="221" t="s">
        <v>124</v>
      </c>
      <c r="AU301" s="221" t="s">
        <v>122</v>
      </c>
      <c r="AV301" s="16" t="s">
        <v>83</v>
      </c>
      <c r="AW301" s="16" t="s">
        <v>31</v>
      </c>
      <c r="AX301" s="16" t="s">
        <v>75</v>
      </c>
      <c r="AY301" s="221" t="s">
        <v>115</v>
      </c>
    </row>
    <row r="302" s="13" customFormat="1">
      <c r="A302" s="13"/>
      <c r="B302" s="195"/>
      <c r="C302" s="13"/>
      <c r="D302" s="196" t="s">
        <v>124</v>
      </c>
      <c r="E302" s="197" t="s">
        <v>1</v>
      </c>
      <c r="F302" s="198" t="s">
        <v>791</v>
      </c>
      <c r="G302" s="13"/>
      <c r="H302" s="199">
        <v>500.77800000000002</v>
      </c>
      <c r="I302" s="200"/>
      <c r="J302" s="13"/>
      <c r="K302" s="13"/>
      <c r="L302" s="195"/>
      <c r="M302" s="201"/>
      <c r="N302" s="202"/>
      <c r="O302" s="202"/>
      <c r="P302" s="202"/>
      <c r="Q302" s="202"/>
      <c r="R302" s="202"/>
      <c r="S302" s="202"/>
      <c r="T302" s="20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197" t="s">
        <v>124</v>
      </c>
      <c r="AU302" s="197" t="s">
        <v>122</v>
      </c>
      <c r="AV302" s="13" t="s">
        <v>122</v>
      </c>
      <c r="AW302" s="13" t="s">
        <v>31</v>
      </c>
      <c r="AX302" s="13" t="s">
        <v>75</v>
      </c>
      <c r="AY302" s="197" t="s">
        <v>115</v>
      </c>
    </row>
    <row r="303" s="15" customFormat="1">
      <c r="A303" s="15"/>
      <c r="B303" s="212"/>
      <c r="C303" s="15"/>
      <c r="D303" s="196" t="s">
        <v>124</v>
      </c>
      <c r="E303" s="213" t="s">
        <v>1</v>
      </c>
      <c r="F303" s="214" t="s">
        <v>150</v>
      </c>
      <c r="G303" s="15"/>
      <c r="H303" s="215">
        <v>500.77800000000002</v>
      </c>
      <c r="I303" s="216"/>
      <c r="J303" s="15"/>
      <c r="K303" s="15"/>
      <c r="L303" s="212"/>
      <c r="M303" s="217"/>
      <c r="N303" s="218"/>
      <c r="O303" s="218"/>
      <c r="P303" s="218"/>
      <c r="Q303" s="218"/>
      <c r="R303" s="218"/>
      <c r="S303" s="218"/>
      <c r="T303" s="219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T303" s="213" t="s">
        <v>124</v>
      </c>
      <c r="AU303" s="213" t="s">
        <v>122</v>
      </c>
      <c r="AV303" s="15" t="s">
        <v>121</v>
      </c>
      <c r="AW303" s="15" t="s">
        <v>31</v>
      </c>
      <c r="AX303" s="15" t="s">
        <v>83</v>
      </c>
      <c r="AY303" s="213" t="s">
        <v>115</v>
      </c>
    </row>
    <row r="304" s="2" customFormat="1" ht="33" customHeight="1">
      <c r="A304" s="38"/>
      <c r="B304" s="180"/>
      <c r="C304" s="181" t="s">
        <v>414</v>
      </c>
      <c r="D304" s="181" t="s">
        <v>117</v>
      </c>
      <c r="E304" s="182" t="s">
        <v>795</v>
      </c>
      <c r="F304" s="183" t="s">
        <v>796</v>
      </c>
      <c r="G304" s="184" t="s">
        <v>120</v>
      </c>
      <c r="H304" s="185">
        <v>883.36199999999997</v>
      </c>
      <c r="I304" s="186"/>
      <c r="J304" s="187">
        <f>ROUND(I304*H304,2)</f>
        <v>0</v>
      </c>
      <c r="K304" s="188"/>
      <c r="L304" s="39"/>
      <c r="M304" s="189" t="s">
        <v>1</v>
      </c>
      <c r="N304" s="190" t="s">
        <v>41</v>
      </c>
      <c r="O304" s="82"/>
      <c r="P304" s="191">
        <f>O304*H304</f>
        <v>0</v>
      </c>
      <c r="Q304" s="191">
        <v>0</v>
      </c>
      <c r="R304" s="191">
        <f>Q304*H304</f>
        <v>0</v>
      </c>
      <c r="S304" s="191">
        <v>0</v>
      </c>
      <c r="T304" s="192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193" t="s">
        <v>121</v>
      </c>
      <c r="AT304" s="193" t="s">
        <v>117</v>
      </c>
      <c r="AU304" s="193" t="s">
        <v>122</v>
      </c>
      <c r="AY304" s="19" t="s">
        <v>115</v>
      </c>
      <c r="BE304" s="194">
        <f>IF(N304="základná",J304,0)</f>
        <v>0</v>
      </c>
      <c r="BF304" s="194">
        <f>IF(N304="znížená",J304,0)</f>
        <v>0</v>
      </c>
      <c r="BG304" s="194">
        <f>IF(N304="zákl. prenesená",J304,0)</f>
        <v>0</v>
      </c>
      <c r="BH304" s="194">
        <f>IF(N304="zníž. prenesená",J304,0)</f>
        <v>0</v>
      </c>
      <c r="BI304" s="194">
        <f>IF(N304="nulová",J304,0)</f>
        <v>0</v>
      </c>
      <c r="BJ304" s="19" t="s">
        <v>122</v>
      </c>
      <c r="BK304" s="194">
        <f>ROUND(I304*H304,2)</f>
        <v>0</v>
      </c>
      <c r="BL304" s="19" t="s">
        <v>121</v>
      </c>
      <c r="BM304" s="193" t="s">
        <v>797</v>
      </c>
    </row>
    <row r="305" s="16" customFormat="1">
      <c r="A305" s="16"/>
      <c r="B305" s="220"/>
      <c r="C305" s="16"/>
      <c r="D305" s="196" t="s">
        <v>124</v>
      </c>
      <c r="E305" s="221" t="s">
        <v>1</v>
      </c>
      <c r="F305" s="222" t="s">
        <v>459</v>
      </c>
      <c r="G305" s="16"/>
      <c r="H305" s="221" t="s">
        <v>1</v>
      </c>
      <c r="I305" s="223"/>
      <c r="J305" s="16"/>
      <c r="K305" s="16"/>
      <c r="L305" s="220"/>
      <c r="M305" s="224"/>
      <c r="N305" s="225"/>
      <c r="O305" s="225"/>
      <c r="P305" s="225"/>
      <c r="Q305" s="225"/>
      <c r="R305" s="225"/>
      <c r="S305" s="225"/>
      <c r="T305" s="22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T305" s="221" t="s">
        <v>124</v>
      </c>
      <c r="AU305" s="221" t="s">
        <v>122</v>
      </c>
      <c r="AV305" s="16" t="s">
        <v>83</v>
      </c>
      <c r="AW305" s="16" t="s">
        <v>31</v>
      </c>
      <c r="AX305" s="16" t="s">
        <v>75</v>
      </c>
      <c r="AY305" s="221" t="s">
        <v>115</v>
      </c>
    </row>
    <row r="306" s="13" customFormat="1">
      <c r="A306" s="13"/>
      <c r="B306" s="195"/>
      <c r="C306" s="13"/>
      <c r="D306" s="196" t="s">
        <v>124</v>
      </c>
      <c r="E306" s="197" t="s">
        <v>1</v>
      </c>
      <c r="F306" s="198" t="s">
        <v>798</v>
      </c>
      <c r="G306" s="13"/>
      <c r="H306" s="199">
        <v>1384.1400000000001</v>
      </c>
      <c r="I306" s="200"/>
      <c r="J306" s="13"/>
      <c r="K306" s="13"/>
      <c r="L306" s="195"/>
      <c r="M306" s="201"/>
      <c r="N306" s="202"/>
      <c r="O306" s="202"/>
      <c r="P306" s="202"/>
      <c r="Q306" s="202"/>
      <c r="R306" s="202"/>
      <c r="S306" s="202"/>
      <c r="T306" s="20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197" t="s">
        <v>124</v>
      </c>
      <c r="AU306" s="197" t="s">
        <v>122</v>
      </c>
      <c r="AV306" s="13" t="s">
        <v>122</v>
      </c>
      <c r="AW306" s="13" t="s">
        <v>31</v>
      </c>
      <c r="AX306" s="13" t="s">
        <v>75</v>
      </c>
      <c r="AY306" s="197" t="s">
        <v>115</v>
      </c>
    </row>
    <row r="307" s="16" customFormat="1">
      <c r="A307" s="16"/>
      <c r="B307" s="220"/>
      <c r="C307" s="16"/>
      <c r="D307" s="196" t="s">
        <v>124</v>
      </c>
      <c r="E307" s="221" t="s">
        <v>1</v>
      </c>
      <c r="F307" s="222" t="s">
        <v>426</v>
      </c>
      <c r="G307" s="16"/>
      <c r="H307" s="221" t="s">
        <v>1</v>
      </c>
      <c r="I307" s="223"/>
      <c r="J307" s="16"/>
      <c r="K307" s="16"/>
      <c r="L307" s="220"/>
      <c r="M307" s="224"/>
      <c r="N307" s="225"/>
      <c r="O307" s="225"/>
      <c r="P307" s="225"/>
      <c r="Q307" s="225"/>
      <c r="R307" s="225"/>
      <c r="S307" s="225"/>
      <c r="T307" s="22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T307" s="221" t="s">
        <v>124</v>
      </c>
      <c r="AU307" s="221" t="s">
        <v>122</v>
      </c>
      <c r="AV307" s="16" t="s">
        <v>83</v>
      </c>
      <c r="AW307" s="16" t="s">
        <v>31</v>
      </c>
      <c r="AX307" s="16" t="s">
        <v>75</v>
      </c>
      <c r="AY307" s="221" t="s">
        <v>115</v>
      </c>
    </row>
    <row r="308" s="13" customFormat="1">
      <c r="A308" s="13"/>
      <c r="B308" s="195"/>
      <c r="C308" s="13"/>
      <c r="D308" s="196" t="s">
        <v>124</v>
      </c>
      <c r="E308" s="197" t="s">
        <v>1</v>
      </c>
      <c r="F308" s="198" t="s">
        <v>799</v>
      </c>
      <c r="G308" s="13"/>
      <c r="H308" s="199">
        <v>-500.77800000000002</v>
      </c>
      <c r="I308" s="200"/>
      <c r="J308" s="13"/>
      <c r="K308" s="13"/>
      <c r="L308" s="195"/>
      <c r="M308" s="201"/>
      <c r="N308" s="202"/>
      <c r="O308" s="202"/>
      <c r="P308" s="202"/>
      <c r="Q308" s="202"/>
      <c r="R308" s="202"/>
      <c r="S308" s="202"/>
      <c r="T308" s="20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197" t="s">
        <v>124</v>
      </c>
      <c r="AU308" s="197" t="s">
        <v>122</v>
      </c>
      <c r="AV308" s="13" t="s">
        <v>122</v>
      </c>
      <c r="AW308" s="13" t="s">
        <v>31</v>
      </c>
      <c r="AX308" s="13" t="s">
        <v>75</v>
      </c>
      <c r="AY308" s="197" t="s">
        <v>115</v>
      </c>
    </row>
    <row r="309" s="14" customFormat="1">
      <c r="A309" s="14"/>
      <c r="B309" s="204"/>
      <c r="C309" s="14"/>
      <c r="D309" s="196" t="s">
        <v>124</v>
      </c>
      <c r="E309" s="205" t="s">
        <v>1</v>
      </c>
      <c r="F309" s="206" t="s">
        <v>148</v>
      </c>
      <c r="G309" s="14"/>
      <c r="H309" s="207">
        <v>883.36200000000008</v>
      </c>
      <c r="I309" s="208"/>
      <c r="J309" s="14"/>
      <c r="K309" s="14"/>
      <c r="L309" s="204"/>
      <c r="M309" s="209"/>
      <c r="N309" s="210"/>
      <c r="O309" s="210"/>
      <c r="P309" s="210"/>
      <c r="Q309" s="210"/>
      <c r="R309" s="210"/>
      <c r="S309" s="210"/>
      <c r="T309" s="211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05" t="s">
        <v>124</v>
      </c>
      <c r="AU309" s="205" t="s">
        <v>122</v>
      </c>
      <c r="AV309" s="14" t="s">
        <v>149</v>
      </c>
      <c r="AW309" s="14" t="s">
        <v>31</v>
      </c>
      <c r="AX309" s="14" t="s">
        <v>75</v>
      </c>
      <c r="AY309" s="205" t="s">
        <v>115</v>
      </c>
    </row>
    <row r="310" s="15" customFormat="1">
      <c r="A310" s="15"/>
      <c r="B310" s="212"/>
      <c r="C310" s="15"/>
      <c r="D310" s="196" t="s">
        <v>124</v>
      </c>
      <c r="E310" s="213" t="s">
        <v>1</v>
      </c>
      <c r="F310" s="214" t="s">
        <v>150</v>
      </c>
      <c r="G310" s="15"/>
      <c r="H310" s="215">
        <v>883.36200000000008</v>
      </c>
      <c r="I310" s="216"/>
      <c r="J310" s="15"/>
      <c r="K310" s="15"/>
      <c r="L310" s="212"/>
      <c r="M310" s="217"/>
      <c r="N310" s="218"/>
      <c r="O310" s="218"/>
      <c r="P310" s="218"/>
      <c r="Q310" s="218"/>
      <c r="R310" s="218"/>
      <c r="S310" s="218"/>
      <c r="T310" s="219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T310" s="213" t="s">
        <v>124</v>
      </c>
      <c r="AU310" s="213" t="s">
        <v>122</v>
      </c>
      <c r="AV310" s="15" t="s">
        <v>121</v>
      </c>
      <c r="AW310" s="15" t="s">
        <v>31</v>
      </c>
      <c r="AX310" s="15" t="s">
        <v>83</v>
      </c>
      <c r="AY310" s="213" t="s">
        <v>115</v>
      </c>
    </row>
    <row r="311" s="2" customFormat="1" ht="24.15" customHeight="1">
      <c r="A311" s="38"/>
      <c r="B311" s="180"/>
      <c r="C311" s="181" t="s">
        <v>418</v>
      </c>
      <c r="D311" s="181" t="s">
        <v>117</v>
      </c>
      <c r="E311" s="182" t="s">
        <v>486</v>
      </c>
      <c r="F311" s="183" t="s">
        <v>487</v>
      </c>
      <c r="G311" s="184" t="s">
        <v>120</v>
      </c>
      <c r="H311" s="185">
        <v>358.81799999999998</v>
      </c>
      <c r="I311" s="186"/>
      <c r="J311" s="187">
        <f>ROUND(I311*H311,2)</f>
        <v>0</v>
      </c>
      <c r="K311" s="188"/>
      <c r="L311" s="39"/>
      <c r="M311" s="189" t="s">
        <v>1</v>
      </c>
      <c r="N311" s="190" t="s">
        <v>41</v>
      </c>
      <c r="O311" s="82"/>
      <c r="P311" s="191">
        <f>O311*H311</f>
        <v>0</v>
      </c>
      <c r="Q311" s="191">
        <v>0</v>
      </c>
      <c r="R311" s="191">
        <f>Q311*H311</f>
        <v>0</v>
      </c>
      <c r="S311" s="191">
        <v>0</v>
      </c>
      <c r="T311" s="192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193" t="s">
        <v>121</v>
      </c>
      <c r="AT311" s="193" t="s">
        <v>117</v>
      </c>
      <c r="AU311" s="193" t="s">
        <v>122</v>
      </c>
      <c r="AY311" s="19" t="s">
        <v>115</v>
      </c>
      <c r="BE311" s="194">
        <f>IF(N311="základná",J311,0)</f>
        <v>0</v>
      </c>
      <c r="BF311" s="194">
        <f>IF(N311="znížená",J311,0)</f>
        <v>0</v>
      </c>
      <c r="BG311" s="194">
        <f>IF(N311="zákl. prenesená",J311,0)</f>
        <v>0</v>
      </c>
      <c r="BH311" s="194">
        <f>IF(N311="zníž. prenesená",J311,0)</f>
        <v>0</v>
      </c>
      <c r="BI311" s="194">
        <f>IF(N311="nulová",J311,0)</f>
        <v>0</v>
      </c>
      <c r="BJ311" s="19" t="s">
        <v>122</v>
      </c>
      <c r="BK311" s="194">
        <f>ROUND(I311*H311,2)</f>
        <v>0</v>
      </c>
      <c r="BL311" s="19" t="s">
        <v>121</v>
      </c>
      <c r="BM311" s="193" t="s">
        <v>800</v>
      </c>
    </row>
    <row r="312" s="13" customFormat="1">
      <c r="A312" s="13"/>
      <c r="B312" s="195"/>
      <c r="C312" s="13"/>
      <c r="D312" s="196" t="s">
        <v>124</v>
      </c>
      <c r="E312" s="197" t="s">
        <v>1</v>
      </c>
      <c r="F312" s="198" t="s">
        <v>801</v>
      </c>
      <c r="G312" s="13"/>
      <c r="H312" s="199">
        <v>315.19999999999999</v>
      </c>
      <c r="I312" s="200"/>
      <c r="J312" s="13"/>
      <c r="K312" s="13"/>
      <c r="L312" s="195"/>
      <c r="M312" s="201"/>
      <c r="N312" s="202"/>
      <c r="O312" s="202"/>
      <c r="P312" s="202"/>
      <c r="Q312" s="202"/>
      <c r="R312" s="202"/>
      <c r="S312" s="202"/>
      <c r="T312" s="20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197" t="s">
        <v>124</v>
      </c>
      <c r="AU312" s="197" t="s">
        <v>122</v>
      </c>
      <c r="AV312" s="13" t="s">
        <v>122</v>
      </c>
      <c r="AW312" s="13" t="s">
        <v>31</v>
      </c>
      <c r="AX312" s="13" t="s">
        <v>75</v>
      </c>
      <c r="AY312" s="197" t="s">
        <v>115</v>
      </c>
    </row>
    <row r="313" s="13" customFormat="1">
      <c r="A313" s="13"/>
      <c r="B313" s="195"/>
      <c r="C313" s="13"/>
      <c r="D313" s="196" t="s">
        <v>124</v>
      </c>
      <c r="E313" s="197" t="s">
        <v>1</v>
      </c>
      <c r="F313" s="198" t="s">
        <v>802</v>
      </c>
      <c r="G313" s="13"/>
      <c r="H313" s="199">
        <v>-7.7320000000000002</v>
      </c>
      <c r="I313" s="200"/>
      <c r="J313" s="13"/>
      <c r="K313" s="13"/>
      <c r="L313" s="195"/>
      <c r="M313" s="201"/>
      <c r="N313" s="202"/>
      <c r="O313" s="202"/>
      <c r="P313" s="202"/>
      <c r="Q313" s="202"/>
      <c r="R313" s="202"/>
      <c r="S313" s="202"/>
      <c r="T313" s="20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197" t="s">
        <v>124</v>
      </c>
      <c r="AU313" s="197" t="s">
        <v>122</v>
      </c>
      <c r="AV313" s="13" t="s">
        <v>122</v>
      </c>
      <c r="AW313" s="13" t="s">
        <v>31</v>
      </c>
      <c r="AX313" s="13" t="s">
        <v>75</v>
      </c>
      <c r="AY313" s="197" t="s">
        <v>115</v>
      </c>
    </row>
    <row r="314" s="13" customFormat="1">
      <c r="A314" s="13"/>
      <c r="B314" s="195"/>
      <c r="C314" s="13"/>
      <c r="D314" s="196" t="s">
        <v>124</v>
      </c>
      <c r="E314" s="197" t="s">
        <v>1</v>
      </c>
      <c r="F314" s="198" t="s">
        <v>803</v>
      </c>
      <c r="G314" s="13"/>
      <c r="H314" s="199">
        <v>51.479999999999997</v>
      </c>
      <c r="I314" s="200"/>
      <c r="J314" s="13"/>
      <c r="K314" s="13"/>
      <c r="L314" s="195"/>
      <c r="M314" s="201"/>
      <c r="N314" s="202"/>
      <c r="O314" s="202"/>
      <c r="P314" s="202"/>
      <c r="Q314" s="202"/>
      <c r="R314" s="202"/>
      <c r="S314" s="202"/>
      <c r="T314" s="20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197" t="s">
        <v>124</v>
      </c>
      <c r="AU314" s="197" t="s">
        <v>122</v>
      </c>
      <c r="AV314" s="13" t="s">
        <v>122</v>
      </c>
      <c r="AW314" s="13" t="s">
        <v>31</v>
      </c>
      <c r="AX314" s="13" t="s">
        <v>75</v>
      </c>
      <c r="AY314" s="197" t="s">
        <v>115</v>
      </c>
    </row>
    <row r="315" s="13" customFormat="1">
      <c r="A315" s="13"/>
      <c r="B315" s="195"/>
      <c r="C315" s="13"/>
      <c r="D315" s="196" t="s">
        <v>124</v>
      </c>
      <c r="E315" s="197" t="s">
        <v>1</v>
      </c>
      <c r="F315" s="198" t="s">
        <v>804</v>
      </c>
      <c r="G315" s="13"/>
      <c r="H315" s="199">
        <v>-0.13</v>
      </c>
      <c r="I315" s="200"/>
      <c r="J315" s="13"/>
      <c r="K315" s="13"/>
      <c r="L315" s="195"/>
      <c r="M315" s="201"/>
      <c r="N315" s="202"/>
      <c r="O315" s="202"/>
      <c r="P315" s="202"/>
      <c r="Q315" s="202"/>
      <c r="R315" s="202"/>
      <c r="S315" s="202"/>
      <c r="T315" s="20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197" t="s">
        <v>124</v>
      </c>
      <c r="AU315" s="197" t="s">
        <v>122</v>
      </c>
      <c r="AV315" s="13" t="s">
        <v>122</v>
      </c>
      <c r="AW315" s="13" t="s">
        <v>31</v>
      </c>
      <c r="AX315" s="13" t="s">
        <v>75</v>
      </c>
      <c r="AY315" s="197" t="s">
        <v>115</v>
      </c>
    </row>
    <row r="316" s="14" customFormat="1">
      <c r="A316" s="14"/>
      <c r="B316" s="204"/>
      <c r="C316" s="14"/>
      <c r="D316" s="196" t="s">
        <v>124</v>
      </c>
      <c r="E316" s="205" t="s">
        <v>1</v>
      </c>
      <c r="F316" s="206" t="s">
        <v>148</v>
      </c>
      <c r="G316" s="14"/>
      <c r="H316" s="207">
        <v>358.81799999999998</v>
      </c>
      <c r="I316" s="208"/>
      <c r="J316" s="14"/>
      <c r="K316" s="14"/>
      <c r="L316" s="204"/>
      <c r="M316" s="209"/>
      <c r="N316" s="210"/>
      <c r="O316" s="210"/>
      <c r="P316" s="210"/>
      <c r="Q316" s="210"/>
      <c r="R316" s="210"/>
      <c r="S316" s="210"/>
      <c r="T316" s="211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05" t="s">
        <v>124</v>
      </c>
      <c r="AU316" s="205" t="s">
        <v>122</v>
      </c>
      <c r="AV316" s="14" t="s">
        <v>149</v>
      </c>
      <c r="AW316" s="14" t="s">
        <v>31</v>
      </c>
      <c r="AX316" s="14" t="s">
        <v>75</v>
      </c>
      <c r="AY316" s="205" t="s">
        <v>115</v>
      </c>
    </row>
    <row r="317" s="15" customFormat="1">
      <c r="A317" s="15"/>
      <c r="B317" s="212"/>
      <c r="C317" s="15"/>
      <c r="D317" s="196" t="s">
        <v>124</v>
      </c>
      <c r="E317" s="213" t="s">
        <v>1</v>
      </c>
      <c r="F317" s="214" t="s">
        <v>150</v>
      </c>
      <c r="G317" s="15"/>
      <c r="H317" s="215">
        <v>358.81799999999998</v>
      </c>
      <c r="I317" s="216"/>
      <c r="J317" s="15"/>
      <c r="K317" s="15"/>
      <c r="L317" s="212"/>
      <c r="M317" s="217"/>
      <c r="N317" s="218"/>
      <c r="O317" s="218"/>
      <c r="P317" s="218"/>
      <c r="Q317" s="218"/>
      <c r="R317" s="218"/>
      <c r="S317" s="218"/>
      <c r="T317" s="219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T317" s="213" t="s">
        <v>124</v>
      </c>
      <c r="AU317" s="213" t="s">
        <v>122</v>
      </c>
      <c r="AV317" s="15" t="s">
        <v>121</v>
      </c>
      <c r="AW317" s="15" t="s">
        <v>31</v>
      </c>
      <c r="AX317" s="15" t="s">
        <v>83</v>
      </c>
      <c r="AY317" s="213" t="s">
        <v>115</v>
      </c>
    </row>
    <row r="318" s="2" customFormat="1" ht="16.5" customHeight="1">
      <c r="A318" s="38"/>
      <c r="B318" s="180"/>
      <c r="C318" s="227" t="s">
        <v>422</v>
      </c>
      <c r="D318" s="227" t="s">
        <v>494</v>
      </c>
      <c r="E318" s="228" t="s">
        <v>495</v>
      </c>
      <c r="F318" s="229" t="s">
        <v>496</v>
      </c>
      <c r="G318" s="230" t="s">
        <v>120</v>
      </c>
      <c r="H318" s="231">
        <v>358.81799999999998</v>
      </c>
      <c r="I318" s="232"/>
      <c r="J318" s="233">
        <f>ROUND(I318*H318,2)</f>
        <v>0</v>
      </c>
      <c r="K318" s="234"/>
      <c r="L318" s="235"/>
      <c r="M318" s="236" t="s">
        <v>1</v>
      </c>
      <c r="N318" s="237" t="s">
        <v>41</v>
      </c>
      <c r="O318" s="82"/>
      <c r="P318" s="191">
        <f>O318*H318</f>
        <v>0</v>
      </c>
      <c r="Q318" s="191">
        <v>1.6699999999999999</v>
      </c>
      <c r="R318" s="191">
        <f>Q318*H318</f>
        <v>599.22605999999996</v>
      </c>
      <c r="S318" s="191">
        <v>0</v>
      </c>
      <c r="T318" s="192">
        <f>S318*H318</f>
        <v>0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193" t="s">
        <v>418</v>
      </c>
      <c r="AT318" s="193" t="s">
        <v>494</v>
      </c>
      <c r="AU318" s="193" t="s">
        <v>122</v>
      </c>
      <c r="AY318" s="19" t="s">
        <v>115</v>
      </c>
      <c r="BE318" s="194">
        <f>IF(N318="základná",J318,0)</f>
        <v>0</v>
      </c>
      <c r="BF318" s="194">
        <f>IF(N318="znížená",J318,0)</f>
        <v>0</v>
      </c>
      <c r="BG318" s="194">
        <f>IF(N318="zákl. prenesená",J318,0)</f>
        <v>0</v>
      </c>
      <c r="BH318" s="194">
        <f>IF(N318="zníž. prenesená",J318,0)</f>
        <v>0</v>
      </c>
      <c r="BI318" s="194">
        <f>IF(N318="nulová",J318,0)</f>
        <v>0</v>
      </c>
      <c r="BJ318" s="19" t="s">
        <v>122</v>
      </c>
      <c r="BK318" s="194">
        <f>ROUND(I318*H318,2)</f>
        <v>0</v>
      </c>
      <c r="BL318" s="19" t="s">
        <v>121</v>
      </c>
      <c r="BM318" s="193" t="s">
        <v>805</v>
      </c>
    </row>
    <row r="319" s="2" customFormat="1" ht="16.5" customHeight="1">
      <c r="A319" s="38"/>
      <c r="B319" s="180"/>
      <c r="C319" s="181" t="s">
        <v>451</v>
      </c>
      <c r="D319" s="181" t="s">
        <v>117</v>
      </c>
      <c r="E319" s="182" t="s">
        <v>499</v>
      </c>
      <c r="F319" s="183" t="s">
        <v>500</v>
      </c>
      <c r="G319" s="184" t="s">
        <v>120</v>
      </c>
      <c r="H319" s="185">
        <v>358.81799999999998</v>
      </c>
      <c r="I319" s="186"/>
      <c r="J319" s="187">
        <f>ROUND(I319*H319,2)</f>
        <v>0</v>
      </c>
      <c r="K319" s="188"/>
      <c r="L319" s="39"/>
      <c r="M319" s="189" t="s">
        <v>1</v>
      </c>
      <c r="N319" s="190" t="s">
        <v>41</v>
      </c>
      <c r="O319" s="82"/>
      <c r="P319" s="191">
        <f>O319*H319</f>
        <v>0</v>
      </c>
      <c r="Q319" s="191">
        <v>0</v>
      </c>
      <c r="R319" s="191">
        <f>Q319*H319</f>
        <v>0</v>
      </c>
      <c r="S319" s="191">
        <v>0</v>
      </c>
      <c r="T319" s="192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193" t="s">
        <v>121</v>
      </c>
      <c r="AT319" s="193" t="s">
        <v>117</v>
      </c>
      <c r="AU319" s="193" t="s">
        <v>122</v>
      </c>
      <c r="AY319" s="19" t="s">
        <v>115</v>
      </c>
      <c r="BE319" s="194">
        <f>IF(N319="základná",J319,0)</f>
        <v>0</v>
      </c>
      <c r="BF319" s="194">
        <f>IF(N319="znížená",J319,0)</f>
        <v>0</v>
      </c>
      <c r="BG319" s="194">
        <f>IF(N319="zákl. prenesená",J319,0)</f>
        <v>0</v>
      </c>
      <c r="BH319" s="194">
        <f>IF(N319="zníž. prenesená",J319,0)</f>
        <v>0</v>
      </c>
      <c r="BI319" s="194">
        <f>IF(N319="nulová",J319,0)</f>
        <v>0</v>
      </c>
      <c r="BJ319" s="19" t="s">
        <v>122</v>
      </c>
      <c r="BK319" s="194">
        <f>ROUND(I319*H319,2)</f>
        <v>0</v>
      </c>
      <c r="BL319" s="19" t="s">
        <v>121</v>
      </c>
      <c r="BM319" s="193" t="s">
        <v>806</v>
      </c>
    </row>
    <row r="320" s="12" customFormat="1" ht="22.8" customHeight="1">
      <c r="A320" s="12"/>
      <c r="B320" s="167"/>
      <c r="C320" s="12"/>
      <c r="D320" s="168" t="s">
        <v>74</v>
      </c>
      <c r="E320" s="178" t="s">
        <v>121</v>
      </c>
      <c r="F320" s="178" t="s">
        <v>502</v>
      </c>
      <c r="G320" s="12"/>
      <c r="H320" s="12"/>
      <c r="I320" s="170"/>
      <c r="J320" s="179">
        <f>BK320</f>
        <v>0</v>
      </c>
      <c r="K320" s="12"/>
      <c r="L320" s="167"/>
      <c r="M320" s="172"/>
      <c r="N320" s="173"/>
      <c r="O320" s="173"/>
      <c r="P320" s="174">
        <f>SUM(P321:P325)</f>
        <v>0</v>
      </c>
      <c r="Q320" s="173"/>
      <c r="R320" s="174">
        <f>SUM(R321:R325)</f>
        <v>268.41370920000003</v>
      </c>
      <c r="S320" s="173"/>
      <c r="T320" s="175">
        <f>SUM(T321:T325)</f>
        <v>0</v>
      </c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R320" s="168" t="s">
        <v>83</v>
      </c>
      <c r="AT320" s="176" t="s">
        <v>74</v>
      </c>
      <c r="AU320" s="176" t="s">
        <v>83</v>
      </c>
      <c r="AY320" s="168" t="s">
        <v>115</v>
      </c>
      <c r="BK320" s="177">
        <f>SUM(BK321:BK325)</f>
        <v>0</v>
      </c>
    </row>
    <row r="321" s="2" customFormat="1" ht="37.8" customHeight="1">
      <c r="A321" s="38"/>
      <c r="B321" s="180"/>
      <c r="C321" s="181" t="s">
        <v>455</v>
      </c>
      <c r="D321" s="181" t="s">
        <v>117</v>
      </c>
      <c r="E321" s="182" t="s">
        <v>504</v>
      </c>
      <c r="F321" s="183" t="s">
        <v>505</v>
      </c>
      <c r="G321" s="184" t="s">
        <v>120</v>
      </c>
      <c r="H321" s="185">
        <v>141.96000000000001</v>
      </c>
      <c r="I321" s="186"/>
      <c r="J321" s="187">
        <f>ROUND(I321*H321,2)</f>
        <v>0</v>
      </c>
      <c r="K321" s="188"/>
      <c r="L321" s="39"/>
      <c r="M321" s="189" t="s">
        <v>1</v>
      </c>
      <c r="N321" s="190" t="s">
        <v>41</v>
      </c>
      <c r="O321" s="82"/>
      <c r="P321" s="191">
        <f>O321*H321</f>
        <v>0</v>
      </c>
      <c r="Q321" s="191">
        <v>1.8907700000000001</v>
      </c>
      <c r="R321" s="191">
        <f>Q321*H321</f>
        <v>268.41370920000003</v>
      </c>
      <c r="S321" s="191">
        <v>0</v>
      </c>
      <c r="T321" s="192">
        <f>S321*H321</f>
        <v>0</v>
      </c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R321" s="193" t="s">
        <v>121</v>
      </c>
      <c r="AT321" s="193" t="s">
        <v>117</v>
      </c>
      <c r="AU321" s="193" t="s">
        <v>122</v>
      </c>
      <c r="AY321" s="19" t="s">
        <v>115</v>
      </c>
      <c r="BE321" s="194">
        <f>IF(N321="základná",J321,0)</f>
        <v>0</v>
      </c>
      <c r="BF321" s="194">
        <f>IF(N321="znížená",J321,0)</f>
        <v>0</v>
      </c>
      <c r="BG321" s="194">
        <f>IF(N321="zákl. prenesená",J321,0)</f>
        <v>0</v>
      </c>
      <c r="BH321" s="194">
        <f>IF(N321="zníž. prenesená",J321,0)</f>
        <v>0</v>
      </c>
      <c r="BI321" s="194">
        <f>IF(N321="nulová",J321,0)</f>
        <v>0</v>
      </c>
      <c r="BJ321" s="19" t="s">
        <v>122</v>
      </c>
      <c r="BK321" s="194">
        <f>ROUND(I321*H321,2)</f>
        <v>0</v>
      </c>
      <c r="BL321" s="19" t="s">
        <v>121</v>
      </c>
      <c r="BM321" s="193" t="s">
        <v>807</v>
      </c>
    </row>
    <row r="322" s="16" customFormat="1">
      <c r="A322" s="16"/>
      <c r="B322" s="220"/>
      <c r="C322" s="16"/>
      <c r="D322" s="196" t="s">
        <v>124</v>
      </c>
      <c r="E322" s="221" t="s">
        <v>1</v>
      </c>
      <c r="F322" s="222" t="s">
        <v>507</v>
      </c>
      <c r="G322" s="16"/>
      <c r="H322" s="221" t="s">
        <v>1</v>
      </c>
      <c r="I322" s="223"/>
      <c r="J322" s="16"/>
      <c r="K322" s="16"/>
      <c r="L322" s="220"/>
      <c r="M322" s="224"/>
      <c r="N322" s="225"/>
      <c r="O322" s="225"/>
      <c r="P322" s="225"/>
      <c r="Q322" s="225"/>
      <c r="R322" s="225"/>
      <c r="S322" s="225"/>
      <c r="T322" s="22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T322" s="221" t="s">
        <v>124</v>
      </c>
      <c r="AU322" s="221" t="s">
        <v>122</v>
      </c>
      <c r="AV322" s="16" t="s">
        <v>83</v>
      </c>
      <c r="AW322" s="16" t="s">
        <v>31</v>
      </c>
      <c r="AX322" s="16" t="s">
        <v>75</v>
      </c>
      <c r="AY322" s="221" t="s">
        <v>115</v>
      </c>
    </row>
    <row r="323" s="13" customFormat="1">
      <c r="A323" s="13"/>
      <c r="B323" s="195"/>
      <c r="C323" s="13"/>
      <c r="D323" s="196" t="s">
        <v>124</v>
      </c>
      <c r="E323" s="197" t="s">
        <v>1</v>
      </c>
      <c r="F323" s="198" t="s">
        <v>808</v>
      </c>
      <c r="G323" s="13"/>
      <c r="H323" s="199">
        <v>118.2</v>
      </c>
      <c r="I323" s="200"/>
      <c r="J323" s="13"/>
      <c r="K323" s="13"/>
      <c r="L323" s="195"/>
      <c r="M323" s="201"/>
      <c r="N323" s="202"/>
      <c r="O323" s="202"/>
      <c r="P323" s="202"/>
      <c r="Q323" s="202"/>
      <c r="R323" s="202"/>
      <c r="S323" s="202"/>
      <c r="T323" s="20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197" t="s">
        <v>124</v>
      </c>
      <c r="AU323" s="197" t="s">
        <v>122</v>
      </c>
      <c r="AV323" s="13" t="s">
        <v>122</v>
      </c>
      <c r="AW323" s="13" t="s">
        <v>31</v>
      </c>
      <c r="AX323" s="13" t="s">
        <v>75</v>
      </c>
      <c r="AY323" s="197" t="s">
        <v>115</v>
      </c>
    </row>
    <row r="324" s="13" customFormat="1">
      <c r="A324" s="13"/>
      <c r="B324" s="195"/>
      <c r="C324" s="13"/>
      <c r="D324" s="196" t="s">
        <v>124</v>
      </c>
      <c r="E324" s="197" t="s">
        <v>1</v>
      </c>
      <c r="F324" s="198" t="s">
        <v>809</v>
      </c>
      <c r="G324" s="13"/>
      <c r="H324" s="199">
        <v>23.760000000000002</v>
      </c>
      <c r="I324" s="200"/>
      <c r="J324" s="13"/>
      <c r="K324" s="13"/>
      <c r="L324" s="195"/>
      <c r="M324" s="201"/>
      <c r="N324" s="202"/>
      <c r="O324" s="202"/>
      <c r="P324" s="202"/>
      <c r="Q324" s="202"/>
      <c r="R324" s="202"/>
      <c r="S324" s="202"/>
      <c r="T324" s="20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197" t="s">
        <v>124</v>
      </c>
      <c r="AU324" s="197" t="s">
        <v>122</v>
      </c>
      <c r="AV324" s="13" t="s">
        <v>122</v>
      </c>
      <c r="AW324" s="13" t="s">
        <v>31</v>
      </c>
      <c r="AX324" s="13" t="s">
        <v>75</v>
      </c>
      <c r="AY324" s="197" t="s">
        <v>115</v>
      </c>
    </row>
    <row r="325" s="15" customFormat="1">
      <c r="A325" s="15"/>
      <c r="B325" s="212"/>
      <c r="C325" s="15"/>
      <c r="D325" s="196" t="s">
        <v>124</v>
      </c>
      <c r="E325" s="213" t="s">
        <v>1</v>
      </c>
      <c r="F325" s="214" t="s">
        <v>150</v>
      </c>
      <c r="G325" s="15"/>
      <c r="H325" s="215">
        <v>141.96000000000001</v>
      </c>
      <c r="I325" s="216"/>
      <c r="J325" s="15"/>
      <c r="K325" s="15"/>
      <c r="L325" s="212"/>
      <c r="M325" s="217"/>
      <c r="N325" s="218"/>
      <c r="O325" s="218"/>
      <c r="P325" s="218"/>
      <c r="Q325" s="218"/>
      <c r="R325" s="218"/>
      <c r="S325" s="218"/>
      <c r="T325" s="219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T325" s="213" t="s">
        <v>124</v>
      </c>
      <c r="AU325" s="213" t="s">
        <v>122</v>
      </c>
      <c r="AV325" s="15" t="s">
        <v>121</v>
      </c>
      <c r="AW325" s="15" t="s">
        <v>31</v>
      </c>
      <c r="AX325" s="15" t="s">
        <v>83</v>
      </c>
      <c r="AY325" s="213" t="s">
        <v>115</v>
      </c>
    </row>
    <row r="326" s="12" customFormat="1" ht="22.8" customHeight="1">
      <c r="A326" s="12"/>
      <c r="B326" s="167"/>
      <c r="C326" s="12"/>
      <c r="D326" s="168" t="s">
        <v>74</v>
      </c>
      <c r="E326" s="178" t="s">
        <v>418</v>
      </c>
      <c r="F326" s="178" t="s">
        <v>532</v>
      </c>
      <c r="G326" s="12"/>
      <c r="H326" s="12"/>
      <c r="I326" s="170"/>
      <c r="J326" s="179">
        <f>BK326</f>
        <v>0</v>
      </c>
      <c r="K326" s="12"/>
      <c r="L326" s="167"/>
      <c r="M326" s="172"/>
      <c r="N326" s="173"/>
      <c r="O326" s="173"/>
      <c r="P326" s="174">
        <f>SUM(P327:P374)</f>
        <v>0</v>
      </c>
      <c r="Q326" s="173"/>
      <c r="R326" s="174">
        <f>SUM(R327:R374)</f>
        <v>14.792062799999998</v>
      </c>
      <c r="S326" s="173"/>
      <c r="T326" s="175">
        <f>SUM(T327:T374)</f>
        <v>0</v>
      </c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R326" s="168" t="s">
        <v>83</v>
      </c>
      <c r="AT326" s="176" t="s">
        <v>74</v>
      </c>
      <c r="AU326" s="176" t="s">
        <v>83</v>
      </c>
      <c r="AY326" s="168" t="s">
        <v>115</v>
      </c>
      <c r="BK326" s="177">
        <f>SUM(BK327:BK374)</f>
        <v>0</v>
      </c>
    </row>
    <row r="327" s="2" customFormat="1" ht="24.15" customHeight="1">
      <c r="A327" s="38"/>
      <c r="B327" s="180"/>
      <c r="C327" s="181" t="s">
        <v>485</v>
      </c>
      <c r="D327" s="181" t="s">
        <v>117</v>
      </c>
      <c r="E327" s="182" t="s">
        <v>810</v>
      </c>
      <c r="F327" s="183" t="s">
        <v>811</v>
      </c>
      <c r="G327" s="184" t="s">
        <v>536</v>
      </c>
      <c r="H327" s="185">
        <v>1249</v>
      </c>
      <c r="I327" s="186"/>
      <c r="J327" s="187">
        <f>ROUND(I327*H327,2)</f>
        <v>0</v>
      </c>
      <c r="K327" s="188"/>
      <c r="L327" s="39"/>
      <c r="M327" s="189" t="s">
        <v>1</v>
      </c>
      <c r="N327" s="190" t="s">
        <v>41</v>
      </c>
      <c r="O327" s="82"/>
      <c r="P327" s="191">
        <f>O327*H327</f>
        <v>0</v>
      </c>
      <c r="Q327" s="191">
        <v>0</v>
      </c>
      <c r="R327" s="191">
        <f>Q327*H327</f>
        <v>0</v>
      </c>
      <c r="S327" s="191">
        <v>0</v>
      </c>
      <c r="T327" s="192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193" t="s">
        <v>812</v>
      </c>
      <c r="AT327" s="193" t="s">
        <v>117</v>
      </c>
      <c r="AU327" s="193" t="s">
        <v>122</v>
      </c>
      <c r="AY327" s="19" t="s">
        <v>115</v>
      </c>
      <c r="BE327" s="194">
        <f>IF(N327="základná",J327,0)</f>
        <v>0</v>
      </c>
      <c r="BF327" s="194">
        <f>IF(N327="znížená",J327,0)</f>
        <v>0</v>
      </c>
      <c r="BG327" s="194">
        <f>IF(N327="zákl. prenesená",J327,0)</f>
        <v>0</v>
      </c>
      <c r="BH327" s="194">
        <f>IF(N327="zníž. prenesená",J327,0)</f>
        <v>0</v>
      </c>
      <c r="BI327" s="194">
        <f>IF(N327="nulová",J327,0)</f>
        <v>0</v>
      </c>
      <c r="BJ327" s="19" t="s">
        <v>122</v>
      </c>
      <c r="BK327" s="194">
        <f>ROUND(I327*H327,2)</f>
        <v>0</v>
      </c>
      <c r="BL327" s="19" t="s">
        <v>812</v>
      </c>
      <c r="BM327" s="193" t="s">
        <v>813</v>
      </c>
    </row>
    <row r="328" s="16" customFormat="1">
      <c r="A328" s="16"/>
      <c r="B328" s="220"/>
      <c r="C328" s="16"/>
      <c r="D328" s="196" t="s">
        <v>124</v>
      </c>
      <c r="E328" s="221" t="s">
        <v>1</v>
      </c>
      <c r="F328" s="222" t="s">
        <v>814</v>
      </c>
      <c r="G328" s="16"/>
      <c r="H328" s="221" t="s">
        <v>1</v>
      </c>
      <c r="I328" s="223"/>
      <c r="J328" s="16"/>
      <c r="K328" s="16"/>
      <c r="L328" s="220"/>
      <c r="M328" s="224"/>
      <c r="N328" s="225"/>
      <c r="O328" s="225"/>
      <c r="P328" s="225"/>
      <c r="Q328" s="225"/>
      <c r="R328" s="225"/>
      <c r="S328" s="225"/>
      <c r="T328" s="22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T328" s="221" t="s">
        <v>124</v>
      </c>
      <c r="AU328" s="221" t="s">
        <v>122</v>
      </c>
      <c r="AV328" s="16" t="s">
        <v>83</v>
      </c>
      <c r="AW328" s="16" t="s">
        <v>31</v>
      </c>
      <c r="AX328" s="16" t="s">
        <v>75</v>
      </c>
      <c r="AY328" s="221" t="s">
        <v>115</v>
      </c>
    </row>
    <row r="329" s="13" customFormat="1">
      <c r="A329" s="13"/>
      <c r="B329" s="195"/>
      <c r="C329" s="13"/>
      <c r="D329" s="196" t="s">
        <v>124</v>
      </c>
      <c r="E329" s="197" t="s">
        <v>1</v>
      </c>
      <c r="F329" s="198" t="s">
        <v>815</v>
      </c>
      <c r="G329" s="13"/>
      <c r="H329" s="199">
        <v>985</v>
      </c>
      <c r="I329" s="200"/>
      <c r="J329" s="13"/>
      <c r="K329" s="13"/>
      <c r="L329" s="195"/>
      <c r="M329" s="201"/>
      <c r="N329" s="202"/>
      <c r="O329" s="202"/>
      <c r="P329" s="202"/>
      <c r="Q329" s="202"/>
      <c r="R329" s="202"/>
      <c r="S329" s="202"/>
      <c r="T329" s="20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197" t="s">
        <v>124</v>
      </c>
      <c r="AU329" s="197" t="s">
        <v>122</v>
      </c>
      <c r="AV329" s="13" t="s">
        <v>122</v>
      </c>
      <c r="AW329" s="13" t="s">
        <v>31</v>
      </c>
      <c r="AX329" s="13" t="s">
        <v>75</v>
      </c>
      <c r="AY329" s="197" t="s">
        <v>115</v>
      </c>
    </row>
    <row r="330" s="16" customFormat="1">
      <c r="A330" s="16"/>
      <c r="B330" s="220"/>
      <c r="C330" s="16"/>
      <c r="D330" s="196" t="s">
        <v>124</v>
      </c>
      <c r="E330" s="221" t="s">
        <v>1</v>
      </c>
      <c r="F330" s="222" t="s">
        <v>278</v>
      </c>
      <c r="G330" s="16"/>
      <c r="H330" s="221" t="s">
        <v>1</v>
      </c>
      <c r="I330" s="223"/>
      <c r="J330" s="16"/>
      <c r="K330" s="16"/>
      <c r="L330" s="220"/>
      <c r="M330" s="224"/>
      <c r="N330" s="225"/>
      <c r="O330" s="225"/>
      <c r="P330" s="225"/>
      <c r="Q330" s="225"/>
      <c r="R330" s="225"/>
      <c r="S330" s="225"/>
      <c r="T330" s="22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T330" s="221" t="s">
        <v>124</v>
      </c>
      <c r="AU330" s="221" t="s">
        <v>122</v>
      </c>
      <c r="AV330" s="16" t="s">
        <v>83</v>
      </c>
      <c r="AW330" s="16" t="s">
        <v>31</v>
      </c>
      <c r="AX330" s="16" t="s">
        <v>75</v>
      </c>
      <c r="AY330" s="221" t="s">
        <v>115</v>
      </c>
    </row>
    <row r="331" s="13" customFormat="1">
      <c r="A331" s="13"/>
      <c r="B331" s="195"/>
      <c r="C331" s="13"/>
      <c r="D331" s="196" t="s">
        <v>124</v>
      </c>
      <c r="E331" s="197" t="s">
        <v>1</v>
      </c>
      <c r="F331" s="198" t="s">
        <v>816</v>
      </c>
      <c r="G331" s="13"/>
      <c r="H331" s="199">
        <v>264</v>
      </c>
      <c r="I331" s="200"/>
      <c r="J331" s="13"/>
      <c r="K331" s="13"/>
      <c r="L331" s="195"/>
      <c r="M331" s="201"/>
      <c r="N331" s="202"/>
      <c r="O331" s="202"/>
      <c r="P331" s="202"/>
      <c r="Q331" s="202"/>
      <c r="R331" s="202"/>
      <c r="S331" s="202"/>
      <c r="T331" s="20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197" t="s">
        <v>124</v>
      </c>
      <c r="AU331" s="197" t="s">
        <v>122</v>
      </c>
      <c r="AV331" s="13" t="s">
        <v>122</v>
      </c>
      <c r="AW331" s="13" t="s">
        <v>31</v>
      </c>
      <c r="AX331" s="13" t="s">
        <v>75</v>
      </c>
      <c r="AY331" s="197" t="s">
        <v>115</v>
      </c>
    </row>
    <row r="332" s="15" customFormat="1">
      <c r="A332" s="15"/>
      <c r="B332" s="212"/>
      <c r="C332" s="15"/>
      <c r="D332" s="196" t="s">
        <v>124</v>
      </c>
      <c r="E332" s="213" t="s">
        <v>1</v>
      </c>
      <c r="F332" s="214" t="s">
        <v>150</v>
      </c>
      <c r="G332" s="15"/>
      <c r="H332" s="215">
        <v>1249</v>
      </c>
      <c r="I332" s="216"/>
      <c r="J332" s="15"/>
      <c r="K332" s="15"/>
      <c r="L332" s="212"/>
      <c r="M332" s="217"/>
      <c r="N332" s="218"/>
      <c r="O332" s="218"/>
      <c r="P332" s="218"/>
      <c r="Q332" s="218"/>
      <c r="R332" s="218"/>
      <c r="S332" s="218"/>
      <c r="T332" s="219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T332" s="213" t="s">
        <v>124</v>
      </c>
      <c r="AU332" s="213" t="s">
        <v>122</v>
      </c>
      <c r="AV332" s="15" t="s">
        <v>121</v>
      </c>
      <c r="AW332" s="15" t="s">
        <v>31</v>
      </c>
      <c r="AX332" s="15" t="s">
        <v>83</v>
      </c>
      <c r="AY332" s="213" t="s">
        <v>115</v>
      </c>
    </row>
    <row r="333" s="2" customFormat="1" ht="16.5" customHeight="1">
      <c r="A333" s="38"/>
      <c r="B333" s="180"/>
      <c r="C333" s="227" t="s">
        <v>493</v>
      </c>
      <c r="D333" s="227" t="s">
        <v>494</v>
      </c>
      <c r="E333" s="228" t="s">
        <v>817</v>
      </c>
      <c r="F333" s="229" t="s">
        <v>818</v>
      </c>
      <c r="G333" s="230" t="s">
        <v>536</v>
      </c>
      <c r="H333" s="231">
        <v>1249</v>
      </c>
      <c r="I333" s="232"/>
      <c r="J333" s="233">
        <f>ROUND(I333*H333,2)</f>
        <v>0</v>
      </c>
      <c r="K333" s="234"/>
      <c r="L333" s="235"/>
      <c r="M333" s="236" t="s">
        <v>1</v>
      </c>
      <c r="N333" s="237" t="s">
        <v>41</v>
      </c>
      <c r="O333" s="82"/>
      <c r="P333" s="191">
        <f>O333*H333</f>
        <v>0</v>
      </c>
      <c r="Q333" s="191">
        <v>0.00021000000000000001</v>
      </c>
      <c r="R333" s="191">
        <f>Q333*H333</f>
        <v>0.26229000000000002</v>
      </c>
      <c r="S333" s="191">
        <v>0</v>
      </c>
      <c r="T333" s="192">
        <f>S333*H333</f>
        <v>0</v>
      </c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R333" s="193" t="s">
        <v>819</v>
      </c>
      <c r="AT333" s="193" t="s">
        <v>494</v>
      </c>
      <c r="AU333" s="193" t="s">
        <v>122</v>
      </c>
      <c r="AY333" s="19" t="s">
        <v>115</v>
      </c>
      <c r="BE333" s="194">
        <f>IF(N333="základná",J333,0)</f>
        <v>0</v>
      </c>
      <c r="BF333" s="194">
        <f>IF(N333="znížená",J333,0)</f>
        <v>0</v>
      </c>
      <c r="BG333" s="194">
        <f>IF(N333="zákl. prenesená",J333,0)</f>
        <v>0</v>
      </c>
      <c r="BH333" s="194">
        <f>IF(N333="zníž. prenesená",J333,0)</f>
        <v>0</v>
      </c>
      <c r="BI333" s="194">
        <f>IF(N333="nulová",J333,0)</f>
        <v>0</v>
      </c>
      <c r="BJ333" s="19" t="s">
        <v>122</v>
      </c>
      <c r="BK333" s="194">
        <f>ROUND(I333*H333,2)</f>
        <v>0</v>
      </c>
      <c r="BL333" s="19" t="s">
        <v>819</v>
      </c>
      <c r="BM333" s="193" t="s">
        <v>820</v>
      </c>
    </row>
    <row r="334" s="2" customFormat="1" ht="16.5" customHeight="1">
      <c r="A334" s="38"/>
      <c r="B334" s="180"/>
      <c r="C334" s="181" t="s">
        <v>498</v>
      </c>
      <c r="D334" s="181" t="s">
        <v>117</v>
      </c>
      <c r="E334" s="182" t="s">
        <v>821</v>
      </c>
      <c r="F334" s="183" t="s">
        <v>822</v>
      </c>
      <c r="G334" s="184" t="s">
        <v>536</v>
      </c>
      <c r="H334" s="185">
        <v>1249</v>
      </c>
      <c r="I334" s="186"/>
      <c r="J334" s="187">
        <f>ROUND(I334*H334,2)</f>
        <v>0</v>
      </c>
      <c r="K334" s="188"/>
      <c r="L334" s="39"/>
      <c r="M334" s="189" t="s">
        <v>1</v>
      </c>
      <c r="N334" s="190" t="s">
        <v>41</v>
      </c>
      <c r="O334" s="82"/>
      <c r="P334" s="191">
        <f>O334*H334</f>
        <v>0</v>
      </c>
      <c r="Q334" s="191">
        <v>0.00034000000000000002</v>
      </c>
      <c r="R334" s="191">
        <f>Q334*H334</f>
        <v>0.42466000000000004</v>
      </c>
      <c r="S334" s="191">
        <v>0</v>
      </c>
      <c r="T334" s="192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193" t="s">
        <v>512</v>
      </c>
      <c r="AT334" s="193" t="s">
        <v>117</v>
      </c>
      <c r="AU334" s="193" t="s">
        <v>122</v>
      </c>
      <c r="AY334" s="19" t="s">
        <v>115</v>
      </c>
      <c r="BE334" s="194">
        <f>IF(N334="základná",J334,0)</f>
        <v>0</v>
      </c>
      <c r="BF334" s="194">
        <f>IF(N334="znížená",J334,0)</f>
        <v>0</v>
      </c>
      <c r="BG334" s="194">
        <f>IF(N334="zákl. prenesená",J334,0)</f>
        <v>0</v>
      </c>
      <c r="BH334" s="194">
        <f>IF(N334="zníž. prenesená",J334,0)</f>
        <v>0</v>
      </c>
      <c r="BI334" s="194">
        <f>IF(N334="nulová",J334,0)</f>
        <v>0</v>
      </c>
      <c r="BJ334" s="19" t="s">
        <v>122</v>
      </c>
      <c r="BK334" s="194">
        <f>ROUND(I334*H334,2)</f>
        <v>0</v>
      </c>
      <c r="BL334" s="19" t="s">
        <v>512</v>
      </c>
      <c r="BM334" s="193" t="s">
        <v>823</v>
      </c>
    </row>
    <row r="335" s="2" customFormat="1" ht="16.5" customHeight="1">
      <c r="A335" s="38"/>
      <c r="B335" s="180"/>
      <c r="C335" s="181" t="s">
        <v>503</v>
      </c>
      <c r="D335" s="181" t="s">
        <v>117</v>
      </c>
      <c r="E335" s="182" t="s">
        <v>824</v>
      </c>
      <c r="F335" s="183" t="s">
        <v>825</v>
      </c>
      <c r="G335" s="184" t="s">
        <v>536</v>
      </c>
      <c r="H335" s="185">
        <v>1249</v>
      </c>
      <c r="I335" s="186"/>
      <c r="J335" s="187">
        <f>ROUND(I335*H335,2)</f>
        <v>0</v>
      </c>
      <c r="K335" s="188"/>
      <c r="L335" s="39"/>
      <c r="M335" s="189" t="s">
        <v>1</v>
      </c>
      <c r="N335" s="190" t="s">
        <v>41</v>
      </c>
      <c r="O335" s="82"/>
      <c r="P335" s="191">
        <f>O335*H335</f>
        <v>0</v>
      </c>
      <c r="Q335" s="191">
        <v>1.0000000000000001E-05</v>
      </c>
      <c r="R335" s="191">
        <f>Q335*H335</f>
        <v>0.012490000000000001</v>
      </c>
      <c r="S335" s="191">
        <v>0</v>
      </c>
      <c r="T335" s="192">
        <f>S335*H335</f>
        <v>0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193" t="s">
        <v>512</v>
      </c>
      <c r="AT335" s="193" t="s">
        <v>117</v>
      </c>
      <c r="AU335" s="193" t="s">
        <v>122</v>
      </c>
      <c r="AY335" s="19" t="s">
        <v>115</v>
      </c>
      <c r="BE335" s="194">
        <f>IF(N335="základná",J335,0)</f>
        <v>0</v>
      </c>
      <c r="BF335" s="194">
        <f>IF(N335="znížená",J335,0)</f>
        <v>0</v>
      </c>
      <c r="BG335" s="194">
        <f>IF(N335="zákl. prenesená",J335,0)</f>
        <v>0</v>
      </c>
      <c r="BH335" s="194">
        <f>IF(N335="zníž. prenesená",J335,0)</f>
        <v>0</v>
      </c>
      <c r="BI335" s="194">
        <f>IF(N335="nulová",J335,0)</f>
        <v>0</v>
      </c>
      <c r="BJ335" s="19" t="s">
        <v>122</v>
      </c>
      <c r="BK335" s="194">
        <f>ROUND(I335*H335,2)</f>
        <v>0</v>
      </c>
      <c r="BL335" s="19" t="s">
        <v>512</v>
      </c>
      <c r="BM335" s="193" t="s">
        <v>826</v>
      </c>
    </row>
    <row r="336" s="2" customFormat="1" ht="24.15" customHeight="1">
      <c r="A336" s="38"/>
      <c r="B336" s="180"/>
      <c r="C336" s="181" t="s">
        <v>512</v>
      </c>
      <c r="D336" s="181" t="s">
        <v>117</v>
      </c>
      <c r="E336" s="182" t="s">
        <v>827</v>
      </c>
      <c r="F336" s="183" t="s">
        <v>828</v>
      </c>
      <c r="G336" s="184" t="s">
        <v>536</v>
      </c>
      <c r="H336" s="185">
        <v>264</v>
      </c>
      <c r="I336" s="186"/>
      <c r="J336" s="187">
        <f>ROUND(I336*H336,2)</f>
        <v>0</v>
      </c>
      <c r="K336" s="188"/>
      <c r="L336" s="39"/>
      <c r="M336" s="189" t="s">
        <v>1</v>
      </c>
      <c r="N336" s="190" t="s">
        <v>41</v>
      </c>
      <c r="O336" s="82"/>
      <c r="P336" s="191">
        <f>O336*H336</f>
        <v>0</v>
      </c>
      <c r="Q336" s="191">
        <v>0</v>
      </c>
      <c r="R336" s="191">
        <f>Q336*H336</f>
        <v>0</v>
      </c>
      <c r="S336" s="191">
        <v>0</v>
      </c>
      <c r="T336" s="192">
        <f>S336*H336</f>
        <v>0</v>
      </c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R336" s="193" t="s">
        <v>121</v>
      </c>
      <c r="AT336" s="193" t="s">
        <v>117</v>
      </c>
      <c r="AU336" s="193" t="s">
        <v>122</v>
      </c>
      <c r="AY336" s="19" t="s">
        <v>115</v>
      </c>
      <c r="BE336" s="194">
        <f>IF(N336="základná",J336,0)</f>
        <v>0</v>
      </c>
      <c r="BF336" s="194">
        <f>IF(N336="znížená",J336,0)</f>
        <v>0</v>
      </c>
      <c r="BG336" s="194">
        <f>IF(N336="zákl. prenesená",J336,0)</f>
        <v>0</v>
      </c>
      <c r="BH336" s="194">
        <f>IF(N336="zníž. prenesená",J336,0)</f>
        <v>0</v>
      </c>
      <c r="BI336" s="194">
        <f>IF(N336="nulová",J336,0)</f>
        <v>0</v>
      </c>
      <c r="BJ336" s="19" t="s">
        <v>122</v>
      </c>
      <c r="BK336" s="194">
        <f>ROUND(I336*H336,2)</f>
        <v>0</v>
      </c>
      <c r="BL336" s="19" t="s">
        <v>121</v>
      </c>
      <c r="BM336" s="193" t="s">
        <v>829</v>
      </c>
    </row>
    <row r="337" s="2" customFormat="1" ht="24.15" customHeight="1">
      <c r="A337" s="38"/>
      <c r="B337" s="180"/>
      <c r="C337" s="227" t="s">
        <v>517</v>
      </c>
      <c r="D337" s="227" t="s">
        <v>494</v>
      </c>
      <c r="E337" s="228" t="s">
        <v>830</v>
      </c>
      <c r="F337" s="229" t="s">
        <v>831</v>
      </c>
      <c r="G337" s="230" t="s">
        <v>536</v>
      </c>
      <c r="H337" s="231">
        <v>288.55200000000002</v>
      </c>
      <c r="I337" s="232"/>
      <c r="J337" s="233">
        <f>ROUND(I337*H337,2)</f>
        <v>0</v>
      </c>
      <c r="K337" s="234"/>
      <c r="L337" s="235"/>
      <c r="M337" s="236" t="s">
        <v>1</v>
      </c>
      <c r="N337" s="237" t="s">
        <v>41</v>
      </c>
      <c r="O337" s="82"/>
      <c r="P337" s="191">
        <f>O337*H337</f>
        <v>0</v>
      </c>
      <c r="Q337" s="191">
        <v>0.00014999999999999999</v>
      </c>
      <c r="R337" s="191">
        <f>Q337*H337</f>
        <v>0.043282799999999996</v>
      </c>
      <c r="S337" s="191">
        <v>0</v>
      </c>
      <c r="T337" s="192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193" t="s">
        <v>418</v>
      </c>
      <c r="AT337" s="193" t="s">
        <v>494</v>
      </c>
      <c r="AU337" s="193" t="s">
        <v>122</v>
      </c>
      <c r="AY337" s="19" t="s">
        <v>115</v>
      </c>
      <c r="BE337" s="194">
        <f>IF(N337="základná",J337,0)</f>
        <v>0</v>
      </c>
      <c r="BF337" s="194">
        <f>IF(N337="znížená",J337,0)</f>
        <v>0</v>
      </c>
      <c r="BG337" s="194">
        <f>IF(N337="zákl. prenesená",J337,0)</f>
        <v>0</v>
      </c>
      <c r="BH337" s="194">
        <f>IF(N337="zníž. prenesená",J337,0)</f>
        <v>0</v>
      </c>
      <c r="BI337" s="194">
        <f>IF(N337="nulová",J337,0)</f>
        <v>0</v>
      </c>
      <c r="BJ337" s="19" t="s">
        <v>122</v>
      </c>
      <c r="BK337" s="194">
        <f>ROUND(I337*H337,2)</f>
        <v>0</v>
      </c>
      <c r="BL337" s="19" t="s">
        <v>121</v>
      </c>
      <c r="BM337" s="193" t="s">
        <v>832</v>
      </c>
    </row>
    <row r="338" s="13" customFormat="1">
      <c r="A338" s="13"/>
      <c r="B338" s="195"/>
      <c r="C338" s="13"/>
      <c r="D338" s="196" t="s">
        <v>124</v>
      </c>
      <c r="E338" s="13"/>
      <c r="F338" s="198" t="s">
        <v>833</v>
      </c>
      <c r="G338" s="13"/>
      <c r="H338" s="199">
        <v>288.55200000000002</v>
      </c>
      <c r="I338" s="200"/>
      <c r="J338" s="13"/>
      <c r="K338" s="13"/>
      <c r="L338" s="195"/>
      <c r="M338" s="201"/>
      <c r="N338" s="202"/>
      <c r="O338" s="202"/>
      <c r="P338" s="202"/>
      <c r="Q338" s="202"/>
      <c r="R338" s="202"/>
      <c r="S338" s="202"/>
      <c r="T338" s="20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197" t="s">
        <v>124</v>
      </c>
      <c r="AU338" s="197" t="s">
        <v>122</v>
      </c>
      <c r="AV338" s="13" t="s">
        <v>122</v>
      </c>
      <c r="AW338" s="13" t="s">
        <v>3</v>
      </c>
      <c r="AX338" s="13" t="s">
        <v>83</v>
      </c>
      <c r="AY338" s="197" t="s">
        <v>115</v>
      </c>
    </row>
    <row r="339" s="2" customFormat="1" ht="24.15" customHeight="1">
      <c r="A339" s="38"/>
      <c r="B339" s="180"/>
      <c r="C339" s="181" t="s">
        <v>521</v>
      </c>
      <c r="D339" s="181" t="s">
        <v>117</v>
      </c>
      <c r="E339" s="182" t="s">
        <v>834</v>
      </c>
      <c r="F339" s="183" t="s">
        <v>835</v>
      </c>
      <c r="G339" s="184" t="s">
        <v>536</v>
      </c>
      <c r="H339" s="185">
        <v>985</v>
      </c>
      <c r="I339" s="186"/>
      <c r="J339" s="187">
        <f>ROUND(I339*H339,2)</f>
        <v>0</v>
      </c>
      <c r="K339" s="188"/>
      <c r="L339" s="39"/>
      <c r="M339" s="189" t="s">
        <v>1</v>
      </c>
      <c r="N339" s="190" t="s">
        <v>41</v>
      </c>
      <c r="O339" s="82"/>
      <c r="P339" s="191">
        <f>O339*H339</f>
        <v>0</v>
      </c>
      <c r="Q339" s="191">
        <v>0</v>
      </c>
      <c r="R339" s="191">
        <f>Q339*H339</f>
        <v>0</v>
      </c>
      <c r="S339" s="191">
        <v>0</v>
      </c>
      <c r="T339" s="192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193" t="s">
        <v>121</v>
      </c>
      <c r="AT339" s="193" t="s">
        <v>117</v>
      </c>
      <c r="AU339" s="193" t="s">
        <v>122</v>
      </c>
      <c r="AY339" s="19" t="s">
        <v>115</v>
      </c>
      <c r="BE339" s="194">
        <f>IF(N339="základná",J339,0)</f>
        <v>0</v>
      </c>
      <c r="BF339" s="194">
        <f>IF(N339="znížená",J339,0)</f>
        <v>0</v>
      </c>
      <c r="BG339" s="194">
        <f>IF(N339="zákl. prenesená",J339,0)</f>
        <v>0</v>
      </c>
      <c r="BH339" s="194">
        <f>IF(N339="zníž. prenesená",J339,0)</f>
        <v>0</v>
      </c>
      <c r="BI339" s="194">
        <f>IF(N339="nulová",J339,0)</f>
        <v>0</v>
      </c>
      <c r="BJ339" s="19" t="s">
        <v>122</v>
      </c>
      <c r="BK339" s="194">
        <f>ROUND(I339*H339,2)</f>
        <v>0</v>
      </c>
      <c r="BL339" s="19" t="s">
        <v>121</v>
      </c>
      <c r="BM339" s="193" t="s">
        <v>836</v>
      </c>
    </row>
    <row r="340" s="16" customFormat="1">
      <c r="A340" s="16"/>
      <c r="B340" s="220"/>
      <c r="C340" s="16"/>
      <c r="D340" s="196" t="s">
        <v>124</v>
      </c>
      <c r="E340" s="221" t="s">
        <v>1</v>
      </c>
      <c r="F340" s="222" t="s">
        <v>814</v>
      </c>
      <c r="G340" s="16"/>
      <c r="H340" s="221" t="s">
        <v>1</v>
      </c>
      <c r="I340" s="223"/>
      <c r="J340" s="16"/>
      <c r="K340" s="16"/>
      <c r="L340" s="220"/>
      <c r="M340" s="224"/>
      <c r="N340" s="225"/>
      <c r="O340" s="225"/>
      <c r="P340" s="225"/>
      <c r="Q340" s="225"/>
      <c r="R340" s="225"/>
      <c r="S340" s="225"/>
      <c r="T340" s="22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T340" s="221" t="s">
        <v>124</v>
      </c>
      <c r="AU340" s="221" t="s">
        <v>122</v>
      </c>
      <c r="AV340" s="16" t="s">
        <v>83</v>
      </c>
      <c r="AW340" s="16" t="s">
        <v>31</v>
      </c>
      <c r="AX340" s="16" t="s">
        <v>75</v>
      </c>
      <c r="AY340" s="221" t="s">
        <v>115</v>
      </c>
    </row>
    <row r="341" s="13" customFormat="1">
      <c r="A341" s="13"/>
      <c r="B341" s="195"/>
      <c r="C341" s="13"/>
      <c r="D341" s="196" t="s">
        <v>124</v>
      </c>
      <c r="E341" s="197" t="s">
        <v>1</v>
      </c>
      <c r="F341" s="198" t="s">
        <v>815</v>
      </c>
      <c r="G341" s="13"/>
      <c r="H341" s="199">
        <v>985</v>
      </c>
      <c r="I341" s="200"/>
      <c r="J341" s="13"/>
      <c r="K341" s="13"/>
      <c r="L341" s="195"/>
      <c r="M341" s="201"/>
      <c r="N341" s="202"/>
      <c r="O341" s="202"/>
      <c r="P341" s="202"/>
      <c r="Q341" s="202"/>
      <c r="R341" s="202"/>
      <c r="S341" s="202"/>
      <c r="T341" s="20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197" t="s">
        <v>124</v>
      </c>
      <c r="AU341" s="197" t="s">
        <v>122</v>
      </c>
      <c r="AV341" s="13" t="s">
        <v>122</v>
      </c>
      <c r="AW341" s="13" t="s">
        <v>31</v>
      </c>
      <c r="AX341" s="13" t="s">
        <v>75</v>
      </c>
      <c r="AY341" s="197" t="s">
        <v>115</v>
      </c>
    </row>
    <row r="342" s="15" customFormat="1">
      <c r="A342" s="15"/>
      <c r="B342" s="212"/>
      <c r="C342" s="15"/>
      <c r="D342" s="196" t="s">
        <v>124</v>
      </c>
      <c r="E342" s="213" t="s">
        <v>1</v>
      </c>
      <c r="F342" s="214" t="s">
        <v>150</v>
      </c>
      <c r="G342" s="15"/>
      <c r="H342" s="215">
        <v>985</v>
      </c>
      <c r="I342" s="216"/>
      <c r="J342" s="15"/>
      <c r="K342" s="15"/>
      <c r="L342" s="212"/>
      <c r="M342" s="217"/>
      <c r="N342" s="218"/>
      <c r="O342" s="218"/>
      <c r="P342" s="218"/>
      <c r="Q342" s="218"/>
      <c r="R342" s="218"/>
      <c r="S342" s="218"/>
      <c r="T342" s="219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T342" s="213" t="s">
        <v>124</v>
      </c>
      <c r="AU342" s="213" t="s">
        <v>122</v>
      </c>
      <c r="AV342" s="15" t="s">
        <v>121</v>
      </c>
      <c r="AW342" s="15" t="s">
        <v>31</v>
      </c>
      <c r="AX342" s="15" t="s">
        <v>83</v>
      </c>
      <c r="AY342" s="213" t="s">
        <v>115</v>
      </c>
    </row>
    <row r="343" s="2" customFormat="1" ht="24.15" customHeight="1">
      <c r="A343" s="38"/>
      <c r="B343" s="180"/>
      <c r="C343" s="227" t="s">
        <v>525</v>
      </c>
      <c r="D343" s="227" t="s">
        <v>494</v>
      </c>
      <c r="E343" s="228" t="s">
        <v>837</v>
      </c>
      <c r="F343" s="229" t="s">
        <v>838</v>
      </c>
      <c r="G343" s="230" t="s">
        <v>536</v>
      </c>
      <c r="H343" s="231">
        <v>1073.6500000000001</v>
      </c>
      <c r="I343" s="232"/>
      <c r="J343" s="233">
        <f>ROUND(I343*H343,2)</f>
        <v>0</v>
      </c>
      <c r="K343" s="234"/>
      <c r="L343" s="235"/>
      <c r="M343" s="236" t="s">
        <v>1</v>
      </c>
      <c r="N343" s="237" t="s">
        <v>41</v>
      </c>
      <c r="O343" s="82"/>
      <c r="P343" s="191">
        <f>O343*H343</f>
        <v>0</v>
      </c>
      <c r="Q343" s="191">
        <v>0.0023500000000000001</v>
      </c>
      <c r="R343" s="191">
        <f>Q343*H343</f>
        <v>2.5230775000000003</v>
      </c>
      <c r="S343" s="191">
        <v>0</v>
      </c>
      <c r="T343" s="192">
        <f>S343*H343</f>
        <v>0</v>
      </c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R343" s="193" t="s">
        <v>418</v>
      </c>
      <c r="AT343" s="193" t="s">
        <v>494</v>
      </c>
      <c r="AU343" s="193" t="s">
        <v>122</v>
      </c>
      <c r="AY343" s="19" t="s">
        <v>115</v>
      </c>
      <c r="BE343" s="194">
        <f>IF(N343="základná",J343,0)</f>
        <v>0</v>
      </c>
      <c r="BF343" s="194">
        <f>IF(N343="znížená",J343,0)</f>
        <v>0</v>
      </c>
      <c r="BG343" s="194">
        <f>IF(N343="zákl. prenesená",J343,0)</f>
        <v>0</v>
      </c>
      <c r="BH343" s="194">
        <f>IF(N343="zníž. prenesená",J343,0)</f>
        <v>0</v>
      </c>
      <c r="BI343" s="194">
        <f>IF(N343="nulová",J343,0)</f>
        <v>0</v>
      </c>
      <c r="BJ343" s="19" t="s">
        <v>122</v>
      </c>
      <c r="BK343" s="194">
        <f>ROUND(I343*H343,2)</f>
        <v>0</v>
      </c>
      <c r="BL343" s="19" t="s">
        <v>121</v>
      </c>
      <c r="BM343" s="193" t="s">
        <v>839</v>
      </c>
    </row>
    <row r="344" s="13" customFormat="1">
      <c r="A344" s="13"/>
      <c r="B344" s="195"/>
      <c r="C344" s="13"/>
      <c r="D344" s="196" t="s">
        <v>124</v>
      </c>
      <c r="E344" s="13"/>
      <c r="F344" s="198" t="s">
        <v>840</v>
      </c>
      <c r="G344" s="13"/>
      <c r="H344" s="199">
        <v>1073.6500000000001</v>
      </c>
      <c r="I344" s="200"/>
      <c r="J344" s="13"/>
      <c r="K344" s="13"/>
      <c r="L344" s="195"/>
      <c r="M344" s="201"/>
      <c r="N344" s="202"/>
      <c r="O344" s="202"/>
      <c r="P344" s="202"/>
      <c r="Q344" s="202"/>
      <c r="R344" s="202"/>
      <c r="S344" s="202"/>
      <c r="T344" s="20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197" t="s">
        <v>124</v>
      </c>
      <c r="AU344" s="197" t="s">
        <v>122</v>
      </c>
      <c r="AV344" s="13" t="s">
        <v>122</v>
      </c>
      <c r="AW344" s="13" t="s">
        <v>3</v>
      </c>
      <c r="AX344" s="13" t="s">
        <v>83</v>
      </c>
      <c r="AY344" s="197" t="s">
        <v>115</v>
      </c>
    </row>
    <row r="345" s="2" customFormat="1" ht="21.75" customHeight="1">
      <c r="A345" s="38"/>
      <c r="B345" s="180"/>
      <c r="C345" s="181" t="s">
        <v>7</v>
      </c>
      <c r="D345" s="181" t="s">
        <v>117</v>
      </c>
      <c r="E345" s="182" t="s">
        <v>841</v>
      </c>
      <c r="F345" s="183" t="s">
        <v>842</v>
      </c>
      <c r="G345" s="184" t="s">
        <v>515</v>
      </c>
      <c r="H345" s="185">
        <v>170</v>
      </c>
      <c r="I345" s="186"/>
      <c r="J345" s="187">
        <f>ROUND(I345*H345,2)</f>
        <v>0</v>
      </c>
      <c r="K345" s="188"/>
      <c r="L345" s="39"/>
      <c r="M345" s="189" t="s">
        <v>1</v>
      </c>
      <c r="N345" s="190" t="s">
        <v>41</v>
      </c>
      <c r="O345" s="82"/>
      <c r="P345" s="191">
        <f>O345*H345</f>
        <v>0</v>
      </c>
      <c r="Q345" s="191">
        <v>0</v>
      </c>
      <c r="R345" s="191">
        <f>Q345*H345</f>
        <v>0</v>
      </c>
      <c r="S345" s="191">
        <v>0</v>
      </c>
      <c r="T345" s="192">
        <f>S345*H345</f>
        <v>0</v>
      </c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R345" s="193" t="s">
        <v>121</v>
      </c>
      <c r="AT345" s="193" t="s">
        <v>117</v>
      </c>
      <c r="AU345" s="193" t="s">
        <v>122</v>
      </c>
      <c r="AY345" s="19" t="s">
        <v>115</v>
      </c>
      <c r="BE345" s="194">
        <f>IF(N345="základná",J345,0)</f>
        <v>0</v>
      </c>
      <c r="BF345" s="194">
        <f>IF(N345="znížená",J345,0)</f>
        <v>0</v>
      </c>
      <c r="BG345" s="194">
        <f>IF(N345="zákl. prenesená",J345,0)</f>
        <v>0</v>
      </c>
      <c r="BH345" s="194">
        <f>IF(N345="zníž. prenesená",J345,0)</f>
        <v>0</v>
      </c>
      <c r="BI345" s="194">
        <f>IF(N345="nulová",J345,0)</f>
        <v>0</v>
      </c>
      <c r="BJ345" s="19" t="s">
        <v>122</v>
      </c>
      <c r="BK345" s="194">
        <f>ROUND(I345*H345,2)</f>
        <v>0</v>
      </c>
      <c r="BL345" s="19" t="s">
        <v>121</v>
      </c>
      <c r="BM345" s="193" t="s">
        <v>843</v>
      </c>
    </row>
    <row r="346" s="2" customFormat="1" ht="16.5" customHeight="1">
      <c r="A346" s="38"/>
      <c r="B346" s="180"/>
      <c r="C346" s="227" t="s">
        <v>533</v>
      </c>
      <c r="D346" s="227" t="s">
        <v>494</v>
      </c>
      <c r="E346" s="228" t="s">
        <v>844</v>
      </c>
      <c r="F346" s="229" t="s">
        <v>845</v>
      </c>
      <c r="G346" s="230" t="s">
        <v>515</v>
      </c>
      <c r="H346" s="231">
        <v>172.55000000000001</v>
      </c>
      <c r="I346" s="232"/>
      <c r="J346" s="233">
        <f>ROUND(I346*H346,2)</f>
        <v>0</v>
      </c>
      <c r="K346" s="234"/>
      <c r="L346" s="235"/>
      <c r="M346" s="236" t="s">
        <v>1</v>
      </c>
      <c r="N346" s="237" t="s">
        <v>41</v>
      </c>
      <c r="O346" s="82"/>
      <c r="P346" s="191">
        <f>O346*H346</f>
        <v>0</v>
      </c>
      <c r="Q346" s="191">
        <v>0.00038999999999999999</v>
      </c>
      <c r="R346" s="191">
        <f>Q346*H346</f>
        <v>0.067294500000000007</v>
      </c>
      <c r="S346" s="191">
        <v>0</v>
      </c>
      <c r="T346" s="192">
        <f>S346*H346</f>
        <v>0</v>
      </c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R346" s="193" t="s">
        <v>418</v>
      </c>
      <c r="AT346" s="193" t="s">
        <v>494</v>
      </c>
      <c r="AU346" s="193" t="s">
        <v>122</v>
      </c>
      <c r="AY346" s="19" t="s">
        <v>115</v>
      </c>
      <c r="BE346" s="194">
        <f>IF(N346="základná",J346,0)</f>
        <v>0</v>
      </c>
      <c r="BF346" s="194">
        <f>IF(N346="znížená",J346,0)</f>
        <v>0</v>
      </c>
      <c r="BG346" s="194">
        <f>IF(N346="zákl. prenesená",J346,0)</f>
        <v>0</v>
      </c>
      <c r="BH346" s="194">
        <f>IF(N346="zníž. prenesená",J346,0)</f>
        <v>0</v>
      </c>
      <c r="BI346" s="194">
        <f>IF(N346="nulová",J346,0)</f>
        <v>0</v>
      </c>
      <c r="BJ346" s="19" t="s">
        <v>122</v>
      </c>
      <c r="BK346" s="194">
        <f>ROUND(I346*H346,2)</f>
        <v>0</v>
      </c>
      <c r="BL346" s="19" t="s">
        <v>121</v>
      </c>
      <c r="BM346" s="193" t="s">
        <v>846</v>
      </c>
    </row>
    <row r="347" s="13" customFormat="1">
      <c r="A347" s="13"/>
      <c r="B347" s="195"/>
      <c r="C347" s="13"/>
      <c r="D347" s="196" t="s">
        <v>124</v>
      </c>
      <c r="E347" s="13"/>
      <c r="F347" s="198" t="s">
        <v>847</v>
      </c>
      <c r="G347" s="13"/>
      <c r="H347" s="199">
        <v>172.55000000000001</v>
      </c>
      <c r="I347" s="200"/>
      <c r="J347" s="13"/>
      <c r="K347" s="13"/>
      <c r="L347" s="195"/>
      <c r="M347" s="201"/>
      <c r="N347" s="202"/>
      <c r="O347" s="202"/>
      <c r="P347" s="202"/>
      <c r="Q347" s="202"/>
      <c r="R347" s="202"/>
      <c r="S347" s="202"/>
      <c r="T347" s="20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197" t="s">
        <v>124</v>
      </c>
      <c r="AU347" s="197" t="s">
        <v>122</v>
      </c>
      <c r="AV347" s="13" t="s">
        <v>122</v>
      </c>
      <c r="AW347" s="13" t="s">
        <v>3</v>
      </c>
      <c r="AX347" s="13" t="s">
        <v>83</v>
      </c>
      <c r="AY347" s="197" t="s">
        <v>115</v>
      </c>
    </row>
    <row r="348" s="2" customFormat="1" ht="16.5" customHeight="1">
      <c r="A348" s="38"/>
      <c r="B348" s="180"/>
      <c r="C348" s="181" t="s">
        <v>538</v>
      </c>
      <c r="D348" s="181" t="s">
        <v>117</v>
      </c>
      <c r="E348" s="182" t="s">
        <v>848</v>
      </c>
      <c r="F348" s="183" t="s">
        <v>849</v>
      </c>
      <c r="G348" s="184" t="s">
        <v>850</v>
      </c>
      <c r="H348" s="185">
        <v>1</v>
      </c>
      <c r="I348" s="186"/>
      <c r="J348" s="187">
        <f>ROUND(I348*H348,2)</f>
        <v>0</v>
      </c>
      <c r="K348" s="188"/>
      <c r="L348" s="39"/>
      <c r="M348" s="189" t="s">
        <v>1</v>
      </c>
      <c r="N348" s="190" t="s">
        <v>41</v>
      </c>
      <c r="O348" s="82"/>
      <c r="P348" s="191">
        <f>O348*H348</f>
        <v>0</v>
      </c>
      <c r="Q348" s="191">
        <v>2.0000000000000002E-05</v>
      </c>
      <c r="R348" s="191">
        <f>Q348*H348</f>
        <v>2.0000000000000002E-05</v>
      </c>
      <c r="S348" s="191">
        <v>0</v>
      </c>
      <c r="T348" s="192">
        <f>S348*H348</f>
        <v>0</v>
      </c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R348" s="193" t="s">
        <v>121</v>
      </c>
      <c r="AT348" s="193" t="s">
        <v>117</v>
      </c>
      <c r="AU348" s="193" t="s">
        <v>122</v>
      </c>
      <c r="AY348" s="19" t="s">
        <v>115</v>
      </c>
      <c r="BE348" s="194">
        <f>IF(N348="základná",J348,0)</f>
        <v>0</v>
      </c>
      <c r="BF348" s="194">
        <f>IF(N348="znížená",J348,0)</f>
        <v>0</v>
      </c>
      <c r="BG348" s="194">
        <f>IF(N348="zákl. prenesená",J348,0)</f>
        <v>0</v>
      </c>
      <c r="BH348" s="194">
        <f>IF(N348="zníž. prenesená",J348,0)</f>
        <v>0</v>
      </c>
      <c r="BI348" s="194">
        <f>IF(N348="nulová",J348,0)</f>
        <v>0</v>
      </c>
      <c r="BJ348" s="19" t="s">
        <v>122</v>
      </c>
      <c r="BK348" s="194">
        <f>ROUND(I348*H348,2)</f>
        <v>0</v>
      </c>
      <c r="BL348" s="19" t="s">
        <v>121</v>
      </c>
      <c r="BM348" s="193" t="s">
        <v>851</v>
      </c>
    </row>
    <row r="349" s="2" customFormat="1" ht="21.75" customHeight="1">
      <c r="A349" s="38"/>
      <c r="B349" s="180"/>
      <c r="C349" s="227" t="s">
        <v>543</v>
      </c>
      <c r="D349" s="227" t="s">
        <v>494</v>
      </c>
      <c r="E349" s="228" t="s">
        <v>852</v>
      </c>
      <c r="F349" s="229" t="s">
        <v>853</v>
      </c>
      <c r="G349" s="230" t="s">
        <v>515</v>
      </c>
      <c r="H349" s="231">
        <v>7</v>
      </c>
      <c r="I349" s="232"/>
      <c r="J349" s="233">
        <f>ROUND(I349*H349,2)</f>
        <v>0</v>
      </c>
      <c r="K349" s="234"/>
      <c r="L349" s="235"/>
      <c r="M349" s="236" t="s">
        <v>1</v>
      </c>
      <c r="N349" s="237" t="s">
        <v>41</v>
      </c>
      <c r="O349" s="82"/>
      <c r="P349" s="191">
        <f>O349*H349</f>
        <v>0</v>
      </c>
      <c r="Q349" s="191">
        <v>0.021999999999999999</v>
      </c>
      <c r="R349" s="191">
        <f>Q349*H349</f>
        <v>0.154</v>
      </c>
      <c r="S349" s="191">
        <v>0</v>
      </c>
      <c r="T349" s="192">
        <f>S349*H349</f>
        <v>0</v>
      </c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R349" s="193" t="s">
        <v>418</v>
      </c>
      <c r="AT349" s="193" t="s">
        <v>494</v>
      </c>
      <c r="AU349" s="193" t="s">
        <v>122</v>
      </c>
      <c r="AY349" s="19" t="s">
        <v>115</v>
      </c>
      <c r="BE349" s="194">
        <f>IF(N349="základná",J349,0)</f>
        <v>0</v>
      </c>
      <c r="BF349" s="194">
        <f>IF(N349="znížená",J349,0)</f>
        <v>0</v>
      </c>
      <c r="BG349" s="194">
        <f>IF(N349="zákl. prenesená",J349,0)</f>
        <v>0</v>
      </c>
      <c r="BH349" s="194">
        <f>IF(N349="zníž. prenesená",J349,0)</f>
        <v>0</v>
      </c>
      <c r="BI349" s="194">
        <f>IF(N349="nulová",J349,0)</f>
        <v>0</v>
      </c>
      <c r="BJ349" s="19" t="s">
        <v>122</v>
      </c>
      <c r="BK349" s="194">
        <f>ROUND(I349*H349,2)</f>
        <v>0</v>
      </c>
      <c r="BL349" s="19" t="s">
        <v>121</v>
      </c>
      <c r="BM349" s="193" t="s">
        <v>854</v>
      </c>
    </row>
    <row r="350" s="2" customFormat="1" ht="21.75" customHeight="1">
      <c r="A350" s="38"/>
      <c r="B350" s="180"/>
      <c r="C350" s="227" t="s">
        <v>547</v>
      </c>
      <c r="D350" s="227" t="s">
        <v>494</v>
      </c>
      <c r="E350" s="228" t="s">
        <v>855</v>
      </c>
      <c r="F350" s="229" t="s">
        <v>856</v>
      </c>
      <c r="G350" s="230" t="s">
        <v>515</v>
      </c>
      <c r="H350" s="231">
        <v>1</v>
      </c>
      <c r="I350" s="232"/>
      <c r="J350" s="233">
        <f>ROUND(I350*H350,2)</f>
        <v>0</v>
      </c>
      <c r="K350" s="234"/>
      <c r="L350" s="235"/>
      <c r="M350" s="236" t="s">
        <v>1</v>
      </c>
      <c r="N350" s="237" t="s">
        <v>41</v>
      </c>
      <c r="O350" s="82"/>
      <c r="P350" s="191">
        <f>O350*H350</f>
        <v>0</v>
      </c>
      <c r="Q350" s="191">
        <v>0.021999999999999999</v>
      </c>
      <c r="R350" s="191">
        <f>Q350*H350</f>
        <v>0.021999999999999999</v>
      </c>
      <c r="S350" s="191">
        <v>0</v>
      </c>
      <c r="T350" s="192">
        <f>S350*H350</f>
        <v>0</v>
      </c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R350" s="193" t="s">
        <v>418</v>
      </c>
      <c r="AT350" s="193" t="s">
        <v>494</v>
      </c>
      <c r="AU350" s="193" t="s">
        <v>122</v>
      </c>
      <c r="AY350" s="19" t="s">
        <v>115</v>
      </c>
      <c r="BE350" s="194">
        <f>IF(N350="základná",J350,0)</f>
        <v>0</v>
      </c>
      <c r="BF350" s="194">
        <f>IF(N350="znížená",J350,0)</f>
        <v>0</v>
      </c>
      <c r="BG350" s="194">
        <f>IF(N350="zákl. prenesená",J350,0)</f>
        <v>0</v>
      </c>
      <c r="BH350" s="194">
        <f>IF(N350="zníž. prenesená",J350,0)</f>
        <v>0</v>
      </c>
      <c r="BI350" s="194">
        <f>IF(N350="nulová",J350,0)</f>
        <v>0</v>
      </c>
      <c r="BJ350" s="19" t="s">
        <v>122</v>
      </c>
      <c r="BK350" s="194">
        <f>ROUND(I350*H350,2)</f>
        <v>0</v>
      </c>
      <c r="BL350" s="19" t="s">
        <v>121</v>
      </c>
      <c r="BM350" s="193" t="s">
        <v>857</v>
      </c>
    </row>
    <row r="351" s="2" customFormat="1" ht="16.5" customHeight="1">
      <c r="A351" s="38"/>
      <c r="B351" s="180"/>
      <c r="C351" s="227" t="s">
        <v>552</v>
      </c>
      <c r="D351" s="227" t="s">
        <v>494</v>
      </c>
      <c r="E351" s="228" t="s">
        <v>858</v>
      </c>
      <c r="F351" s="229" t="s">
        <v>859</v>
      </c>
      <c r="G351" s="230" t="s">
        <v>515</v>
      </c>
      <c r="H351" s="231">
        <v>18</v>
      </c>
      <c r="I351" s="232"/>
      <c r="J351" s="233">
        <f>ROUND(I351*H351,2)</f>
        <v>0</v>
      </c>
      <c r="K351" s="234"/>
      <c r="L351" s="235"/>
      <c r="M351" s="236" t="s">
        <v>1</v>
      </c>
      <c r="N351" s="237" t="s">
        <v>41</v>
      </c>
      <c r="O351" s="82"/>
      <c r="P351" s="191">
        <f>O351*H351</f>
        <v>0</v>
      </c>
      <c r="Q351" s="191">
        <v>0.00027999999999999998</v>
      </c>
      <c r="R351" s="191">
        <f>Q351*H351</f>
        <v>0.0050399999999999993</v>
      </c>
      <c r="S351" s="191">
        <v>0</v>
      </c>
      <c r="T351" s="192">
        <f>S351*H351</f>
        <v>0</v>
      </c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R351" s="193" t="s">
        <v>418</v>
      </c>
      <c r="AT351" s="193" t="s">
        <v>494</v>
      </c>
      <c r="AU351" s="193" t="s">
        <v>122</v>
      </c>
      <c r="AY351" s="19" t="s">
        <v>115</v>
      </c>
      <c r="BE351" s="194">
        <f>IF(N351="základná",J351,0)</f>
        <v>0</v>
      </c>
      <c r="BF351" s="194">
        <f>IF(N351="znížená",J351,0)</f>
        <v>0</v>
      </c>
      <c r="BG351" s="194">
        <f>IF(N351="zákl. prenesená",J351,0)</f>
        <v>0</v>
      </c>
      <c r="BH351" s="194">
        <f>IF(N351="zníž. prenesená",J351,0)</f>
        <v>0</v>
      </c>
      <c r="BI351" s="194">
        <f>IF(N351="nulová",J351,0)</f>
        <v>0</v>
      </c>
      <c r="BJ351" s="19" t="s">
        <v>122</v>
      </c>
      <c r="BK351" s="194">
        <f>ROUND(I351*H351,2)</f>
        <v>0</v>
      </c>
      <c r="BL351" s="19" t="s">
        <v>121</v>
      </c>
      <c r="BM351" s="193" t="s">
        <v>860</v>
      </c>
    </row>
    <row r="352" s="2" customFormat="1" ht="16.5" customHeight="1">
      <c r="A352" s="38"/>
      <c r="B352" s="180"/>
      <c r="C352" s="227" t="s">
        <v>557</v>
      </c>
      <c r="D352" s="227" t="s">
        <v>494</v>
      </c>
      <c r="E352" s="228" t="s">
        <v>861</v>
      </c>
      <c r="F352" s="229" t="s">
        <v>862</v>
      </c>
      <c r="G352" s="230" t="s">
        <v>515</v>
      </c>
      <c r="H352" s="231">
        <v>7</v>
      </c>
      <c r="I352" s="232"/>
      <c r="J352" s="233">
        <f>ROUND(I352*H352,2)</f>
        <v>0</v>
      </c>
      <c r="K352" s="234"/>
      <c r="L352" s="235"/>
      <c r="M352" s="236" t="s">
        <v>1</v>
      </c>
      <c r="N352" s="237" t="s">
        <v>41</v>
      </c>
      <c r="O352" s="82"/>
      <c r="P352" s="191">
        <f>O352*H352</f>
        <v>0</v>
      </c>
      <c r="Q352" s="191">
        <v>0.025000000000000001</v>
      </c>
      <c r="R352" s="191">
        <f>Q352*H352</f>
        <v>0.17500000000000002</v>
      </c>
      <c r="S352" s="191">
        <v>0</v>
      </c>
      <c r="T352" s="192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193" t="s">
        <v>418</v>
      </c>
      <c r="AT352" s="193" t="s">
        <v>494</v>
      </c>
      <c r="AU352" s="193" t="s">
        <v>122</v>
      </c>
      <c r="AY352" s="19" t="s">
        <v>115</v>
      </c>
      <c r="BE352" s="194">
        <f>IF(N352="základná",J352,0)</f>
        <v>0</v>
      </c>
      <c r="BF352" s="194">
        <f>IF(N352="znížená",J352,0)</f>
        <v>0</v>
      </c>
      <c r="BG352" s="194">
        <f>IF(N352="zákl. prenesená",J352,0)</f>
        <v>0</v>
      </c>
      <c r="BH352" s="194">
        <f>IF(N352="zníž. prenesená",J352,0)</f>
        <v>0</v>
      </c>
      <c r="BI352" s="194">
        <f>IF(N352="nulová",J352,0)</f>
        <v>0</v>
      </c>
      <c r="BJ352" s="19" t="s">
        <v>122</v>
      </c>
      <c r="BK352" s="194">
        <f>ROUND(I352*H352,2)</f>
        <v>0</v>
      </c>
      <c r="BL352" s="19" t="s">
        <v>121</v>
      </c>
      <c r="BM352" s="193" t="s">
        <v>863</v>
      </c>
    </row>
    <row r="353" s="2" customFormat="1" ht="16.5" customHeight="1">
      <c r="A353" s="38"/>
      <c r="B353" s="180"/>
      <c r="C353" s="227" t="s">
        <v>561</v>
      </c>
      <c r="D353" s="227" t="s">
        <v>494</v>
      </c>
      <c r="E353" s="228" t="s">
        <v>864</v>
      </c>
      <c r="F353" s="229" t="s">
        <v>865</v>
      </c>
      <c r="G353" s="230" t="s">
        <v>515</v>
      </c>
      <c r="H353" s="231">
        <v>18</v>
      </c>
      <c r="I353" s="232"/>
      <c r="J353" s="233">
        <f>ROUND(I353*H353,2)</f>
        <v>0</v>
      </c>
      <c r="K353" s="234"/>
      <c r="L353" s="235"/>
      <c r="M353" s="236" t="s">
        <v>1</v>
      </c>
      <c r="N353" s="237" t="s">
        <v>41</v>
      </c>
      <c r="O353" s="82"/>
      <c r="P353" s="191">
        <f>O353*H353</f>
        <v>0</v>
      </c>
      <c r="Q353" s="191">
        <v>0.0092999999999999992</v>
      </c>
      <c r="R353" s="191">
        <f>Q353*H353</f>
        <v>0.16739999999999999</v>
      </c>
      <c r="S353" s="191">
        <v>0</v>
      </c>
      <c r="T353" s="192">
        <f>S353*H353</f>
        <v>0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193" t="s">
        <v>418</v>
      </c>
      <c r="AT353" s="193" t="s">
        <v>494</v>
      </c>
      <c r="AU353" s="193" t="s">
        <v>122</v>
      </c>
      <c r="AY353" s="19" t="s">
        <v>115</v>
      </c>
      <c r="BE353" s="194">
        <f>IF(N353="základná",J353,0)</f>
        <v>0</v>
      </c>
      <c r="BF353" s="194">
        <f>IF(N353="znížená",J353,0)</f>
        <v>0</v>
      </c>
      <c r="BG353" s="194">
        <f>IF(N353="zákl. prenesená",J353,0)</f>
        <v>0</v>
      </c>
      <c r="BH353" s="194">
        <f>IF(N353="zníž. prenesená",J353,0)</f>
        <v>0</v>
      </c>
      <c r="BI353" s="194">
        <f>IF(N353="nulová",J353,0)</f>
        <v>0</v>
      </c>
      <c r="BJ353" s="19" t="s">
        <v>122</v>
      </c>
      <c r="BK353" s="194">
        <f>ROUND(I353*H353,2)</f>
        <v>0</v>
      </c>
      <c r="BL353" s="19" t="s">
        <v>121</v>
      </c>
      <c r="BM353" s="193" t="s">
        <v>866</v>
      </c>
    </row>
    <row r="354" s="2" customFormat="1" ht="16.5" customHeight="1">
      <c r="A354" s="38"/>
      <c r="B354" s="180"/>
      <c r="C354" s="227" t="s">
        <v>565</v>
      </c>
      <c r="D354" s="227" t="s">
        <v>494</v>
      </c>
      <c r="E354" s="228" t="s">
        <v>867</v>
      </c>
      <c r="F354" s="229" t="s">
        <v>868</v>
      </c>
      <c r="G354" s="230" t="s">
        <v>515</v>
      </c>
      <c r="H354" s="231">
        <v>1</v>
      </c>
      <c r="I354" s="232"/>
      <c r="J354" s="233">
        <f>ROUND(I354*H354,2)</f>
        <v>0</v>
      </c>
      <c r="K354" s="234"/>
      <c r="L354" s="235"/>
      <c r="M354" s="236" t="s">
        <v>1</v>
      </c>
      <c r="N354" s="237" t="s">
        <v>41</v>
      </c>
      <c r="O354" s="82"/>
      <c r="P354" s="191">
        <f>O354*H354</f>
        <v>0</v>
      </c>
      <c r="Q354" s="191">
        <v>0.0045999999999999999</v>
      </c>
      <c r="R354" s="191">
        <f>Q354*H354</f>
        <v>0.0045999999999999999</v>
      </c>
      <c r="S354" s="191">
        <v>0</v>
      </c>
      <c r="T354" s="192">
        <f>S354*H354</f>
        <v>0</v>
      </c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R354" s="193" t="s">
        <v>418</v>
      </c>
      <c r="AT354" s="193" t="s">
        <v>494</v>
      </c>
      <c r="AU354" s="193" t="s">
        <v>122</v>
      </c>
      <c r="AY354" s="19" t="s">
        <v>115</v>
      </c>
      <c r="BE354" s="194">
        <f>IF(N354="základná",J354,0)</f>
        <v>0</v>
      </c>
      <c r="BF354" s="194">
        <f>IF(N354="znížená",J354,0)</f>
        <v>0</v>
      </c>
      <c r="BG354" s="194">
        <f>IF(N354="zákl. prenesená",J354,0)</f>
        <v>0</v>
      </c>
      <c r="BH354" s="194">
        <f>IF(N354="zníž. prenesená",J354,0)</f>
        <v>0</v>
      </c>
      <c r="BI354" s="194">
        <f>IF(N354="nulová",J354,0)</f>
        <v>0</v>
      </c>
      <c r="BJ354" s="19" t="s">
        <v>122</v>
      </c>
      <c r="BK354" s="194">
        <f>ROUND(I354*H354,2)</f>
        <v>0</v>
      </c>
      <c r="BL354" s="19" t="s">
        <v>121</v>
      </c>
      <c r="BM354" s="193" t="s">
        <v>869</v>
      </c>
    </row>
    <row r="355" s="2" customFormat="1" ht="16.5" customHeight="1">
      <c r="A355" s="38"/>
      <c r="B355" s="180"/>
      <c r="C355" s="227" t="s">
        <v>569</v>
      </c>
      <c r="D355" s="227" t="s">
        <v>494</v>
      </c>
      <c r="E355" s="228" t="s">
        <v>870</v>
      </c>
      <c r="F355" s="229" t="s">
        <v>871</v>
      </c>
      <c r="G355" s="230" t="s">
        <v>515</v>
      </c>
      <c r="H355" s="231">
        <v>44</v>
      </c>
      <c r="I355" s="232"/>
      <c r="J355" s="233">
        <f>ROUND(I355*H355,2)</f>
        <v>0</v>
      </c>
      <c r="K355" s="234"/>
      <c r="L355" s="235"/>
      <c r="M355" s="236" t="s">
        <v>1</v>
      </c>
      <c r="N355" s="237" t="s">
        <v>41</v>
      </c>
      <c r="O355" s="82"/>
      <c r="P355" s="191">
        <f>O355*H355</f>
        <v>0</v>
      </c>
      <c r="Q355" s="191">
        <v>6.9999999999999994E-05</v>
      </c>
      <c r="R355" s="191">
        <f>Q355*H355</f>
        <v>0.0030799999999999998</v>
      </c>
      <c r="S355" s="191">
        <v>0</v>
      </c>
      <c r="T355" s="192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193" t="s">
        <v>418</v>
      </c>
      <c r="AT355" s="193" t="s">
        <v>494</v>
      </c>
      <c r="AU355" s="193" t="s">
        <v>122</v>
      </c>
      <c r="AY355" s="19" t="s">
        <v>115</v>
      </c>
      <c r="BE355" s="194">
        <f>IF(N355="základná",J355,0)</f>
        <v>0</v>
      </c>
      <c r="BF355" s="194">
        <f>IF(N355="znížená",J355,0)</f>
        <v>0</v>
      </c>
      <c r="BG355" s="194">
        <f>IF(N355="zákl. prenesená",J355,0)</f>
        <v>0</v>
      </c>
      <c r="BH355" s="194">
        <f>IF(N355="zníž. prenesená",J355,0)</f>
        <v>0</v>
      </c>
      <c r="BI355" s="194">
        <f>IF(N355="nulová",J355,0)</f>
        <v>0</v>
      </c>
      <c r="BJ355" s="19" t="s">
        <v>122</v>
      </c>
      <c r="BK355" s="194">
        <f>ROUND(I355*H355,2)</f>
        <v>0</v>
      </c>
      <c r="BL355" s="19" t="s">
        <v>121</v>
      </c>
      <c r="BM355" s="193" t="s">
        <v>872</v>
      </c>
    </row>
    <row r="356" s="2" customFormat="1" ht="24.15" customHeight="1">
      <c r="A356" s="38"/>
      <c r="B356" s="180"/>
      <c r="C356" s="227" t="s">
        <v>573</v>
      </c>
      <c r="D356" s="227" t="s">
        <v>494</v>
      </c>
      <c r="E356" s="228" t="s">
        <v>873</v>
      </c>
      <c r="F356" s="229" t="s">
        <v>874</v>
      </c>
      <c r="G356" s="230" t="s">
        <v>515</v>
      </c>
      <c r="H356" s="231">
        <v>7</v>
      </c>
      <c r="I356" s="232"/>
      <c r="J356" s="233">
        <f>ROUND(I356*H356,2)</f>
        <v>0</v>
      </c>
      <c r="K356" s="234"/>
      <c r="L356" s="235"/>
      <c r="M356" s="236" t="s">
        <v>1</v>
      </c>
      <c r="N356" s="237" t="s">
        <v>41</v>
      </c>
      <c r="O356" s="82"/>
      <c r="P356" s="191">
        <f>O356*H356</f>
        <v>0</v>
      </c>
      <c r="Q356" s="191">
        <v>0.020500000000000001</v>
      </c>
      <c r="R356" s="191">
        <f>Q356*H356</f>
        <v>0.14350000000000002</v>
      </c>
      <c r="S356" s="191">
        <v>0</v>
      </c>
      <c r="T356" s="192">
        <f>S356*H356</f>
        <v>0</v>
      </c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R356" s="193" t="s">
        <v>418</v>
      </c>
      <c r="AT356" s="193" t="s">
        <v>494</v>
      </c>
      <c r="AU356" s="193" t="s">
        <v>122</v>
      </c>
      <c r="AY356" s="19" t="s">
        <v>115</v>
      </c>
      <c r="BE356" s="194">
        <f>IF(N356="základná",J356,0)</f>
        <v>0</v>
      </c>
      <c r="BF356" s="194">
        <f>IF(N356="znížená",J356,0)</f>
        <v>0</v>
      </c>
      <c r="BG356" s="194">
        <f>IF(N356="zákl. prenesená",J356,0)</f>
        <v>0</v>
      </c>
      <c r="BH356" s="194">
        <f>IF(N356="zníž. prenesená",J356,0)</f>
        <v>0</v>
      </c>
      <c r="BI356" s="194">
        <f>IF(N356="nulová",J356,0)</f>
        <v>0</v>
      </c>
      <c r="BJ356" s="19" t="s">
        <v>122</v>
      </c>
      <c r="BK356" s="194">
        <f>ROUND(I356*H356,2)</f>
        <v>0</v>
      </c>
      <c r="BL356" s="19" t="s">
        <v>121</v>
      </c>
      <c r="BM356" s="193" t="s">
        <v>875</v>
      </c>
    </row>
    <row r="357" s="2" customFormat="1" ht="24.15" customHeight="1">
      <c r="A357" s="38"/>
      <c r="B357" s="180"/>
      <c r="C357" s="227" t="s">
        <v>577</v>
      </c>
      <c r="D357" s="227" t="s">
        <v>494</v>
      </c>
      <c r="E357" s="228" t="s">
        <v>876</v>
      </c>
      <c r="F357" s="229" t="s">
        <v>877</v>
      </c>
      <c r="G357" s="230" t="s">
        <v>515</v>
      </c>
      <c r="H357" s="231">
        <v>11</v>
      </c>
      <c r="I357" s="232"/>
      <c r="J357" s="233">
        <f>ROUND(I357*H357,2)</f>
        <v>0</v>
      </c>
      <c r="K357" s="234"/>
      <c r="L357" s="235"/>
      <c r="M357" s="236" t="s">
        <v>1</v>
      </c>
      <c r="N357" s="237" t="s">
        <v>41</v>
      </c>
      <c r="O357" s="82"/>
      <c r="P357" s="191">
        <f>O357*H357</f>
        <v>0</v>
      </c>
      <c r="Q357" s="191">
        <v>0</v>
      </c>
      <c r="R357" s="191">
        <f>Q357*H357</f>
        <v>0</v>
      </c>
      <c r="S357" s="191">
        <v>0</v>
      </c>
      <c r="T357" s="192">
        <f>S357*H357</f>
        <v>0</v>
      </c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R357" s="193" t="s">
        <v>418</v>
      </c>
      <c r="AT357" s="193" t="s">
        <v>494</v>
      </c>
      <c r="AU357" s="193" t="s">
        <v>122</v>
      </c>
      <c r="AY357" s="19" t="s">
        <v>115</v>
      </c>
      <c r="BE357" s="194">
        <f>IF(N357="základná",J357,0)</f>
        <v>0</v>
      </c>
      <c r="BF357" s="194">
        <f>IF(N357="znížená",J357,0)</f>
        <v>0</v>
      </c>
      <c r="BG357" s="194">
        <f>IF(N357="zákl. prenesená",J357,0)</f>
        <v>0</v>
      </c>
      <c r="BH357" s="194">
        <f>IF(N357="zníž. prenesená",J357,0)</f>
        <v>0</v>
      </c>
      <c r="BI357" s="194">
        <f>IF(N357="nulová",J357,0)</f>
        <v>0</v>
      </c>
      <c r="BJ357" s="19" t="s">
        <v>122</v>
      </c>
      <c r="BK357" s="194">
        <f>ROUND(I357*H357,2)</f>
        <v>0</v>
      </c>
      <c r="BL357" s="19" t="s">
        <v>121</v>
      </c>
      <c r="BM357" s="193" t="s">
        <v>878</v>
      </c>
    </row>
    <row r="358" s="2" customFormat="1" ht="24.15" customHeight="1">
      <c r="A358" s="38"/>
      <c r="B358" s="180"/>
      <c r="C358" s="181" t="s">
        <v>581</v>
      </c>
      <c r="D358" s="181" t="s">
        <v>117</v>
      </c>
      <c r="E358" s="182" t="s">
        <v>879</v>
      </c>
      <c r="F358" s="183" t="s">
        <v>880</v>
      </c>
      <c r="G358" s="184" t="s">
        <v>515</v>
      </c>
      <c r="H358" s="185">
        <v>7</v>
      </c>
      <c r="I358" s="186"/>
      <c r="J358" s="187">
        <f>ROUND(I358*H358,2)</f>
        <v>0</v>
      </c>
      <c r="K358" s="188"/>
      <c r="L358" s="39"/>
      <c r="M358" s="189" t="s">
        <v>1</v>
      </c>
      <c r="N358" s="190" t="s">
        <v>41</v>
      </c>
      <c r="O358" s="82"/>
      <c r="P358" s="191">
        <f>O358*H358</f>
        <v>0</v>
      </c>
      <c r="Q358" s="191">
        <v>0.00036000000000000002</v>
      </c>
      <c r="R358" s="191">
        <f>Q358*H358</f>
        <v>0.0025200000000000001</v>
      </c>
      <c r="S358" s="191">
        <v>0</v>
      </c>
      <c r="T358" s="192">
        <f>S358*H358</f>
        <v>0</v>
      </c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R358" s="193" t="s">
        <v>121</v>
      </c>
      <c r="AT358" s="193" t="s">
        <v>117</v>
      </c>
      <c r="AU358" s="193" t="s">
        <v>122</v>
      </c>
      <c r="AY358" s="19" t="s">
        <v>115</v>
      </c>
      <c r="BE358" s="194">
        <f>IF(N358="základná",J358,0)</f>
        <v>0</v>
      </c>
      <c r="BF358" s="194">
        <f>IF(N358="znížená",J358,0)</f>
        <v>0</v>
      </c>
      <c r="BG358" s="194">
        <f>IF(N358="zákl. prenesená",J358,0)</f>
        <v>0</v>
      </c>
      <c r="BH358" s="194">
        <f>IF(N358="zníž. prenesená",J358,0)</f>
        <v>0</v>
      </c>
      <c r="BI358" s="194">
        <f>IF(N358="nulová",J358,0)</f>
        <v>0</v>
      </c>
      <c r="BJ358" s="19" t="s">
        <v>122</v>
      </c>
      <c r="BK358" s="194">
        <f>ROUND(I358*H358,2)</f>
        <v>0</v>
      </c>
      <c r="BL358" s="19" t="s">
        <v>121</v>
      </c>
      <c r="BM358" s="193" t="s">
        <v>881</v>
      </c>
    </row>
    <row r="359" s="2" customFormat="1" ht="16.5" customHeight="1">
      <c r="A359" s="38"/>
      <c r="B359" s="180"/>
      <c r="C359" s="227" t="s">
        <v>585</v>
      </c>
      <c r="D359" s="227" t="s">
        <v>494</v>
      </c>
      <c r="E359" s="228" t="s">
        <v>882</v>
      </c>
      <c r="F359" s="229" t="s">
        <v>883</v>
      </c>
      <c r="G359" s="230" t="s">
        <v>515</v>
      </c>
      <c r="H359" s="231">
        <v>7</v>
      </c>
      <c r="I359" s="232"/>
      <c r="J359" s="233">
        <f>ROUND(I359*H359,2)</f>
        <v>0</v>
      </c>
      <c r="K359" s="234"/>
      <c r="L359" s="235"/>
      <c r="M359" s="236" t="s">
        <v>1</v>
      </c>
      <c r="N359" s="237" t="s">
        <v>41</v>
      </c>
      <c r="O359" s="82"/>
      <c r="P359" s="191">
        <f>O359*H359</f>
        <v>0</v>
      </c>
      <c r="Q359" s="191">
        <v>0.0395</v>
      </c>
      <c r="R359" s="191">
        <f>Q359*H359</f>
        <v>0.27650000000000002</v>
      </c>
      <c r="S359" s="191">
        <v>0</v>
      </c>
      <c r="T359" s="192">
        <f>S359*H359</f>
        <v>0</v>
      </c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R359" s="193" t="s">
        <v>418</v>
      </c>
      <c r="AT359" s="193" t="s">
        <v>494</v>
      </c>
      <c r="AU359" s="193" t="s">
        <v>122</v>
      </c>
      <c r="AY359" s="19" t="s">
        <v>115</v>
      </c>
      <c r="BE359" s="194">
        <f>IF(N359="základná",J359,0)</f>
        <v>0</v>
      </c>
      <c r="BF359" s="194">
        <f>IF(N359="znížená",J359,0)</f>
        <v>0</v>
      </c>
      <c r="BG359" s="194">
        <f>IF(N359="zákl. prenesená",J359,0)</f>
        <v>0</v>
      </c>
      <c r="BH359" s="194">
        <f>IF(N359="zníž. prenesená",J359,0)</f>
        <v>0</v>
      </c>
      <c r="BI359" s="194">
        <f>IF(N359="nulová",J359,0)</f>
        <v>0</v>
      </c>
      <c r="BJ359" s="19" t="s">
        <v>122</v>
      </c>
      <c r="BK359" s="194">
        <f>ROUND(I359*H359,2)</f>
        <v>0</v>
      </c>
      <c r="BL359" s="19" t="s">
        <v>121</v>
      </c>
      <c r="BM359" s="193" t="s">
        <v>884</v>
      </c>
    </row>
    <row r="360" s="13" customFormat="1">
      <c r="A360" s="13"/>
      <c r="B360" s="195"/>
      <c r="C360" s="13"/>
      <c r="D360" s="196" t="s">
        <v>124</v>
      </c>
      <c r="E360" s="13"/>
      <c r="F360" s="198" t="s">
        <v>885</v>
      </c>
      <c r="G360" s="13"/>
      <c r="H360" s="199">
        <v>7</v>
      </c>
      <c r="I360" s="200"/>
      <c r="J360" s="13"/>
      <c r="K360" s="13"/>
      <c r="L360" s="195"/>
      <c r="M360" s="201"/>
      <c r="N360" s="202"/>
      <c r="O360" s="202"/>
      <c r="P360" s="202"/>
      <c r="Q360" s="202"/>
      <c r="R360" s="202"/>
      <c r="S360" s="202"/>
      <c r="T360" s="20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197" t="s">
        <v>124</v>
      </c>
      <c r="AU360" s="197" t="s">
        <v>122</v>
      </c>
      <c r="AV360" s="13" t="s">
        <v>122</v>
      </c>
      <c r="AW360" s="13" t="s">
        <v>3</v>
      </c>
      <c r="AX360" s="13" t="s">
        <v>83</v>
      </c>
      <c r="AY360" s="197" t="s">
        <v>115</v>
      </c>
    </row>
    <row r="361" s="2" customFormat="1" ht="24.15" customHeight="1">
      <c r="A361" s="38"/>
      <c r="B361" s="180"/>
      <c r="C361" s="181" t="s">
        <v>589</v>
      </c>
      <c r="D361" s="181" t="s">
        <v>117</v>
      </c>
      <c r="E361" s="182" t="s">
        <v>886</v>
      </c>
      <c r="F361" s="183" t="s">
        <v>887</v>
      </c>
      <c r="G361" s="184" t="s">
        <v>515</v>
      </c>
      <c r="H361" s="185">
        <v>11</v>
      </c>
      <c r="I361" s="186"/>
      <c r="J361" s="187">
        <f>ROUND(I361*H361,2)</f>
        <v>0</v>
      </c>
      <c r="K361" s="188"/>
      <c r="L361" s="39"/>
      <c r="M361" s="189" t="s">
        <v>1</v>
      </c>
      <c r="N361" s="190" t="s">
        <v>41</v>
      </c>
      <c r="O361" s="82"/>
      <c r="P361" s="191">
        <f>O361*H361</f>
        <v>0</v>
      </c>
      <c r="Q361" s="191">
        <v>0.0016199999999999999</v>
      </c>
      <c r="R361" s="191">
        <f>Q361*H361</f>
        <v>0.017819999999999999</v>
      </c>
      <c r="S361" s="191">
        <v>0</v>
      </c>
      <c r="T361" s="192">
        <f>S361*H361</f>
        <v>0</v>
      </c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R361" s="193" t="s">
        <v>121</v>
      </c>
      <c r="AT361" s="193" t="s">
        <v>117</v>
      </c>
      <c r="AU361" s="193" t="s">
        <v>122</v>
      </c>
      <c r="AY361" s="19" t="s">
        <v>115</v>
      </c>
      <c r="BE361" s="194">
        <f>IF(N361="základná",J361,0)</f>
        <v>0</v>
      </c>
      <c r="BF361" s="194">
        <f>IF(N361="znížená",J361,0)</f>
        <v>0</v>
      </c>
      <c r="BG361" s="194">
        <f>IF(N361="zákl. prenesená",J361,0)</f>
        <v>0</v>
      </c>
      <c r="BH361" s="194">
        <f>IF(N361="zníž. prenesená",J361,0)</f>
        <v>0</v>
      </c>
      <c r="BI361" s="194">
        <f>IF(N361="nulová",J361,0)</f>
        <v>0</v>
      </c>
      <c r="BJ361" s="19" t="s">
        <v>122</v>
      </c>
      <c r="BK361" s="194">
        <f>ROUND(I361*H361,2)</f>
        <v>0</v>
      </c>
      <c r="BL361" s="19" t="s">
        <v>121</v>
      </c>
      <c r="BM361" s="193" t="s">
        <v>888</v>
      </c>
    </row>
    <row r="362" s="2" customFormat="1" ht="21.75" customHeight="1">
      <c r="A362" s="38"/>
      <c r="B362" s="180"/>
      <c r="C362" s="227" t="s">
        <v>593</v>
      </c>
      <c r="D362" s="227" t="s">
        <v>494</v>
      </c>
      <c r="E362" s="228" t="s">
        <v>889</v>
      </c>
      <c r="F362" s="229" t="s">
        <v>890</v>
      </c>
      <c r="G362" s="230" t="s">
        <v>515</v>
      </c>
      <c r="H362" s="231">
        <v>11</v>
      </c>
      <c r="I362" s="232"/>
      <c r="J362" s="233">
        <f>ROUND(I362*H362,2)</f>
        <v>0</v>
      </c>
      <c r="K362" s="234"/>
      <c r="L362" s="235"/>
      <c r="M362" s="236" t="s">
        <v>1</v>
      </c>
      <c r="N362" s="237" t="s">
        <v>41</v>
      </c>
      <c r="O362" s="82"/>
      <c r="P362" s="191">
        <f>O362*H362</f>
        <v>0</v>
      </c>
      <c r="Q362" s="191">
        <v>0.028000000000000001</v>
      </c>
      <c r="R362" s="191">
        <f>Q362*H362</f>
        <v>0.308</v>
      </c>
      <c r="S362" s="191">
        <v>0</v>
      </c>
      <c r="T362" s="192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193" t="s">
        <v>418</v>
      </c>
      <c r="AT362" s="193" t="s">
        <v>494</v>
      </c>
      <c r="AU362" s="193" t="s">
        <v>122</v>
      </c>
      <c r="AY362" s="19" t="s">
        <v>115</v>
      </c>
      <c r="BE362" s="194">
        <f>IF(N362="základná",J362,0)</f>
        <v>0</v>
      </c>
      <c r="BF362" s="194">
        <f>IF(N362="znížená",J362,0)</f>
        <v>0</v>
      </c>
      <c r="BG362" s="194">
        <f>IF(N362="zákl. prenesená",J362,0)</f>
        <v>0</v>
      </c>
      <c r="BH362" s="194">
        <f>IF(N362="zníž. prenesená",J362,0)</f>
        <v>0</v>
      </c>
      <c r="BI362" s="194">
        <f>IF(N362="nulová",J362,0)</f>
        <v>0</v>
      </c>
      <c r="BJ362" s="19" t="s">
        <v>122</v>
      </c>
      <c r="BK362" s="194">
        <f>ROUND(I362*H362,2)</f>
        <v>0</v>
      </c>
      <c r="BL362" s="19" t="s">
        <v>121</v>
      </c>
      <c r="BM362" s="193" t="s">
        <v>891</v>
      </c>
    </row>
    <row r="363" s="13" customFormat="1">
      <c r="A363" s="13"/>
      <c r="B363" s="195"/>
      <c r="C363" s="13"/>
      <c r="D363" s="196" t="s">
        <v>124</v>
      </c>
      <c r="E363" s="13"/>
      <c r="F363" s="198" t="s">
        <v>892</v>
      </c>
      <c r="G363" s="13"/>
      <c r="H363" s="199">
        <v>11</v>
      </c>
      <c r="I363" s="200"/>
      <c r="J363" s="13"/>
      <c r="K363" s="13"/>
      <c r="L363" s="195"/>
      <c r="M363" s="201"/>
      <c r="N363" s="202"/>
      <c r="O363" s="202"/>
      <c r="P363" s="202"/>
      <c r="Q363" s="202"/>
      <c r="R363" s="202"/>
      <c r="S363" s="202"/>
      <c r="T363" s="20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197" t="s">
        <v>124</v>
      </c>
      <c r="AU363" s="197" t="s">
        <v>122</v>
      </c>
      <c r="AV363" s="13" t="s">
        <v>122</v>
      </c>
      <c r="AW363" s="13" t="s">
        <v>3</v>
      </c>
      <c r="AX363" s="13" t="s">
        <v>83</v>
      </c>
      <c r="AY363" s="197" t="s">
        <v>115</v>
      </c>
    </row>
    <row r="364" s="2" customFormat="1" ht="21.75" customHeight="1">
      <c r="A364" s="38"/>
      <c r="B364" s="180"/>
      <c r="C364" s="227" t="s">
        <v>597</v>
      </c>
      <c r="D364" s="227" t="s">
        <v>494</v>
      </c>
      <c r="E364" s="228" t="s">
        <v>893</v>
      </c>
      <c r="F364" s="229" t="s">
        <v>894</v>
      </c>
      <c r="G364" s="230" t="s">
        <v>515</v>
      </c>
      <c r="H364" s="231">
        <v>11</v>
      </c>
      <c r="I364" s="232"/>
      <c r="J364" s="233">
        <f>ROUND(I364*H364,2)</f>
        <v>0</v>
      </c>
      <c r="K364" s="234"/>
      <c r="L364" s="235"/>
      <c r="M364" s="236" t="s">
        <v>1</v>
      </c>
      <c r="N364" s="237" t="s">
        <v>41</v>
      </c>
      <c r="O364" s="82"/>
      <c r="P364" s="191">
        <f>O364*H364</f>
        <v>0</v>
      </c>
      <c r="Q364" s="191">
        <v>0.0068500000000000002</v>
      </c>
      <c r="R364" s="191">
        <f>Q364*H364</f>
        <v>0.07535</v>
      </c>
      <c r="S364" s="191">
        <v>0</v>
      </c>
      <c r="T364" s="192">
        <f>S364*H364</f>
        <v>0</v>
      </c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R364" s="193" t="s">
        <v>418</v>
      </c>
      <c r="AT364" s="193" t="s">
        <v>494</v>
      </c>
      <c r="AU364" s="193" t="s">
        <v>122</v>
      </c>
      <c r="AY364" s="19" t="s">
        <v>115</v>
      </c>
      <c r="BE364" s="194">
        <f>IF(N364="základná",J364,0)</f>
        <v>0</v>
      </c>
      <c r="BF364" s="194">
        <f>IF(N364="znížená",J364,0)</f>
        <v>0</v>
      </c>
      <c r="BG364" s="194">
        <f>IF(N364="zákl. prenesená",J364,0)</f>
        <v>0</v>
      </c>
      <c r="BH364" s="194">
        <f>IF(N364="zníž. prenesená",J364,0)</f>
        <v>0</v>
      </c>
      <c r="BI364" s="194">
        <f>IF(N364="nulová",J364,0)</f>
        <v>0</v>
      </c>
      <c r="BJ364" s="19" t="s">
        <v>122</v>
      </c>
      <c r="BK364" s="194">
        <f>ROUND(I364*H364,2)</f>
        <v>0</v>
      </c>
      <c r="BL364" s="19" t="s">
        <v>121</v>
      </c>
      <c r="BM364" s="193" t="s">
        <v>895</v>
      </c>
    </row>
    <row r="365" s="2" customFormat="1" ht="16.5" customHeight="1">
      <c r="A365" s="38"/>
      <c r="B365" s="180"/>
      <c r="C365" s="181" t="s">
        <v>601</v>
      </c>
      <c r="D365" s="181" t="s">
        <v>117</v>
      </c>
      <c r="E365" s="182" t="s">
        <v>896</v>
      </c>
      <c r="F365" s="183" t="s">
        <v>897</v>
      </c>
      <c r="G365" s="184" t="s">
        <v>515</v>
      </c>
      <c r="H365" s="185">
        <v>25</v>
      </c>
      <c r="I365" s="186"/>
      <c r="J365" s="187">
        <f>ROUND(I365*H365,2)</f>
        <v>0</v>
      </c>
      <c r="K365" s="188"/>
      <c r="L365" s="39"/>
      <c r="M365" s="189" t="s">
        <v>1</v>
      </c>
      <c r="N365" s="190" t="s">
        <v>41</v>
      </c>
      <c r="O365" s="82"/>
      <c r="P365" s="191">
        <f>O365*H365</f>
        <v>0</v>
      </c>
      <c r="Q365" s="191">
        <v>0.00036000000000000002</v>
      </c>
      <c r="R365" s="191">
        <f>Q365*H365</f>
        <v>0.0090000000000000011</v>
      </c>
      <c r="S365" s="191">
        <v>0</v>
      </c>
      <c r="T365" s="192">
        <f>S365*H365</f>
        <v>0</v>
      </c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R365" s="193" t="s">
        <v>121</v>
      </c>
      <c r="AT365" s="193" t="s">
        <v>117</v>
      </c>
      <c r="AU365" s="193" t="s">
        <v>122</v>
      </c>
      <c r="AY365" s="19" t="s">
        <v>115</v>
      </c>
      <c r="BE365" s="194">
        <f>IF(N365="základná",J365,0)</f>
        <v>0</v>
      </c>
      <c r="BF365" s="194">
        <f>IF(N365="znížená",J365,0)</f>
        <v>0</v>
      </c>
      <c r="BG365" s="194">
        <f>IF(N365="zákl. prenesená",J365,0)</f>
        <v>0</v>
      </c>
      <c r="BH365" s="194">
        <f>IF(N365="zníž. prenesená",J365,0)</f>
        <v>0</v>
      </c>
      <c r="BI365" s="194">
        <f>IF(N365="nulová",J365,0)</f>
        <v>0</v>
      </c>
      <c r="BJ365" s="19" t="s">
        <v>122</v>
      </c>
      <c r="BK365" s="194">
        <f>ROUND(I365*H365,2)</f>
        <v>0</v>
      </c>
      <c r="BL365" s="19" t="s">
        <v>121</v>
      </c>
      <c r="BM365" s="193" t="s">
        <v>898</v>
      </c>
    </row>
    <row r="366" s="2" customFormat="1" ht="24.15" customHeight="1">
      <c r="A366" s="38"/>
      <c r="B366" s="180"/>
      <c r="C366" s="181" t="s">
        <v>605</v>
      </c>
      <c r="D366" s="181" t="s">
        <v>117</v>
      </c>
      <c r="E366" s="182" t="s">
        <v>899</v>
      </c>
      <c r="F366" s="183" t="s">
        <v>900</v>
      </c>
      <c r="G366" s="184" t="s">
        <v>515</v>
      </c>
      <c r="H366" s="185">
        <v>55</v>
      </c>
      <c r="I366" s="186"/>
      <c r="J366" s="187">
        <f>ROUND(I366*H366,2)</f>
        <v>0</v>
      </c>
      <c r="K366" s="188"/>
      <c r="L366" s="39"/>
      <c r="M366" s="189" t="s">
        <v>1</v>
      </c>
      <c r="N366" s="190" t="s">
        <v>41</v>
      </c>
      <c r="O366" s="82"/>
      <c r="P366" s="191">
        <f>O366*H366</f>
        <v>0</v>
      </c>
      <c r="Q366" s="191">
        <v>0</v>
      </c>
      <c r="R366" s="191">
        <f>Q366*H366</f>
        <v>0</v>
      </c>
      <c r="S366" s="191">
        <v>0</v>
      </c>
      <c r="T366" s="192">
        <f>S366*H366</f>
        <v>0</v>
      </c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R366" s="193" t="s">
        <v>121</v>
      </c>
      <c r="AT366" s="193" t="s">
        <v>117</v>
      </c>
      <c r="AU366" s="193" t="s">
        <v>122</v>
      </c>
      <c r="AY366" s="19" t="s">
        <v>115</v>
      </c>
      <c r="BE366" s="194">
        <f>IF(N366="základná",J366,0)</f>
        <v>0</v>
      </c>
      <c r="BF366" s="194">
        <f>IF(N366="znížená",J366,0)</f>
        <v>0</v>
      </c>
      <c r="BG366" s="194">
        <f>IF(N366="zákl. prenesená",J366,0)</f>
        <v>0</v>
      </c>
      <c r="BH366" s="194">
        <f>IF(N366="zníž. prenesená",J366,0)</f>
        <v>0</v>
      </c>
      <c r="BI366" s="194">
        <f>IF(N366="nulová",J366,0)</f>
        <v>0</v>
      </c>
      <c r="BJ366" s="19" t="s">
        <v>122</v>
      </c>
      <c r="BK366" s="194">
        <f>ROUND(I366*H366,2)</f>
        <v>0</v>
      </c>
      <c r="BL366" s="19" t="s">
        <v>121</v>
      </c>
      <c r="BM366" s="193" t="s">
        <v>901</v>
      </c>
    </row>
    <row r="367" s="2" customFormat="1" ht="16.5" customHeight="1">
      <c r="A367" s="38"/>
      <c r="B367" s="180"/>
      <c r="C367" s="227" t="s">
        <v>610</v>
      </c>
      <c r="D367" s="227" t="s">
        <v>494</v>
      </c>
      <c r="E367" s="228" t="s">
        <v>902</v>
      </c>
      <c r="F367" s="229" t="s">
        <v>903</v>
      </c>
      <c r="G367" s="230" t="s">
        <v>515</v>
      </c>
      <c r="H367" s="231">
        <v>55</v>
      </c>
      <c r="I367" s="232"/>
      <c r="J367" s="233">
        <f>ROUND(I367*H367,2)</f>
        <v>0</v>
      </c>
      <c r="K367" s="234"/>
      <c r="L367" s="235"/>
      <c r="M367" s="236" t="s">
        <v>1</v>
      </c>
      <c r="N367" s="237" t="s">
        <v>41</v>
      </c>
      <c r="O367" s="82"/>
      <c r="P367" s="191">
        <f>O367*H367</f>
        <v>0</v>
      </c>
      <c r="Q367" s="191">
        <v>0.0025000000000000001</v>
      </c>
      <c r="R367" s="191">
        <f>Q367*H367</f>
        <v>0.13750000000000001</v>
      </c>
      <c r="S367" s="191">
        <v>0</v>
      </c>
      <c r="T367" s="192">
        <f>S367*H367</f>
        <v>0</v>
      </c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R367" s="193" t="s">
        <v>418</v>
      </c>
      <c r="AT367" s="193" t="s">
        <v>494</v>
      </c>
      <c r="AU367" s="193" t="s">
        <v>122</v>
      </c>
      <c r="AY367" s="19" t="s">
        <v>115</v>
      </c>
      <c r="BE367" s="194">
        <f>IF(N367="základná",J367,0)</f>
        <v>0</v>
      </c>
      <c r="BF367" s="194">
        <f>IF(N367="znížená",J367,0)</f>
        <v>0</v>
      </c>
      <c r="BG367" s="194">
        <f>IF(N367="zákl. prenesená",J367,0)</f>
        <v>0</v>
      </c>
      <c r="BH367" s="194">
        <f>IF(N367="zníž. prenesená",J367,0)</f>
        <v>0</v>
      </c>
      <c r="BI367" s="194">
        <f>IF(N367="nulová",J367,0)</f>
        <v>0</v>
      </c>
      <c r="BJ367" s="19" t="s">
        <v>122</v>
      </c>
      <c r="BK367" s="194">
        <f>ROUND(I367*H367,2)</f>
        <v>0</v>
      </c>
      <c r="BL367" s="19" t="s">
        <v>121</v>
      </c>
      <c r="BM367" s="193" t="s">
        <v>904</v>
      </c>
    </row>
    <row r="368" s="2" customFormat="1" ht="16.5" customHeight="1">
      <c r="A368" s="38"/>
      <c r="B368" s="180"/>
      <c r="C368" s="181" t="s">
        <v>614</v>
      </c>
      <c r="D368" s="181" t="s">
        <v>117</v>
      </c>
      <c r="E368" s="182" t="s">
        <v>905</v>
      </c>
      <c r="F368" s="183" t="s">
        <v>906</v>
      </c>
      <c r="G368" s="184" t="s">
        <v>515</v>
      </c>
      <c r="H368" s="185">
        <v>55</v>
      </c>
      <c r="I368" s="186"/>
      <c r="J368" s="187">
        <f>ROUND(I368*H368,2)</f>
        <v>0</v>
      </c>
      <c r="K368" s="188"/>
      <c r="L368" s="39"/>
      <c r="M368" s="189" t="s">
        <v>1</v>
      </c>
      <c r="N368" s="190" t="s">
        <v>41</v>
      </c>
      <c r="O368" s="82"/>
      <c r="P368" s="191">
        <f>O368*H368</f>
        <v>0</v>
      </c>
      <c r="Q368" s="191">
        <v>0.11406</v>
      </c>
      <c r="R368" s="191">
        <f>Q368*H368</f>
        <v>6.2732999999999999</v>
      </c>
      <c r="S368" s="191">
        <v>0</v>
      </c>
      <c r="T368" s="192">
        <f>S368*H368</f>
        <v>0</v>
      </c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R368" s="193" t="s">
        <v>121</v>
      </c>
      <c r="AT368" s="193" t="s">
        <v>117</v>
      </c>
      <c r="AU368" s="193" t="s">
        <v>122</v>
      </c>
      <c r="AY368" s="19" t="s">
        <v>115</v>
      </c>
      <c r="BE368" s="194">
        <f>IF(N368="základná",J368,0)</f>
        <v>0</v>
      </c>
      <c r="BF368" s="194">
        <f>IF(N368="znížená",J368,0)</f>
        <v>0</v>
      </c>
      <c r="BG368" s="194">
        <f>IF(N368="zákl. prenesená",J368,0)</f>
        <v>0</v>
      </c>
      <c r="BH368" s="194">
        <f>IF(N368="zníž. prenesená",J368,0)</f>
        <v>0</v>
      </c>
      <c r="BI368" s="194">
        <f>IF(N368="nulová",J368,0)</f>
        <v>0</v>
      </c>
      <c r="BJ368" s="19" t="s">
        <v>122</v>
      </c>
      <c r="BK368" s="194">
        <f>ROUND(I368*H368,2)</f>
        <v>0</v>
      </c>
      <c r="BL368" s="19" t="s">
        <v>121</v>
      </c>
      <c r="BM368" s="193" t="s">
        <v>907</v>
      </c>
    </row>
    <row r="369" s="2" customFormat="1" ht="16.5" customHeight="1">
      <c r="A369" s="38"/>
      <c r="B369" s="180"/>
      <c r="C369" s="227" t="s">
        <v>620</v>
      </c>
      <c r="D369" s="227" t="s">
        <v>494</v>
      </c>
      <c r="E369" s="228" t="s">
        <v>908</v>
      </c>
      <c r="F369" s="229" t="s">
        <v>909</v>
      </c>
      <c r="G369" s="230" t="s">
        <v>515</v>
      </c>
      <c r="H369" s="231">
        <v>55</v>
      </c>
      <c r="I369" s="232"/>
      <c r="J369" s="233">
        <f>ROUND(I369*H369,2)</f>
        <v>0</v>
      </c>
      <c r="K369" s="234"/>
      <c r="L369" s="235"/>
      <c r="M369" s="236" t="s">
        <v>1</v>
      </c>
      <c r="N369" s="237" t="s">
        <v>41</v>
      </c>
      <c r="O369" s="82"/>
      <c r="P369" s="191">
        <f>O369*H369</f>
        <v>0</v>
      </c>
      <c r="Q369" s="191">
        <v>0.016</v>
      </c>
      <c r="R369" s="191">
        <f>Q369*H369</f>
        <v>0.88</v>
      </c>
      <c r="S369" s="191">
        <v>0</v>
      </c>
      <c r="T369" s="192">
        <f>S369*H369</f>
        <v>0</v>
      </c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R369" s="193" t="s">
        <v>418</v>
      </c>
      <c r="AT369" s="193" t="s">
        <v>494</v>
      </c>
      <c r="AU369" s="193" t="s">
        <v>122</v>
      </c>
      <c r="AY369" s="19" t="s">
        <v>115</v>
      </c>
      <c r="BE369" s="194">
        <f>IF(N369="základná",J369,0)</f>
        <v>0</v>
      </c>
      <c r="BF369" s="194">
        <f>IF(N369="znížená",J369,0)</f>
        <v>0</v>
      </c>
      <c r="BG369" s="194">
        <f>IF(N369="zákl. prenesená",J369,0)</f>
        <v>0</v>
      </c>
      <c r="BH369" s="194">
        <f>IF(N369="zníž. prenesená",J369,0)</f>
        <v>0</v>
      </c>
      <c r="BI369" s="194">
        <f>IF(N369="nulová",J369,0)</f>
        <v>0</v>
      </c>
      <c r="BJ369" s="19" t="s">
        <v>122</v>
      </c>
      <c r="BK369" s="194">
        <f>ROUND(I369*H369,2)</f>
        <v>0</v>
      </c>
      <c r="BL369" s="19" t="s">
        <v>121</v>
      </c>
      <c r="BM369" s="193" t="s">
        <v>910</v>
      </c>
    </row>
    <row r="370" s="13" customFormat="1">
      <c r="A370" s="13"/>
      <c r="B370" s="195"/>
      <c r="C370" s="13"/>
      <c r="D370" s="196" t="s">
        <v>124</v>
      </c>
      <c r="E370" s="13"/>
      <c r="F370" s="198" t="s">
        <v>911</v>
      </c>
      <c r="G370" s="13"/>
      <c r="H370" s="199">
        <v>55</v>
      </c>
      <c r="I370" s="200"/>
      <c r="J370" s="13"/>
      <c r="K370" s="13"/>
      <c r="L370" s="195"/>
      <c r="M370" s="201"/>
      <c r="N370" s="202"/>
      <c r="O370" s="202"/>
      <c r="P370" s="202"/>
      <c r="Q370" s="202"/>
      <c r="R370" s="202"/>
      <c r="S370" s="202"/>
      <c r="T370" s="20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197" t="s">
        <v>124</v>
      </c>
      <c r="AU370" s="197" t="s">
        <v>122</v>
      </c>
      <c r="AV370" s="13" t="s">
        <v>122</v>
      </c>
      <c r="AW370" s="13" t="s">
        <v>3</v>
      </c>
      <c r="AX370" s="13" t="s">
        <v>83</v>
      </c>
      <c r="AY370" s="197" t="s">
        <v>115</v>
      </c>
    </row>
    <row r="371" s="2" customFormat="1" ht="16.5" customHeight="1">
      <c r="A371" s="38"/>
      <c r="B371" s="180"/>
      <c r="C371" s="181" t="s">
        <v>912</v>
      </c>
      <c r="D371" s="181" t="s">
        <v>117</v>
      </c>
      <c r="E371" s="182" t="s">
        <v>913</v>
      </c>
      <c r="F371" s="183" t="s">
        <v>914</v>
      </c>
      <c r="G371" s="184" t="s">
        <v>515</v>
      </c>
      <c r="H371" s="185">
        <v>7</v>
      </c>
      <c r="I371" s="186"/>
      <c r="J371" s="187">
        <f>ROUND(I371*H371,2)</f>
        <v>0</v>
      </c>
      <c r="K371" s="188"/>
      <c r="L371" s="39"/>
      <c r="M371" s="189" t="s">
        <v>1</v>
      </c>
      <c r="N371" s="190" t="s">
        <v>41</v>
      </c>
      <c r="O371" s="82"/>
      <c r="P371" s="191">
        <f>O371*H371</f>
        <v>0</v>
      </c>
      <c r="Q371" s="191">
        <v>0.30526999999999999</v>
      </c>
      <c r="R371" s="191">
        <f>Q371*H371</f>
        <v>2.1368899999999997</v>
      </c>
      <c r="S371" s="191">
        <v>0</v>
      </c>
      <c r="T371" s="192">
        <f>S371*H371</f>
        <v>0</v>
      </c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R371" s="193" t="s">
        <v>121</v>
      </c>
      <c r="AT371" s="193" t="s">
        <v>117</v>
      </c>
      <c r="AU371" s="193" t="s">
        <v>122</v>
      </c>
      <c r="AY371" s="19" t="s">
        <v>115</v>
      </c>
      <c r="BE371" s="194">
        <f>IF(N371="základná",J371,0)</f>
        <v>0</v>
      </c>
      <c r="BF371" s="194">
        <f>IF(N371="znížená",J371,0)</f>
        <v>0</v>
      </c>
      <c r="BG371" s="194">
        <f>IF(N371="zákl. prenesená",J371,0)</f>
        <v>0</v>
      </c>
      <c r="BH371" s="194">
        <f>IF(N371="zníž. prenesená",J371,0)</f>
        <v>0</v>
      </c>
      <c r="BI371" s="194">
        <f>IF(N371="nulová",J371,0)</f>
        <v>0</v>
      </c>
      <c r="BJ371" s="19" t="s">
        <v>122</v>
      </c>
      <c r="BK371" s="194">
        <f>ROUND(I371*H371,2)</f>
        <v>0</v>
      </c>
      <c r="BL371" s="19" t="s">
        <v>121</v>
      </c>
      <c r="BM371" s="193" t="s">
        <v>915</v>
      </c>
    </row>
    <row r="372" s="2" customFormat="1" ht="16.5" customHeight="1">
      <c r="A372" s="38"/>
      <c r="B372" s="180"/>
      <c r="C372" s="227" t="s">
        <v>916</v>
      </c>
      <c r="D372" s="227" t="s">
        <v>494</v>
      </c>
      <c r="E372" s="228" t="s">
        <v>917</v>
      </c>
      <c r="F372" s="229" t="s">
        <v>918</v>
      </c>
      <c r="G372" s="230" t="s">
        <v>515</v>
      </c>
      <c r="H372" s="231">
        <v>7</v>
      </c>
      <c r="I372" s="232"/>
      <c r="J372" s="233">
        <f>ROUND(I372*H372,2)</f>
        <v>0</v>
      </c>
      <c r="K372" s="234"/>
      <c r="L372" s="235"/>
      <c r="M372" s="236" t="s">
        <v>1</v>
      </c>
      <c r="N372" s="237" t="s">
        <v>41</v>
      </c>
      <c r="O372" s="82"/>
      <c r="P372" s="191">
        <f>O372*H372</f>
        <v>0</v>
      </c>
      <c r="Q372" s="191">
        <v>0.037600000000000001</v>
      </c>
      <c r="R372" s="191">
        <f>Q372*H372</f>
        <v>0.26319999999999999</v>
      </c>
      <c r="S372" s="191">
        <v>0</v>
      </c>
      <c r="T372" s="192">
        <f>S372*H372</f>
        <v>0</v>
      </c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R372" s="193" t="s">
        <v>418</v>
      </c>
      <c r="AT372" s="193" t="s">
        <v>494</v>
      </c>
      <c r="AU372" s="193" t="s">
        <v>122</v>
      </c>
      <c r="AY372" s="19" t="s">
        <v>115</v>
      </c>
      <c r="BE372" s="194">
        <f>IF(N372="základná",J372,0)</f>
        <v>0</v>
      </c>
      <c r="BF372" s="194">
        <f>IF(N372="znížená",J372,0)</f>
        <v>0</v>
      </c>
      <c r="BG372" s="194">
        <f>IF(N372="zákl. prenesená",J372,0)</f>
        <v>0</v>
      </c>
      <c r="BH372" s="194">
        <f>IF(N372="zníž. prenesená",J372,0)</f>
        <v>0</v>
      </c>
      <c r="BI372" s="194">
        <f>IF(N372="nulová",J372,0)</f>
        <v>0</v>
      </c>
      <c r="BJ372" s="19" t="s">
        <v>122</v>
      </c>
      <c r="BK372" s="194">
        <f>ROUND(I372*H372,2)</f>
        <v>0</v>
      </c>
      <c r="BL372" s="19" t="s">
        <v>121</v>
      </c>
      <c r="BM372" s="193" t="s">
        <v>919</v>
      </c>
    </row>
    <row r="373" s="2" customFormat="1" ht="33" customHeight="1">
      <c r="A373" s="38"/>
      <c r="B373" s="180"/>
      <c r="C373" s="181" t="s">
        <v>920</v>
      </c>
      <c r="D373" s="181" t="s">
        <v>117</v>
      </c>
      <c r="E373" s="182" t="s">
        <v>921</v>
      </c>
      <c r="F373" s="183" t="s">
        <v>922</v>
      </c>
      <c r="G373" s="184" t="s">
        <v>515</v>
      </c>
      <c r="H373" s="185">
        <v>9</v>
      </c>
      <c r="I373" s="186"/>
      <c r="J373" s="187">
        <f>ROUND(I373*H373,2)</f>
        <v>0</v>
      </c>
      <c r="K373" s="188"/>
      <c r="L373" s="39"/>
      <c r="M373" s="189" t="s">
        <v>1</v>
      </c>
      <c r="N373" s="190" t="s">
        <v>41</v>
      </c>
      <c r="O373" s="82"/>
      <c r="P373" s="191">
        <f>O373*H373</f>
        <v>0</v>
      </c>
      <c r="Q373" s="191">
        <v>0.00023000000000000001</v>
      </c>
      <c r="R373" s="191">
        <f>Q373*H373</f>
        <v>0.0020700000000000002</v>
      </c>
      <c r="S373" s="191">
        <v>0</v>
      </c>
      <c r="T373" s="192">
        <f>S373*H373</f>
        <v>0</v>
      </c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R373" s="193" t="s">
        <v>121</v>
      </c>
      <c r="AT373" s="193" t="s">
        <v>117</v>
      </c>
      <c r="AU373" s="193" t="s">
        <v>122</v>
      </c>
      <c r="AY373" s="19" t="s">
        <v>115</v>
      </c>
      <c r="BE373" s="194">
        <f>IF(N373="základná",J373,0)</f>
        <v>0</v>
      </c>
      <c r="BF373" s="194">
        <f>IF(N373="znížená",J373,0)</f>
        <v>0</v>
      </c>
      <c r="BG373" s="194">
        <f>IF(N373="zákl. prenesená",J373,0)</f>
        <v>0</v>
      </c>
      <c r="BH373" s="194">
        <f>IF(N373="zníž. prenesená",J373,0)</f>
        <v>0</v>
      </c>
      <c r="BI373" s="194">
        <f>IF(N373="nulová",J373,0)</f>
        <v>0</v>
      </c>
      <c r="BJ373" s="19" t="s">
        <v>122</v>
      </c>
      <c r="BK373" s="194">
        <f>ROUND(I373*H373,2)</f>
        <v>0</v>
      </c>
      <c r="BL373" s="19" t="s">
        <v>121</v>
      </c>
      <c r="BM373" s="193" t="s">
        <v>923</v>
      </c>
    </row>
    <row r="374" s="2" customFormat="1" ht="21.75" customHeight="1">
      <c r="A374" s="38"/>
      <c r="B374" s="180"/>
      <c r="C374" s="181" t="s">
        <v>924</v>
      </c>
      <c r="D374" s="181" t="s">
        <v>117</v>
      </c>
      <c r="E374" s="182" t="s">
        <v>925</v>
      </c>
      <c r="F374" s="183" t="s">
        <v>926</v>
      </c>
      <c r="G374" s="184" t="s">
        <v>536</v>
      </c>
      <c r="H374" s="185">
        <v>1249</v>
      </c>
      <c r="I374" s="186"/>
      <c r="J374" s="187">
        <f>ROUND(I374*H374,2)</f>
        <v>0</v>
      </c>
      <c r="K374" s="188"/>
      <c r="L374" s="39"/>
      <c r="M374" s="189" t="s">
        <v>1</v>
      </c>
      <c r="N374" s="190" t="s">
        <v>41</v>
      </c>
      <c r="O374" s="82"/>
      <c r="P374" s="191">
        <f>O374*H374</f>
        <v>0</v>
      </c>
      <c r="Q374" s="191">
        <v>0.00032200000000000002</v>
      </c>
      <c r="R374" s="191">
        <f>Q374*H374</f>
        <v>0.40217800000000004</v>
      </c>
      <c r="S374" s="191">
        <v>0</v>
      </c>
      <c r="T374" s="192">
        <f>S374*H374</f>
        <v>0</v>
      </c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R374" s="193" t="s">
        <v>121</v>
      </c>
      <c r="AT374" s="193" t="s">
        <v>117</v>
      </c>
      <c r="AU374" s="193" t="s">
        <v>122</v>
      </c>
      <c r="AY374" s="19" t="s">
        <v>115</v>
      </c>
      <c r="BE374" s="194">
        <f>IF(N374="základná",J374,0)</f>
        <v>0</v>
      </c>
      <c r="BF374" s="194">
        <f>IF(N374="znížená",J374,0)</f>
        <v>0</v>
      </c>
      <c r="BG374" s="194">
        <f>IF(N374="zákl. prenesená",J374,0)</f>
        <v>0</v>
      </c>
      <c r="BH374" s="194">
        <f>IF(N374="zníž. prenesená",J374,0)</f>
        <v>0</v>
      </c>
      <c r="BI374" s="194">
        <f>IF(N374="nulová",J374,0)</f>
        <v>0</v>
      </c>
      <c r="BJ374" s="19" t="s">
        <v>122</v>
      </c>
      <c r="BK374" s="194">
        <f>ROUND(I374*H374,2)</f>
        <v>0</v>
      </c>
      <c r="BL374" s="19" t="s">
        <v>121</v>
      </c>
      <c r="BM374" s="193" t="s">
        <v>927</v>
      </c>
    </row>
    <row r="375" s="12" customFormat="1" ht="22.8" customHeight="1">
      <c r="A375" s="12"/>
      <c r="B375" s="167"/>
      <c r="C375" s="12"/>
      <c r="D375" s="168" t="s">
        <v>74</v>
      </c>
      <c r="E375" s="178" t="s">
        <v>618</v>
      </c>
      <c r="F375" s="178" t="s">
        <v>619</v>
      </c>
      <c r="G375" s="12"/>
      <c r="H375" s="12"/>
      <c r="I375" s="170"/>
      <c r="J375" s="179">
        <f>BK375</f>
        <v>0</v>
      </c>
      <c r="K375" s="12"/>
      <c r="L375" s="167"/>
      <c r="M375" s="172"/>
      <c r="N375" s="173"/>
      <c r="O375" s="173"/>
      <c r="P375" s="174">
        <f>P376</f>
        <v>0</v>
      </c>
      <c r="Q375" s="173"/>
      <c r="R375" s="174">
        <f>R376</f>
        <v>0</v>
      </c>
      <c r="S375" s="173"/>
      <c r="T375" s="175">
        <f>T376</f>
        <v>0</v>
      </c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R375" s="168" t="s">
        <v>83</v>
      </c>
      <c r="AT375" s="176" t="s">
        <v>74</v>
      </c>
      <c r="AU375" s="176" t="s">
        <v>83</v>
      </c>
      <c r="AY375" s="168" t="s">
        <v>115</v>
      </c>
      <c r="BK375" s="177">
        <f>BK376</f>
        <v>0</v>
      </c>
    </row>
    <row r="376" s="2" customFormat="1" ht="24.15" customHeight="1">
      <c r="A376" s="38"/>
      <c r="B376" s="180"/>
      <c r="C376" s="181" t="s">
        <v>928</v>
      </c>
      <c r="D376" s="181" t="s">
        <v>117</v>
      </c>
      <c r="E376" s="182" t="s">
        <v>621</v>
      </c>
      <c r="F376" s="183" t="s">
        <v>622</v>
      </c>
      <c r="G376" s="184" t="s">
        <v>623</v>
      </c>
      <c r="H376" s="185">
        <v>883.38</v>
      </c>
      <c r="I376" s="186"/>
      <c r="J376" s="187">
        <f>ROUND(I376*H376,2)</f>
        <v>0</v>
      </c>
      <c r="K376" s="188"/>
      <c r="L376" s="39"/>
      <c r="M376" s="238" t="s">
        <v>1</v>
      </c>
      <c r="N376" s="239" t="s">
        <v>41</v>
      </c>
      <c r="O376" s="240"/>
      <c r="P376" s="241">
        <f>O376*H376</f>
        <v>0</v>
      </c>
      <c r="Q376" s="241">
        <v>0</v>
      </c>
      <c r="R376" s="241">
        <f>Q376*H376</f>
        <v>0</v>
      </c>
      <c r="S376" s="241">
        <v>0</v>
      </c>
      <c r="T376" s="242">
        <f>S376*H376</f>
        <v>0</v>
      </c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R376" s="193" t="s">
        <v>121</v>
      </c>
      <c r="AT376" s="193" t="s">
        <v>117</v>
      </c>
      <c r="AU376" s="193" t="s">
        <v>122</v>
      </c>
      <c r="AY376" s="19" t="s">
        <v>115</v>
      </c>
      <c r="BE376" s="194">
        <f>IF(N376="základná",J376,0)</f>
        <v>0</v>
      </c>
      <c r="BF376" s="194">
        <f>IF(N376="znížená",J376,0)</f>
        <v>0</v>
      </c>
      <c r="BG376" s="194">
        <f>IF(N376="zákl. prenesená",J376,0)</f>
        <v>0</v>
      </c>
      <c r="BH376" s="194">
        <f>IF(N376="zníž. prenesená",J376,0)</f>
        <v>0</v>
      </c>
      <c r="BI376" s="194">
        <f>IF(N376="nulová",J376,0)</f>
        <v>0</v>
      </c>
      <c r="BJ376" s="19" t="s">
        <v>122</v>
      </c>
      <c r="BK376" s="194">
        <f>ROUND(I376*H376,2)</f>
        <v>0</v>
      </c>
      <c r="BL376" s="19" t="s">
        <v>121</v>
      </c>
      <c r="BM376" s="193" t="s">
        <v>929</v>
      </c>
    </row>
    <row r="377" s="2" customFormat="1" ht="6.96" customHeight="1">
      <c r="A377" s="38"/>
      <c r="B377" s="65"/>
      <c r="C377" s="66"/>
      <c r="D377" s="66"/>
      <c r="E377" s="66"/>
      <c r="F377" s="66"/>
      <c r="G377" s="66"/>
      <c r="H377" s="66"/>
      <c r="I377" s="66"/>
      <c r="J377" s="66"/>
      <c r="K377" s="66"/>
      <c r="L377" s="39"/>
      <c r="M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</row>
  </sheetData>
  <autoFilter ref="C120:K376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DESKTOP-FJ8P97R\Peter Vandriak</dc:creator>
  <cp:lastModifiedBy>DESKTOP-FJ8P97R\Peter Vandriak</cp:lastModifiedBy>
  <dcterms:created xsi:type="dcterms:W3CDTF">2023-08-15T08:34:53Z</dcterms:created>
  <dcterms:modified xsi:type="dcterms:W3CDTF">2023-08-15T08:34:55Z</dcterms:modified>
</cp:coreProperties>
</file>