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jekty_PRV_MŽP_OPVaI\PRV 2014-2020\VO_JUMA, s.r.o\JOSEPHINE\"/>
    </mc:Choice>
  </mc:AlternateContent>
  <xr:revisionPtr revIDLastSave="0" documentId="13_ncr:1_{07600355-CE56-478D-B734-19C784A5F6D4}" xr6:coauthVersionLast="36" xr6:coauthVersionMax="36" xr10:uidLastSave="{00000000-0000-0000-0000-000000000000}"/>
  <bookViews>
    <workbookView xWindow="0" yWindow="0" windowWidth="23040" windowHeight="6756" xr2:uid="{6B40DAD5-E5EA-4541-AC3C-A56E0957A599}"/>
  </bookViews>
  <sheets>
    <sheet name="Príloha č. 2" sheetId="1" r:id="rId1"/>
  </sheets>
  <externalReferences>
    <externalReference r:id="rId2"/>
  </externalReferences>
  <definedNames>
    <definedName name="_xlnm._FilterDatabase" localSheetId="0" hidden="1">'Príloha č. 2'!$A$1:$A$1083</definedName>
    <definedName name="_xlnm.Print_Area" localSheetId="0">'Príloha č. 2'!$B$4:$K$1083</definedName>
    <definedName name="podopatrenie">'[1]Výzvy PPA'!$B$22:$B$26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78" i="1" l="1"/>
  <c r="J1062" i="1"/>
  <c r="K1062" i="1" s="1"/>
  <c r="J1061" i="1"/>
  <c r="K1061" i="1" s="1"/>
  <c r="K1060" i="1"/>
  <c r="J1060" i="1"/>
  <c r="K1059" i="1"/>
  <c r="J1059" i="1"/>
  <c r="J1058" i="1"/>
  <c r="K1058" i="1" s="1"/>
  <c r="J1057" i="1"/>
  <c r="J1063" i="1" s="1"/>
  <c r="J1056" i="1"/>
  <c r="K1056" i="1" s="1"/>
  <c r="C1039" i="1"/>
  <c r="B1033" i="1"/>
  <c r="B1031" i="1"/>
  <c r="J1030" i="1"/>
  <c r="G1024" i="1"/>
  <c r="K1008" i="1"/>
  <c r="J1008" i="1"/>
  <c r="J1007" i="1"/>
  <c r="K1007" i="1" s="1"/>
  <c r="J1006" i="1"/>
  <c r="K1006" i="1" s="1"/>
  <c r="K1005" i="1"/>
  <c r="J1005" i="1"/>
  <c r="J1004" i="1"/>
  <c r="K1004" i="1" s="1"/>
  <c r="J1003" i="1"/>
  <c r="K1003" i="1" s="1"/>
  <c r="K1002" i="1"/>
  <c r="J1002" i="1"/>
  <c r="J1009" i="1" s="1"/>
  <c r="C985" i="1"/>
  <c r="B979" i="1"/>
  <c r="B977" i="1"/>
  <c r="J976" i="1"/>
  <c r="G970" i="1"/>
  <c r="K954" i="1"/>
  <c r="J954" i="1"/>
  <c r="K953" i="1"/>
  <c r="J953" i="1"/>
  <c r="J952" i="1"/>
  <c r="K952" i="1" s="1"/>
  <c r="J951" i="1"/>
  <c r="K951" i="1" s="1"/>
  <c r="K950" i="1"/>
  <c r="J950" i="1"/>
  <c r="J949" i="1"/>
  <c r="K949" i="1" s="1"/>
  <c r="J948" i="1"/>
  <c r="C931" i="1"/>
  <c r="B925" i="1"/>
  <c r="B923" i="1"/>
  <c r="J922" i="1"/>
  <c r="G916" i="1"/>
  <c r="J901" i="1"/>
  <c r="K900" i="1"/>
  <c r="J900" i="1"/>
  <c r="K899" i="1"/>
  <c r="J899" i="1"/>
  <c r="K898" i="1"/>
  <c r="J898" i="1"/>
  <c r="J897" i="1"/>
  <c r="K897" i="1" s="1"/>
  <c r="J896" i="1"/>
  <c r="K896" i="1" s="1"/>
  <c r="K895" i="1"/>
  <c r="J895" i="1"/>
  <c r="J894" i="1"/>
  <c r="K894" i="1" s="1"/>
  <c r="C877" i="1"/>
  <c r="B871" i="1"/>
  <c r="B869" i="1"/>
  <c r="J868" i="1"/>
  <c r="G862" i="1"/>
  <c r="J846" i="1"/>
  <c r="K846" i="1" s="1"/>
  <c r="J845" i="1"/>
  <c r="K845" i="1" s="1"/>
  <c r="K844" i="1"/>
  <c r="J844" i="1"/>
  <c r="K843" i="1"/>
  <c r="J843" i="1"/>
  <c r="J842" i="1"/>
  <c r="K842" i="1" s="1"/>
  <c r="J841" i="1"/>
  <c r="K840" i="1"/>
  <c r="J840" i="1"/>
  <c r="C823" i="1"/>
  <c r="B817" i="1"/>
  <c r="B815" i="1"/>
  <c r="J814" i="1"/>
  <c r="G808" i="1"/>
  <c r="K792" i="1"/>
  <c r="J792" i="1"/>
  <c r="J791" i="1"/>
  <c r="K791" i="1" s="1"/>
  <c r="J790" i="1"/>
  <c r="K790" i="1" s="1"/>
  <c r="K789" i="1"/>
  <c r="J789" i="1"/>
  <c r="K788" i="1"/>
  <c r="J788" i="1"/>
  <c r="J787" i="1"/>
  <c r="K787" i="1" s="1"/>
  <c r="J786" i="1"/>
  <c r="K786" i="1" s="1"/>
  <c r="K793" i="1" s="1"/>
  <c r="C769" i="1"/>
  <c r="B763" i="1"/>
  <c r="B761" i="1"/>
  <c r="J760" i="1"/>
  <c r="G754" i="1"/>
  <c r="K738" i="1"/>
  <c r="J738" i="1"/>
  <c r="J737" i="1"/>
  <c r="K737" i="1" s="1"/>
  <c r="J736" i="1"/>
  <c r="K736" i="1" s="1"/>
  <c r="K735" i="1"/>
  <c r="J735" i="1"/>
  <c r="J734" i="1"/>
  <c r="K734" i="1" s="1"/>
  <c r="K733" i="1"/>
  <c r="J733" i="1"/>
  <c r="J732" i="1"/>
  <c r="K732" i="1" s="1"/>
  <c r="C715" i="1"/>
  <c r="B709" i="1"/>
  <c r="B707" i="1"/>
  <c r="J706" i="1"/>
  <c r="G700" i="1"/>
  <c r="K684" i="1"/>
  <c r="J684" i="1"/>
  <c r="K683" i="1"/>
  <c r="J683" i="1"/>
  <c r="K682" i="1"/>
  <c r="J682" i="1"/>
  <c r="J681" i="1"/>
  <c r="K681" i="1" s="1"/>
  <c r="J680" i="1"/>
  <c r="K680" i="1" s="1"/>
  <c r="J679" i="1"/>
  <c r="K679" i="1" s="1"/>
  <c r="K678" i="1"/>
  <c r="J678" i="1"/>
  <c r="C661" i="1"/>
  <c r="B655" i="1"/>
  <c r="B653" i="1"/>
  <c r="J652" i="1"/>
  <c r="G646" i="1"/>
  <c r="J630" i="1"/>
  <c r="K630" i="1" s="1"/>
  <c r="J629" i="1"/>
  <c r="K629" i="1" s="1"/>
  <c r="K628" i="1"/>
  <c r="J628" i="1"/>
  <c r="K627" i="1"/>
  <c r="J627" i="1"/>
  <c r="J626" i="1"/>
  <c r="J625" i="1"/>
  <c r="K625" i="1" s="1"/>
  <c r="J624" i="1"/>
  <c r="K624" i="1" s="1"/>
  <c r="C607" i="1"/>
  <c r="B601" i="1"/>
  <c r="B599" i="1"/>
  <c r="J598" i="1"/>
  <c r="G592" i="1"/>
  <c r="K576" i="1"/>
  <c r="J576" i="1"/>
  <c r="J575" i="1"/>
  <c r="K575" i="1" s="1"/>
  <c r="J574" i="1"/>
  <c r="K574" i="1" s="1"/>
  <c r="K573" i="1"/>
  <c r="J573" i="1"/>
  <c r="J572" i="1"/>
  <c r="K572" i="1" s="1"/>
  <c r="J571" i="1"/>
  <c r="K571" i="1" s="1"/>
  <c r="J570" i="1"/>
  <c r="C553" i="1"/>
  <c r="B547" i="1"/>
  <c r="B545" i="1"/>
  <c r="J544" i="1"/>
  <c r="G538" i="1"/>
  <c r="J522" i="1"/>
  <c r="K522" i="1" s="1"/>
  <c r="J521" i="1"/>
  <c r="K521" i="1" s="1"/>
  <c r="K520" i="1"/>
  <c r="J520" i="1"/>
  <c r="J519" i="1"/>
  <c r="K519" i="1" s="1"/>
  <c r="K518" i="1"/>
  <c r="J518" i="1"/>
  <c r="J517" i="1"/>
  <c r="K517" i="1" s="1"/>
  <c r="J516" i="1"/>
  <c r="C499" i="1"/>
  <c r="B493" i="1"/>
  <c r="B491" i="1"/>
  <c r="J490" i="1"/>
  <c r="G484" i="1"/>
  <c r="J468" i="1"/>
  <c r="K468" i="1" s="1"/>
  <c r="J467" i="1"/>
  <c r="K467" i="1" s="1"/>
  <c r="K466" i="1"/>
  <c r="J466" i="1"/>
  <c r="K465" i="1"/>
  <c r="J465" i="1"/>
  <c r="J464" i="1"/>
  <c r="K464" i="1" s="1"/>
  <c r="K463" i="1"/>
  <c r="J463" i="1"/>
  <c r="J462" i="1"/>
  <c r="K462" i="1" s="1"/>
  <c r="C445" i="1"/>
  <c r="B439" i="1"/>
  <c r="B437" i="1"/>
  <c r="J436" i="1"/>
  <c r="G430" i="1"/>
  <c r="J414" i="1"/>
  <c r="K414" i="1" s="1"/>
  <c r="J413" i="1"/>
  <c r="K413" i="1" s="1"/>
  <c r="J412" i="1"/>
  <c r="K412" i="1" s="1"/>
  <c r="J411" i="1"/>
  <c r="K411" i="1" s="1"/>
  <c r="K410" i="1"/>
  <c r="J410" i="1"/>
  <c r="J409" i="1"/>
  <c r="K409" i="1" s="1"/>
  <c r="K408" i="1"/>
  <c r="J408" i="1"/>
  <c r="C391" i="1"/>
  <c r="B385" i="1"/>
  <c r="B383" i="1"/>
  <c r="J382" i="1"/>
  <c r="G376" i="1"/>
  <c r="J360" i="1"/>
  <c r="K360" i="1" s="1"/>
  <c r="J359" i="1"/>
  <c r="K359" i="1" s="1"/>
  <c r="J358" i="1"/>
  <c r="K358" i="1" s="1"/>
  <c r="J357" i="1"/>
  <c r="K357" i="1" s="1"/>
  <c r="J356" i="1"/>
  <c r="K356" i="1" s="1"/>
  <c r="K355" i="1"/>
  <c r="K361" i="1" s="1"/>
  <c r="J355" i="1"/>
  <c r="K354" i="1"/>
  <c r="J354" i="1"/>
  <c r="C337" i="1"/>
  <c r="B331" i="1"/>
  <c r="B329" i="1"/>
  <c r="J328" i="1"/>
  <c r="G322" i="1"/>
  <c r="K306" i="1"/>
  <c r="J306" i="1"/>
  <c r="J305" i="1"/>
  <c r="K305" i="1" s="1"/>
  <c r="J304" i="1"/>
  <c r="K304" i="1" s="1"/>
  <c r="J303" i="1"/>
  <c r="K303" i="1" s="1"/>
  <c r="J302" i="1"/>
  <c r="K302" i="1" s="1"/>
  <c r="J301" i="1"/>
  <c r="K301" i="1" s="1"/>
  <c r="K300" i="1"/>
  <c r="J300" i="1"/>
  <c r="J307" i="1" s="1"/>
  <c r="C283" i="1"/>
  <c r="B277" i="1"/>
  <c r="B275" i="1"/>
  <c r="J274" i="1"/>
  <c r="G268" i="1"/>
  <c r="A255" i="1"/>
  <c r="K253" i="1"/>
  <c r="J252" i="1"/>
  <c r="K252" i="1" s="1"/>
  <c r="K251" i="1"/>
  <c r="J251" i="1"/>
  <c r="J250" i="1"/>
  <c r="K250" i="1" s="1"/>
  <c r="J249" i="1"/>
  <c r="K249" i="1" s="1"/>
  <c r="A249" i="1"/>
  <c r="J248" i="1"/>
  <c r="K248" i="1" s="1"/>
  <c r="J247" i="1"/>
  <c r="K247" i="1" s="1"/>
  <c r="K246" i="1"/>
  <c r="J246" i="1"/>
  <c r="C229" i="1"/>
  <c r="B223" i="1"/>
  <c r="B221" i="1"/>
  <c r="J220" i="1"/>
  <c r="G214" i="1"/>
  <c r="K198" i="1"/>
  <c r="J198" i="1"/>
  <c r="J197" i="1"/>
  <c r="K197" i="1" s="1"/>
  <c r="K196" i="1"/>
  <c r="J196" i="1"/>
  <c r="K195" i="1"/>
  <c r="J195" i="1"/>
  <c r="J194" i="1"/>
  <c r="K194" i="1" s="1"/>
  <c r="J193" i="1"/>
  <c r="K193" i="1" s="1"/>
  <c r="K199" i="1" s="1"/>
  <c r="J192" i="1"/>
  <c r="K192" i="1" s="1"/>
  <c r="C175" i="1"/>
  <c r="B169" i="1"/>
  <c r="B167" i="1"/>
  <c r="J166" i="1"/>
  <c r="G160" i="1"/>
  <c r="J144" i="1"/>
  <c r="K144" i="1" s="1"/>
  <c r="K143" i="1"/>
  <c r="J143" i="1"/>
  <c r="J142" i="1"/>
  <c r="K142" i="1" s="1"/>
  <c r="K141" i="1"/>
  <c r="J141" i="1"/>
  <c r="J140" i="1"/>
  <c r="K140" i="1" s="1"/>
  <c r="K139" i="1"/>
  <c r="J139" i="1"/>
  <c r="J138" i="1"/>
  <c r="M135" i="1"/>
  <c r="M189" i="1" s="1"/>
  <c r="M243" i="1" s="1"/>
  <c r="D243" i="1" s="1"/>
  <c r="A243" i="1" s="1"/>
  <c r="A251" i="1" s="1"/>
  <c r="D135" i="1"/>
  <c r="A135" i="1"/>
  <c r="C121" i="1"/>
  <c r="B115" i="1"/>
  <c r="B113" i="1"/>
  <c r="J112" i="1"/>
  <c r="G106" i="1"/>
  <c r="J90" i="1"/>
  <c r="K90" i="1" s="1"/>
  <c r="J89" i="1"/>
  <c r="K89" i="1" s="1"/>
  <c r="K88" i="1"/>
  <c r="J88" i="1"/>
  <c r="J87" i="1"/>
  <c r="K87" i="1" s="1"/>
  <c r="J86" i="1"/>
  <c r="K86" i="1" s="1"/>
  <c r="K85" i="1"/>
  <c r="J85" i="1"/>
  <c r="J84" i="1"/>
  <c r="K84" i="1" s="1"/>
  <c r="K91" i="1" s="1"/>
  <c r="M81" i="1"/>
  <c r="D81" i="1" s="1"/>
  <c r="A81" i="1" s="1"/>
  <c r="A84" i="1" s="1"/>
  <c r="C67" i="1"/>
  <c r="B61" i="1"/>
  <c r="B59" i="1"/>
  <c r="J58" i="1"/>
  <c r="G52" i="1"/>
  <c r="J36" i="1"/>
  <c r="K36" i="1" s="1"/>
  <c r="J35" i="1"/>
  <c r="K35" i="1" s="1"/>
  <c r="J34" i="1"/>
  <c r="K34" i="1" s="1"/>
  <c r="K33" i="1"/>
  <c r="J33" i="1"/>
  <c r="J32" i="1"/>
  <c r="K32" i="1" s="1"/>
  <c r="J31" i="1"/>
  <c r="J37" i="1" s="1"/>
  <c r="J30" i="1"/>
  <c r="K30" i="1" s="1"/>
  <c r="D27" i="1"/>
  <c r="B27" i="1"/>
  <c r="A27" i="1"/>
  <c r="A1075" i="1" s="1"/>
  <c r="C13" i="1"/>
  <c r="B7" i="1"/>
  <c r="B5" i="1"/>
  <c r="J4" i="1"/>
  <c r="A89" i="1" l="1"/>
  <c r="A256" i="1"/>
  <c r="A245" i="1"/>
  <c r="A93" i="1"/>
  <c r="A19" i="1"/>
  <c r="A31" i="1"/>
  <c r="A41" i="1"/>
  <c r="A13" i="1"/>
  <c r="A34" i="1"/>
  <c r="A86" i="1"/>
  <c r="A7" i="1"/>
  <c r="K31" i="1"/>
  <c r="K37" i="1" s="1"/>
  <c r="A146" i="1"/>
  <c r="A138" i="1"/>
  <c r="A143" i="1"/>
  <c r="A137" i="1"/>
  <c r="A152" i="1"/>
  <c r="A140" i="1"/>
  <c r="A136" i="1"/>
  <c r="A148" i="1"/>
  <c r="A144" i="1"/>
  <c r="A113" i="1"/>
  <c r="A82" i="1"/>
  <c r="J415" i="1"/>
  <c r="J469" i="1"/>
  <c r="A28" i="1"/>
  <c r="A145" i="1"/>
  <c r="K626" i="1"/>
  <c r="K631" i="1" s="1"/>
  <c r="J631" i="1"/>
  <c r="J847" i="1"/>
  <c r="A20" i="1"/>
  <c r="A32" i="1"/>
  <c r="A23" i="1"/>
  <c r="A260" i="1"/>
  <c r="A248" i="1"/>
  <c r="A244" i="1"/>
  <c r="A253" i="1"/>
  <c r="A250" i="1"/>
  <c r="A257" i="1"/>
  <c r="A247" i="1"/>
  <c r="A254" i="1"/>
  <c r="A246" i="1"/>
  <c r="A147" i="1"/>
  <c r="D189" i="1"/>
  <c r="A189" i="1" s="1"/>
  <c r="J199" i="1"/>
  <c r="J253" i="1"/>
  <c r="A12" i="1"/>
  <c r="A21" i="1"/>
  <c r="J523" i="1"/>
  <c r="K516" i="1"/>
  <c r="K523" i="1" s="1"/>
  <c r="A14" i="1"/>
  <c r="A83" i="1"/>
  <c r="A90" i="1"/>
  <c r="A8" i="1"/>
  <c r="A87" i="1"/>
  <c r="A9" i="1"/>
  <c r="A30" i="1"/>
  <c r="A38" i="1"/>
  <c r="J91" i="1"/>
  <c r="J145" i="1"/>
  <c r="K138" i="1"/>
  <c r="K145" i="1" s="1"/>
  <c r="A142" i="1"/>
  <c r="A149" i="1"/>
  <c r="K469" i="1"/>
  <c r="A6" i="1"/>
  <c r="A94" i="1"/>
  <c r="K307" i="1"/>
  <c r="A98" i="1"/>
  <c r="A141" i="1"/>
  <c r="A44" i="1"/>
  <c r="K415" i="1"/>
  <c r="A59" i="1"/>
  <c r="A10" i="1"/>
  <c r="A17" i="1"/>
  <c r="A25" i="1"/>
  <c r="A33" i="1"/>
  <c r="A39" i="1"/>
  <c r="A139" i="1"/>
  <c r="A221" i="1"/>
  <c r="A252" i="1"/>
  <c r="J361" i="1"/>
  <c r="A1076" i="1"/>
  <c r="A1074" i="1"/>
  <c r="A1080" i="1"/>
  <c r="A1081" i="1" s="1"/>
  <c r="A1079" i="1"/>
  <c r="A1078" i="1"/>
  <c r="A1077" i="1"/>
  <c r="A91" i="1"/>
  <c r="A88" i="1"/>
  <c r="A95" i="1"/>
  <c r="A85" i="1"/>
  <c r="A37" i="1"/>
  <c r="A22" i="1"/>
  <c r="A15" i="1"/>
  <c r="A29" i="1"/>
  <c r="A35" i="1"/>
  <c r="A4" i="1"/>
  <c r="A16" i="1"/>
  <c r="A24" i="1"/>
  <c r="A5" i="1"/>
  <c r="A11" i="1"/>
  <c r="A18" i="1"/>
  <c r="A26" i="1"/>
  <c r="A36" i="1"/>
  <c r="A40" i="1"/>
  <c r="A92" i="1"/>
  <c r="M297" i="1"/>
  <c r="J577" i="1"/>
  <c r="K847" i="1"/>
  <c r="K739" i="1"/>
  <c r="J685" i="1"/>
  <c r="J955" i="1"/>
  <c r="K948" i="1"/>
  <c r="K955" i="1" s="1"/>
  <c r="K685" i="1"/>
  <c r="K901" i="1"/>
  <c r="K1009" i="1"/>
  <c r="K570" i="1"/>
  <c r="K577" i="1" s="1"/>
  <c r="J793" i="1"/>
  <c r="K1057" i="1"/>
  <c r="K1063" i="1" s="1"/>
  <c r="J739" i="1"/>
  <c r="K841" i="1"/>
  <c r="A262" i="1" l="1"/>
  <c r="A263" i="1"/>
  <c r="A261" i="1"/>
  <c r="A74" i="1"/>
  <c r="A67" i="1"/>
  <c r="A73" i="1"/>
  <c r="A66" i="1"/>
  <c r="A79" i="1"/>
  <c r="A69" i="1"/>
  <c r="A61" i="1"/>
  <c r="A48" i="1"/>
  <c r="A58" i="1"/>
  <c r="A78" i="1"/>
  <c r="A68" i="1"/>
  <c r="A60" i="1"/>
  <c r="A54" i="1"/>
  <c r="A55" i="1" s="1"/>
  <c r="A75" i="1"/>
  <c r="A72" i="1"/>
  <c r="A51" i="1"/>
  <c r="A70" i="1"/>
  <c r="A49" i="1"/>
  <c r="A77" i="1"/>
  <c r="A53" i="1"/>
  <c r="A65" i="1"/>
  <c r="A64" i="1"/>
  <c r="A62" i="1"/>
  <c r="A76" i="1"/>
  <c r="A52" i="1"/>
  <c r="A71" i="1"/>
  <c r="A63" i="1"/>
  <c r="A50" i="1"/>
  <c r="A80" i="1"/>
  <c r="A154" i="1"/>
  <c r="A153" i="1"/>
  <c r="A155" i="1"/>
  <c r="A47" i="1"/>
  <c r="A46" i="1"/>
  <c r="A45" i="1"/>
  <c r="A151" i="1"/>
  <c r="A150" i="1"/>
  <c r="A259" i="1"/>
  <c r="A258" i="1"/>
  <c r="A43" i="1"/>
  <c r="A42" i="1"/>
  <c r="A132" i="1"/>
  <c r="A124" i="1"/>
  <c r="A117" i="1"/>
  <c r="A112" i="1"/>
  <c r="A105" i="1"/>
  <c r="A131" i="1"/>
  <c r="A123" i="1"/>
  <c r="A116" i="1"/>
  <c r="A104" i="1"/>
  <c r="A130" i="1"/>
  <c r="A122" i="1"/>
  <c r="A103" i="1"/>
  <c r="A134" i="1"/>
  <c r="A126" i="1"/>
  <c r="A119" i="1"/>
  <c r="A128" i="1"/>
  <c r="A115" i="1"/>
  <c r="A106" i="1"/>
  <c r="A127" i="1"/>
  <c r="A114" i="1"/>
  <c r="A102" i="1"/>
  <c r="A120" i="1"/>
  <c r="A133" i="1"/>
  <c r="A118" i="1"/>
  <c r="A125" i="1"/>
  <c r="A121" i="1"/>
  <c r="A107" i="1"/>
  <c r="A108" i="1"/>
  <c r="A109" i="1" s="1"/>
  <c r="A129" i="1"/>
  <c r="A99" i="1"/>
  <c r="A101" i="1"/>
  <c r="A100" i="1"/>
  <c r="A1082" i="1"/>
  <c r="A1083" i="1" s="1"/>
  <c r="A203" i="1"/>
  <c r="A193" i="1"/>
  <c r="A202" i="1"/>
  <c r="A198" i="1"/>
  <c r="A167" i="1"/>
  <c r="A201" i="1"/>
  <c r="A195" i="1"/>
  <c r="A200" i="1"/>
  <c r="A192" i="1"/>
  <c r="A199" i="1"/>
  <c r="A206" i="1"/>
  <c r="A197" i="1"/>
  <c r="A191" i="1"/>
  <c r="A194" i="1"/>
  <c r="A196" i="1"/>
  <c r="A190" i="1"/>
  <c r="A238" i="1"/>
  <c r="A230" i="1"/>
  <c r="A211" i="1"/>
  <c r="A237" i="1"/>
  <c r="A223" i="1"/>
  <c r="A210" i="1"/>
  <c r="A236" i="1"/>
  <c r="A229" i="1"/>
  <c r="A222" i="1"/>
  <c r="A216" i="1"/>
  <c r="A217" i="1" s="1"/>
  <c r="A235" i="1"/>
  <c r="A228" i="1"/>
  <c r="A215" i="1"/>
  <c r="A240" i="1"/>
  <c r="A232" i="1"/>
  <c r="A225" i="1"/>
  <c r="A220" i="1"/>
  <c r="A213" i="1"/>
  <c r="A234" i="1"/>
  <c r="A224" i="1"/>
  <c r="A233" i="1"/>
  <c r="A241" i="1"/>
  <c r="A212" i="1"/>
  <c r="A231" i="1"/>
  <c r="A239" i="1"/>
  <c r="A242" i="1"/>
  <c r="A214" i="1"/>
  <c r="A227" i="1"/>
  <c r="A226" i="1"/>
  <c r="M351" i="1"/>
  <c r="D297" i="1"/>
  <c r="A297" i="1" s="1"/>
  <c r="A97" i="1"/>
  <c r="A96" i="1"/>
  <c r="A205" i="1" l="1"/>
  <c r="A204" i="1"/>
  <c r="A309" i="1"/>
  <c r="A303" i="1"/>
  <c r="A308" i="1"/>
  <c r="A300" i="1"/>
  <c r="A305" i="1"/>
  <c r="A299" i="1"/>
  <c r="A314" i="1"/>
  <c r="A302" i="1"/>
  <c r="A298" i="1"/>
  <c r="A311" i="1"/>
  <c r="A301" i="1"/>
  <c r="A306" i="1"/>
  <c r="A304" i="1"/>
  <c r="A310" i="1"/>
  <c r="A275" i="1"/>
  <c r="A307" i="1"/>
  <c r="D351" i="1"/>
  <c r="A351" i="1" s="1"/>
  <c r="M405" i="1"/>
  <c r="A181" i="1"/>
  <c r="A174" i="1"/>
  <c r="A161" i="1"/>
  <c r="A188" i="1"/>
  <c r="A180" i="1"/>
  <c r="A173" i="1"/>
  <c r="A187" i="1"/>
  <c r="A179" i="1"/>
  <c r="A172" i="1"/>
  <c r="A160" i="1"/>
  <c r="A186" i="1"/>
  <c r="A178" i="1"/>
  <c r="A171" i="1"/>
  <c r="A166" i="1"/>
  <c r="A183" i="1"/>
  <c r="A169" i="1"/>
  <c r="A156" i="1"/>
  <c r="A176" i="1"/>
  <c r="A185" i="1"/>
  <c r="A168" i="1"/>
  <c r="A182" i="1"/>
  <c r="A184" i="1"/>
  <c r="A157" i="1"/>
  <c r="A175" i="1"/>
  <c r="A162" i="1"/>
  <c r="A163" i="1" s="1"/>
  <c r="A159" i="1"/>
  <c r="A170" i="1"/>
  <c r="A158" i="1"/>
  <c r="A177" i="1"/>
  <c r="A218" i="1"/>
  <c r="A219" i="1" s="1"/>
  <c r="A56" i="1"/>
  <c r="A57" i="1" s="1"/>
  <c r="A209" i="1"/>
  <c r="A208" i="1"/>
  <c r="A207" i="1"/>
  <c r="A110" i="1"/>
  <c r="A111" i="1" s="1"/>
  <c r="D405" i="1" l="1"/>
  <c r="A405" i="1" s="1"/>
  <c r="M459" i="1"/>
  <c r="A313" i="1"/>
  <c r="A312" i="1"/>
  <c r="A358" i="1"/>
  <c r="A365" i="1"/>
  <c r="A355" i="1"/>
  <c r="A364" i="1"/>
  <c r="A360" i="1"/>
  <c r="A329" i="1"/>
  <c r="A363" i="1"/>
  <c r="A357" i="1"/>
  <c r="A368" i="1"/>
  <c r="A356" i="1"/>
  <c r="A352" i="1"/>
  <c r="A362" i="1"/>
  <c r="A361" i="1"/>
  <c r="A359" i="1"/>
  <c r="A354" i="1"/>
  <c r="A353" i="1"/>
  <c r="A164" i="1"/>
  <c r="A165" i="1" s="1"/>
  <c r="A295" i="1"/>
  <c r="A287" i="1"/>
  <c r="A280" i="1"/>
  <c r="A268" i="1"/>
  <c r="A294" i="1"/>
  <c r="A286" i="1"/>
  <c r="A279" i="1"/>
  <c r="A274" i="1"/>
  <c r="A267" i="1"/>
  <c r="A293" i="1"/>
  <c r="A285" i="1"/>
  <c r="A278" i="1"/>
  <c r="A266" i="1"/>
  <c r="A292" i="1"/>
  <c r="A284" i="1"/>
  <c r="A272" i="1"/>
  <c r="A273" i="1" s="1"/>
  <c r="A265" i="1"/>
  <c r="A289" i="1"/>
  <c r="A282" i="1"/>
  <c r="A269" i="1"/>
  <c r="A281" i="1"/>
  <c r="A270" i="1"/>
  <c r="A271" i="1" s="1"/>
  <c r="A290" i="1"/>
  <c r="A283" i="1"/>
  <c r="A296" i="1"/>
  <c r="A277" i="1"/>
  <c r="A264" i="1"/>
  <c r="A291" i="1"/>
  <c r="A276" i="1"/>
  <c r="A288" i="1"/>
  <c r="A317" i="1"/>
  <c r="A316" i="1"/>
  <c r="A315" i="1"/>
  <c r="A366" i="1" l="1"/>
  <c r="A367" i="1"/>
  <c r="A371" i="1"/>
  <c r="A370" i="1"/>
  <c r="A369" i="1"/>
  <c r="A344" i="1"/>
  <c r="A337" i="1"/>
  <c r="A330" i="1"/>
  <c r="A324" i="1"/>
  <c r="A325" i="1" s="1"/>
  <c r="A343" i="1"/>
  <c r="A336" i="1"/>
  <c r="A323" i="1"/>
  <c r="A350" i="1"/>
  <c r="A342" i="1"/>
  <c r="A335" i="1"/>
  <c r="A349" i="1"/>
  <c r="A341" i="1"/>
  <c r="A334" i="1"/>
  <c r="A322" i="1"/>
  <c r="A346" i="1"/>
  <c r="A338" i="1"/>
  <c r="A326" i="1"/>
  <c r="A327" i="1" s="1"/>
  <c r="A319" i="1"/>
  <c r="A340" i="1"/>
  <c r="A347" i="1"/>
  <c r="A331" i="1"/>
  <c r="A345" i="1"/>
  <c r="A339" i="1"/>
  <c r="A328" i="1"/>
  <c r="A348" i="1"/>
  <c r="A318" i="1"/>
  <c r="A332" i="1"/>
  <c r="A333" i="1"/>
  <c r="A320" i="1"/>
  <c r="A321" i="1"/>
  <c r="M513" i="1"/>
  <c r="D459" i="1"/>
  <c r="A459" i="1" s="1"/>
  <c r="A413" i="1"/>
  <c r="A407" i="1"/>
  <c r="A422" i="1"/>
  <c r="A410" i="1"/>
  <c r="A406" i="1"/>
  <c r="A415" i="1"/>
  <c r="A412" i="1"/>
  <c r="A417" i="1"/>
  <c r="A411" i="1"/>
  <c r="A418" i="1"/>
  <c r="A408" i="1"/>
  <c r="A416" i="1"/>
  <c r="A414" i="1"/>
  <c r="A409" i="1"/>
  <c r="A383" i="1"/>
  <c r="A419" i="1"/>
  <c r="A472" i="1" l="1"/>
  <c r="A468" i="1"/>
  <c r="A437" i="1"/>
  <c r="A471" i="1"/>
  <c r="A465" i="1"/>
  <c r="A470" i="1"/>
  <c r="A462" i="1"/>
  <c r="A467" i="1"/>
  <c r="A461" i="1"/>
  <c r="A466" i="1"/>
  <c r="A464" i="1"/>
  <c r="A463" i="1"/>
  <c r="A476" i="1"/>
  <c r="A473" i="1"/>
  <c r="A460" i="1"/>
  <c r="A469" i="1"/>
  <c r="A401" i="1"/>
  <c r="A393" i="1"/>
  <c r="A386" i="1"/>
  <c r="A374" i="1"/>
  <c r="A400" i="1"/>
  <c r="A392" i="1"/>
  <c r="A373" i="1"/>
  <c r="A399" i="1"/>
  <c r="A385" i="1"/>
  <c r="A372" i="1"/>
  <c r="A398" i="1"/>
  <c r="A391" i="1"/>
  <c r="A384" i="1"/>
  <c r="A378" i="1"/>
  <c r="A379" i="1" s="1"/>
  <c r="A403" i="1"/>
  <c r="A395" i="1"/>
  <c r="A388" i="1"/>
  <c r="A376" i="1"/>
  <c r="A404" i="1"/>
  <c r="A387" i="1"/>
  <c r="A375" i="1"/>
  <c r="A389" i="1"/>
  <c r="A402" i="1"/>
  <c r="A390" i="1"/>
  <c r="A397" i="1"/>
  <c r="A394" i="1"/>
  <c r="A382" i="1"/>
  <c r="A396" i="1"/>
  <c r="A377" i="1"/>
  <c r="M567" i="1"/>
  <c r="D513" i="1"/>
  <c r="A513" i="1" s="1"/>
  <c r="A423" i="1"/>
  <c r="A425" i="1"/>
  <c r="A424" i="1"/>
  <c r="A421" i="1"/>
  <c r="A420" i="1"/>
  <c r="A530" i="1" l="1"/>
  <c r="A523" i="1"/>
  <c r="A527" i="1"/>
  <c r="A526" i="1"/>
  <c r="A522" i="1"/>
  <c r="A525" i="1"/>
  <c r="A524" i="1"/>
  <c r="A520" i="1"/>
  <c r="A517" i="1"/>
  <c r="A491" i="1"/>
  <c r="A521" i="1"/>
  <c r="A515" i="1"/>
  <c r="A519" i="1"/>
  <c r="A514" i="1"/>
  <c r="A518" i="1"/>
  <c r="A516" i="1"/>
  <c r="M621" i="1"/>
  <c r="D567" i="1"/>
  <c r="A567" i="1" s="1"/>
  <c r="A380" i="1"/>
  <c r="A381" i="1" s="1"/>
  <c r="A479" i="1"/>
  <c r="A478" i="1"/>
  <c r="A477" i="1"/>
  <c r="A474" i="1"/>
  <c r="A475" i="1"/>
  <c r="A458" i="1"/>
  <c r="A450" i="1"/>
  <c r="A443" i="1"/>
  <c r="A457" i="1"/>
  <c r="A449" i="1"/>
  <c r="A442" i="1"/>
  <c r="A430" i="1"/>
  <c r="A456" i="1"/>
  <c r="A448" i="1"/>
  <c r="A441" i="1"/>
  <c r="A436" i="1"/>
  <c r="A429" i="1"/>
  <c r="A455" i="1"/>
  <c r="A447" i="1"/>
  <c r="A440" i="1"/>
  <c r="A428" i="1"/>
  <c r="A452" i="1"/>
  <c r="A445" i="1"/>
  <c r="A438" i="1"/>
  <c r="A432" i="1"/>
  <c r="A433" i="1" s="1"/>
  <c r="A451" i="1"/>
  <c r="A434" i="1"/>
  <c r="A435" i="1" s="1"/>
  <c r="A453" i="1"/>
  <c r="A446" i="1"/>
  <c r="A427" i="1"/>
  <c r="A454" i="1"/>
  <c r="A431" i="1"/>
  <c r="A444" i="1"/>
  <c r="A426" i="1"/>
  <c r="A439" i="1"/>
  <c r="A529" i="1" l="1"/>
  <c r="A528" i="1"/>
  <c r="A579" i="1"/>
  <c r="A573" i="1"/>
  <c r="A578" i="1"/>
  <c r="A570" i="1"/>
  <c r="A575" i="1"/>
  <c r="A569" i="1"/>
  <c r="A584" i="1"/>
  <c r="A572" i="1"/>
  <c r="A568" i="1"/>
  <c r="A577" i="1"/>
  <c r="A581" i="1"/>
  <c r="A580" i="1"/>
  <c r="A576" i="1"/>
  <c r="A545" i="1"/>
  <c r="A574" i="1"/>
  <c r="A571" i="1"/>
  <c r="A507" i="1"/>
  <c r="A493" i="1"/>
  <c r="A480" i="1"/>
  <c r="A506" i="1"/>
  <c r="A499" i="1"/>
  <c r="A492" i="1"/>
  <c r="A486" i="1"/>
  <c r="A487" i="1" s="1"/>
  <c r="A505" i="1"/>
  <c r="A498" i="1"/>
  <c r="A485" i="1"/>
  <c r="A512" i="1"/>
  <c r="A504" i="1"/>
  <c r="A497" i="1"/>
  <c r="A509" i="1"/>
  <c r="A501" i="1"/>
  <c r="A494" i="1"/>
  <c r="A482" i="1"/>
  <c r="A511" i="1"/>
  <c r="A495" i="1"/>
  <c r="A483" i="1"/>
  <c r="A496" i="1"/>
  <c r="A510" i="1"/>
  <c r="A481" i="1"/>
  <c r="A508" i="1"/>
  <c r="A503" i="1"/>
  <c r="A502" i="1"/>
  <c r="A490" i="1"/>
  <c r="A500" i="1"/>
  <c r="A488" i="1"/>
  <c r="A489" i="1" s="1"/>
  <c r="A484" i="1"/>
  <c r="D621" i="1"/>
  <c r="A621" i="1" s="1"/>
  <c r="M675" i="1"/>
  <c r="A532" i="1"/>
  <c r="A533" i="1"/>
  <c r="A531" i="1"/>
  <c r="A583" i="1" l="1"/>
  <c r="A582" i="1"/>
  <c r="A565" i="1"/>
  <c r="A557" i="1"/>
  <c r="A550" i="1"/>
  <c r="A538" i="1"/>
  <c r="A564" i="1"/>
  <c r="A556" i="1"/>
  <c r="A549" i="1"/>
  <c r="A544" i="1"/>
  <c r="A537" i="1"/>
  <c r="A563" i="1"/>
  <c r="A555" i="1"/>
  <c r="A548" i="1"/>
  <c r="A536" i="1"/>
  <c r="A562" i="1"/>
  <c r="A554" i="1"/>
  <c r="A535" i="1"/>
  <c r="A561" i="1"/>
  <c r="A547" i="1"/>
  <c r="A534" i="1"/>
  <c r="A566" i="1"/>
  <c r="A558" i="1"/>
  <c r="A551" i="1"/>
  <c r="A560" i="1"/>
  <c r="A559" i="1"/>
  <c r="A540" i="1"/>
  <c r="A541" i="1" s="1"/>
  <c r="A539" i="1"/>
  <c r="A553" i="1"/>
  <c r="A552" i="1"/>
  <c r="A546" i="1"/>
  <c r="D675" i="1"/>
  <c r="A675" i="1" s="1"/>
  <c r="M729" i="1"/>
  <c r="A628" i="1"/>
  <c r="A635" i="1"/>
  <c r="A625" i="1"/>
  <c r="A634" i="1"/>
  <c r="A630" i="1"/>
  <c r="A599" i="1"/>
  <c r="A633" i="1"/>
  <c r="A627" i="1"/>
  <c r="A632" i="1"/>
  <c r="A624" i="1"/>
  <c r="A638" i="1"/>
  <c r="A626" i="1"/>
  <c r="A622" i="1"/>
  <c r="A631" i="1"/>
  <c r="A629" i="1"/>
  <c r="A623" i="1"/>
  <c r="A587" i="1"/>
  <c r="A586" i="1"/>
  <c r="A585" i="1"/>
  <c r="A636" i="1" l="1"/>
  <c r="A637" i="1"/>
  <c r="M783" i="1"/>
  <c r="D729" i="1"/>
  <c r="A729" i="1" s="1"/>
  <c r="A542" i="1"/>
  <c r="A543" i="1" s="1"/>
  <c r="A614" i="1"/>
  <c r="A607" i="1"/>
  <c r="A600" i="1"/>
  <c r="A594" i="1"/>
  <c r="A595" i="1" s="1"/>
  <c r="A613" i="1"/>
  <c r="A606" i="1"/>
  <c r="A593" i="1"/>
  <c r="A620" i="1"/>
  <c r="A612" i="1"/>
  <c r="A605" i="1"/>
  <c r="A619" i="1"/>
  <c r="A611" i="1"/>
  <c r="A604" i="1"/>
  <c r="A592" i="1"/>
  <c r="A618" i="1"/>
  <c r="A610" i="1"/>
  <c r="A603" i="1"/>
  <c r="A598" i="1"/>
  <c r="A591" i="1"/>
  <c r="A616" i="1"/>
  <c r="A608" i="1"/>
  <c r="A596" i="1"/>
  <c r="A597" i="1" s="1"/>
  <c r="A589" i="1"/>
  <c r="A615" i="1"/>
  <c r="A601" i="1"/>
  <c r="A588" i="1"/>
  <c r="A617" i="1"/>
  <c r="A609" i="1"/>
  <c r="A590" i="1"/>
  <c r="A602" i="1"/>
  <c r="A641" i="1"/>
  <c r="A640" i="1"/>
  <c r="A639" i="1"/>
  <c r="A683" i="1"/>
  <c r="A677" i="1"/>
  <c r="A692" i="1"/>
  <c r="A680" i="1"/>
  <c r="A676" i="1"/>
  <c r="A685" i="1"/>
  <c r="A682" i="1"/>
  <c r="A689" i="1"/>
  <c r="A679" i="1"/>
  <c r="A687" i="1"/>
  <c r="A681" i="1"/>
  <c r="A686" i="1"/>
  <c r="A678" i="1"/>
  <c r="A684" i="1"/>
  <c r="A653" i="1"/>
  <c r="A688" i="1"/>
  <c r="A742" i="1" l="1"/>
  <c r="A738" i="1"/>
  <c r="A707" i="1"/>
  <c r="A741" i="1"/>
  <c r="A735" i="1"/>
  <c r="A740" i="1"/>
  <c r="A732" i="1"/>
  <c r="A737" i="1"/>
  <c r="A731" i="1"/>
  <c r="A746" i="1"/>
  <c r="A734" i="1"/>
  <c r="A730" i="1"/>
  <c r="A736" i="1"/>
  <c r="A743" i="1"/>
  <c r="A733" i="1"/>
  <c r="A739" i="1"/>
  <c r="A691" i="1"/>
  <c r="A690" i="1"/>
  <c r="D783" i="1"/>
  <c r="A783" i="1" s="1"/>
  <c r="M837" i="1"/>
  <c r="A671" i="1"/>
  <c r="A663" i="1"/>
  <c r="A656" i="1"/>
  <c r="A644" i="1"/>
  <c r="A670" i="1"/>
  <c r="A662" i="1"/>
  <c r="A643" i="1"/>
  <c r="A669" i="1"/>
  <c r="A655" i="1"/>
  <c r="A642" i="1"/>
  <c r="A668" i="1"/>
  <c r="A661" i="1"/>
  <c r="A654" i="1"/>
  <c r="A648" i="1"/>
  <c r="A649" i="1" s="1"/>
  <c r="A667" i="1"/>
  <c r="A660" i="1"/>
  <c r="A647" i="1"/>
  <c r="A673" i="1"/>
  <c r="A665" i="1"/>
  <c r="A658" i="1"/>
  <c r="A646" i="1"/>
  <c r="A672" i="1"/>
  <c r="A664" i="1"/>
  <c r="A657" i="1"/>
  <c r="A652" i="1"/>
  <c r="A645" i="1"/>
  <c r="A674" i="1"/>
  <c r="A659" i="1"/>
  <c r="A666" i="1"/>
  <c r="A693" i="1"/>
  <c r="A695" i="1"/>
  <c r="A694" i="1"/>
  <c r="D837" i="1" l="1"/>
  <c r="A837" i="1" s="1"/>
  <c r="M891" i="1"/>
  <c r="A650" i="1"/>
  <c r="A651" i="1" s="1"/>
  <c r="A728" i="1"/>
  <c r="A720" i="1"/>
  <c r="A713" i="1"/>
  <c r="A727" i="1"/>
  <c r="A719" i="1"/>
  <c r="A712" i="1"/>
  <c r="A700" i="1"/>
  <c r="A726" i="1"/>
  <c r="A718" i="1"/>
  <c r="A711" i="1"/>
  <c r="A706" i="1"/>
  <c r="A699" i="1"/>
  <c r="A725" i="1"/>
  <c r="A717" i="1"/>
  <c r="A710" i="1"/>
  <c r="A698" i="1"/>
  <c r="A724" i="1"/>
  <c r="A716" i="1"/>
  <c r="A704" i="1"/>
  <c r="A705" i="1" s="1"/>
  <c r="A697" i="1"/>
  <c r="A722" i="1"/>
  <c r="A715" i="1"/>
  <c r="A708" i="1"/>
  <c r="A702" i="1"/>
  <c r="A703" i="1" s="1"/>
  <c r="A721" i="1"/>
  <c r="A714" i="1"/>
  <c r="A701" i="1"/>
  <c r="A709" i="1"/>
  <c r="A696" i="1"/>
  <c r="A723" i="1"/>
  <c r="A744" i="1"/>
  <c r="A745" i="1"/>
  <c r="A749" i="1"/>
  <c r="A748" i="1"/>
  <c r="A747" i="1"/>
  <c r="A793" i="1"/>
  <c r="A790" i="1"/>
  <c r="A797" i="1"/>
  <c r="A787" i="1"/>
  <c r="A796" i="1"/>
  <c r="A792" i="1"/>
  <c r="A761" i="1"/>
  <c r="A795" i="1"/>
  <c r="A789" i="1"/>
  <c r="A791" i="1"/>
  <c r="A785" i="1"/>
  <c r="A800" i="1"/>
  <c r="A788" i="1"/>
  <c r="A784" i="1"/>
  <c r="A794" i="1"/>
  <c r="A786" i="1"/>
  <c r="A777" i="1" l="1"/>
  <c r="A763" i="1"/>
  <c r="A750" i="1"/>
  <c r="A776" i="1"/>
  <c r="A769" i="1"/>
  <c r="A762" i="1"/>
  <c r="A756" i="1"/>
  <c r="A757" i="1" s="1"/>
  <c r="A775" i="1"/>
  <c r="A768" i="1"/>
  <c r="A755" i="1"/>
  <c r="A782" i="1"/>
  <c r="A774" i="1"/>
  <c r="A767" i="1"/>
  <c r="A781" i="1"/>
  <c r="A773" i="1"/>
  <c r="A766" i="1"/>
  <c r="A754" i="1"/>
  <c r="A779" i="1"/>
  <c r="A771" i="1"/>
  <c r="A764" i="1"/>
  <c r="A752" i="1"/>
  <c r="A778" i="1"/>
  <c r="A770" i="1"/>
  <c r="A758" i="1"/>
  <c r="A759" i="1" s="1"/>
  <c r="A751" i="1"/>
  <c r="A765" i="1"/>
  <c r="A780" i="1"/>
  <c r="A753" i="1"/>
  <c r="A772" i="1"/>
  <c r="A760" i="1"/>
  <c r="A803" i="1"/>
  <c r="A801" i="1"/>
  <c r="A802" i="1"/>
  <c r="M945" i="1"/>
  <c r="D891" i="1"/>
  <c r="A891" i="1" s="1"/>
  <c r="A799" i="1"/>
  <c r="A798" i="1"/>
  <c r="A848" i="1"/>
  <c r="A840" i="1"/>
  <c r="A845" i="1"/>
  <c r="A839" i="1"/>
  <c r="A854" i="1"/>
  <c r="A842" i="1"/>
  <c r="A838" i="1"/>
  <c r="A847" i="1"/>
  <c r="A844" i="1"/>
  <c r="A850" i="1"/>
  <c r="A846" i="1"/>
  <c r="A815" i="1"/>
  <c r="A849" i="1"/>
  <c r="A843" i="1"/>
  <c r="A841" i="1"/>
  <c r="A851" i="1"/>
  <c r="A853" i="1" l="1"/>
  <c r="A852" i="1"/>
  <c r="A856" i="1"/>
  <c r="A855" i="1"/>
  <c r="A857" i="1"/>
  <c r="D945" i="1"/>
  <c r="A945" i="1" s="1"/>
  <c r="M999" i="1"/>
  <c r="A905" i="1"/>
  <c r="A895" i="1"/>
  <c r="A904" i="1"/>
  <c r="A900" i="1"/>
  <c r="A869" i="1"/>
  <c r="A903" i="1"/>
  <c r="A897" i="1"/>
  <c r="A902" i="1"/>
  <c r="A894" i="1"/>
  <c r="A899" i="1"/>
  <c r="A893" i="1"/>
  <c r="A901" i="1"/>
  <c r="A898" i="1"/>
  <c r="A892" i="1"/>
  <c r="A896" i="1"/>
  <c r="A908" i="1"/>
  <c r="A834" i="1"/>
  <c r="A826" i="1"/>
  <c r="A819" i="1"/>
  <c r="A814" i="1"/>
  <c r="A807" i="1"/>
  <c r="A833" i="1"/>
  <c r="A825" i="1"/>
  <c r="A818" i="1"/>
  <c r="A806" i="1"/>
  <c r="A832" i="1"/>
  <c r="A824" i="1"/>
  <c r="A805" i="1"/>
  <c r="A831" i="1"/>
  <c r="A817" i="1"/>
  <c r="A804" i="1"/>
  <c r="A830" i="1"/>
  <c r="A823" i="1"/>
  <c r="A816" i="1"/>
  <c r="A810" i="1"/>
  <c r="A811" i="1" s="1"/>
  <c r="A836" i="1"/>
  <c r="A828" i="1"/>
  <c r="A821" i="1"/>
  <c r="A835" i="1"/>
  <c r="A827" i="1"/>
  <c r="A820" i="1"/>
  <c r="A808" i="1"/>
  <c r="A829" i="1"/>
  <c r="A822" i="1"/>
  <c r="A809" i="1"/>
  <c r="A962" i="1" l="1"/>
  <c r="A950" i="1"/>
  <c r="A946" i="1"/>
  <c r="A955" i="1"/>
  <c r="A952" i="1"/>
  <c r="A959" i="1"/>
  <c r="A949" i="1"/>
  <c r="A958" i="1"/>
  <c r="A954" i="1"/>
  <c r="A923" i="1"/>
  <c r="A956" i="1"/>
  <c r="A948" i="1"/>
  <c r="A953" i="1"/>
  <c r="A947" i="1"/>
  <c r="A951" i="1"/>
  <c r="A957" i="1"/>
  <c r="A883" i="1"/>
  <c r="A876" i="1"/>
  <c r="A863" i="1"/>
  <c r="A890" i="1"/>
  <c r="A882" i="1"/>
  <c r="A875" i="1"/>
  <c r="A889" i="1"/>
  <c r="A881" i="1"/>
  <c r="A874" i="1"/>
  <c r="A862" i="1"/>
  <c r="A888" i="1"/>
  <c r="A880" i="1"/>
  <c r="A873" i="1"/>
  <c r="A868" i="1"/>
  <c r="A861" i="1"/>
  <c r="A887" i="1"/>
  <c r="A879" i="1"/>
  <c r="A872" i="1"/>
  <c r="A860" i="1"/>
  <c r="A885" i="1"/>
  <c r="A871" i="1"/>
  <c r="A858" i="1"/>
  <c r="A884" i="1"/>
  <c r="A877" i="1"/>
  <c r="A870" i="1"/>
  <c r="A864" i="1"/>
  <c r="A865" i="1" s="1"/>
  <c r="A886" i="1"/>
  <c r="A859" i="1"/>
  <c r="A878" i="1"/>
  <c r="A907" i="1"/>
  <c r="A906" i="1"/>
  <c r="M1053" i="1"/>
  <c r="D1053" i="1" s="1"/>
  <c r="A1053" i="1" s="1"/>
  <c r="D999" i="1"/>
  <c r="A999" i="1" s="1"/>
  <c r="A812" i="1"/>
  <c r="A813" i="1" s="1"/>
  <c r="A911" i="1"/>
  <c r="A910" i="1"/>
  <c r="A909" i="1"/>
  <c r="A866" i="1" l="1"/>
  <c r="A867" i="1" s="1"/>
  <c r="A961" i="1"/>
  <c r="A960" i="1"/>
  <c r="A1011" i="1"/>
  <c r="A1005" i="1"/>
  <c r="A1010" i="1"/>
  <c r="A1002" i="1"/>
  <c r="A1007" i="1"/>
  <c r="A1001" i="1"/>
  <c r="A1016" i="1"/>
  <c r="A1004" i="1"/>
  <c r="A1000" i="1"/>
  <c r="A1009" i="1"/>
  <c r="A1013" i="1"/>
  <c r="A1003" i="1"/>
  <c r="A1012" i="1"/>
  <c r="A1008" i="1"/>
  <c r="A977" i="1"/>
  <c r="A1006" i="1"/>
  <c r="A940" i="1"/>
  <c r="A932" i="1"/>
  <c r="A913" i="1"/>
  <c r="A939" i="1"/>
  <c r="A925" i="1"/>
  <c r="A912" i="1"/>
  <c r="A938" i="1"/>
  <c r="A931" i="1"/>
  <c r="A924" i="1"/>
  <c r="A918" i="1"/>
  <c r="A919" i="1" s="1"/>
  <c r="A937" i="1"/>
  <c r="A930" i="1"/>
  <c r="A917" i="1"/>
  <c r="A944" i="1"/>
  <c r="A936" i="1"/>
  <c r="A929" i="1"/>
  <c r="A942" i="1"/>
  <c r="A934" i="1"/>
  <c r="A927" i="1"/>
  <c r="A922" i="1"/>
  <c r="A915" i="1"/>
  <c r="A941" i="1"/>
  <c r="A933" i="1"/>
  <c r="A926" i="1"/>
  <c r="A914" i="1"/>
  <c r="A943" i="1"/>
  <c r="A916" i="1"/>
  <c r="A928" i="1"/>
  <c r="A935" i="1"/>
  <c r="A1060" i="1"/>
  <c r="A1067" i="1"/>
  <c r="A1057" i="1"/>
  <c r="A1066" i="1"/>
  <c r="A1062" i="1"/>
  <c r="A1031" i="1"/>
  <c r="A1065" i="1"/>
  <c r="A1059" i="1"/>
  <c r="A1064" i="1"/>
  <c r="A1056" i="1"/>
  <c r="A1070" i="1"/>
  <c r="A1058" i="1"/>
  <c r="A1054" i="1"/>
  <c r="A1063" i="1"/>
  <c r="A1061" i="1"/>
  <c r="A1055" i="1"/>
  <c r="A964" i="1"/>
  <c r="A963" i="1"/>
  <c r="A965" i="1"/>
  <c r="A1046" i="1" l="1"/>
  <c r="A1039" i="1"/>
  <c r="A1032" i="1"/>
  <c r="A1026" i="1"/>
  <c r="A1027" i="1" s="1"/>
  <c r="A1045" i="1"/>
  <c r="A1038" i="1"/>
  <c r="A1025" i="1"/>
  <c r="A1052" i="1"/>
  <c r="A1044" i="1"/>
  <c r="A1037" i="1"/>
  <c r="A1051" i="1"/>
  <c r="A1043" i="1"/>
  <c r="A1036" i="1"/>
  <c r="A1024" i="1"/>
  <c r="A1050" i="1"/>
  <c r="A1042" i="1"/>
  <c r="A1035" i="1"/>
  <c r="A1030" i="1"/>
  <c r="A1023" i="1"/>
  <c r="A1048" i="1"/>
  <c r="A1040" i="1"/>
  <c r="A1028" i="1"/>
  <c r="A1029" i="1" s="1"/>
  <c r="A1021" i="1"/>
  <c r="A1047" i="1"/>
  <c r="A1033" i="1"/>
  <c r="A1020" i="1"/>
  <c r="A1034" i="1"/>
  <c r="A1049" i="1"/>
  <c r="A1022" i="1"/>
  <c r="A1041" i="1"/>
  <c r="A920" i="1"/>
  <c r="A921" i="1" s="1"/>
  <c r="A1015" i="1"/>
  <c r="A1014" i="1"/>
  <c r="A1073" i="1"/>
  <c r="A1072" i="1"/>
  <c r="A1071" i="1"/>
  <c r="A1068" i="1"/>
  <c r="A1069" i="1"/>
  <c r="A997" i="1"/>
  <c r="A989" i="1"/>
  <c r="A982" i="1"/>
  <c r="A970" i="1"/>
  <c r="A996" i="1"/>
  <c r="A988" i="1"/>
  <c r="A981" i="1"/>
  <c r="A976" i="1"/>
  <c r="A969" i="1"/>
  <c r="A995" i="1"/>
  <c r="A987" i="1"/>
  <c r="A980" i="1"/>
  <c r="A968" i="1"/>
  <c r="A994" i="1"/>
  <c r="A986" i="1"/>
  <c r="A974" i="1"/>
  <c r="A975" i="1" s="1"/>
  <c r="A967" i="1"/>
  <c r="A993" i="1"/>
  <c r="A979" i="1"/>
  <c r="A966" i="1"/>
  <c r="A991" i="1"/>
  <c r="A984" i="1"/>
  <c r="A971" i="1"/>
  <c r="A998" i="1"/>
  <c r="A990" i="1"/>
  <c r="A983" i="1"/>
  <c r="A978" i="1"/>
  <c r="A992" i="1"/>
  <c r="A972" i="1"/>
  <c r="A973" i="1" s="1"/>
  <c r="A985" i="1"/>
  <c r="A1019" i="1"/>
  <c r="A1018" i="1"/>
  <c r="A1017" i="1"/>
</calcChain>
</file>

<file path=xl/sharedStrings.xml><?xml version="1.0" encoding="utf-8"?>
<sst xmlns="http://schemas.openxmlformats.org/spreadsheetml/2006/main" count="841" uniqueCount="55">
  <si>
    <t>Pokyny k vyplneniu: Vypĺňajú sa žlto vyznačené polia !!!</t>
  </si>
  <si>
    <t>Na základe Vašej výzvy na predloženie ponuky Vám predkladáme ponuku a vyhlasujeme, že sme si preštudovali Výzvu na predloženie ponuky a súhlasíme s podmienkami uvedenými vo Výzve na predloženie  ponuky. Čestne vyhlasujeme, že akceptujeme všetky požiadavky zadávateľa zákazky a tieto požiadavky sme zahrnuli do predloženej ponuky.</t>
  </si>
  <si>
    <t>Obchodný názov:</t>
  </si>
  <si>
    <t>Sídlo:</t>
  </si>
  <si>
    <t>IČO:</t>
  </si>
  <si>
    <t>DIČ:</t>
  </si>
  <si>
    <t>Platiteľ DPH / Neplatiteľ DPH / Zahraničný subjekt</t>
  </si>
  <si>
    <t>IČ DPH:</t>
  </si>
  <si>
    <t>Štatutár/ štatutári:</t>
  </si>
  <si>
    <t>Kontaktná adresa:</t>
  </si>
  <si>
    <t>Kontaktná osoba:</t>
  </si>
  <si>
    <t>Mobil:</t>
  </si>
  <si>
    <t>e-mailový kontakt:</t>
  </si>
  <si>
    <t>Položka</t>
  </si>
  <si>
    <t>Uveďte konkrétny názov – výrobca, značka, typové označenie a pod. /
Pri stavbe názov stavby z projektovej dokumentácie</t>
  </si>
  <si>
    <t>Merná jednotka</t>
  </si>
  <si>
    <t>Jednotková cena 
v EUR bez DPH*</t>
  </si>
  <si>
    <t>Množstvo</t>
  </si>
  <si>
    <t>Cena celkom 
v EUR bez DPH</t>
  </si>
  <si>
    <t>Cena celkom 
v EUR vrátane DPH</t>
  </si>
  <si>
    <t>Nízkokapacitné ubytovacie zariadenie - prestavba, prístavba a nadstavba jestvujúcej vedľajšej stavby v Okoči</t>
  </si>
  <si>
    <t>ks</t>
  </si>
  <si>
    <t>Ďalšie súčasti hodnoty obstarávaného zariadenia</t>
  </si>
  <si>
    <t>Doprava na miesto realizácie</t>
  </si>
  <si>
    <t>-</t>
  </si>
  <si>
    <t>Montáž zariadenia a uvedenie do prevádzky</t>
  </si>
  <si>
    <t xml:space="preserve">Cenová ponuka spolu: </t>
  </si>
  <si>
    <t>* Neplatiteľ DPH uvádza jednotkovú cenu celkom.</t>
  </si>
  <si>
    <t>Týmto zároveň potvrdzujeme, že nami predložená ponuka zodpovedá cenám obvyklým v danom mieste a čase.</t>
  </si>
  <si>
    <r>
      <rPr>
        <b/>
        <sz val="11"/>
        <color theme="1"/>
        <rFont val="Calibri"/>
        <family val="2"/>
        <charset val="238"/>
        <scheme val="minor"/>
      </rPr>
      <t>Súčasťou</t>
    </r>
    <r>
      <rPr>
        <sz val="11"/>
        <color theme="1"/>
        <rFont val="Calibri"/>
        <family val="2"/>
        <charset val="238"/>
        <scheme val="minor"/>
      </rPr>
      <t xml:space="preserve"> rozpočtu cenovej ponuky je aj </t>
    </r>
    <r>
      <rPr>
        <b/>
        <u/>
        <sz val="11"/>
        <color theme="1"/>
        <rFont val="Calibri"/>
        <family val="2"/>
        <charset val="238"/>
        <scheme val="minor"/>
      </rPr>
      <t>nacenený výkaz - výmer</t>
    </r>
    <r>
      <rPr>
        <b/>
        <sz val="11"/>
        <color theme="1"/>
        <rFont val="Calibri"/>
        <family val="2"/>
        <charset val="238"/>
        <scheme val="minor"/>
      </rPr>
      <t xml:space="preserve"> (Zmluva o dielo - Príloha č. 1)</t>
    </r>
    <r>
      <rPr>
        <sz val="11"/>
        <color theme="1"/>
        <rFont val="Calibri"/>
        <family val="2"/>
        <charset val="238"/>
        <scheme val="minor"/>
      </rPr>
      <t>.</t>
    </r>
  </si>
  <si>
    <t>Stavebné práce</t>
  </si>
  <si>
    <r>
      <rPr>
        <b/>
        <sz val="11"/>
        <color theme="1"/>
        <rFont val="Calibri"/>
        <family val="2"/>
        <charset val="238"/>
        <scheme val="minor"/>
      </rPr>
      <t xml:space="preserve">Nacenený výkaz-výmer </t>
    </r>
    <r>
      <rPr>
        <sz val="11"/>
        <color theme="1"/>
        <rFont val="Calibri"/>
        <family val="2"/>
        <charset val="238"/>
        <scheme val="minor"/>
      </rPr>
      <t>bude predložený v origináli a bude podpísaný a opečiatkovaný (ak má dodávateľ povinnosť používať pečiatku).</t>
    </r>
  </si>
  <si>
    <t>Miesto:</t>
  </si>
  <si>
    <t>Dátum:</t>
  </si>
  <si>
    <r>
      <rPr>
        <b/>
        <u/>
        <sz val="11"/>
        <color theme="1"/>
        <rFont val="Calibri"/>
        <family val="2"/>
        <charset val="238"/>
        <scheme val="minor"/>
      </rPr>
      <t>Poznámka</t>
    </r>
    <r>
      <rPr>
        <sz val="11"/>
        <color theme="1"/>
        <rFont val="Calibri"/>
        <family val="2"/>
        <charset val="238"/>
        <scheme val="minor"/>
      </rPr>
      <t>: Ponuka musí byť podpísaná v zmysle Živnostenského / Obchodného, resp. iného registra, ktorý oprávňuje uchádzača na podnikanie.</t>
    </r>
  </si>
  <si>
    <r>
      <rPr>
        <b/>
        <u/>
        <sz val="11"/>
        <color theme="1"/>
        <rFont val="Calibri"/>
        <family val="2"/>
        <charset val="238"/>
        <scheme val="minor"/>
      </rPr>
      <t>Poznámka</t>
    </r>
    <r>
      <rPr>
        <b/>
        <sz val="11"/>
        <color theme="1"/>
        <rFont val="Calibri"/>
        <family val="2"/>
        <charset val="238"/>
        <scheme val="minor"/>
      </rPr>
      <t>:</t>
    </r>
    <r>
      <rPr>
        <sz val="11"/>
        <color theme="1"/>
        <rFont val="Calibri"/>
        <family val="2"/>
        <charset val="238"/>
        <scheme val="minor"/>
      </rPr>
      <t xml:space="preserve"> Cenová ponuka musí byť podpísaná v zmysle Živnostenského / Obchodného, resp. iného registra, ktorý oprávňuje uchádzača na podnikanie.</t>
    </r>
  </si>
  <si>
    <t>Názov zariadenia č. 2:</t>
  </si>
  <si>
    <t>Názov zariadenia č. 3:</t>
  </si>
  <si>
    <t>Názov zariadenia č. 4:</t>
  </si>
  <si>
    <t>Názov zariadenia č. 5:</t>
  </si>
  <si>
    <t>Názov zariadenia č. 6:</t>
  </si>
  <si>
    <t>Názov zariadenia č. 7:</t>
  </si>
  <si>
    <t>Názov zariadenia č. 8:</t>
  </si>
  <si>
    <t>Názov zariadenia č. 9:</t>
  </si>
  <si>
    <t>Názov zariadenia č. 10:</t>
  </si>
  <si>
    <t>Názov zariadenia č. 11:</t>
  </si>
  <si>
    <t>Názov zariadenia č. 12:</t>
  </si>
  <si>
    <t>Názov zariadenia č. 13:</t>
  </si>
  <si>
    <t>Názov zariadenia č. 14:</t>
  </si>
  <si>
    <t>Názov zariadenia č. 15:</t>
  </si>
  <si>
    <t>Názov zariadenia č. 16:</t>
  </si>
  <si>
    <t>Názov zariadenia č. 17:</t>
  </si>
  <si>
    <t>Názov zariadenia č. 18:</t>
  </si>
  <si>
    <t>Názov zariadenia č. 19:</t>
  </si>
  <si>
    <t>Názov zariadenia č. 20: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</si>
</sst>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2">
    <xf numFmtId="0" fontId="0" fillId="0" borderId="0"/>
    <xf numFmtId="0" fontId="6" fillId="0" borderId="0"/>
  </cellStyleXfs>
  <cellXfs count="107">
    <xf numFmtId="0" fontId="0" fillId="0" borderId="0" xfId="0"/>
    <xf numFmtId="0" fontId="2" fillId="0" borderId="0" xfId="0" applyFont="1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quotePrefix="1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49" fontId="0" fillId="0" borderId="0" xfId="0" applyNumberFormat="1"/>
    <xf numFmtId="49" fontId="0" fillId="4" borderId="0" xfId="0" applyNumberFormat="1" applyFill="1"/>
    <xf numFmtId="0" fontId="11" fillId="2" borderId="22" xfId="0" applyFont="1" applyFill="1" applyBorder="1" applyAlignment="1">
      <alignment horizontal="center" vertical="center" wrapText="1"/>
    </xf>
    <xf numFmtId="0" fontId="10" fillId="2" borderId="23" xfId="0" applyFont="1" applyFill="1" applyBorder="1" applyAlignment="1">
      <alignment vertical="center" wrapText="1"/>
    </xf>
    <xf numFmtId="0" fontId="9" fillId="2" borderId="23" xfId="0" applyFont="1" applyFill="1" applyBorder="1" applyAlignment="1">
      <alignment vertical="center" wrapText="1"/>
    </xf>
    <xf numFmtId="0" fontId="9" fillId="2" borderId="24" xfId="0" applyFont="1" applyFill="1" applyBorder="1" applyAlignment="1">
      <alignment vertical="center" wrapText="1"/>
    </xf>
    <xf numFmtId="164" fontId="12" fillId="4" borderId="27" xfId="0" applyNumberFormat="1" applyFont="1" applyFill="1" applyBorder="1" applyAlignment="1">
      <alignment horizontal="center" vertical="center" wrapText="1"/>
    </xf>
    <xf numFmtId="4" fontId="12" fillId="3" borderId="28" xfId="0" applyNumberFormat="1" applyFont="1" applyFill="1" applyBorder="1" applyAlignment="1" applyProtection="1">
      <alignment vertical="center" wrapText="1"/>
      <protection locked="0"/>
    </xf>
    <xf numFmtId="164" fontId="12" fillId="4" borderId="29" xfId="0" applyNumberFormat="1" applyFont="1" applyFill="1" applyBorder="1" applyAlignment="1">
      <alignment vertical="center" wrapText="1"/>
    </xf>
    <xf numFmtId="4" fontId="12" fillId="0" borderId="29" xfId="0" applyNumberFormat="1" applyFont="1" applyBorder="1" applyAlignment="1">
      <alignment vertical="center" wrapText="1"/>
    </xf>
    <xf numFmtId="4" fontId="12" fillId="0" borderId="27" xfId="0" applyNumberFormat="1" applyFont="1" applyBorder="1" applyAlignment="1">
      <alignment vertical="center" wrapText="1"/>
    </xf>
    <xf numFmtId="164" fontId="12" fillId="4" borderId="31" xfId="0" applyNumberFormat="1" applyFont="1" applyFill="1" applyBorder="1" applyAlignment="1">
      <alignment horizontal="center" vertical="center" wrapText="1"/>
    </xf>
    <xf numFmtId="4" fontId="12" fillId="3" borderId="32" xfId="0" applyNumberFormat="1" applyFont="1" applyFill="1" applyBorder="1" applyAlignment="1" applyProtection="1">
      <alignment vertical="center" wrapText="1"/>
      <protection locked="0"/>
    </xf>
    <xf numFmtId="164" fontId="12" fillId="4" borderId="33" xfId="0" applyNumberFormat="1" applyFont="1" applyFill="1" applyBorder="1" applyAlignment="1">
      <alignment vertical="center" wrapText="1"/>
    </xf>
    <xf numFmtId="4" fontId="12" fillId="0" borderId="33" xfId="0" applyNumberFormat="1" applyFont="1" applyBorder="1" applyAlignment="1">
      <alignment vertical="center" wrapText="1"/>
    </xf>
    <xf numFmtId="4" fontId="12" fillId="0" borderId="31" xfId="0" applyNumberFormat="1" applyFont="1" applyBorder="1" applyAlignment="1">
      <alignment vertical="center" wrapText="1"/>
    </xf>
    <xf numFmtId="164" fontId="12" fillId="4" borderId="35" xfId="0" applyNumberFormat="1" applyFont="1" applyFill="1" applyBorder="1" applyAlignment="1">
      <alignment horizontal="center" vertical="center" wrapText="1"/>
    </xf>
    <xf numFmtId="4" fontId="12" fillId="3" borderId="36" xfId="0" applyNumberFormat="1" applyFont="1" applyFill="1" applyBorder="1" applyAlignment="1" applyProtection="1">
      <alignment vertical="center" wrapText="1"/>
      <protection locked="0"/>
    </xf>
    <xf numFmtId="164" fontId="12" fillId="4" borderId="37" xfId="0" applyNumberFormat="1" applyFont="1" applyFill="1" applyBorder="1" applyAlignment="1">
      <alignment vertical="center" wrapText="1"/>
    </xf>
    <xf numFmtId="4" fontId="12" fillId="0" borderId="37" xfId="0" applyNumberFormat="1" applyFont="1" applyBorder="1" applyAlignment="1">
      <alignment vertical="center" wrapText="1"/>
    </xf>
    <xf numFmtId="4" fontId="12" fillId="0" borderId="35" xfId="0" applyNumberFormat="1" applyFont="1" applyBorder="1" applyAlignment="1">
      <alignment vertical="center" wrapText="1"/>
    </xf>
    <xf numFmtId="0" fontId="12" fillId="4" borderId="26" xfId="0" applyFont="1" applyFill="1" applyBorder="1" applyAlignment="1">
      <alignment vertical="center" wrapText="1"/>
    </xf>
    <xf numFmtId="0" fontId="12" fillId="4" borderId="14" xfId="0" applyFont="1" applyFill="1" applyBorder="1" applyAlignment="1">
      <alignment vertical="center" wrapText="1"/>
    </xf>
    <xf numFmtId="0" fontId="0" fillId="0" borderId="0" xfId="0" applyBorder="1" applyAlignment="1">
      <alignment vertical="center"/>
    </xf>
    <xf numFmtId="49" fontId="0" fillId="0" borderId="18" xfId="0" applyNumberFormat="1" applyBorder="1"/>
    <xf numFmtId="0" fontId="0" fillId="0" borderId="18" xfId="0" applyBorder="1" applyAlignment="1">
      <alignment vertical="center"/>
    </xf>
    <xf numFmtId="0" fontId="9" fillId="0" borderId="18" xfId="0" applyFont="1" applyBorder="1" applyAlignment="1">
      <alignment horizontal="right" vertical="center"/>
    </xf>
    <xf numFmtId="4" fontId="1" fillId="2" borderId="41" xfId="0" applyNumberFormat="1" applyFont="1" applyFill="1" applyBorder="1" applyAlignment="1">
      <alignment vertical="center"/>
    </xf>
    <xf numFmtId="49" fontId="14" fillId="0" borderId="0" xfId="0" applyNumberFormat="1" applyFont="1" applyBorder="1" applyAlignment="1">
      <alignment vertical="top"/>
    </xf>
    <xf numFmtId="0" fontId="0" fillId="0" borderId="0" xfId="0" applyBorder="1"/>
    <xf numFmtId="0" fontId="8" fillId="0" borderId="0" xfId="1" applyFont="1" applyAlignment="1">
      <alignment horizontal="right" vertical="center"/>
    </xf>
    <xf numFmtId="0" fontId="8" fillId="0" borderId="43" xfId="1" applyFont="1" applyBorder="1" applyAlignment="1">
      <alignment vertical="center"/>
    </xf>
    <xf numFmtId="0" fontId="8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8" fillId="0" borderId="43" xfId="1" applyFont="1" applyBorder="1" applyAlignment="1">
      <alignment vertical="center" wrapText="1"/>
    </xf>
    <xf numFmtId="0" fontId="8" fillId="0" borderId="0" xfId="1" applyFont="1" applyAlignment="1">
      <alignment vertical="center" wrapText="1"/>
    </xf>
    <xf numFmtId="0" fontId="8" fillId="0" borderId="0" xfId="1" applyFont="1" applyAlignment="1">
      <alignment horizontal="center" vertical="center"/>
    </xf>
    <xf numFmtId="49" fontId="0" fillId="0" borderId="0" xfId="0" applyNumberFormat="1" applyAlignment="1">
      <alignment vertical="center" wrapText="1"/>
    </xf>
    <xf numFmtId="0" fontId="1" fillId="0" borderId="10" xfId="0" applyFont="1" applyBorder="1" applyAlignment="1">
      <alignment horizontal="center" wrapText="1"/>
    </xf>
    <xf numFmtId="0" fontId="1" fillId="0" borderId="42" xfId="0" applyFont="1" applyBorder="1" applyAlignment="1">
      <alignment horizontal="center" wrapText="1"/>
    </xf>
    <xf numFmtId="0" fontId="1" fillId="0" borderId="30" xfId="0" applyFont="1" applyBorder="1" applyAlignment="1">
      <alignment horizontal="center" wrapText="1"/>
    </xf>
    <xf numFmtId="49" fontId="0" fillId="0" borderId="0" xfId="0" applyNumberFormat="1"/>
    <xf numFmtId="49" fontId="0" fillId="0" borderId="0" xfId="0" applyNumberFormat="1" applyAlignment="1">
      <alignment horizontal="justify" wrapText="1"/>
    </xf>
    <xf numFmtId="0" fontId="8" fillId="0" borderId="0" xfId="1" applyFont="1" applyAlignment="1">
      <alignment horizontal="center" vertical="center"/>
    </xf>
    <xf numFmtId="49" fontId="0" fillId="0" borderId="0" xfId="0" applyNumberFormat="1" applyAlignment="1">
      <alignment horizontal="justify" vertical="center" wrapText="1"/>
    </xf>
    <xf numFmtId="0" fontId="12" fillId="4" borderId="9" xfId="0" applyFont="1" applyFill="1" applyBorder="1" applyAlignment="1">
      <alignment vertical="center" wrapText="1"/>
    </xf>
    <xf numFmtId="0" fontId="12" fillId="4" borderId="11" xfId="0" applyFont="1" applyFill="1" applyBorder="1" applyAlignment="1">
      <alignment vertical="center" wrapText="1"/>
    </xf>
    <xf numFmtId="0" fontId="12" fillId="4" borderId="12" xfId="0" applyFont="1" applyFill="1" applyBorder="1" applyAlignment="1">
      <alignment vertical="center" wrapText="1"/>
    </xf>
    <xf numFmtId="0" fontId="13" fillId="3" borderId="30" xfId="0" applyFont="1" applyFill="1" applyBorder="1" applyAlignment="1" applyProtection="1">
      <alignment vertical="center" wrapText="1"/>
      <protection locked="0"/>
    </xf>
    <xf numFmtId="0" fontId="13" fillId="3" borderId="10" xfId="0" applyFont="1" applyFill="1" applyBorder="1" applyAlignment="1" applyProtection="1">
      <alignment vertical="center" wrapText="1"/>
      <protection locked="0"/>
    </xf>
    <xf numFmtId="0" fontId="12" fillId="4" borderId="13" xfId="0" applyFont="1" applyFill="1" applyBorder="1" applyAlignment="1">
      <alignment vertical="center" wrapText="1"/>
    </xf>
    <xf numFmtId="0" fontId="12" fillId="4" borderId="15" xfId="0" applyFont="1" applyFill="1" applyBorder="1" applyAlignment="1">
      <alignment vertical="center" wrapText="1"/>
    </xf>
    <xf numFmtId="0" fontId="12" fillId="4" borderId="16" xfId="0" applyFont="1" applyFill="1" applyBorder="1" applyAlignment="1">
      <alignment vertical="center" wrapText="1"/>
    </xf>
    <xf numFmtId="0" fontId="13" fillId="3" borderId="34" xfId="0" applyFont="1" applyFill="1" applyBorder="1" applyAlignment="1" applyProtection="1">
      <alignment vertical="center" wrapText="1"/>
      <protection locked="0"/>
    </xf>
    <xf numFmtId="0" fontId="13" fillId="3" borderId="14" xfId="0" applyFont="1" applyFill="1" applyBorder="1" applyAlignment="1" applyProtection="1">
      <alignment vertical="center" wrapText="1"/>
      <protection locked="0"/>
    </xf>
    <xf numFmtId="0" fontId="12" fillId="4" borderId="17" xfId="0" applyFont="1" applyFill="1" applyBorder="1" applyAlignment="1">
      <alignment horizontal="center" vertical="center" wrapText="1"/>
    </xf>
    <xf numFmtId="0" fontId="12" fillId="4" borderId="38" xfId="0" applyFont="1" applyFill="1" applyBorder="1" applyAlignment="1">
      <alignment horizontal="center" vertical="center" wrapText="1"/>
    </xf>
    <xf numFmtId="0" fontId="12" fillId="4" borderId="39" xfId="0" applyFont="1" applyFill="1" applyBorder="1" applyAlignment="1">
      <alignment horizontal="center" vertical="center" wrapText="1"/>
    </xf>
    <xf numFmtId="0" fontId="12" fillId="4" borderId="40" xfId="0" applyFont="1" applyFill="1" applyBorder="1" applyAlignment="1">
      <alignment horizontal="center" vertical="center" wrapText="1"/>
    </xf>
    <xf numFmtId="0" fontId="13" fillId="4" borderId="6" xfId="0" applyFont="1" applyFill="1" applyBorder="1" applyAlignment="1" applyProtection="1">
      <alignment horizontal="center" vertical="center" wrapText="1"/>
      <protection locked="0"/>
    </xf>
    <xf numFmtId="0" fontId="13" fillId="4" borderId="26" xfId="0" applyFont="1" applyFill="1" applyBorder="1" applyAlignment="1" applyProtection="1">
      <alignment horizontal="center" vertical="center" wrapText="1"/>
      <protection locked="0"/>
    </xf>
    <xf numFmtId="0" fontId="13" fillId="4" borderId="13" xfId="0" applyFont="1" applyFill="1" applyBorder="1" applyAlignment="1" applyProtection="1">
      <alignment horizontal="center" vertical="center" wrapText="1"/>
      <protection locked="0"/>
    </xf>
    <xf numFmtId="0" fontId="13" fillId="4" borderId="14" xfId="0" applyFont="1" applyFill="1" applyBorder="1" applyAlignment="1" applyProtection="1">
      <alignment horizontal="center" vertical="center" wrapText="1"/>
      <protection locked="0"/>
    </xf>
    <xf numFmtId="0" fontId="12" fillId="4" borderId="6" xfId="0" applyFont="1" applyFill="1" applyBorder="1" applyAlignment="1">
      <alignment vertical="center" wrapText="1"/>
    </xf>
    <xf numFmtId="0" fontId="12" fillId="4" borderId="7" xfId="0" applyFont="1" applyFill="1" applyBorder="1" applyAlignment="1">
      <alignment vertical="center" wrapText="1"/>
    </xf>
    <xf numFmtId="0" fontId="12" fillId="4" borderId="8" xfId="0" applyFont="1" applyFill="1" applyBorder="1" applyAlignment="1">
      <alignment vertical="center" wrapText="1"/>
    </xf>
    <xf numFmtId="0" fontId="13" fillId="3" borderId="25" xfId="0" applyFont="1" applyFill="1" applyBorder="1" applyAlignment="1" applyProtection="1">
      <alignment vertical="center" wrapText="1"/>
      <protection locked="0"/>
    </xf>
    <xf numFmtId="0" fontId="13" fillId="3" borderId="26" xfId="0" applyFont="1" applyFill="1" applyBorder="1" applyAlignment="1" applyProtection="1">
      <alignment vertical="center" wrapText="1"/>
      <protection locked="0"/>
    </xf>
    <xf numFmtId="0" fontId="8" fillId="0" borderId="13" xfId="1" applyFont="1" applyBorder="1" applyAlignment="1">
      <alignment vertical="center"/>
    </xf>
    <xf numFmtId="0" fontId="8" fillId="0" borderId="14" xfId="1" applyFont="1" applyBorder="1" applyAlignment="1">
      <alignment vertical="center"/>
    </xf>
    <xf numFmtId="0" fontId="7" fillId="3" borderId="13" xfId="1" applyFont="1" applyFill="1" applyBorder="1" applyAlignment="1" applyProtection="1">
      <alignment horizontal="center" vertical="center"/>
      <protection locked="0"/>
    </xf>
    <xf numFmtId="0" fontId="7" fillId="3" borderId="15" xfId="1" applyFont="1" applyFill="1" applyBorder="1" applyAlignment="1" applyProtection="1">
      <alignment horizontal="center" vertical="center"/>
      <protection locked="0"/>
    </xf>
    <xf numFmtId="0" fontId="7" fillId="3" borderId="16" xfId="1" applyFont="1" applyFill="1" applyBorder="1" applyAlignment="1" applyProtection="1">
      <alignment horizontal="center" vertical="center"/>
      <protection locked="0"/>
    </xf>
    <xf numFmtId="0" fontId="1" fillId="0" borderId="0" xfId="0" applyNumberFormat="1" applyFont="1" applyAlignment="1">
      <alignment horizontal="right"/>
    </xf>
    <xf numFmtId="0" fontId="0" fillId="4" borderId="0" xfId="0" applyFill="1"/>
    <xf numFmtId="0" fontId="9" fillId="2" borderId="17" xfId="0" applyFont="1" applyFill="1" applyBorder="1" applyAlignment="1">
      <alignment vertical="center" wrapText="1"/>
    </xf>
    <xf numFmtId="0" fontId="9" fillId="2" borderId="18" xfId="0" applyFont="1" applyFill="1" applyBorder="1" applyAlignment="1">
      <alignment vertical="center" wrapText="1"/>
    </xf>
    <xf numFmtId="0" fontId="9" fillId="2" borderId="19" xfId="0" applyFont="1" applyFill="1" applyBorder="1" applyAlignment="1">
      <alignment vertical="center" wrapText="1"/>
    </xf>
    <xf numFmtId="0" fontId="10" fillId="2" borderId="20" xfId="0" applyFont="1" applyFill="1" applyBorder="1" applyAlignment="1">
      <alignment vertical="center" wrapText="1"/>
    </xf>
    <xf numFmtId="0" fontId="10" fillId="2" borderId="21" xfId="0" applyFont="1" applyFill="1" applyBorder="1" applyAlignment="1">
      <alignment vertical="center" wrapText="1"/>
    </xf>
    <xf numFmtId="0" fontId="8" fillId="0" borderId="9" xfId="1" applyFont="1" applyBorder="1" applyAlignment="1">
      <alignment vertical="center"/>
    </xf>
    <xf numFmtId="0" fontId="8" fillId="0" borderId="10" xfId="1" applyFont="1" applyBorder="1" applyAlignment="1">
      <alignment vertical="center"/>
    </xf>
    <xf numFmtId="0" fontId="7" fillId="3" borderId="9" xfId="1" applyFont="1" applyFill="1" applyBorder="1" applyAlignment="1" applyProtection="1">
      <alignment horizontal="center" vertical="center"/>
      <protection locked="0"/>
    </xf>
    <xf numFmtId="0" fontId="7" fillId="3" borderId="11" xfId="1" applyFont="1" applyFill="1" applyBorder="1" applyAlignment="1" applyProtection="1">
      <alignment horizontal="center" vertical="center"/>
      <protection locked="0"/>
    </xf>
    <xf numFmtId="0" fontId="7" fillId="3" borderId="12" xfId="1" applyFont="1" applyFill="1" applyBorder="1" applyAlignment="1" applyProtection="1">
      <alignment horizontal="center" vertical="center"/>
      <protection locked="0"/>
    </xf>
    <xf numFmtId="0" fontId="8" fillId="0" borderId="9" xfId="1" applyFont="1" applyBorder="1" applyAlignment="1">
      <alignment vertical="center" wrapText="1"/>
    </xf>
    <xf numFmtId="0" fontId="8" fillId="0" borderId="10" xfId="1" applyFont="1" applyBorder="1" applyAlignment="1">
      <alignment vertical="center" wrapText="1"/>
    </xf>
    <xf numFmtId="0" fontId="8" fillId="0" borderId="9" xfId="1" applyFont="1" applyBorder="1" applyAlignment="1">
      <alignment vertical="top"/>
    </xf>
    <xf numFmtId="0" fontId="8" fillId="0" borderId="10" xfId="1" applyFont="1" applyBorder="1" applyAlignment="1">
      <alignment vertical="top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7" fillId="2" borderId="1" xfId="1" applyFont="1" applyFill="1" applyBorder="1" applyAlignment="1">
      <alignment vertical="center"/>
    </xf>
    <xf numFmtId="0" fontId="7" fillId="2" borderId="2" xfId="1" applyFont="1" applyFill="1" applyBorder="1" applyAlignment="1">
      <alignment vertical="center"/>
    </xf>
    <xf numFmtId="0" fontId="7" fillId="2" borderId="3" xfId="1" applyFont="1" applyFill="1" applyBorder="1" applyAlignment="1">
      <alignment vertical="center"/>
    </xf>
    <xf numFmtId="0" fontId="8" fillId="0" borderId="4" xfId="1" applyFont="1" applyBorder="1" applyAlignment="1">
      <alignment vertical="center"/>
    </xf>
    <xf numFmtId="0" fontId="8" fillId="0" borderId="5" xfId="1" applyFont="1" applyBorder="1" applyAlignment="1">
      <alignment vertical="center"/>
    </xf>
    <xf numFmtId="0" fontId="7" fillId="3" borderId="6" xfId="1" applyFont="1" applyFill="1" applyBorder="1" applyAlignment="1" applyProtection="1">
      <alignment horizontal="center" vertical="center"/>
      <protection locked="0"/>
    </xf>
    <xf numFmtId="0" fontId="7" fillId="3" borderId="7" xfId="1" applyFont="1" applyFill="1" applyBorder="1" applyAlignment="1" applyProtection="1">
      <alignment horizontal="center" vertical="center"/>
      <protection locked="0"/>
    </xf>
    <xf numFmtId="0" fontId="7" fillId="3" borderId="8" xfId="1" applyFont="1" applyFill="1" applyBorder="1" applyAlignment="1" applyProtection="1">
      <alignment horizontal="center" vertical="center"/>
      <protection locked="0"/>
    </xf>
  </cellXfs>
  <cellStyles count="2">
    <cellStyle name="Normal 2" xfId="1" xr:uid="{BF45861E-C5B9-4E78-8903-3E9EF647879A}"/>
    <cellStyle name="Normálna" xfId="0" builtinId="0"/>
  </cellStyles>
  <dxfs count="20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_PRV_M&#381;P_OPVaI/Temp/Obstaravanie_PRV_Usmernenie%20&#269;.%208_2017/Predloha_usmernenie_8_2017%20-%20aktualiz&#225;cia%20&#269;.%20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plnomocnenie"/>
      <sheetName val="Menovanie komisie"/>
      <sheetName val="Konflikt záujmov"/>
      <sheetName val="Obálka malá - tlač"/>
      <sheetName val="Výzva na prieskum trhu"/>
      <sheetName val="Určenie PHZ"/>
      <sheetName val="Príloha č. 1"/>
      <sheetName val="Príloha č. 2"/>
      <sheetName val="Výzva na predloženie CP - list"/>
      <sheetName val="Výzva na predkladanie ponúk"/>
      <sheetName val="Súťažné podklady"/>
      <sheetName val="Čestné vyhlásenie"/>
      <sheetName val="Zmena termínu otvárania"/>
      <sheetName val="Výzva na doplnenie CP"/>
      <sheetName val="Zmena termínu vyhodnotenia"/>
      <sheetName val="Prezenčná listina"/>
      <sheetName val="Zápisnica z vyhodnotenia ponúk"/>
      <sheetName val="Oznámenie o výsledku"/>
      <sheetName val="Výzva na doloženie registra"/>
      <sheetName val="Výzva na súčinnosť"/>
      <sheetName val="Výzvy PPA"/>
      <sheetName val="Pracovné dni"/>
      <sheetName val="Sviatky"/>
    </sheetNames>
    <sheetDataSet>
      <sheetData sheetId="0">
        <row r="10">
          <cell r="F10" t="str">
            <v>stavebné práce</v>
          </cell>
        </row>
        <row r="21">
          <cell r="K21">
            <v>45175</v>
          </cell>
        </row>
        <row r="42">
          <cell r="A42">
            <v>1</v>
          </cell>
          <cell r="B42" t="str">
            <v>Nízkokapacitné ubytovacie zariadenie - prestavba, prístavba a nadstavba jestvujúcej vedľajšej stavby v Okoči</v>
          </cell>
        </row>
        <row r="43">
          <cell r="A43">
            <v>2</v>
          </cell>
        </row>
        <row r="44">
          <cell r="A44">
            <v>3</v>
          </cell>
        </row>
        <row r="45">
          <cell r="A45">
            <v>4</v>
          </cell>
        </row>
        <row r="46">
          <cell r="A46">
            <v>5</v>
          </cell>
        </row>
        <row r="47">
          <cell r="A47">
            <v>6</v>
          </cell>
        </row>
        <row r="48">
          <cell r="A48">
            <v>7</v>
          </cell>
        </row>
        <row r="49">
          <cell r="A49">
            <v>8</v>
          </cell>
        </row>
        <row r="50">
          <cell r="A50">
            <v>9</v>
          </cell>
        </row>
        <row r="51">
          <cell r="A51">
            <v>10</v>
          </cell>
        </row>
        <row r="52">
          <cell r="A52">
            <v>11</v>
          </cell>
        </row>
        <row r="53">
          <cell r="A53">
            <v>12</v>
          </cell>
        </row>
        <row r="54">
          <cell r="A54">
            <v>13</v>
          </cell>
        </row>
        <row r="55">
          <cell r="A55">
            <v>14</v>
          </cell>
        </row>
        <row r="56">
          <cell r="A56">
            <v>15</v>
          </cell>
        </row>
        <row r="57">
          <cell r="A57">
            <v>16</v>
          </cell>
        </row>
        <row r="58">
          <cell r="A58">
            <v>17</v>
          </cell>
        </row>
        <row r="59">
          <cell r="A59">
            <v>18</v>
          </cell>
        </row>
        <row r="60">
          <cell r="A60">
            <v>19</v>
          </cell>
        </row>
        <row r="61">
          <cell r="A61">
            <v>20</v>
          </cell>
        </row>
        <row r="63">
          <cell r="E63" t="str">
            <v>cenové ponuky komplexne</v>
          </cell>
        </row>
      </sheetData>
      <sheetData sheetId="1"/>
      <sheetData sheetId="2"/>
      <sheetData sheetId="3"/>
      <sheetData sheetId="4"/>
      <sheetData sheetId="5">
        <row r="2">
          <cell r="B2" t="str">
            <v>Výzva na predloženie ponúk - prieskum trhu</v>
          </cell>
        </row>
        <row r="143">
          <cell r="C143" t="str">
            <v xml:space="preserve">Príloha č. 2: </v>
          </cell>
          <cell r="E143" t="str">
            <v>Cena dodávaného predmetu zákazky</v>
          </cell>
        </row>
      </sheetData>
      <sheetData sheetId="6"/>
      <sheetData sheetId="7"/>
      <sheetData sheetId="8"/>
      <sheetData sheetId="9"/>
      <sheetData sheetId="10">
        <row r="102">
          <cell r="E102" t="str">
            <v xml:space="preserve"> – Príloha č. 2:</v>
          </cell>
          <cell r="H102" t="str">
            <v>Cena dodávaného predmetu zákazky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22">
          <cell r="B22" t="str">
            <v>4.1</v>
          </cell>
        </row>
        <row r="23">
          <cell r="B23" t="str">
            <v>4.2</v>
          </cell>
        </row>
        <row r="24">
          <cell r="B24" t="str">
            <v>8.6 (2017)</v>
          </cell>
        </row>
        <row r="25">
          <cell r="B25" t="str">
            <v>8.6 (2019)</v>
          </cell>
        </row>
        <row r="26">
          <cell r="B26" t="str">
            <v>16.4</v>
          </cell>
        </row>
      </sheetData>
      <sheetData sheetId="22"/>
      <sheetData sheetId="23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99DC4F-9807-43D9-B262-6268E56F13BB}">
  <sheetPr codeName="Sheet21" filterMode="1"/>
  <dimension ref="A1:M1083"/>
  <sheetViews>
    <sheetView tabSelected="1" view="pageBreakPreview" zoomScaleNormal="100" zoomScaleSheetLayoutView="100" workbookViewId="0">
      <pane ySplit="3" topLeftCell="A4" activePane="bottomLeft" state="frozen"/>
      <selection pane="bottomLeft" activeCell="H36" sqref="H36"/>
    </sheetView>
  </sheetViews>
  <sheetFormatPr defaultColWidth="9.109375" defaultRowHeight="14.4" x14ac:dyDescent="0.3"/>
  <cols>
    <col min="1" max="1" width="4.6640625" customWidth="1"/>
    <col min="2" max="2" width="4.33203125" style="8" customWidth="1"/>
    <col min="3" max="3" width="15.6640625" customWidth="1"/>
    <col min="4" max="4" width="18.6640625" customWidth="1"/>
    <col min="5" max="6" width="14.44140625" customWidth="1"/>
    <col min="7" max="7" width="7.109375" customWidth="1"/>
    <col min="8" max="8" width="13.6640625" customWidth="1"/>
    <col min="9" max="9" width="7.5546875" customWidth="1"/>
    <col min="10" max="11" width="13.6640625" customWidth="1"/>
    <col min="12" max="12" width="6.5546875" bestFit="1" customWidth="1"/>
    <col min="13" max="13" width="14.5546875" style="1" bestFit="1" customWidth="1"/>
    <col min="26" max="26" width="9.44140625" bestFit="1" customWidth="1"/>
  </cols>
  <sheetData>
    <row r="1" spans="1:13" x14ac:dyDescent="0.3">
      <c r="A1">
        <v>1</v>
      </c>
      <c r="B1"/>
    </row>
    <row r="2" spans="1:13" ht="18" x14ac:dyDescent="0.3">
      <c r="A2" s="2">
        <v>1</v>
      </c>
      <c r="B2" s="3" t="s">
        <v>0</v>
      </c>
      <c r="C2" s="3"/>
      <c r="D2" s="3"/>
    </row>
    <row r="3" spans="1:13" x14ac:dyDescent="0.3">
      <c r="A3">
        <v>1</v>
      </c>
      <c r="B3"/>
    </row>
    <row r="4" spans="1:13" s="2" customFormat="1" ht="21" hidden="1" x14ac:dyDescent="0.3">
      <c r="A4" s="2">
        <f>A27*IF(J4="",0,1)</f>
        <v>0</v>
      </c>
      <c r="B4" s="4"/>
      <c r="C4" s="5"/>
      <c r="D4" s="5"/>
      <c r="E4" s="5"/>
      <c r="F4" s="5"/>
      <c r="G4" s="5"/>
      <c r="H4" s="5"/>
      <c r="I4" s="5"/>
      <c r="J4" s="97" t="str">
        <f>IF([1]summary!$K$21="",'[1]Výzva na prieskum trhu'!$C$143,"")</f>
        <v/>
      </c>
      <c r="K4" s="97"/>
      <c r="M4" s="6"/>
    </row>
    <row r="5" spans="1:13" s="2" customFormat="1" ht="23.4" x14ac:dyDescent="0.3">
      <c r="A5" s="2">
        <f>A27</f>
        <v>1</v>
      </c>
      <c r="B5" s="98" t="str">
        <f>IF([1]summary!$K$21="",'[1]Výzva na prieskum trhu'!$B$2,'[1]Výzva na predkladanie ponúk'!$E$102)</f>
        <v xml:space="preserve"> – Príloha č. 2:</v>
      </c>
      <c r="C5" s="98"/>
      <c r="D5" s="98"/>
      <c r="E5" s="98"/>
      <c r="F5" s="98"/>
      <c r="G5" s="98"/>
      <c r="H5" s="98"/>
      <c r="I5" s="98"/>
      <c r="J5" s="98"/>
      <c r="K5" s="98"/>
      <c r="M5" s="6"/>
    </row>
    <row r="6" spans="1:13" s="2" customFormat="1" x14ac:dyDescent="0.3">
      <c r="A6" s="2">
        <f>A27</f>
        <v>1</v>
      </c>
      <c r="B6" s="7"/>
      <c r="C6" s="7"/>
      <c r="D6" s="7"/>
      <c r="E6" s="7"/>
      <c r="F6" s="7"/>
      <c r="G6" s="7"/>
      <c r="H6" s="7"/>
      <c r="I6" s="7"/>
      <c r="J6" s="7"/>
      <c r="K6" s="7"/>
      <c r="M6" s="6"/>
    </row>
    <row r="7" spans="1:13" s="2" customFormat="1" ht="23.4" x14ac:dyDescent="0.3">
      <c r="A7" s="2">
        <f>A27</f>
        <v>1</v>
      </c>
      <c r="B7" s="98" t="str">
        <f>IF([1]summary!$K$21="",'[1]Výzva na prieskum trhu'!$E$143,'[1]Výzva na predkladanie ponúk'!$H$102)</f>
        <v>Cena dodávaného predmetu zákazky</v>
      </c>
      <c r="C7" s="98"/>
      <c r="D7" s="98"/>
      <c r="E7" s="98"/>
      <c r="F7" s="98"/>
      <c r="G7" s="98"/>
      <c r="H7" s="98"/>
      <c r="I7" s="98"/>
      <c r="J7" s="98"/>
      <c r="K7" s="98"/>
      <c r="M7" s="6"/>
    </row>
    <row r="8" spans="1:13" x14ac:dyDescent="0.3">
      <c r="A8" s="2">
        <f>A27</f>
        <v>1</v>
      </c>
    </row>
    <row r="9" spans="1:13" ht="15" customHeight="1" x14ac:dyDescent="0.3">
      <c r="A9" s="2">
        <f>A27</f>
        <v>1</v>
      </c>
      <c r="B9" s="50" t="s">
        <v>1</v>
      </c>
      <c r="C9" s="50"/>
      <c r="D9" s="50"/>
      <c r="E9" s="50"/>
      <c r="F9" s="50"/>
      <c r="G9" s="50"/>
      <c r="H9" s="50"/>
      <c r="I9" s="50"/>
      <c r="J9" s="50"/>
      <c r="K9" s="50"/>
    </row>
    <row r="10" spans="1:13" x14ac:dyDescent="0.3">
      <c r="A10" s="2">
        <f>A27</f>
        <v>1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</row>
    <row r="11" spans="1:13" x14ac:dyDescent="0.3">
      <c r="A11" s="2">
        <f>A27</f>
        <v>1</v>
      </c>
      <c r="B11" s="50"/>
      <c r="C11" s="50"/>
      <c r="D11" s="50"/>
      <c r="E11" s="50"/>
      <c r="F11" s="50"/>
      <c r="G11" s="50"/>
      <c r="H11" s="50"/>
      <c r="I11" s="50"/>
      <c r="J11" s="50"/>
      <c r="K11" s="50"/>
    </row>
    <row r="12" spans="1:13" ht="15" thickBot="1" x14ac:dyDescent="0.35">
      <c r="A12" s="2">
        <f>A27</f>
        <v>1</v>
      </c>
    </row>
    <row r="13" spans="1:13" s="2" customFormat="1" ht="19.5" customHeight="1" thickBot="1" x14ac:dyDescent="0.35">
      <c r="A13" s="2">
        <f>A27</f>
        <v>1</v>
      </c>
      <c r="C13" s="99" t="str">
        <f>"Identifikačné údaje "&amp;IF([1]summary!$K$21="","navrhovateľa:","dodávateľa:")</f>
        <v>Identifikačné údaje dodávateľa:</v>
      </c>
      <c r="D13" s="100"/>
      <c r="E13" s="100"/>
      <c r="F13" s="100"/>
      <c r="G13" s="101"/>
      <c r="M13" s="6"/>
    </row>
    <row r="14" spans="1:13" s="2" customFormat="1" ht="19.5" customHeight="1" x14ac:dyDescent="0.3">
      <c r="A14" s="2">
        <f>A27</f>
        <v>1</v>
      </c>
      <c r="C14" s="102" t="s">
        <v>2</v>
      </c>
      <c r="D14" s="103"/>
      <c r="E14" s="104"/>
      <c r="F14" s="105"/>
      <c r="G14" s="106"/>
      <c r="M14" s="6"/>
    </row>
    <row r="15" spans="1:13" s="2" customFormat="1" ht="39" customHeight="1" x14ac:dyDescent="0.3">
      <c r="A15" s="2">
        <f>A27</f>
        <v>1</v>
      </c>
      <c r="C15" s="95" t="s">
        <v>3</v>
      </c>
      <c r="D15" s="96"/>
      <c r="E15" s="90"/>
      <c r="F15" s="91"/>
      <c r="G15" s="92"/>
      <c r="M15" s="6"/>
    </row>
    <row r="16" spans="1:13" s="2" customFormat="1" ht="19.5" customHeight="1" x14ac:dyDescent="0.3">
      <c r="A16" s="2">
        <f>A27</f>
        <v>1</v>
      </c>
      <c r="C16" s="88" t="s">
        <v>4</v>
      </c>
      <c r="D16" s="89"/>
      <c r="E16" s="90"/>
      <c r="F16" s="91"/>
      <c r="G16" s="92"/>
      <c r="M16" s="6"/>
    </row>
    <row r="17" spans="1:13" s="2" customFormat="1" ht="19.5" customHeight="1" x14ac:dyDescent="0.3">
      <c r="A17" s="2">
        <f>A27</f>
        <v>1</v>
      </c>
      <c r="C17" s="88" t="s">
        <v>5</v>
      </c>
      <c r="D17" s="89"/>
      <c r="E17" s="90"/>
      <c r="F17" s="91"/>
      <c r="G17" s="92"/>
      <c r="M17" s="6"/>
    </row>
    <row r="18" spans="1:13" s="2" customFormat="1" ht="30" customHeight="1" x14ac:dyDescent="0.3">
      <c r="A18" s="2">
        <f>A27</f>
        <v>1</v>
      </c>
      <c r="C18" s="93" t="s">
        <v>6</v>
      </c>
      <c r="D18" s="94"/>
      <c r="E18" s="90"/>
      <c r="F18" s="91"/>
      <c r="G18" s="92"/>
      <c r="M18" s="6"/>
    </row>
    <row r="19" spans="1:13" s="2" customFormat="1" ht="19.5" customHeight="1" x14ac:dyDescent="0.3">
      <c r="A19" s="2">
        <f>A27</f>
        <v>1</v>
      </c>
      <c r="C19" s="88" t="s">
        <v>7</v>
      </c>
      <c r="D19" s="89"/>
      <c r="E19" s="90"/>
      <c r="F19" s="91"/>
      <c r="G19" s="92"/>
      <c r="M19" s="6"/>
    </row>
    <row r="20" spans="1:13" s="2" customFormat="1" ht="19.5" customHeight="1" x14ac:dyDescent="0.3">
      <c r="A20" s="2">
        <f>A27</f>
        <v>1</v>
      </c>
      <c r="C20" s="88" t="s">
        <v>8</v>
      </c>
      <c r="D20" s="89"/>
      <c r="E20" s="90"/>
      <c r="F20" s="91"/>
      <c r="G20" s="92"/>
      <c r="M20" s="6"/>
    </row>
    <row r="21" spans="1:13" s="2" customFormat="1" ht="19.5" customHeight="1" x14ac:dyDescent="0.3">
      <c r="A21" s="2">
        <f>A27</f>
        <v>1</v>
      </c>
      <c r="C21" s="88" t="s">
        <v>9</v>
      </c>
      <c r="D21" s="89"/>
      <c r="E21" s="90"/>
      <c r="F21" s="91"/>
      <c r="G21" s="92"/>
      <c r="M21" s="6"/>
    </row>
    <row r="22" spans="1:13" s="2" customFormat="1" ht="19.5" customHeight="1" x14ac:dyDescent="0.3">
      <c r="A22" s="2">
        <f>A27</f>
        <v>1</v>
      </c>
      <c r="C22" s="88" t="s">
        <v>10</v>
      </c>
      <c r="D22" s="89"/>
      <c r="E22" s="90"/>
      <c r="F22" s="91"/>
      <c r="G22" s="92"/>
      <c r="M22" s="6"/>
    </row>
    <row r="23" spans="1:13" s="2" customFormat="1" ht="19.5" customHeight="1" x14ac:dyDescent="0.3">
      <c r="A23" s="2">
        <f>A27</f>
        <v>1</v>
      </c>
      <c r="C23" s="88" t="s">
        <v>11</v>
      </c>
      <c r="D23" s="89"/>
      <c r="E23" s="90"/>
      <c r="F23" s="91"/>
      <c r="G23" s="92"/>
      <c r="M23" s="6"/>
    </row>
    <row r="24" spans="1:13" s="2" customFormat="1" ht="19.5" customHeight="1" thickBot="1" x14ac:dyDescent="0.35">
      <c r="A24" s="2">
        <f>A27</f>
        <v>1</v>
      </c>
      <c r="C24" s="76" t="s">
        <v>12</v>
      </c>
      <c r="D24" s="77"/>
      <c r="E24" s="78"/>
      <c r="F24" s="79"/>
      <c r="G24" s="80"/>
      <c r="M24" s="6"/>
    </row>
    <row r="25" spans="1:13" x14ac:dyDescent="0.3">
      <c r="A25" s="2">
        <f>A27</f>
        <v>1</v>
      </c>
    </row>
    <row r="26" spans="1:13" x14ac:dyDescent="0.3">
      <c r="A26" s="2">
        <f>A27</f>
        <v>1</v>
      </c>
    </row>
    <row r="27" spans="1:13" x14ac:dyDescent="0.3">
      <c r="A27">
        <f>IF(D27&lt;&gt;"",1,0)</f>
        <v>1</v>
      </c>
      <c r="B27" s="81" t="str">
        <f>"Názov zariadenia"&amp;IF(COUNTA([1]summary!B42:F61)&gt;1," č. 1:",":")</f>
        <v>Názov zariadenia:</v>
      </c>
      <c r="C27" s="81"/>
      <c r="D27" s="82" t="str">
        <f>IF(VLOOKUP(M27,[1]summary!$A$42:$F$61,2,FALSE)&lt;&gt;"",VLOOKUP(M27,[1]summary!$A$42:$F$61,2,FALSE),"")</f>
        <v>Nízkokapacitné ubytovacie zariadenie - prestavba, prístavba a nadstavba jestvujúcej vedľajšej stavby v Okoči</v>
      </c>
      <c r="E27" s="82"/>
      <c r="F27" s="82"/>
      <c r="G27" s="82"/>
      <c r="H27" s="82"/>
      <c r="I27" s="82"/>
      <c r="J27" s="82"/>
      <c r="K27" s="9"/>
      <c r="M27" s="1">
        <v>1</v>
      </c>
    </row>
    <row r="28" spans="1:13" ht="15" thickBot="1" x14ac:dyDescent="0.35">
      <c r="A28" s="2">
        <f>A27</f>
        <v>1</v>
      </c>
    </row>
    <row r="29" spans="1:13" ht="54.9" customHeight="1" thickBot="1" x14ac:dyDescent="0.35">
      <c r="A29" s="2">
        <f>A27</f>
        <v>1</v>
      </c>
      <c r="B29" s="83" t="s">
        <v>13</v>
      </c>
      <c r="C29" s="84"/>
      <c r="D29" s="85"/>
      <c r="E29" s="86" t="s">
        <v>14</v>
      </c>
      <c r="F29" s="87"/>
      <c r="G29" s="10" t="s">
        <v>15</v>
      </c>
      <c r="H29" s="11" t="s">
        <v>16</v>
      </c>
      <c r="I29" s="10" t="s">
        <v>17</v>
      </c>
      <c r="J29" s="12" t="s">
        <v>18</v>
      </c>
      <c r="K29" s="13" t="s">
        <v>19</v>
      </c>
    </row>
    <row r="30" spans="1:13" ht="51" customHeight="1" thickBot="1" x14ac:dyDescent="0.35">
      <c r="A30" s="2">
        <f>A27*IF(B30&lt;&gt;"",1,0)</f>
        <v>1</v>
      </c>
      <c r="B30" s="71" t="s">
        <v>20</v>
      </c>
      <c r="C30" s="72"/>
      <c r="D30" s="73"/>
      <c r="E30" s="74"/>
      <c r="F30" s="75"/>
      <c r="G30" s="14" t="s">
        <v>21</v>
      </c>
      <c r="H30" s="15"/>
      <c r="I30" s="16">
        <v>1</v>
      </c>
      <c r="J30" s="17" t="str">
        <f t="shared" ref="J30:J36" si="0">IF(AND(H30&lt;&gt;"",I30&lt;&gt;""),H30*I30,"")</f>
        <v/>
      </c>
      <c r="K30" s="18" t="str">
        <f>IF(J30&lt;&gt;"",J30*IF(E18="platiteľ DPH",1.2,1),"")</f>
        <v/>
      </c>
    </row>
    <row r="31" spans="1:13" ht="25.5" hidden="1" customHeight="1" x14ac:dyDescent="0.3">
      <c r="A31" s="2">
        <f>A27*IF(B31&lt;&gt;"",1,0)</f>
        <v>0</v>
      </c>
      <c r="B31" s="53"/>
      <c r="C31" s="54"/>
      <c r="D31" s="55"/>
      <c r="E31" s="56"/>
      <c r="F31" s="57"/>
      <c r="G31" s="19" t="s">
        <v>21</v>
      </c>
      <c r="H31" s="20"/>
      <c r="I31" s="21"/>
      <c r="J31" s="22" t="str">
        <f t="shared" si="0"/>
        <v/>
      </c>
      <c r="K31" s="23" t="str">
        <f>IF(J31&lt;&gt;"",J31*IF(E18="platiteľ DPH",1.2,1),"")</f>
        <v/>
      </c>
    </row>
    <row r="32" spans="1:13" ht="25.5" hidden="1" customHeight="1" x14ac:dyDescent="0.3">
      <c r="A32" s="2">
        <f>A27*IF(B32&lt;&gt;"",1,0)</f>
        <v>0</v>
      </c>
      <c r="B32" s="53"/>
      <c r="C32" s="54"/>
      <c r="D32" s="55"/>
      <c r="E32" s="56"/>
      <c r="F32" s="57"/>
      <c r="G32" s="19" t="s">
        <v>21</v>
      </c>
      <c r="H32" s="20"/>
      <c r="I32" s="21"/>
      <c r="J32" s="22" t="str">
        <f t="shared" si="0"/>
        <v/>
      </c>
      <c r="K32" s="23" t="str">
        <f>IF(J32&lt;&gt;"",J32*IF(E18="platiteľ DPH",1.2,1),"")</f>
        <v/>
      </c>
    </row>
    <row r="33" spans="1:13" ht="25.5" hidden="1" customHeight="1" x14ac:dyDescent="0.3">
      <c r="A33" s="2">
        <f>A27*IF(B33&lt;&gt;"",1,0)</f>
        <v>0</v>
      </c>
      <c r="B33" s="53"/>
      <c r="C33" s="54"/>
      <c r="D33" s="55"/>
      <c r="E33" s="56"/>
      <c r="F33" s="57"/>
      <c r="G33" s="19" t="s">
        <v>21</v>
      </c>
      <c r="H33" s="20"/>
      <c r="I33" s="21"/>
      <c r="J33" s="22" t="str">
        <f t="shared" si="0"/>
        <v/>
      </c>
      <c r="K33" s="23" t="str">
        <f>IF(J33&lt;&gt;"",J33*IF(E18="platiteľ DPH",1.2,1),"")</f>
        <v/>
      </c>
    </row>
    <row r="34" spans="1:13" ht="25.5" hidden="1" customHeight="1" thickBot="1" x14ac:dyDescent="0.35">
      <c r="A34" s="2">
        <f>A27*IF(B34&lt;&gt;"",1,0)</f>
        <v>0</v>
      </c>
      <c r="B34" s="58"/>
      <c r="C34" s="59"/>
      <c r="D34" s="60"/>
      <c r="E34" s="61"/>
      <c r="F34" s="62"/>
      <c r="G34" s="24" t="s">
        <v>21</v>
      </c>
      <c r="H34" s="25"/>
      <c r="I34" s="26"/>
      <c r="J34" s="27" t="str">
        <f t="shared" si="0"/>
        <v/>
      </c>
      <c r="K34" s="28" t="str">
        <f>IF(J34&lt;&gt;"",J34*IF(E18="platiteľ DPH",1.2,1),"")</f>
        <v/>
      </c>
    </row>
    <row r="35" spans="1:13" ht="25.5" customHeight="1" x14ac:dyDescent="0.3">
      <c r="A35" s="2">
        <f>A27*IF(D35&lt;&gt;"",1,0)</f>
        <v>1</v>
      </c>
      <c r="B35" s="63" t="s">
        <v>22</v>
      </c>
      <c r="C35" s="64"/>
      <c r="D35" s="29" t="s">
        <v>23</v>
      </c>
      <c r="E35" s="67" t="s">
        <v>24</v>
      </c>
      <c r="F35" s="68"/>
      <c r="G35" s="14" t="s">
        <v>24</v>
      </c>
      <c r="H35" s="15"/>
      <c r="I35" s="16">
        <v>1</v>
      </c>
      <c r="J35" s="17" t="str">
        <f t="shared" si="0"/>
        <v/>
      </c>
      <c r="K35" s="18" t="str">
        <f>IF(J35&lt;&gt;"",J35*IF(E18="platiteľ DPH",1.2,1),"")</f>
        <v/>
      </c>
    </row>
    <row r="36" spans="1:13" ht="25.5" customHeight="1" thickBot="1" x14ac:dyDescent="0.35">
      <c r="A36" s="2">
        <f>A27*IF(D36&lt;&gt;"",1,0)</f>
        <v>1</v>
      </c>
      <c r="B36" s="65"/>
      <c r="C36" s="66"/>
      <c r="D36" s="30" t="s">
        <v>25</v>
      </c>
      <c r="E36" s="69" t="s">
        <v>24</v>
      </c>
      <c r="F36" s="70"/>
      <c r="G36" s="24" t="s">
        <v>24</v>
      </c>
      <c r="H36" s="25"/>
      <c r="I36" s="26">
        <v>1</v>
      </c>
      <c r="J36" s="27" t="str">
        <f t="shared" si="0"/>
        <v/>
      </c>
      <c r="K36" s="28" t="str">
        <f>IF(J36&lt;&gt;"",J36*IF(E18="platiteľ DPH",1.2,1),"")</f>
        <v/>
      </c>
    </row>
    <row r="37" spans="1:13" ht="25.5" customHeight="1" thickBot="1" x14ac:dyDescent="0.35">
      <c r="A37" s="31">
        <f>A27</f>
        <v>1</v>
      </c>
      <c r="B37" s="32"/>
      <c r="C37" s="33"/>
      <c r="D37" s="33"/>
      <c r="E37" s="33"/>
      <c r="F37" s="33"/>
      <c r="G37" s="33"/>
      <c r="H37" s="34"/>
      <c r="I37" s="34" t="s">
        <v>26</v>
      </c>
      <c r="J37" s="35" t="str">
        <f>IF(SUM(J30:J36)&gt;0,SUM(J30:J36),"")</f>
        <v/>
      </c>
      <c r="K37" s="35" t="str">
        <f>IF(SUM(K30:K36)&gt;0,SUM(K30:K36),"")</f>
        <v/>
      </c>
    </row>
    <row r="38" spans="1:13" x14ac:dyDescent="0.3">
      <c r="A38" s="2">
        <f>A27</f>
        <v>1</v>
      </c>
      <c r="B38" s="36" t="s">
        <v>27</v>
      </c>
      <c r="C38" s="37"/>
      <c r="D38" s="37"/>
      <c r="E38" s="37"/>
      <c r="F38" s="37"/>
      <c r="G38" s="37"/>
      <c r="H38" s="37"/>
      <c r="I38" s="37"/>
    </row>
    <row r="39" spans="1:13" x14ac:dyDescent="0.3">
      <c r="A39" s="2">
        <f>A27</f>
        <v>1</v>
      </c>
    </row>
    <row r="40" spans="1:13" x14ac:dyDescent="0.3">
      <c r="A40" s="2">
        <f>A27</f>
        <v>1</v>
      </c>
    </row>
    <row r="41" spans="1:13" hidden="1" x14ac:dyDescent="0.3">
      <c r="A41" s="2">
        <f>A27*IF([1]summary!$K$21="",1,0)</f>
        <v>0</v>
      </c>
      <c r="C41" s="46" t="s">
        <v>28</v>
      </c>
      <c r="D41" s="47"/>
      <c r="E41" s="47"/>
      <c r="F41" s="47"/>
      <c r="G41" s="47"/>
      <c r="H41" s="47"/>
      <c r="I41" s="47"/>
      <c r="J41" s="48"/>
    </row>
    <row r="42" spans="1:13" hidden="1" x14ac:dyDescent="0.3">
      <c r="A42" s="2">
        <f>A41</f>
        <v>0</v>
      </c>
    </row>
    <row r="43" spans="1:13" hidden="1" x14ac:dyDescent="0.3">
      <c r="A43" s="2">
        <f>A41</f>
        <v>0</v>
      </c>
    </row>
    <row r="44" spans="1:13" x14ac:dyDescent="0.3">
      <c r="A44" s="2">
        <f>A27*IF([1]summary!$F$10=M44,1,0)</f>
        <v>1</v>
      </c>
      <c r="B44" s="49" t="s">
        <v>29</v>
      </c>
      <c r="C44" s="49"/>
      <c r="D44" s="49"/>
      <c r="E44" s="49"/>
      <c r="F44" s="49"/>
      <c r="G44" s="49"/>
      <c r="H44" s="49"/>
      <c r="I44" s="49"/>
      <c r="J44" s="49"/>
      <c r="K44" s="49"/>
      <c r="M44" s="6" t="s">
        <v>30</v>
      </c>
    </row>
    <row r="45" spans="1:13" x14ac:dyDescent="0.3">
      <c r="A45" s="2">
        <f>A44</f>
        <v>1</v>
      </c>
    </row>
    <row r="46" spans="1:13" ht="15" customHeight="1" x14ac:dyDescent="0.3">
      <c r="A46" s="2">
        <f>A44</f>
        <v>1</v>
      </c>
      <c r="B46" s="50" t="s">
        <v>31</v>
      </c>
      <c r="C46" s="50"/>
      <c r="D46" s="50"/>
      <c r="E46" s="50"/>
      <c r="F46" s="50"/>
      <c r="G46" s="50"/>
      <c r="H46" s="50"/>
      <c r="I46" s="50"/>
      <c r="J46" s="50"/>
      <c r="K46" s="50"/>
    </row>
    <row r="47" spans="1:13" x14ac:dyDescent="0.3">
      <c r="A47" s="2">
        <f>A44</f>
        <v>1</v>
      </c>
    </row>
    <row r="48" spans="1:13" hidden="1" x14ac:dyDescent="0.3">
      <c r="A48" s="2">
        <f>A59</f>
        <v>0</v>
      </c>
    </row>
    <row r="49" spans="1:13" hidden="1" x14ac:dyDescent="0.3">
      <c r="A49" s="2">
        <f>A59</f>
        <v>0</v>
      </c>
      <c r="C49" s="38" t="s">
        <v>32</v>
      </c>
      <c r="D49" s="39"/>
    </row>
    <row r="50" spans="1:13" s="40" customFormat="1" hidden="1" x14ac:dyDescent="0.3">
      <c r="A50" s="2">
        <f>A59</f>
        <v>0</v>
      </c>
      <c r="C50" s="38"/>
      <c r="M50" s="41"/>
    </row>
    <row r="51" spans="1:13" s="40" customFormat="1" ht="15" hidden="1" customHeight="1" x14ac:dyDescent="0.3">
      <c r="A51" s="2">
        <f>A59</f>
        <v>0</v>
      </c>
      <c r="C51" s="38" t="s">
        <v>33</v>
      </c>
      <c r="D51" s="39"/>
      <c r="G51" s="42"/>
      <c r="H51" s="42"/>
      <c r="I51" s="42"/>
      <c r="J51" s="42"/>
      <c r="K51" s="42"/>
      <c r="M51" s="41"/>
    </row>
    <row r="52" spans="1:13" s="40" customFormat="1" hidden="1" x14ac:dyDescent="0.3">
      <c r="A52" s="2">
        <f>A59</f>
        <v>0</v>
      </c>
      <c r="F52" s="43"/>
      <c r="G52" s="51" t="str">
        <f>"podpis a pečiatka "&amp;IF([1]summary!$K$21="","navrhovateľa","dodávateľa")</f>
        <v>podpis a pečiatka dodávateľa</v>
      </c>
      <c r="H52" s="51"/>
      <c r="I52" s="51"/>
      <c r="J52" s="51"/>
      <c r="K52" s="51"/>
      <c r="M52" s="41"/>
    </row>
    <row r="53" spans="1:13" s="40" customFormat="1" hidden="1" x14ac:dyDescent="0.3">
      <c r="A53" s="2">
        <f>A59</f>
        <v>0</v>
      </c>
      <c r="F53" s="43"/>
      <c r="G53" s="44"/>
      <c r="H53" s="44"/>
      <c r="I53" s="44"/>
      <c r="J53" s="44"/>
      <c r="K53" s="44"/>
      <c r="M53" s="41"/>
    </row>
    <row r="54" spans="1:13" ht="15" hidden="1" customHeight="1" x14ac:dyDescent="0.3">
      <c r="A54" s="2">
        <f>A59*IF([1]summary!$K$21="",1,0)</f>
        <v>0</v>
      </c>
      <c r="B54" s="52" t="s">
        <v>34</v>
      </c>
      <c r="C54" s="52"/>
      <c r="D54" s="52"/>
      <c r="E54" s="52"/>
      <c r="F54" s="52"/>
      <c r="G54" s="52"/>
      <c r="H54" s="52"/>
      <c r="I54" s="52"/>
      <c r="J54" s="52"/>
      <c r="K54" s="52"/>
      <c r="L54" s="45"/>
    </row>
    <row r="55" spans="1:13" hidden="1" x14ac:dyDescent="0.3">
      <c r="A55" s="2">
        <f>A54</f>
        <v>0</v>
      </c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45"/>
    </row>
    <row r="56" spans="1:13" ht="15" hidden="1" customHeight="1" x14ac:dyDescent="0.3">
      <c r="A56" s="2">
        <f>A59*IF(A54=1,0,1)</f>
        <v>0</v>
      </c>
      <c r="B56" s="52" t="s">
        <v>35</v>
      </c>
      <c r="C56" s="52"/>
      <c r="D56" s="52"/>
      <c r="E56" s="52"/>
      <c r="F56" s="52"/>
      <c r="G56" s="52"/>
      <c r="H56" s="52"/>
      <c r="I56" s="52"/>
      <c r="J56" s="52"/>
      <c r="K56" s="52"/>
      <c r="L56" s="45"/>
    </row>
    <row r="57" spans="1:13" hidden="1" x14ac:dyDescent="0.3">
      <c r="A57" s="2">
        <f>A56</f>
        <v>0</v>
      </c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45"/>
    </row>
    <row r="58" spans="1:13" s="2" customFormat="1" ht="21" hidden="1" x14ac:dyDescent="0.3">
      <c r="A58" s="2">
        <f>A59*IF(J58="",0,1)</f>
        <v>0</v>
      </c>
      <c r="B58" s="4"/>
      <c r="C58" s="5"/>
      <c r="D58" s="5"/>
      <c r="E58" s="5"/>
      <c r="F58" s="5"/>
      <c r="G58" s="5"/>
      <c r="H58" s="5"/>
      <c r="I58" s="5"/>
      <c r="J58" s="97" t="str">
        <f>IF([1]summary!$K$21="",'[1]Výzva na prieskum trhu'!$C$143,"")</f>
        <v/>
      </c>
      <c r="K58" s="97"/>
      <c r="M58" s="6"/>
    </row>
    <row r="59" spans="1:13" s="2" customFormat="1" ht="23.4" hidden="1" x14ac:dyDescent="0.3">
      <c r="A59" s="2">
        <f>IF([1]summary!$K$21="",IF([1]summary!$G$17="všetky predmety spolu",0,1)*A81,IF([1]summary!$E$63="cenové ponuky komplexne",0,1)*A81)</f>
        <v>0</v>
      </c>
      <c r="B59" s="98" t="str">
        <f>IF([1]summary!$K$21="",'[1]Výzva na prieskum trhu'!$B$2,'[1]Výzva na predkladanie ponúk'!$E$102)</f>
        <v xml:space="preserve"> – Príloha č. 2:</v>
      </c>
      <c r="C59" s="98"/>
      <c r="D59" s="98"/>
      <c r="E59" s="98"/>
      <c r="F59" s="98"/>
      <c r="G59" s="98"/>
      <c r="H59" s="98"/>
      <c r="I59" s="98"/>
      <c r="J59" s="98"/>
      <c r="K59" s="98"/>
      <c r="M59" s="6"/>
    </row>
    <row r="60" spans="1:13" s="2" customFormat="1" hidden="1" x14ac:dyDescent="0.3">
      <c r="A60" s="2">
        <f>A59</f>
        <v>0</v>
      </c>
      <c r="B60" s="7"/>
      <c r="C60" s="7"/>
      <c r="D60" s="7"/>
      <c r="E60" s="7"/>
      <c r="F60" s="7"/>
      <c r="G60" s="7"/>
      <c r="H60" s="7"/>
      <c r="I60" s="7"/>
      <c r="J60" s="7"/>
      <c r="K60" s="7"/>
      <c r="M60" s="6"/>
    </row>
    <row r="61" spans="1:13" s="2" customFormat="1" ht="23.4" hidden="1" x14ac:dyDescent="0.3">
      <c r="A61" s="2">
        <f>A59</f>
        <v>0</v>
      </c>
      <c r="B61" s="98" t="str">
        <f>IF([1]summary!$K$21="",'[1]Výzva na prieskum trhu'!$E$143,'[1]Výzva na predkladanie ponúk'!$H$102)</f>
        <v>Cena dodávaného predmetu zákazky</v>
      </c>
      <c r="C61" s="98"/>
      <c r="D61" s="98"/>
      <c r="E61" s="98"/>
      <c r="F61" s="98"/>
      <c r="G61" s="98"/>
      <c r="H61" s="98"/>
      <c r="I61" s="98"/>
      <c r="J61" s="98"/>
      <c r="K61" s="98"/>
      <c r="M61" s="6"/>
    </row>
    <row r="62" spans="1:13" hidden="1" x14ac:dyDescent="0.3">
      <c r="A62" s="2">
        <f>A59</f>
        <v>0</v>
      </c>
    </row>
    <row r="63" spans="1:13" ht="15" hidden="1" customHeight="1" x14ac:dyDescent="0.3">
      <c r="A63" s="2">
        <f>A59</f>
        <v>0</v>
      </c>
      <c r="B63" s="50" t="s">
        <v>1</v>
      </c>
      <c r="C63" s="50"/>
      <c r="D63" s="50"/>
      <c r="E63" s="50"/>
      <c r="F63" s="50"/>
      <c r="G63" s="50"/>
      <c r="H63" s="50"/>
      <c r="I63" s="50"/>
      <c r="J63" s="50"/>
      <c r="K63" s="50"/>
    </row>
    <row r="64" spans="1:13" hidden="1" x14ac:dyDescent="0.3">
      <c r="A64" s="2">
        <f>A59</f>
        <v>0</v>
      </c>
      <c r="B64" s="50"/>
      <c r="C64" s="50"/>
      <c r="D64" s="50"/>
      <c r="E64" s="50"/>
      <c r="F64" s="50"/>
      <c r="G64" s="50"/>
      <c r="H64" s="50"/>
      <c r="I64" s="50"/>
      <c r="J64" s="50"/>
      <c r="K64" s="50"/>
    </row>
    <row r="65" spans="1:13" hidden="1" x14ac:dyDescent="0.3">
      <c r="A65" s="2">
        <f>A59</f>
        <v>0</v>
      </c>
      <c r="B65" s="50"/>
      <c r="C65" s="50"/>
      <c r="D65" s="50"/>
      <c r="E65" s="50"/>
      <c r="F65" s="50"/>
      <c r="G65" s="50"/>
      <c r="H65" s="50"/>
      <c r="I65" s="50"/>
      <c r="J65" s="50"/>
      <c r="K65" s="50"/>
    </row>
    <row r="66" spans="1:13" hidden="1" x14ac:dyDescent="0.3">
      <c r="A66" s="2">
        <f>A59</f>
        <v>0</v>
      </c>
    </row>
    <row r="67" spans="1:13" s="2" customFormat="1" ht="19.5" hidden="1" customHeight="1" thickBot="1" x14ac:dyDescent="0.35">
      <c r="A67" s="2">
        <f>A59</f>
        <v>0</v>
      </c>
      <c r="C67" s="99" t="str">
        <f>"Identifikačné údaje "&amp;IF([1]summary!$K$21="","navrhovateľa:","dodávateľa:")</f>
        <v>Identifikačné údaje dodávateľa:</v>
      </c>
      <c r="D67" s="100"/>
      <c r="E67" s="100"/>
      <c r="F67" s="100"/>
      <c r="G67" s="101"/>
      <c r="M67" s="6"/>
    </row>
    <row r="68" spans="1:13" s="2" customFormat="1" ht="19.5" hidden="1" customHeight="1" x14ac:dyDescent="0.3">
      <c r="A68" s="2">
        <f>A59</f>
        <v>0</v>
      </c>
      <c r="C68" s="102" t="s">
        <v>2</v>
      </c>
      <c r="D68" s="103"/>
      <c r="E68" s="104"/>
      <c r="F68" s="105"/>
      <c r="G68" s="106"/>
      <c r="M68" s="6"/>
    </row>
    <row r="69" spans="1:13" s="2" customFormat="1" ht="39" hidden="1" customHeight="1" x14ac:dyDescent="0.3">
      <c r="A69" s="2">
        <f>A59</f>
        <v>0</v>
      </c>
      <c r="C69" s="95" t="s">
        <v>3</v>
      </c>
      <c r="D69" s="96"/>
      <c r="E69" s="90"/>
      <c r="F69" s="91"/>
      <c r="G69" s="92"/>
      <c r="M69" s="6"/>
    </row>
    <row r="70" spans="1:13" s="2" customFormat="1" ht="19.5" hidden="1" customHeight="1" x14ac:dyDescent="0.3">
      <c r="A70" s="2">
        <f>A59</f>
        <v>0</v>
      </c>
      <c r="C70" s="88" t="s">
        <v>4</v>
      </c>
      <c r="D70" s="89"/>
      <c r="E70" s="90"/>
      <c r="F70" s="91"/>
      <c r="G70" s="92"/>
      <c r="M70" s="6"/>
    </row>
    <row r="71" spans="1:13" s="2" customFormat="1" ht="19.5" hidden="1" customHeight="1" x14ac:dyDescent="0.3">
      <c r="A71" s="2">
        <f>A59</f>
        <v>0</v>
      </c>
      <c r="C71" s="88" t="s">
        <v>5</v>
      </c>
      <c r="D71" s="89"/>
      <c r="E71" s="90"/>
      <c r="F71" s="91"/>
      <c r="G71" s="92"/>
      <c r="M71" s="6"/>
    </row>
    <row r="72" spans="1:13" s="2" customFormat="1" ht="30" hidden="1" customHeight="1" x14ac:dyDescent="0.3">
      <c r="A72" s="2">
        <f>A59</f>
        <v>0</v>
      </c>
      <c r="C72" s="93" t="s">
        <v>6</v>
      </c>
      <c r="D72" s="94"/>
      <c r="E72" s="90"/>
      <c r="F72" s="91"/>
      <c r="G72" s="92"/>
      <c r="M72" s="6"/>
    </row>
    <row r="73" spans="1:13" s="2" customFormat="1" ht="19.5" hidden="1" customHeight="1" x14ac:dyDescent="0.3">
      <c r="A73" s="2">
        <f>A59</f>
        <v>0</v>
      </c>
      <c r="C73" s="88" t="s">
        <v>7</v>
      </c>
      <c r="D73" s="89"/>
      <c r="E73" s="90"/>
      <c r="F73" s="91"/>
      <c r="G73" s="92"/>
      <c r="M73" s="6"/>
    </row>
    <row r="74" spans="1:13" s="2" customFormat="1" ht="19.5" hidden="1" customHeight="1" x14ac:dyDescent="0.3">
      <c r="A74" s="2">
        <f>A59</f>
        <v>0</v>
      </c>
      <c r="C74" s="88" t="s">
        <v>8</v>
      </c>
      <c r="D74" s="89"/>
      <c r="E74" s="90"/>
      <c r="F74" s="91"/>
      <c r="G74" s="92"/>
      <c r="M74" s="6"/>
    </row>
    <row r="75" spans="1:13" s="2" customFormat="1" ht="19.5" hidden="1" customHeight="1" x14ac:dyDescent="0.3">
      <c r="A75" s="2">
        <f>A59</f>
        <v>0</v>
      </c>
      <c r="C75" s="88" t="s">
        <v>9</v>
      </c>
      <c r="D75" s="89"/>
      <c r="E75" s="90"/>
      <c r="F75" s="91"/>
      <c r="G75" s="92"/>
      <c r="M75" s="6"/>
    </row>
    <row r="76" spans="1:13" s="2" customFormat="1" ht="19.5" hidden="1" customHeight="1" x14ac:dyDescent="0.3">
      <c r="A76" s="2">
        <f>A59</f>
        <v>0</v>
      </c>
      <c r="C76" s="88" t="s">
        <v>10</v>
      </c>
      <c r="D76" s="89"/>
      <c r="E76" s="90"/>
      <c r="F76" s="91"/>
      <c r="G76" s="92"/>
      <c r="M76" s="6"/>
    </row>
    <row r="77" spans="1:13" s="2" customFormat="1" ht="19.5" hidden="1" customHeight="1" x14ac:dyDescent="0.3">
      <c r="A77" s="2">
        <f>A59</f>
        <v>0</v>
      </c>
      <c r="C77" s="88" t="s">
        <v>11</v>
      </c>
      <c r="D77" s="89"/>
      <c r="E77" s="90"/>
      <c r="F77" s="91"/>
      <c r="G77" s="92"/>
      <c r="M77" s="6"/>
    </row>
    <row r="78" spans="1:13" s="2" customFormat="1" ht="19.5" hidden="1" customHeight="1" thickBot="1" x14ac:dyDescent="0.35">
      <c r="A78" s="2">
        <f>A59</f>
        <v>0</v>
      </c>
      <c r="C78" s="76" t="s">
        <v>12</v>
      </c>
      <c r="D78" s="77"/>
      <c r="E78" s="78"/>
      <c r="F78" s="79"/>
      <c r="G78" s="80"/>
      <c r="M78" s="6"/>
    </row>
    <row r="79" spans="1:13" hidden="1" x14ac:dyDescent="0.3">
      <c r="A79" s="2">
        <f>A59</f>
        <v>0</v>
      </c>
    </row>
    <row r="80" spans="1:13" hidden="1" x14ac:dyDescent="0.3">
      <c r="A80" s="2">
        <f>A59</f>
        <v>0</v>
      </c>
    </row>
    <row r="81" spans="1:13" hidden="1" x14ac:dyDescent="0.3">
      <c r="A81">
        <f>IF(D81&lt;&gt;"",1,0)</f>
        <v>0</v>
      </c>
      <c r="B81" s="81" t="s">
        <v>36</v>
      </c>
      <c r="C81" s="81"/>
      <c r="D81" s="82" t="str">
        <f>IF(VLOOKUP(M81,[1]summary!$A$42:$F$61,2,FALSE)&lt;&gt;"",VLOOKUP(M81,[1]summary!$A$42:$F$61,2,FALSE),"")</f>
        <v/>
      </c>
      <c r="E81" s="82"/>
      <c r="F81" s="82"/>
      <c r="G81" s="82"/>
      <c r="H81" s="82"/>
      <c r="I81" s="82"/>
      <c r="J81" s="82"/>
      <c r="K81" s="9"/>
      <c r="M81" s="1">
        <f>M27+1</f>
        <v>2</v>
      </c>
    </row>
    <row r="82" spans="1:13" hidden="1" x14ac:dyDescent="0.3">
      <c r="A82" s="2">
        <f>A81</f>
        <v>0</v>
      </c>
    </row>
    <row r="83" spans="1:13" ht="54.9" hidden="1" customHeight="1" thickBot="1" x14ac:dyDescent="0.35">
      <c r="A83" s="2">
        <f>A81</f>
        <v>0</v>
      </c>
      <c r="B83" s="83" t="s">
        <v>13</v>
      </c>
      <c r="C83" s="84"/>
      <c r="D83" s="85"/>
      <c r="E83" s="86" t="s">
        <v>14</v>
      </c>
      <c r="F83" s="87"/>
      <c r="G83" s="10" t="s">
        <v>15</v>
      </c>
      <c r="H83" s="11" t="s">
        <v>16</v>
      </c>
      <c r="I83" s="10" t="s">
        <v>17</v>
      </c>
      <c r="J83" s="12" t="s">
        <v>18</v>
      </c>
      <c r="K83" s="13" t="s">
        <v>19</v>
      </c>
    </row>
    <row r="84" spans="1:13" ht="30" hidden="1" customHeight="1" x14ac:dyDescent="0.3">
      <c r="A84" s="2">
        <f>A81*IF(B84&lt;&gt;"",1,0)</f>
        <v>0</v>
      </c>
      <c r="B84" s="71"/>
      <c r="C84" s="72"/>
      <c r="D84" s="73"/>
      <c r="E84" s="74"/>
      <c r="F84" s="75"/>
      <c r="G84" s="14" t="s">
        <v>21</v>
      </c>
      <c r="H84" s="15"/>
      <c r="I84" s="16"/>
      <c r="J84" s="17" t="str">
        <f t="shared" ref="J84:J90" si="1">IF(AND(H84&lt;&gt;"",I84&lt;&gt;""),H84*I84,"")</f>
        <v/>
      </c>
      <c r="K84" s="18" t="str">
        <f>IF(J84&lt;&gt;"",J84*IF(E72="platiteľ DPH",1.2,1),"")</f>
        <v/>
      </c>
    </row>
    <row r="85" spans="1:13" ht="25.5" hidden="1" customHeight="1" x14ac:dyDescent="0.3">
      <c r="A85" s="2">
        <f>A81*IF(B85&lt;&gt;"",1,0)</f>
        <v>0</v>
      </c>
      <c r="B85" s="53"/>
      <c r="C85" s="54"/>
      <c r="D85" s="55"/>
      <c r="E85" s="56"/>
      <c r="F85" s="57"/>
      <c r="G85" s="19" t="s">
        <v>21</v>
      </c>
      <c r="H85" s="20"/>
      <c r="I85" s="21"/>
      <c r="J85" s="22" t="str">
        <f t="shared" si="1"/>
        <v/>
      </c>
      <c r="K85" s="23" t="str">
        <f>IF(J85&lt;&gt;"",J85*IF(E72="platiteľ DPH",1.2,1),"")</f>
        <v/>
      </c>
    </row>
    <row r="86" spans="1:13" ht="25.5" hidden="1" customHeight="1" x14ac:dyDescent="0.3">
      <c r="A86" s="2">
        <f>A81*IF(B86&lt;&gt;"",1,0)</f>
        <v>0</v>
      </c>
      <c r="B86" s="53"/>
      <c r="C86" s="54"/>
      <c r="D86" s="55"/>
      <c r="E86" s="56"/>
      <c r="F86" s="57"/>
      <c r="G86" s="19" t="s">
        <v>21</v>
      </c>
      <c r="H86" s="20"/>
      <c r="I86" s="21"/>
      <c r="J86" s="22" t="str">
        <f t="shared" si="1"/>
        <v/>
      </c>
      <c r="K86" s="23" t="str">
        <f>IF(J86&lt;&gt;"",J86*IF(E72="platiteľ DPH",1.2,1),"")</f>
        <v/>
      </c>
    </row>
    <row r="87" spans="1:13" ht="25.5" hidden="1" customHeight="1" x14ac:dyDescent="0.3">
      <c r="A87" s="2">
        <f>A81*IF(B87&lt;&gt;"",1,0)</f>
        <v>0</v>
      </c>
      <c r="B87" s="53"/>
      <c r="C87" s="54"/>
      <c r="D87" s="55"/>
      <c r="E87" s="56"/>
      <c r="F87" s="57"/>
      <c r="G87" s="19" t="s">
        <v>21</v>
      </c>
      <c r="H87" s="20"/>
      <c r="I87" s="21"/>
      <c r="J87" s="22" t="str">
        <f t="shared" si="1"/>
        <v/>
      </c>
      <c r="K87" s="23" t="str">
        <f>IF(J87&lt;&gt;"",J87*IF(E72="platiteľ DPH",1.2,1),"")</f>
        <v/>
      </c>
    </row>
    <row r="88" spans="1:13" ht="25.5" hidden="1" customHeight="1" thickBot="1" x14ac:dyDescent="0.35">
      <c r="A88" s="2">
        <f>A81*IF(B88&lt;&gt;"",1,0)</f>
        <v>0</v>
      </c>
      <c r="B88" s="58"/>
      <c r="C88" s="59"/>
      <c r="D88" s="60"/>
      <c r="E88" s="61"/>
      <c r="F88" s="62"/>
      <c r="G88" s="24" t="s">
        <v>21</v>
      </c>
      <c r="H88" s="25"/>
      <c r="I88" s="26"/>
      <c r="J88" s="27" t="str">
        <f t="shared" si="1"/>
        <v/>
      </c>
      <c r="K88" s="28" t="str">
        <f>IF(J88&lt;&gt;"",J88*IF(E72="platiteľ DPH",1.2,1),"")</f>
        <v/>
      </c>
    </row>
    <row r="89" spans="1:13" ht="25.5" hidden="1" customHeight="1" x14ac:dyDescent="0.3">
      <c r="A89" s="2">
        <f>A81*IF(D89&lt;&gt;"",1,0)</f>
        <v>0</v>
      </c>
      <c r="B89" s="63" t="s">
        <v>22</v>
      </c>
      <c r="C89" s="64"/>
      <c r="D89" s="29" t="s">
        <v>23</v>
      </c>
      <c r="E89" s="67" t="s">
        <v>24</v>
      </c>
      <c r="F89" s="68"/>
      <c r="G89" s="14" t="s">
        <v>24</v>
      </c>
      <c r="H89" s="15"/>
      <c r="I89" s="16">
        <v>1</v>
      </c>
      <c r="J89" s="17" t="str">
        <f t="shared" si="1"/>
        <v/>
      </c>
      <c r="K89" s="18" t="str">
        <f>IF(J89&lt;&gt;"",J89*IF(E72="platiteľ DPH",1.2,1),"")</f>
        <v/>
      </c>
    </row>
    <row r="90" spans="1:13" ht="25.5" hidden="1" customHeight="1" thickBot="1" x14ac:dyDescent="0.35">
      <c r="A90" s="2">
        <f>A81*IF(D90&lt;&gt;"",1,0)</f>
        <v>0</v>
      </c>
      <c r="B90" s="65"/>
      <c r="C90" s="66"/>
      <c r="D90" s="30" t="s">
        <v>25</v>
      </c>
      <c r="E90" s="69" t="s">
        <v>24</v>
      </c>
      <c r="F90" s="70"/>
      <c r="G90" s="24" t="s">
        <v>24</v>
      </c>
      <c r="H90" s="25"/>
      <c r="I90" s="26">
        <v>1</v>
      </c>
      <c r="J90" s="27" t="str">
        <f t="shared" si="1"/>
        <v/>
      </c>
      <c r="K90" s="28" t="str">
        <f>IF(J90&lt;&gt;"",J90*IF(E72="platiteľ DPH",1.2,1),"")</f>
        <v/>
      </c>
    </row>
    <row r="91" spans="1:13" ht="25.5" hidden="1" customHeight="1" thickBot="1" x14ac:dyDescent="0.35">
      <c r="A91" s="31">
        <f>A81</f>
        <v>0</v>
      </c>
      <c r="B91" s="32"/>
      <c r="C91" s="33"/>
      <c r="D91" s="33"/>
      <c r="E91" s="33"/>
      <c r="F91" s="33"/>
      <c r="G91" s="33"/>
      <c r="H91" s="34"/>
      <c r="I91" s="34" t="s">
        <v>26</v>
      </c>
      <c r="J91" s="35" t="str">
        <f>IF(SUM(J84:J90)&gt;0,SUM(J84:J90),"")</f>
        <v/>
      </c>
      <c r="K91" s="35" t="str">
        <f>IF(SUM(K84:K90)&gt;0,SUM(K84:K90),"")</f>
        <v/>
      </c>
    </row>
    <row r="92" spans="1:13" hidden="1" x14ac:dyDescent="0.3">
      <c r="A92" s="2">
        <f>A81</f>
        <v>0</v>
      </c>
      <c r="B92" s="36" t="s">
        <v>27</v>
      </c>
      <c r="C92" s="37"/>
      <c r="D92" s="37"/>
      <c r="E92" s="37"/>
      <c r="F92" s="37"/>
      <c r="G92" s="37"/>
      <c r="H92" s="37"/>
      <c r="I92" s="37"/>
    </row>
    <row r="93" spans="1:13" hidden="1" x14ac:dyDescent="0.3">
      <c r="A93" s="2">
        <f>A81</f>
        <v>0</v>
      </c>
    </row>
    <row r="94" spans="1:13" hidden="1" x14ac:dyDescent="0.3">
      <c r="A94" s="2">
        <f>A81</f>
        <v>0</v>
      </c>
    </row>
    <row r="95" spans="1:13" hidden="1" x14ac:dyDescent="0.3">
      <c r="A95" s="2">
        <f>A81*IF([1]summary!$K$21="",1,0)</f>
        <v>0</v>
      </c>
      <c r="C95" s="46" t="s">
        <v>28</v>
      </c>
      <c r="D95" s="47"/>
      <c r="E95" s="47"/>
      <c r="F95" s="47"/>
      <c r="G95" s="47"/>
      <c r="H95" s="47"/>
      <c r="I95" s="47"/>
      <c r="J95" s="48"/>
    </row>
    <row r="96" spans="1:13" hidden="1" x14ac:dyDescent="0.3">
      <c r="A96" s="2">
        <f>A95</f>
        <v>0</v>
      </c>
    </row>
    <row r="97" spans="1:13" hidden="1" x14ac:dyDescent="0.3">
      <c r="A97" s="2">
        <f>A95</f>
        <v>0</v>
      </c>
    </row>
    <row r="98" spans="1:13" hidden="1" x14ac:dyDescent="0.3">
      <c r="A98" s="2">
        <f>A81*IF([1]summary!$F$10=M98,1,0)</f>
        <v>0</v>
      </c>
      <c r="B98" s="49" t="s">
        <v>29</v>
      </c>
      <c r="C98" s="49"/>
      <c r="D98" s="49"/>
      <c r="E98" s="49"/>
      <c r="F98" s="49"/>
      <c r="G98" s="49"/>
      <c r="H98" s="49"/>
      <c r="I98" s="49"/>
      <c r="J98" s="49"/>
      <c r="K98" s="49"/>
      <c r="M98" s="6" t="s">
        <v>30</v>
      </c>
    </row>
    <row r="99" spans="1:13" hidden="1" x14ac:dyDescent="0.3">
      <c r="A99" s="2">
        <f>A98</f>
        <v>0</v>
      </c>
    </row>
    <row r="100" spans="1:13" ht="15" hidden="1" customHeight="1" x14ac:dyDescent="0.3">
      <c r="A100" s="2">
        <f>A98</f>
        <v>0</v>
      </c>
      <c r="B100" s="50" t="s">
        <v>31</v>
      </c>
      <c r="C100" s="50"/>
      <c r="D100" s="50"/>
      <c r="E100" s="50"/>
      <c r="F100" s="50"/>
      <c r="G100" s="50"/>
      <c r="H100" s="50"/>
      <c r="I100" s="50"/>
      <c r="J100" s="50"/>
      <c r="K100" s="50"/>
    </row>
    <row r="101" spans="1:13" hidden="1" x14ac:dyDescent="0.3">
      <c r="A101" s="2">
        <f>A98</f>
        <v>0</v>
      </c>
    </row>
    <row r="102" spans="1:13" hidden="1" x14ac:dyDescent="0.3">
      <c r="A102" s="2">
        <f>A113</f>
        <v>0</v>
      </c>
    </row>
    <row r="103" spans="1:13" hidden="1" x14ac:dyDescent="0.3">
      <c r="A103" s="2">
        <f>A113</f>
        <v>0</v>
      </c>
      <c r="C103" s="38" t="s">
        <v>32</v>
      </c>
      <c r="D103" s="39"/>
    </row>
    <row r="104" spans="1:13" s="40" customFormat="1" hidden="1" x14ac:dyDescent="0.3">
      <c r="A104" s="2">
        <f>A113</f>
        <v>0</v>
      </c>
      <c r="C104" s="38"/>
      <c r="M104" s="41"/>
    </row>
    <row r="105" spans="1:13" s="40" customFormat="1" ht="15" hidden="1" customHeight="1" x14ac:dyDescent="0.3">
      <c r="A105" s="2">
        <f>A113</f>
        <v>0</v>
      </c>
      <c r="C105" s="38" t="s">
        <v>33</v>
      </c>
      <c r="D105" s="39"/>
      <c r="G105" s="42"/>
      <c r="H105" s="42"/>
      <c r="I105" s="42"/>
      <c r="J105" s="42"/>
      <c r="K105" s="42"/>
      <c r="M105" s="41"/>
    </row>
    <row r="106" spans="1:13" s="40" customFormat="1" hidden="1" x14ac:dyDescent="0.3">
      <c r="A106" s="2">
        <f>A113</f>
        <v>0</v>
      </c>
      <c r="F106" s="43"/>
      <c r="G106" s="51" t="str">
        <f>"podpis a pečiatka "&amp;IF([1]summary!$K$21="","navrhovateľa","dodávateľa")</f>
        <v>podpis a pečiatka dodávateľa</v>
      </c>
      <c r="H106" s="51"/>
      <c r="I106" s="51"/>
      <c r="J106" s="51"/>
      <c r="K106" s="51"/>
      <c r="M106" s="41"/>
    </row>
    <row r="107" spans="1:13" s="40" customFormat="1" hidden="1" x14ac:dyDescent="0.3">
      <c r="A107" s="2">
        <f>A113</f>
        <v>0</v>
      </c>
      <c r="F107" s="43"/>
      <c r="G107" s="44"/>
      <c r="H107" s="44"/>
      <c r="I107" s="44"/>
      <c r="J107" s="44"/>
      <c r="K107" s="44"/>
      <c r="M107" s="41"/>
    </row>
    <row r="108" spans="1:13" ht="15" hidden="1" customHeight="1" x14ac:dyDescent="0.3">
      <c r="A108" s="2">
        <f>A113*IF([1]summary!$K$21="",1,0)</f>
        <v>0</v>
      </c>
      <c r="B108" s="52" t="s">
        <v>34</v>
      </c>
      <c r="C108" s="52"/>
      <c r="D108" s="52"/>
      <c r="E108" s="52"/>
      <c r="F108" s="52"/>
      <c r="G108" s="52"/>
      <c r="H108" s="52"/>
      <c r="I108" s="52"/>
      <c r="J108" s="52"/>
      <c r="K108" s="52"/>
      <c r="L108" s="45"/>
    </row>
    <row r="109" spans="1:13" hidden="1" x14ac:dyDescent="0.3">
      <c r="A109" s="2">
        <f>A108</f>
        <v>0</v>
      </c>
      <c r="B109" s="52"/>
      <c r="C109" s="52"/>
      <c r="D109" s="52"/>
      <c r="E109" s="52"/>
      <c r="F109" s="52"/>
      <c r="G109" s="52"/>
      <c r="H109" s="52"/>
      <c r="I109" s="52"/>
      <c r="J109" s="52"/>
      <c r="K109" s="52"/>
      <c r="L109" s="45"/>
    </row>
    <row r="110" spans="1:13" ht="15" hidden="1" customHeight="1" x14ac:dyDescent="0.3">
      <c r="A110" s="2">
        <f>A113*IF(A108=1,0,1)</f>
        <v>0</v>
      </c>
      <c r="B110" s="52" t="s">
        <v>35</v>
      </c>
      <c r="C110" s="52"/>
      <c r="D110" s="52"/>
      <c r="E110" s="52"/>
      <c r="F110" s="52"/>
      <c r="G110" s="52"/>
      <c r="H110" s="52"/>
      <c r="I110" s="52"/>
      <c r="J110" s="52"/>
      <c r="K110" s="52"/>
      <c r="L110" s="45"/>
    </row>
    <row r="111" spans="1:13" hidden="1" x14ac:dyDescent="0.3">
      <c r="A111" s="2">
        <f>A110</f>
        <v>0</v>
      </c>
      <c r="B111" s="52"/>
      <c r="C111" s="52"/>
      <c r="D111" s="52"/>
      <c r="E111" s="52"/>
      <c r="F111" s="52"/>
      <c r="G111" s="52"/>
      <c r="H111" s="52"/>
      <c r="I111" s="52"/>
      <c r="J111" s="52"/>
      <c r="K111" s="52"/>
      <c r="L111" s="45"/>
    </row>
    <row r="112" spans="1:13" s="2" customFormat="1" ht="21" hidden="1" x14ac:dyDescent="0.3">
      <c r="A112" s="2">
        <f>A113*IF(J112="",0,1)</f>
        <v>0</v>
      </c>
      <c r="B112" s="4"/>
      <c r="C112" s="5"/>
      <c r="D112" s="5"/>
      <c r="E112" s="5"/>
      <c r="F112" s="5"/>
      <c r="G112" s="5"/>
      <c r="H112" s="5"/>
      <c r="I112" s="5"/>
      <c r="J112" s="97" t="str">
        <f>IF([1]summary!$K$21="",'[1]Výzva na prieskum trhu'!$C$143,"")</f>
        <v/>
      </c>
      <c r="K112" s="97"/>
      <c r="M112" s="6"/>
    </row>
    <row r="113" spans="1:13" s="2" customFormat="1" ht="23.4" hidden="1" x14ac:dyDescent="0.3">
      <c r="A113" s="2">
        <f>IF([1]summary!$K$21="",IF([1]summary!$G$17="všetky predmety spolu",0,1)*A135,IF([1]summary!$E$63="cenové ponuky komplexne",0,1)*A135)</f>
        <v>0</v>
      </c>
      <c r="B113" s="98" t="str">
        <f>IF([1]summary!$K$21="",'[1]Výzva na prieskum trhu'!$B$2,'[1]Výzva na predkladanie ponúk'!$E$102)</f>
        <v xml:space="preserve"> – Príloha č. 2:</v>
      </c>
      <c r="C113" s="98"/>
      <c r="D113" s="98"/>
      <c r="E113" s="98"/>
      <c r="F113" s="98"/>
      <c r="G113" s="98"/>
      <c r="H113" s="98"/>
      <c r="I113" s="98"/>
      <c r="J113" s="98"/>
      <c r="K113" s="98"/>
      <c r="M113" s="6"/>
    </row>
    <row r="114" spans="1:13" s="2" customFormat="1" hidden="1" x14ac:dyDescent="0.3">
      <c r="A114" s="2">
        <f>A113</f>
        <v>0</v>
      </c>
      <c r="B114" s="7"/>
      <c r="C114" s="7"/>
      <c r="D114" s="7"/>
      <c r="E114" s="7"/>
      <c r="F114" s="7"/>
      <c r="G114" s="7"/>
      <c r="H114" s="7"/>
      <c r="I114" s="7"/>
      <c r="J114" s="7"/>
      <c r="K114" s="7"/>
      <c r="M114" s="6"/>
    </row>
    <row r="115" spans="1:13" s="2" customFormat="1" ht="23.4" hidden="1" x14ac:dyDescent="0.3">
      <c r="A115" s="2">
        <f>A113</f>
        <v>0</v>
      </c>
      <c r="B115" s="98" t="str">
        <f>IF([1]summary!$K$21="",'[1]Výzva na prieskum trhu'!$E$143,'[1]Výzva na predkladanie ponúk'!$H$102)</f>
        <v>Cena dodávaného predmetu zákazky</v>
      </c>
      <c r="C115" s="98"/>
      <c r="D115" s="98"/>
      <c r="E115" s="98"/>
      <c r="F115" s="98"/>
      <c r="G115" s="98"/>
      <c r="H115" s="98"/>
      <c r="I115" s="98"/>
      <c r="J115" s="98"/>
      <c r="K115" s="98"/>
      <c r="M115" s="6"/>
    </row>
    <row r="116" spans="1:13" hidden="1" x14ac:dyDescent="0.3">
      <c r="A116" s="2">
        <f>A113</f>
        <v>0</v>
      </c>
    </row>
    <row r="117" spans="1:13" ht="15" hidden="1" customHeight="1" x14ac:dyDescent="0.3">
      <c r="A117" s="2">
        <f>A113</f>
        <v>0</v>
      </c>
      <c r="B117" s="50" t="s">
        <v>1</v>
      </c>
      <c r="C117" s="50"/>
      <c r="D117" s="50"/>
      <c r="E117" s="50"/>
      <c r="F117" s="50"/>
      <c r="G117" s="50"/>
      <c r="H117" s="50"/>
      <c r="I117" s="50"/>
      <c r="J117" s="50"/>
      <c r="K117" s="50"/>
    </row>
    <row r="118" spans="1:13" hidden="1" x14ac:dyDescent="0.3">
      <c r="A118" s="2">
        <f>A113</f>
        <v>0</v>
      </c>
      <c r="B118" s="50"/>
      <c r="C118" s="50"/>
      <c r="D118" s="50"/>
      <c r="E118" s="50"/>
      <c r="F118" s="50"/>
      <c r="G118" s="50"/>
      <c r="H118" s="50"/>
      <c r="I118" s="50"/>
      <c r="J118" s="50"/>
      <c r="K118" s="50"/>
    </row>
    <row r="119" spans="1:13" hidden="1" x14ac:dyDescent="0.3">
      <c r="A119" s="2">
        <f>A113</f>
        <v>0</v>
      </c>
      <c r="B119" s="50"/>
      <c r="C119" s="50"/>
      <c r="D119" s="50"/>
      <c r="E119" s="50"/>
      <c r="F119" s="50"/>
      <c r="G119" s="50"/>
      <c r="H119" s="50"/>
      <c r="I119" s="50"/>
      <c r="J119" s="50"/>
      <c r="K119" s="50"/>
    </row>
    <row r="120" spans="1:13" hidden="1" x14ac:dyDescent="0.3">
      <c r="A120" s="2">
        <f>A113</f>
        <v>0</v>
      </c>
    </row>
    <row r="121" spans="1:13" s="2" customFormat="1" ht="19.5" hidden="1" customHeight="1" thickBot="1" x14ac:dyDescent="0.35">
      <c r="A121" s="2">
        <f>A113</f>
        <v>0</v>
      </c>
      <c r="C121" s="99" t="str">
        <f>"Identifikačné údaje "&amp;IF([1]summary!$K$21="","navrhovateľa:","dodávateľa:")</f>
        <v>Identifikačné údaje dodávateľa:</v>
      </c>
      <c r="D121" s="100"/>
      <c r="E121" s="100"/>
      <c r="F121" s="100"/>
      <c r="G121" s="101"/>
      <c r="M121" s="6"/>
    </row>
    <row r="122" spans="1:13" s="2" customFormat="1" ht="19.5" hidden="1" customHeight="1" x14ac:dyDescent="0.3">
      <c r="A122" s="2">
        <f>A113</f>
        <v>0</v>
      </c>
      <c r="C122" s="102" t="s">
        <v>2</v>
      </c>
      <c r="D122" s="103"/>
      <c r="E122" s="104"/>
      <c r="F122" s="105"/>
      <c r="G122" s="106"/>
      <c r="M122" s="6"/>
    </row>
    <row r="123" spans="1:13" s="2" customFormat="1" ht="39" hidden="1" customHeight="1" x14ac:dyDescent="0.3">
      <c r="A123" s="2">
        <f>A113</f>
        <v>0</v>
      </c>
      <c r="C123" s="95" t="s">
        <v>3</v>
      </c>
      <c r="D123" s="96"/>
      <c r="E123" s="90"/>
      <c r="F123" s="91"/>
      <c r="G123" s="92"/>
      <c r="M123" s="6"/>
    </row>
    <row r="124" spans="1:13" s="2" customFormat="1" ht="19.5" hidden="1" customHeight="1" x14ac:dyDescent="0.3">
      <c r="A124" s="2">
        <f>A113</f>
        <v>0</v>
      </c>
      <c r="C124" s="88" t="s">
        <v>4</v>
      </c>
      <c r="D124" s="89"/>
      <c r="E124" s="90"/>
      <c r="F124" s="91"/>
      <c r="G124" s="92"/>
      <c r="M124" s="6"/>
    </row>
    <row r="125" spans="1:13" s="2" customFormat="1" ht="19.5" hidden="1" customHeight="1" x14ac:dyDescent="0.3">
      <c r="A125" s="2">
        <f>A113</f>
        <v>0</v>
      </c>
      <c r="C125" s="88" t="s">
        <v>5</v>
      </c>
      <c r="D125" s="89"/>
      <c r="E125" s="90"/>
      <c r="F125" s="91"/>
      <c r="G125" s="92"/>
      <c r="M125" s="6"/>
    </row>
    <row r="126" spans="1:13" s="2" customFormat="1" ht="30" hidden="1" customHeight="1" x14ac:dyDescent="0.3">
      <c r="A126" s="2">
        <f>A113</f>
        <v>0</v>
      </c>
      <c r="C126" s="93" t="s">
        <v>6</v>
      </c>
      <c r="D126" s="94"/>
      <c r="E126" s="90"/>
      <c r="F126" s="91"/>
      <c r="G126" s="92"/>
      <c r="M126" s="6"/>
    </row>
    <row r="127" spans="1:13" s="2" customFormat="1" ht="19.5" hidden="1" customHeight="1" x14ac:dyDescent="0.3">
      <c r="A127" s="2">
        <f>A113</f>
        <v>0</v>
      </c>
      <c r="C127" s="88" t="s">
        <v>7</v>
      </c>
      <c r="D127" s="89"/>
      <c r="E127" s="90"/>
      <c r="F127" s="91"/>
      <c r="G127" s="92"/>
      <c r="M127" s="6"/>
    </row>
    <row r="128" spans="1:13" s="2" customFormat="1" ht="19.5" hidden="1" customHeight="1" x14ac:dyDescent="0.3">
      <c r="A128" s="2">
        <f>A113</f>
        <v>0</v>
      </c>
      <c r="C128" s="88" t="s">
        <v>8</v>
      </c>
      <c r="D128" s="89"/>
      <c r="E128" s="90"/>
      <c r="F128" s="91"/>
      <c r="G128" s="92"/>
      <c r="M128" s="6"/>
    </row>
    <row r="129" spans="1:13" s="2" customFormat="1" ht="19.5" hidden="1" customHeight="1" x14ac:dyDescent="0.3">
      <c r="A129" s="2">
        <f>A113</f>
        <v>0</v>
      </c>
      <c r="C129" s="88" t="s">
        <v>9</v>
      </c>
      <c r="D129" s="89"/>
      <c r="E129" s="90"/>
      <c r="F129" s="91"/>
      <c r="G129" s="92"/>
      <c r="M129" s="6"/>
    </row>
    <row r="130" spans="1:13" s="2" customFormat="1" ht="19.5" hidden="1" customHeight="1" x14ac:dyDescent="0.3">
      <c r="A130" s="2">
        <f>A113</f>
        <v>0</v>
      </c>
      <c r="C130" s="88" t="s">
        <v>10</v>
      </c>
      <c r="D130" s="89"/>
      <c r="E130" s="90"/>
      <c r="F130" s="91"/>
      <c r="G130" s="92"/>
      <c r="M130" s="6"/>
    </row>
    <row r="131" spans="1:13" s="2" customFormat="1" ht="19.5" hidden="1" customHeight="1" x14ac:dyDescent="0.3">
      <c r="A131" s="2">
        <f>A113</f>
        <v>0</v>
      </c>
      <c r="C131" s="88" t="s">
        <v>11</v>
      </c>
      <c r="D131" s="89"/>
      <c r="E131" s="90"/>
      <c r="F131" s="91"/>
      <c r="G131" s="92"/>
      <c r="M131" s="6"/>
    </row>
    <row r="132" spans="1:13" s="2" customFormat="1" ht="19.5" hidden="1" customHeight="1" thickBot="1" x14ac:dyDescent="0.35">
      <c r="A132" s="2">
        <f>A113</f>
        <v>0</v>
      </c>
      <c r="C132" s="76" t="s">
        <v>12</v>
      </c>
      <c r="D132" s="77"/>
      <c r="E132" s="78"/>
      <c r="F132" s="79"/>
      <c r="G132" s="80"/>
      <c r="M132" s="6"/>
    </row>
    <row r="133" spans="1:13" hidden="1" x14ac:dyDescent="0.3">
      <c r="A133" s="2">
        <f>A113</f>
        <v>0</v>
      </c>
    </row>
    <row r="134" spans="1:13" hidden="1" x14ac:dyDescent="0.3">
      <c r="A134" s="2">
        <f>A113</f>
        <v>0</v>
      </c>
    </row>
    <row r="135" spans="1:13" hidden="1" x14ac:dyDescent="0.3">
      <c r="A135">
        <f>IF(D135&lt;&gt;"",1,0)</f>
        <v>0</v>
      </c>
      <c r="B135" s="81" t="s">
        <v>37</v>
      </c>
      <c r="C135" s="81"/>
      <c r="D135" s="82" t="str">
        <f>IF(VLOOKUP(M135,[1]summary!$A$42:$F$61,2,FALSE)&lt;&gt;"",VLOOKUP(M135,[1]summary!$A$42:$F$61,2,FALSE),"")</f>
        <v/>
      </c>
      <c r="E135" s="82"/>
      <c r="F135" s="82"/>
      <c r="G135" s="82"/>
      <c r="H135" s="82"/>
      <c r="I135" s="82"/>
      <c r="J135" s="82"/>
      <c r="K135" s="9"/>
      <c r="M135" s="1">
        <f>M81+1</f>
        <v>3</v>
      </c>
    </row>
    <row r="136" spans="1:13" hidden="1" x14ac:dyDescent="0.3">
      <c r="A136" s="2">
        <f>A135</f>
        <v>0</v>
      </c>
    </row>
    <row r="137" spans="1:13" ht="54.9" hidden="1" customHeight="1" thickBot="1" x14ac:dyDescent="0.35">
      <c r="A137" s="2">
        <f>A135</f>
        <v>0</v>
      </c>
      <c r="B137" s="83" t="s">
        <v>13</v>
      </c>
      <c r="C137" s="84"/>
      <c r="D137" s="85"/>
      <c r="E137" s="86" t="s">
        <v>14</v>
      </c>
      <c r="F137" s="87"/>
      <c r="G137" s="10" t="s">
        <v>15</v>
      </c>
      <c r="H137" s="11" t="s">
        <v>16</v>
      </c>
      <c r="I137" s="10" t="s">
        <v>17</v>
      </c>
      <c r="J137" s="12" t="s">
        <v>18</v>
      </c>
      <c r="K137" s="13" t="s">
        <v>19</v>
      </c>
    </row>
    <row r="138" spans="1:13" ht="25.5" hidden="1" customHeight="1" x14ac:dyDescent="0.3">
      <c r="A138" s="2">
        <f>A135*IF(B138&lt;&gt;"",1,0)</f>
        <v>0</v>
      </c>
      <c r="B138" s="71"/>
      <c r="C138" s="72"/>
      <c r="D138" s="73"/>
      <c r="E138" s="74"/>
      <c r="F138" s="75"/>
      <c r="G138" s="14" t="s">
        <v>21</v>
      </c>
      <c r="H138" s="15"/>
      <c r="I138" s="16"/>
      <c r="J138" s="17" t="str">
        <f t="shared" ref="J138:J144" si="2">IF(AND(H138&lt;&gt;"",I138&lt;&gt;""),H138*I138,"")</f>
        <v/>
      </c>
      <c r="K138" s="18" t="str">
        <f>IF(J138&lt;&gt;"",J138*IF(E126="platiteľ DPH",1.2,1),"")</f>
        <v/>
      </c>
    </row>
    <row r="139" spans="1:13" ht="25.5" hidden="1" customHeight="1" x14ac:dyDescent="0.3">
      <c r="A139" s="2">
        <f>A135*IF(B139&lt;&gt;"",1,0)</f>
        <v>0</v>
      </c>
      <c r="B139" s="53"/>
      <c r="C139" s="54"/>
      <c r="D139" s="55"/>
      <c r="E139" s="56"/>
      <c r="F139" s="57"/>
      <c r="G139" s="19" t="s">
        <v>21</v>
      </c>
      <c r="H139" s="20"/>
      <c r="I139" s="21"/>
      <c r="J139" s="22" t="str">
        <f t="shared" si="2"/>
        <v/>
      </c>
      <c r="K139" s="23" t="str">
        <f>IF(J139&lt;&gt;"",J139*IF(E126="platiteľ DPH",1.2,1),"")</f>
        <v/>
      </c>
    </row>
    <row r="140" spans="1:13" ht="25.5" hidden="1" customHeight="1" x14ac:dyDescent="0.3">
      <c r="A140" s="2">
        <f>A135*IF(B140&lt;&gt;"",1,0)</f>
        <v>0</v>
      </c>
      <c r="B140" s="53"/>
      <c r="C140" s="54"/>
      <c r="D140" s="55"/>
      <c r="E140" s="56"/>
      <c r="F140" s="57"/>
      <c r="G140" s="19" t="s">
        <v>21</v>
      </c>
      <c r="H140" s="20"/>
      <c r="I140" s="21"/>
      <c r="J140" s="22" t="str">
        <f t="shared" si="2"/>
        <v/>
      </c>
      <c r="K140" s="23" t="str">
        <f>IF(J140&lt;&gt;"",J140*IF(E126="platiteľ DPH",1.2,1),"")</f>
        <v/>
      </c>
    </row>
    <row r="141" spans="1:13" ht="25.5" hidden="1" customHeight="1" x14ac:dyDescent="0.3">
      <c r="A141" s="2">
        <f>A135*IF(B141&lt;&gt;"",1,0)</f>
        <v>0</v>
      </c>
      <c r="B141" s="53"/>
      <c r="C141" s="54"/>
      <c r="D141" s="55"/>
      <c r="E141" s="56"/>
      <c r="F141" s="57"/>
      <c r="G141" s="19" t="s">
        <v>21</v>
      </c>
      <c r="H141" s="20"/>
      <c r="I141" s="21"/>
      <c r="J141" s="22" t="str">
        <f t="shared" si="2"/>
        <v/>
      </c>
      <c r="K141" s="23" t="str">
        <f>IF(J141&lt;&gt;"",J141*IF(E126="platiteľ DPH",1.2,1),"")</f>
        <v/>
      </c>
    </row>
    <row r="142" spans="1:13" ht="25.5" hidden="1" customHeight="1" thickBot="1" x14ac:dyDescent="0.35">
      <c r="A142" s="2">
        <f>A135*IF(B142&lt;&gt;"",1,0)</f>
        <v>0</v>
      </c>
      <c r="B142" s="58"/>
      <c r="C142" s="59"/>
      <c r="D142" s="60"/>
      <c r="E142" s="61"/>
      <c r="F142" s="62"/>
      <c r="G142" s="24" t="s">
        <v>21</v>
      </c>
      <c r="H142" s="25"/>
      <c r="I142" s="26"/>
      <c r="J142" s="27" t="str">
        <f t="shared" si="2"/>
        <v/>
      </c>
      <c r="K142" s="28" t="str">
        <f>IF(J142&lt;&gt;"",J142*IF(E126="platiteľ DPH",1.2,1),"")</f>
        <v/>
      </c>
    </row>
    <row r="143" spans="1:13" ht="25.5" hidden="1" customHeight="1" x14ac:dyDescent="0.3">
      <c r="A143" s="2">
        <f>A135*IF(D143&lt;&gt;"",1,0)</f>
        <v>0</v>
      </c>
      <c r="B143" s="63" t="s">
        <v>22</v>
      </c>
      <c r="C143" s="64"/>
      <c r="D143" s="29" t="s">
        <v>23</v>
      </c>
      <c r="E143" s="67" t="s">
        <v>24</v>
      </c>
      <c r="F143" s="68"/>
      <c r="G143" s="14" t="s">
        <v>24</v>
      </c>
      <c r="H143" s="15"/>
      <c r="I143" s="16">
        <v>1</v>
      </c>
      <c r="J143" s="17" t="str">
        <f t="shared" si="2"/>
        <v/>
      </c>
      <c r="K143" s="18" t="str">
        <f>IF(J143&lt;&gt;"",J143*IF(E126="platiteľ DPH",1.2,1),"")</f>
        <v/>
      </c>
    </row>
    <row r="144" spans="1:13" ht="25.5" hidden="1" customHeight="1" thickBot="1" x14ac:dyDescent="0.35">
      <c r="A144" s="2">
        <f>A135*IF(D144&lt;&gt;"",1,0)</f>
        <v>0</v>
      </c>
      <c r="B144" s="65"/>
      <c r="C144" s="66"/>
      <c r="D144" s="30" t="s">
        <v>25</v>
      </c>
      <c r="E144" s="69" t="s">
        <v>24</v>
      </c>
      <c r="F144" s="70"/>
      <c r="G144" s="24" t="s">
        <v>24</v>
      </c>
      <c r="H144" s="25"/>
      <c r="I144" s="26">
        <v>1</v>
      </c>
      <c r="J144" s="27" t="str">
        <f t="shared" si="2"/>
        <v/>
      </c>
      <c r="K144" s="28" t="str">
        <f>IF(J144&lt;&gt;"",J144*IF(E126="platiteľ DPH",1.2,1),"")</f>
        <v/>
      </c>
    </row>
    <row r="145" spans="1:13" ht="25.5" hidden="1" customHeight="1" thickBot="1" x14ac:dyDescent="0.35">
      <c r="A145" s="31">
        <f>A135</f>
        <v>0</v>
      </c>
      <c r="B145" s="32"/>
      <c r="C145" s="33"/>
      <c r="D145" s="33"/>
      <c r="E145" s="33"/>
      <c r="F145" s="33"/>
      <c r="G145" s="33"/>
      <c r="H145" s="34"/>
      <c r="I145" s="34" t="s">
        <v>26</v>
      </c>
      <c r="J145" s="35" t="str">
        <f>IF(SUM(J138:J144)&gt;0,SUM(J138:J144),"")</f>
        <v/>
      </c>
      <c r="K145" s="35" t="str">
        <f>IF(SUM(K138:K144)&gt;0,SUM(K138:K144),"")</f>
        <v/>
      </c>
    </row>
    <row r="146" spans="1:13" hidden="1" x14ac:dyDescent="0.3">
      <c r="A146" s="2">
        <f>A135</f>
        <v>0</v>
      </c>
      <c r="B146" s="36" t="s">
        <v>27</v>
      </c>
      <c r="C146" s="37"/>
      <c r="D146" s="37"/>
      <c r="E146" s="37"/>
      <c r="F146" s="37"/>
      <c r="G146" s="37"/>
      <c r="H146" s="37"/>
      <c r="I146" s="37"/>
    </row>
    <row r="147" spans="1:13" hidden="1" x14ac:dyDescent="0.3">
      <c r="A147" s="2">
        <f>A135</f>
        <v>0</v>
      </c>
    </row>
    <row r="148" spans="1:13" hidden="1" x14ac:dyDescent="0.3">
      <c r="A148" s="2">
        <f>A135</f>
        <v>0</v>
      </c>
    </row>
    <row r="149" spans="1:13" hidden="1" x14ac:dyDescent="0.3">
      <c r="A149" s="2">
        <f>A135*IF([1]summary!$K$21="",1,0)</f>
        <v>0</v>
      </c>
      <c r="C149" s="46" t="s">
        <v>28</v>
      </c>
      <c r="D149" s="47"/>
      <c r="E149" s="47"/>
      <c r="F149" s="47"/>
      <c r="G149" s="47"/>
      <c r="H149" s="47"/>
      <c r="I149" s="47"/>
      <c r="J149" s="48"/>
    </row>
    <row r="150" spans="1:13" hidden="1" x14ac:dyDescent="0.3">
      <c r="A150" s="2">
        <f>A149</f>
        <v>0</v>
      </c>
    </row>
    <row r="151" spans="1:13" hidden="1" x14ac:dyDescent="0.3">
      <c r="A151" s="2">
        <f>A149</f>
        <v>0</v>
      </c>
    </row>
    <row r="152" spans="1:13" hidden="1" x14ac:dyDescent="0.3">
      <c r="A152" s="2">
        <f>A135*IF([1]summary!$F$10=M152,1,0)</f>
        <v>0</v>
      </c>
      <c r="B152" s="49" t="s">
        <v>29</v>
      </c>
      <c r="C152" s="49"/>
      <c r="D152" s="49"/>
      <c r="E152" s="49"/>
      <c r="F152" s="49"/>
      <c r="G152" s="49"/>
      <c r="H152" s="49"/>
      <c r="I152" s="49"/>
      <c r="J152" s="49"/>
      <c r="K152" s="49"/>
      <c r="M152" s="6" t="s">
        <v>30</v>
      </c>
    </row>
    <row r="153" spans="1:13" hidden="1" x14ac:dyDescent="0.3">
      <c r="A153" s="2">
        <f>A152</f>
        <v>0</v>
      </c>
    </row>
    <row r="154" spans="1:13" ht="15" hidden="1" customHeight="1" x14ac:dyDescent="0.3">
      <c r="A154" s="2">
        <f>A152</f>
        <v>0</v>
      </c>
      <c r="B154" s="50" t="s">
        <v>31</v>
      </c>
      <c r="C154" s="50"/>
      <c r="D154" s="50"/>
      <c r="E154" s="50"/>
      <c r="F154" s="50"/>
      <c r="G154" s="50"/>
      <c r="H154" s="50"/>
      <c r="I154" s="50"/>
      <c r="J154" s="50"/>
      <c r="K154" s="50"/>
    </row>
    <row r="155" spans="1:13" hidden="1" x14ac:dyDescent="0.3">
      <c r="A155" s="2">
        <f>A152</f>
        <v>0</v>
      </c>
    </row>
    <row r="156" spans="1:13" hidden="1" x14ac:dyDescent="0.3">
      <c r="A156" s="2">
        <f>A167</f>
        <v>0</v>
      </c>
    </row>
    <row r="157" spans="1:13" hidden="1" x14ac:dyDescent="0.3">
      <c r="A157" s="2">
        <f>A167</f>
        <v>0</v>
      </c>
      <c r="C157" s="38" t="s">
        <v>32</v>
      </c>
      <c r="D157" s="39"/>
    </row>
    <row r="158" spans="1:13" s="40" customFormat="1" hidden="1" x14ac:dyDescent="0.3">
      <c r="A158" s="2">
        <f>A167</f>
        <v>0</v>
      </c>
      <c r="C158" s="38"/>
      <c r="M158" s="41"/>
    </row>
    <row r="159" spans="1:13" s="40" customFormat="1" ht="15" hidden="1" customHeight="1" x14ac:dyDescent="0.3">
      <c r="A159" s="2">
        <f>A167</f>
        <v>0</v>
      </c>
      <c r="C159" s="38" t="s">
        <v>33</v>
      </c>
      <c r="D159" s="39"/>
      <c r="G159" s="42"/>
      <c r="H159" s="42"/>
      <c r="I159" s="42"/>
      <c r="J159" s="42"/>
      <c r="K159" s="42"/>
      <c r="M159" s="41"/>
    </row>
    <row r="160" spans="1:13" s="40" customFormat="1" hidden="1" x14ac:dyDescent="0.3">
      <c r="A160" s="2">
        <f>A167</f>
        <v>0</v>
      </c>
      <c r="F160" s="43"/>
      <c r="G160" s="51" t="str">
        <f>"podpis a pečiatka "&amp;IF([1]summary!$K$21="","navrhovateľa","dodávateľa")</f>
        <v>podpis a pečiatka dodávateľa</v>
      </c>
      <c r="H160" s="51"/>
      <c r="I160" s="51"/>
      <c r="J160" s="51"/>
      <c r="K160" s="51"/>
      <c r="M160" s="41"/>
    </row>
    <row r="161" spans="1:13" s="40" customFormat="1" hidden="1" x14ac:dyDescent="0.3">
      <c r="A161" s="2">
        <f>A167</f>
        <v>0</v>
      </c>
      <c r="F161" s="43"/>
      <c r="G161" s="44"/>
      <c r="H161" s="44"/>
      <c r="I161" s="44"/>
      <c r="J161" s="44"/>
      <c r="K161" s="44"/>
      <c r="M161" s="41"/>
    </row>
    <row r="162" spans="1:13" ht="15" hidden="1" customHeight="1" x14ac:dyDescent="0.3">
      <c r="A162" s="2">
        <f>A167*IF([1]summary!$K$21="",1,0)</f>
        <v>0</v>
      </c>
      <c r="B162" s="52" t="s">
        <v>34</v>
      </c>
      <c r="C162" s="52"/>
      <c r="D162" s="52"/>
      <c r="E162" s="52"/>
      <c r="F162" s="52"/>
      <c r="G162" s="52"/>
      <c r="H162" s="52"/>
      <c r="I162" s="52"/>
      <c r="J162" s="52"/>
      <c r="K162" s="52"/>
      <c r="L162" s="45"/>
    </row>
    <row r="163" spans="1:13" hidden="1" x14ac:dyDescent="0.3">
      <c r="A163" s="2">
        <f>A162</f>
        <v>0</v>
      </c>
      <c r="B163" s="52"/>
      <c r="C163" s="52"/>
      <c r="D163" s="52"/>
      <c r="E163" s="52"/>
      <c r="F163" s="52"/>
      <c r="G163" s="52"/>
      <c r="H163" s="52"/>
      <c r="I163" s="52"/>
      <c r="J163" s="52"/>
      <c r="K163" s="52"/>
      <c r="L163" s="45"/>
    </row>
    <row r="164" spans="1:13" ht="15" hidden="1" customHeight="1" x14ac:dyDescent="0.3">
      <c r="A164" s="2">
        <f>A167*IF(A162=1,0,1)</f>
        <v>0</v>
      </c>
      <c r="B164" s="52" t="s">
        <v>35</v>
      </c>
      <c r="C164" s="52"/>
      <c r="D164" s="52"/>
      <c r="E164" s="52"/>
      <c r="F164" s="52"/>
      <c r="G164" s="52"/>
      <c r="H164" s="52"/>
      <c r="I164" s="52"/>
      <c r="J164" s="52"/>
      <c r="K164" s="52"/>
      <c r="L164" s="45"/>
    </row>
    <row r="165" spans="1:13" hidden="1" x14ac:dyDescent="0.3">
      <c r="A165" s="2">
        <f>A164</f>
        <v>0</v>
      </c>
      <c r="B165" s="52"/>
      <c r="C165" s="52"/>
      <c r="D165" s="52"/>
      <c r="E165" s="52"/>
      <c r="F165" s="52"/>
      <c r="G165" s="52"/>
      <c r="H165" s="52"/>
      <c r="I165" s="52"/>
      <c r="J165" s="52"/>
      <c r="K165" s="52"/>
      <c r="L165" s="45"/>
    </row>
    <row r="166" spans="1:13" s="2" customFormat="1" ht="21" hidden="1" x14ac:dyDescent="0.3">
      <c r="A166" s="2">
        <f>A167*IF(J166="",0,1)</f>
        <v>0</v>
      </c>
      <c r="B166" s="4"/>
      <c r="C166" s="5"/>
      <c r="D166" s="5"/>
      <c r="E166" s="5"/>
      <c r="F166" s="5"/>
      <c r="G166" s="5"/>
      <c r="H166" s="5"/>
      <c r="I166" s="5"/>
      <c r="J166" s="97" t="str">
        <f>IF([1]summary!$K$21="",'[1]Výzva na prieskum trhu'!$C$143,"")</f>
        <v/>
      </c>
      <c r="K166" s="97"/>
      <c r="M166" s="6"/>
    </row>
    <row r="167" spans="1:13" s="2" customFormat="1" ht="23.4" hidden="1" x14ac:dyDescent="0.3">
      <c r="A167" s="2">
        <f>IF([1]summary!$K$21="",IF([1]summary!$G$17="všetky predmety spolu",0,1)*A189,IF([1]summary!$E$63="cenové ponuky komplexne",0,1)*A189)</f>
        <v>0</v>
      </c>
      <c r="B167" s="98" t="str">
        <f>IF([1]summary!$K$21="",'[1]Výzva na prieskum trhu'!$B$2,'[1]Výzva na predkladanie ponúk'!$E$102)</f>
        <v xml:space="preserve"> – Príloha č. 2:</v>
      </c>
      <c r="C167" s="98"/>
      <c r="D167" s="98"/>
      <c r="E167" s="98"/>
      <c r="F167" s="98"/>
      <c r="G167" s="98"/>
      <c r="H167" s="98"/>
      <c r="I167" s="98"/>
      <c r="J167" s="98"/>
      <c r="K167" s="98"/>
      <c r="M167" s="6"/>
    </row>
    <row r="168" spans="1:13" s="2" customFormat="1" hidden="1" x14ac:dyDescent="0.3">
      <c r="A168" s="2">
        <f>A167</f>
        <v>0</v>
      </c>
      <c r="B168" s="7"/>
      <c r="C168" s="7"/>
      <c r="D168" s="7"/>
      <c r="E168" s="7"/>
      <c r="F168" s="7"/>
      <c r="G168" s="7"/>
      <c r="H168" s="7"/>
      <c r="I168" s="7"/>
      <c r="J168" s="7"/>
      <c r="K168" s="7"/>
      <c r="M168" s="6"/>
    </row>
    <row r="169" spans="1:13" s="2" customFormat="1" ht="23.4" hidden="1" x14ac:dyDescent="0.3">
      <c r="A169" s="2">
        <f>A167</f>
        <v>0</v>
      </c>
      <c r="B169" s="98" t="str">
        <f>IF([1]summary!$K$21="",'[1]Výzva na prieskum trhu'!$E$143,'[1]Výzva na predkladanie ponúk'!$H$102)</f>
        <v>Cena dodávaného predmetu zákazky</v>
      </c>
      <c r="C169" s="98"/>
      <c r="D169" s="98"/>
      <c r="E169" s="98"/>
      <c r="F169" s="98"/>
      <c r="G169" s="98"/>
      <c r="H169" s="98"/>
      <c r="I169" s="98"/>
      <c r="J169" s="98"/>
      <c r="K169" s="98"/>
      <c r="M169" s="6"/>
    </row>
    <row r="170" spans="1:13" hidden="1" x14ac:dyDescent="0.3">
      <c r="A170" s="2">
        <f>A167</f>
        <v>0</v>
      </c>
    </row>
    <row r="171" spans="1:13" ht="15" hidden="1" customHeight="1" x14ac:dyDescent="0.3">
      <c r="A171" s="2">
        <f>A167</f>
        <v>0</v>
      </c>
      <c r="B171" s="50" t="s">
        <v>1</v>
      </c>
      <c r="C171" s="50"/>
      <c r="D171" s="50"/>
      <c r="E171" s="50"/>
      <c r="F171" s="50"/>
      <c r="G171" s="50"/>
      <c r="H171" s="50"/>
      <c r="I171" s="50"/>
      <c r="J171" s="50"/>
      <c r="K171" s="50"/>
    </row>
    <row r="172" spans="1:13" hidden="1" x14ac:dyDescent="0.3">
      <c r="A172" s="2">
        <f>A167</f>
        <v>0</v>
      </c>
      <c r="B172" s="50"/>
      <c r="C172" s="50"/>
      <c r="D172" s="50"/>
      <c r="E172" s="50"/>
      <c r="F172" s="50"/>
      <c r="G172" s="50"/>
      <c r="H172" s="50"/>
      <c r="I172" s="50"/>
      <c r="J172" s="50"/>
      <c r="K172" s="50"/>
    </row>
    <row r="173" spans="1:13" hidden="1" x14ac:dyDescent="0.3">
      <c r="A173" s="2">
        <f>A167</f>
        <v>0</v>
      </c>
      <c r="B173" s="50"/>
      <c r="C173" s="50"/>
      <c r="D173" s="50"/>
      <c r="E173" s="50"/>
      <c r="F173" s="50"/>
      <c r="G173" s="50"/>
      <c r="H173" s="50"/>
      <c r="I173" s="50"/>
      <c r="J173" s="50"/>
      <c r="K173" s="50"/>
    </row>
    <row r="174" spans="1:13" hidden="1" x14ac:dyDescent="0.3">
      <c r="A174" s="2">
        <f>A167</f>
        <v>0</v>
      </c>
    </row>
    <row r="175" spans="1:13" s="2" customFormat="1" ht="19.5" hidden="1" customHeight="1" thickBot="1" x14ac:dyDescent="0.35">
      <c r="A175" s="2">
        <f>A167</f>
        <v>0</v>
      </c>
      <c r="C175" s="99" t="str">
        <f>"Identifikačné údaje "&amp;IF([1]summary!$K$21="","navrhovateľa:","dodávateľa:")</f>
        <v>Identifikačné údaje dodávateľa:</v>
      </c>
      <c r="D175" s="100"/>
      <c r="E175" s="100"/>
      <c r="F175" s="100"/>
      <c r="G175" s="101"/>
      <c r="M175" s="6"/>
    </row>
    <row r="176" spans="1:13" s="2" customFormat="1" ht="19.5" hidden="1" customHeight="1" x14ac:dyDescent="0.3">
      <c r="A176" s="2">
        <f>A167</f>
        <v>0</v>
      </c>
      <c r="C176" s="102" t="s">
        <v>2</v>
      </c>
      <c r="D176" s="103"/>
      <c r="E176" s="104"/>
      <c r="F176" s="105"/>
      <c r="G176" s="106"/>
      <c r="M176" s="6"/>
    </row>
    <row r="177" spans="1:13" s="2" customFormat="1" ht="39" hidden="1" customHeight="1" x14ac:dyDescent="0.3">
      <c r="A177" s="2">
        <f>A167</f>
        <v>0</v>
      </c>
      <c r="C177" s="95" t="s">
        <v>3</v>
      </c>
      <c r="D177" s="96"/>
      <c r="E177" s="90"/>
      <c r="F177" s="91"/>
      <c r="G177" s="92"/>
      <c r="M177" s="6"/>
    </row>
    <row r="178" spans="1:13" s="2" customFormat="1" ht="19.5" hidden="1" customHeight="1" x14ac:dyDescent="0.3">
      <c r="A178" s="2">
        <f>A167</f>
        <v>0</v>
      </c>
      <c r="C178" s="88" t="s">
        <v>4</v>
      </c>
      <c r="D178" s="89"/>
      <c r="E178" s="90"/>
      <c r="F178" s="91"/>
      <c r="G178" s="92"/>
      <c r="M178" s="6"/>
    </row>
    <row r="179" spans="1:13" s="2" customFormat="1" ht="19.5" hidden="1" customHeight="1" x14ac:dyDescent="0.3">
      <c r="A179" s="2">
        <f>A167</f>
        <v>0</v>
      </c>
      <c r="C179" s="88" t="s">
        <v>5</v>
      </c>
      <c r="D179" s="89"/>
      <c r="E179" s="90"/>
      <c r="F179" s="91"/>
      <c r="G179" s="92"/>
      <c r="M179" s="6"/>
    </row>
    <row r="180" spans="1:13" s="2" customFormat="1" ht="30" hidden="1" customHeight="1" x14ac:dyDescent="0.3">
      <c r="A180" s="2">
        <f>A167</f>
        <v>0</v>
      </c>
      <c r="C180" s="93" t="s">
        <v>6</v>
      </c>
      <c r="D180" s="94"/>
      <c r="E180" s="90"/>
      <c r="F180" s="91"/>
      <c r="G180" s="92"/>
      <c r="M180" s="6"/>
    </row>
    <row r="181" spans="1:13" s="2" customFormat="1" ht="19.5" hidden="1" customHeight="1" x14ac:dyDescent="0.3">
      <c r="A181" s="2">
        <f>A167</f>
        <v>0</v>
      </c>
      <c r="C181" s="88" t="s">
        <v>7</v>
      </c>
      <c r="D181" s="89"/>
      <c r="E181" s="90"/>
      <c r="F181" s="91"/>
      <c r="G181" s="92"/>
      <c r="M181" s="6"/>
    </row>
    <row r="182" spans="1:13" s="2" customFormat="1" ht="19.5" hidden="1" customHeight="1" x14ac:dyDescent="0.3">
      <c r="A182" s="2">
        <f>A167</f>
        <v>0</v>
      </c>
      <c r="C182" s="88" t="s">
        <v>8</v>
      </c>
      <c r="D182" s="89"/>
      <c r="E182" s="90"/>
      <c r="F182" s="91"/>
      <c r="G182" s="92"/>
      <c r="M182" s="6"/>
    </row>
    <row r="183" spans="1:13" s="2" customFormat="1" ht="19.5" hidden="1" customHeight="1" x14ac:dyDescent="0.3">
      <c r="A183" s="2">
        <f>A167</f>
        <v>0</v>
      </c>
      <c r="C183" s="88" t="s">
        <v>9</v>
      </c>
      <c r="D183" s="89"/>
      <c r="E183" s="90"/>
      <c r="F183" s="91"/>
      <c r="G183" s="92"/>
      <c r="M183" s="6"/>
    </row>
    <row r="184" spans="1:13" s="2" customFormat="1" ht="19.5" hidden="1" customHeight="1" x14ac:dyDescent="0.3">
      <c r="A184" s="2">
        <f>A167</f>
        <v>0</v>
      </c>
      <c r="C184" s="88" t="s">
        <v>10</v>
      </c>
      <c r="D184" s="89"/>
      <c r="E184" s="90"/>
      <c r="F184" s="91"/>
      <c r="G184" s="92"/>
      <c r="M184" s="6"/>
    </row>
    <row r="185" spans="1:13" s="2" customFormat="1" ht="19.5" hidden="1" customHeight="1" x14ac:dyDescent="0.3">
      <c r="A185" s="2">
        <f>A167</f>
        <v>0</v>
      </c>
      <c r="C185" s="88" t="s">
        <v>11</v>
      </c>
      <c r="D185" s="89"/>
      <c r="E185" s="90"/>
      <c r="F185" s="91"/>
      <c r="G185" s="92"/>
      <c r="M185" s="6"/>
    </row>
    <row r="186" spans="1:13" s="2" customFormat="1" ht="19.5" hidden="1" customHeight="1" thickBot="1" x14ac:dyDescent="0.35">
      <c r="A186" s="2">
        <f>A167</f>
        <v>0</v>
      </c>
      <c r="C186" s="76" t="s">
        <v>12</v>
      </c>
      <c r="D186" s="77"/>
      <c r="E186" s="78"/>
      <c r="F186" s="79"/>
      <c r="G186" s="80"/>
      <c r="M186" s="6"/>
    </row>
    <row r="187" spans="1:13" hidden="1" x14ac:dyDescent="0.3">
      <c r="A187" s="2">
        <f>A167</f>
        <v>0</v>
      </c>
    </row>
    <row r="188" spans="1:13" hidden="1" x14ac:dyDescent="0.3">
      <c r="A188" s="2">
        <f>A167</f>
        <v>0</v>
      </c>
    </row>
    <row r="189" spans="1:13" hidden="1" x14ac:dyDescent="0.3">
      <c r="A189">
        <f>IF(D189&lt;&gt;"",1,0)</f>
        <v>0</v>
      </c>
      <c r="B189" s="81" t="s">
        <v>38</v>
      </c>
      <c r="C189" s="81"/>
      <c r="D189" s="82" t="str">
        <f>IF(VLOOKUP(M189,[1]summary!$A$42:$F$61,2,FALSE)&lt;&gt;"",VLOOKUP(M189,[1]summary!$A$42:$F$61,2,FALSE),"")</f>
        <v/>
      </c>
      <c r="E189" s="82"/>
      <c r="F189" s="82"/>
      <c r="G189" s="82"/>
      <c r="H189" s="82"/>
      <c r="I189" s="82"/>
      <c r="J189" s="82"/>
      <c r="K189" s="9"/>
      <c r="M189" s="1">
        <f>M135+1</f>
        <v>4</v>
      </c>
    </row>
    <row r="190" spans="1:13" hidden="1" x14ac:dyDescent="0.3">
      <c r="A190" s="2">
        <f>A189</f>
        <v>0</v>
      </c>
    </row>
    <row r="191" spans="1:13" ht="54.9" hidden="1" customHeight="1" thickBot="1" x14ac:dyDescent="0.35">
      <c r="A191" s="2">
        <f>A189</f>
        <v>0</v>
      </c>
      <c r="B191" s="83" t="s">
        <v>13</v>
      </c>
      <c r="C191" s="84"/>
      <c r="D191" s="85"/>
      <c r="E191" s="86" t="s">
        <v>14</v>
      </c>
      <c r="F191" s="87"/>
      <c r="G191" s="10" t="s">
        <v>15</v>
      </c>
      <c r="H191" s="11" t="s">
        <v>16</v>
      </c>
      <c r="I191" s="10" t="s">
        <v>17</v>
      </c>
      <c r="J191" s="12" t="s">
        <v>18</v>
      </c>
      <c r="K191" s="13" t="s">
        <v>19</v>
      </c>
    </row>
    <row r="192" spans="1:13" ht="25.5" hidden="1" customHeight="1" x14ac:dyDescent="0.3">
      <c r="A192" s="2">
        <f>A189*IF(B192&lt;&gt;"",1,0)</f>
        <v>0</v>
      </c>
      <c r="B192" s="71"/>
      <c r="C192" s="72"/>
      <c r="D192" s="73"/>
      <c r="E192" s="74"/>
      <c r="F192" s="75"/>
      <c r="G192" s="14" t="s">
        <v>21</v>
      </c>
      <c r="H192" s="15"/>
      <c r="I192" s="16"/>
      <c r="J192" s="17" t="str">
        <f t="shared" ref="J192:J198" si="3">IF(AND(H192&lt;&gt;"",I192&lt;&gt;""),H192*I192,"")</f>
        <v/>
      </c>
      <c r="K192" s="18" t="str">
        <f>IF(J192&lt;&gt;"",J192*IF(E180="platiteľ DPH",1.2,1),"")</f>
        <v/>
      </c>
    </row>
    <row r="193" spans="1:13" ht="25.5" hidden="1" customHeight="1" x14ac:dyDescent="0.3">
      <c r="A193" s="2">
        <f>A189*IF(B193&lt;&gt;"",1,0)</f>
        <v>0</v>
      </c>
      <c r="B193" s="53"/>
      <c r="C193" s="54"/>
      <c r="D193" s="55"/>
      <c r="E193" s="56"/>
      <c r="F193" s="57"/>
      <c r="G193" s="19" t="s">
        <v>21</v>
      </c>
      <c r="H193" s="20"/>
      <c r="I193" s="21"/>
      <c r="J193" s="22" t="str">
        <f t="shared" si="3"/>
        <v/>
      </c>
      <c r="K193" s="23" t="str">
        <f>IF(J193&lt;&gt;"",J193*IF(E180="platiteľ DPH",1.2,1),"")</f>
        <v/>
      </c>
    </row>
    <row r="194" spans="1:13" ht="25.5" hidden="1" customHeight="1" x14ac:dyDescent="0.3">
      <c r="A194" s="2">
        <f>A189*IF(B194&lt;&gt;"",1,0)</f>
        <v>0</v>
      </c>
      <c r="B194" s="53"/>
      <c r="C194" s="54"/>
      <c r="D194" s="55"/>
      <c r="E194" s="56"/>
      <c r="F194" s="57"/>
      <c r="G194" s="19" t="s">
        <v>21</v>
      </c>
      <c r="H194" s="20"/>
      <c r="I194" s="21"/>
      <c r="J194" s="22" t="str">
        <f t="shared" si="3"/>
        <v/>
      </c>
      <c r="K194" s="23" t="str">
        <f>IF(J194&lt;&gt;"",J194*IF(E180="platiteľ DPH",1.2,1),"")</f>
        <v/>
      </c>
    </row>
    <row r="195" spans="1:13" ht="25.5" hidden="1" customHeight="1" x14ac:dyDescent="0.3">
      <c r="A195" s="2">
        <f>A189*IF(B195&lt;&gt;"",1,0)</f>
        <v>0</v>
      </c>
      <c r="B195" s="53"/>
      <c r="C195" s="54"/>
      <c r="D195" s="55"/>
      <c r="E195" s="56"/>
      <c r="F195" s="57"/>
      <c r="G195" s="19" t="s">
        <v>21</v>
      </c>
      <c r="H195" s="20"/>
      <c r="I195" s="21"/>
      <c r="J195" s="22" t="str">
        <f t="shared" si="3"/>
        <v/>
      </c>
      <c r="K195" s="23" t="str">
        <f>IF(J195&lt;&gt;"",J195*IF(E180="platiteľ DPH",1.2,1),"")</f>
        <v/>
      </c>
    </row>
    <row r="196" spans="1:13" ht="25.5" hidden="1" customHeight="1" thickBot="1" x14ac:dyDescent="0.35">
      <c r="A196" s="2">
        <f>A189*IF(B196&lt;&gt;"",1,0)</f>
        <v>0</v>
      </c>
      <c r="B196" s="58"/>
      <c r="C196" s="59"/>
      <c r="D196" s="60"/>
      <c r="E196" s="61"/>
      <c r="F196" s="62"/>
      <c r="G196" s="24" t="s">
        <v>21</v>
      </c>
      <c r="H196" s="25"/>
      <c r="I196" s="26"/>
      <c r="J196" s="27" t="str">
        <f t="shared" si="3"/>
        <v/>
      </c>
      <c r="K196" s="28" t="str">
        <f>IF(J196&lt;&gt;"",J196*IF(E180="platiteľ DPH",1.2,1),"")</f>
        <v/>
      </c>
    </row>
    <row r="197" spans="1:13" ht="25.5" hidden="1" customHeight="1" x14ac:dyDescent="0.3">
      <c r="A197" s="2">
        <f>A189*IF(D197&lt;&gt;"",1,0)</f>
        <v>0</v>
      </c>
      <c r="B197" s="63" t="s">
        <v>22</v>
      </c>
      <c r="C197" s="64"/>
      <c r="D197" s="29" t="s">
        <v>23</v>
      </c>
      <c r="E197" s="67" t="s">
        <v>24</v>
      </c>
      <c r="F197" s="68"/>
      <c r="G197" s="14" t="s">
        <v>24</v>
      </c>
      <c r="H197" s="15"/>
      <c r="I197" s="16">
        <v>1</v>
      </c>
      <c r="J197" s="17" t="str">
        <f t="shared" si="3"/>
        <v/>
      </c>
      <c r="K197" s="18" t="str">
        <f>IF(J197&lt;&gt;"",J197*IF(E180="platiteľ DPH",1.2,1),"")</f>
        <v/>
      </c>
    </row>
    <row r="198" spans="1:13" ht="25.5" hidden="1" customHeight="1" thickBot="1" x14ac:dyDescent="0.35">
      <c r="A198" s="2">
        <f>A189*IF(D198&lt;&gt;"",1,0)</f>
        <v>0</v>
      </c>
      <c r="B198" s="65"/>
      <c r="C198" s="66"/>
      <c r="D198" s="30" t="s">
        <v>25</v>
      </c>
      <c r="E198" s="69" t="s">
        <v>24</v>
      </c>
      <c r="F198" s="70"/>
      <c r="G198" s="24" t="s">
        <v>24</v>
      </c>
      <c r="H198" s="25"/>
      <c r="I198" s="26">
        <v>1</v>
      </c>
      <c r="J198" s="27" t="str">
        <f t="shared" si="3"/>
        <v/>
      </c>
      <c r="K198" s="28" t="str">
        <f>IF(J198&lt;&gt;"",J198*IF(E180="platiteľ DPH",1.2,1),"")</f>
        <v/>
      </c>
    </row>
    <row r="199" spans="1:13" ht="25.5" hidden="1" customHeight="1" thickBot="1" x14ac:dyDescent="0.35">
      <c r="A199" s="31">
        <f>A189</f>
        <v>0</v>
      </c>
      <c r="B199" s="32"/>
      <c r="C199" s="33"/>
      <c r="D199" s="33"/>
      <c r="E199" s="33"/>
      <c r="F199" s="33"/>
      <c r="G199" s="33"/>
      <c r="H199" s="34"/>
      <c r="I199" s="34" t="s">
        <v>26</v>
      </c>
      <c r="J199" s="35" t="str">
        <f>IF(SUM(J192:J198)&gt;0,SUM(J192:J198),"")</f>
        <v/>
      </c>
      <c r="K199" s="35" t="str">
        <f>IF(SUM(K192:K198)&gt;0,SUM(K192:K198),"")</f>
        <v/>
      </c>
    </row>
    <row r="200" spans="1:13" hidden="1" x14ac:dyDescent="0.3">
      <c r="A200" s="2">
        <f>A189</f>
        <v>0</v>
      </c>
      <c r="B200" s="36" t="s">
        <v>27</v>
      </c>
      <c r="C200" s="37"/>
      <c r="D200" s="37"/>
      <c r="E200" s="37"/>
      <c r="F200" s="37"/>
      <c r="G200" s="37"/>
      <c r="H200" s="37"/>
      <c r="I200" s="37"/>
    </row>
    <row r="201" spans="1:13" hidden="1" x14ac:dyDescent="0.3">
      <c r="A201" s="2">
        <f>A189</f>
        <v>0</v>
      </c>
    </row>
    <row r="202" spans="1:13" hidden="1" x14ac:dyDescent="0.3">
      <c r="A202" s="2">
        <f>A189</f>
        <v>0</v>
      </c>
    </row>
    <row r="203" spans="1:13" hidden="1" x14ac:dyDescent="0.3">
      <c r="A203" s="2">
        <f>A189*IF([1]summary!$K$21="",1,0)</f>
        <v>0</v>
      </c>
      <c r="C203" s="46" t="s">
        <v>28</v>
      </c>
      <c r="D203" s="47"/>
      <c r="E203" s="47"/>
      <c r="F203" s="47"/>
      <c r="G203" s="47"/>
      <c r="H203" s="47"/>
      <c r="I203" s="47"/>
      <c r="J203" s="48"/>
    </row>
    <row r="204" spans="1:13" hidden="1" x14ac:dyDescent="0.3">
      <c r="A204" s="2">
        <f>A203</f>
        <v>0</v>
      </c>
    </row>
    <row r="205" spans="1:13" hidden="1" x14ac:dyDescent="0.3">
      <c r="A205" s="2">
        <f>A203</f>
        <v>0</v>
      </c>
    </row>
    <row r="206" spans="1:13" hidden="1" x14ac:dyDescent="0.3">
      <c r="A206" s="2">
        <f>A189*IF([1]summary!$F$10=M206,1,0)</f>
        <v>0</v>
      </c>
      <c r="B206" s="49" t="s">
        <v>29</v>
      </c>
      <c r="C206" s="49"/>
      <c r="D206" s="49"/>
      <c r="E206" s="49"/>
      <c r="F206" s="49"/>
      <c r="G206" s="49"/>
      <c r="H206" s="49"/>
      <c r="I206" s="49"/>
      <c r="J206" s="49"/>
      <c r="K206" s="49"/>
      <c r="M206" s="6" t="s">
        <v>30</v>
      </c>
    </row>
    <row r="207" spans="1:13" hidden="1" x14ac:dyDescent="0.3">
      <c r="A207" s="2">
        <f>A206</f>
        <v>0</v>
      </c>
    </row>
    <row r="208" spans="1:13" ht="15" hidden="1" customHeight="1" x14ac:dyDescent="0.3">
      <c r="A208" s="2">
        <f>A206</f>
        <v>0</v>
      </c>
      <c r="B208" s="50" t="s">
        <v>31</v>
      </c>
      <c r="C208" s="50"/>
      <c r="D208" s="50"/>
      <c r="E208" s="50"/>
      <c r="F208" s="50"/>
      <c r="G208" s="50"/>
      <c r="H208" s="50"/>
      <c r="I208" s="50"/>
      <c r="J208" s="50"/>
      <c r="K208" s="50"/>
    </row>
    <row r="209" spans="1:13" hidden="1" x14ac:dyDescent="0.3">
      <c r="A209" s="2">
        <f>A206</f>
        <v>0</v>
      </c>
    </row>
    <row r="210" spans="1:13" hidden="1" x14ac:dyDescent="0.3">
      <c r="A210" s="2">
        <f>A221</f>
        <v>0</v>
      </c>
    </row>
    <row r="211" spans="1:13" hidden="1" x14ac:dyDescent="0.3">
      <c r="A211" s="2">
        <f>A221</f>
        <v>0</v>
      </c>
      <c r="C211" s="38" t="s">
        <v>32</v>
      </c>
      <c r="D211" s="39"/>
    </row>
    <row r="212" spans="1:13" s="40" customFormat="1" hidden="1" x14ac:dyDescent="0.3">
      <c r="A212" s="2">
        <f>A221</f>
        <v>0</v>
      </c>
      <c r="C212" s="38"/>
      <c r="M212" s="41"/>
    </row>
    <row r="213" spans="1:13" s="40" customFormat="1" ht="15" hidden="1" customHeight="1" x14ac:dyDescent="0.3">
      <c r="A213" s="2">
        <f>A221</f>
        <v>0</v>
      </c>
      <c r="C213" s="38" t="s">
        <v>33</v>
      </c>
      <c r="D213" s="39"/>
      <c r="G213" s="42"/>
      <c r="H213" s="42"/>
      <c r="I213" s="42"/>
      <c r="J213" s="42"/>
      <c r="K213" s="42"/>
      <c r="M213" s="41"/>
    </row>
    <row r="214" spans="1:13" s="40" customFormat="1" hidden="1" x14ac:dyDescent="0.3">
      <c r="A214" s="2">
        <f>A221</f>
        <v>0</v>
      </c>
      <c r="F214" s="43"/>
      <c r="G214" s="51" t="str">
        <f>"podpis a pečiatka "&amp;IF([1]summary!$K$21="","navrhovateľa","dodávateľa")</f>
        <v>podpis a pečiatka dodávateľa</v>
      </c>
      <c r="H214" s="51"/>
      <c r="I214" s="51"/>
      <c r="J214" s="51"/>
      <c r="K214" s="51"/>
      <c r="M214" s="41"/>
    </row>
    <row r="215" spans="1:13" s="40" customFormat="1" hidden="1" x14ac:dyDescent="0.3">
      <c r="A215" s="2">
        <f>A221</f>
        <v>0</v>
      </c>
      <c r="F215" s="43"/>
      <c r="G215" s="44"/>
      <c r="H215" s="44"/>
      <c r="I215" s="44"/>
      <c r="J215" s="44"/>
      <c r="K215" s="44"/>
      <c r="M215" s="41"/>
    </row>
    <row r="216" spans="1:13" ht="15" hidden="1" customHeight="1" x14ac:dyDescent="0.3">
      <c r="A216" s="2">
        <f>A221*IF([1]summary!$K$21="",1,0)</f>
        <v>0</v>
      </c>
      <c r="B216" s="52" t="s">
        <v>34</v>
      </c>
      <c r="C216" s="52"/>
      <c r="D216" s="52"/>
      <c r="E216" s="52"/>
      <c r="F216" s="52"/>
      <c r="G216" s="52"/>
      <c r="H216" s="52"/>
      <c r="I216" s="52"/>
      <c r="J216" s="52"/>
      <c r="K216" s="52"/>
      <c r="L216" s="45"/>
    </row>
    <row r="217" spans="1:13" hidden="1" x14ac:dyDescent="0.3">
      <c r="A217" s="2">
        <f>A216</f>
        <v>0</v>
      </c>
      <c r="B217" s="52"/>
      <c r="C217" s="52"/>
      <c r="D217" s="52"/>
      <c r="E217" s="52"/>
      <c r="F217" s="52"/>
      <c r="G217" s="52"/>
      <c r="H217" s="52"/>
      <c r="I217" s="52"/>
      <c r="J217" s="52"/>
      <c r="K217" s="52"/>
      <c r="L217" s="45"/>
    </row>
    <row r="218" spans="1:13" ht="15" hidden="1" customHeight="1" x14ac:dyDescent="0.3">
      <c r="A218" s="2">
        <f>A221*IF(A216=1,0,1)</f>
        <v>0</v>
      </c>
      <c r="B218" s="52" t="s">
        <v>35</v>
      </c>
      <c r="C218" s="52"/>
      <c r="D218" s="52"/>
      <c r="E218" s="52"/>
      <c r="F218" s="52"/>
      <c r="G218" s="52"/>
      <c r="H218" s="52"/>
      <c r="I218" s="52"/>
      <c r="J218" s="52"/>
      <c r="K218" s="52"/>
      <c r="L218" s="45"/>
    </row>
    <row r="219" spans="1:13" hidden="1" x14ac:dyDescent="0.3">
      <c r="A219" s="2">
        <f>A218</f>
        <v>0</v>
      </c>
      <c r="B219" s="52"/>
      <c r="C219" s="52"/>
      <c r="D219" s="52"/>
      <c r="E219" s="52"/>
      <c r="F219" s="52"/>
      <c r="G219" s="52"/>
      <c r="H219" s="52"/>
      <c r="I219" s="52"/>
      <c r="J219" s="52"/>
      <c r="K219" s="52"/>
      <c r="L219" s="45"/>
    </row>
    <row r="220" spans="1:13" s="2" customFormat="1" ht="21" hidden="1" x14ac:dyDescent="0.3">
      <c r="A220" s="2">
        <f>A221*IF(J220="",0,1)</f>
        <v>0</v>
      </c>
      <c r="B220" s="4"/>
      <c r="C220" s="5"/>
      <c r="D220" s="5"/>
      <c r="E220" s="5"/>
      <c r="F220" s="5"/>
      <c r="G220" s="5"/>
      <c r="H220" s="5"/>
      <c r="I220" s="5"/>
      <c r="J220" s="97" t="str">
        <f>IF([1]summary!$K$21="",'[1]Výzva na prieskum trhu'!$C$143,"")</f>
        <v/>
      </c>
      <c r="K220" s="97"/>
      <c r="M220" s="6"/>
    </row>
    <row r="221" spans="1:13" s="2" customFormat="1" ht="23.4" hidden="1" x14ac:dyDescent="0.3">
      <c r="A221" s="2">
        <f>IF([1]summary!$K$21="",IF([1]summary!$G$17="všetky predmety spolu",0,1)*A243,IF([1]summary!$E$63="cenové ponuky komplexne",0,1)*A243)</f>
        <v>0</v>
      </c>
      <c r="B221" s="98" t="str">
        <f>IF([1]summary!$K$21="",'[1]Výzva na prieskum trhu'!$B$2,'[1]Výzva na predkladanie ponúk'!$E$102)</f>
        <v xml:space="preserve"> – Príloha č. 2:</v>
      </c>
      <c r="C221" s="98"/>
      <c r="D221" s="98"/>
      <c r="E221" s="98"/>
      <c r="F221" s="98"/>
      <c r="G221" s="98"/>
      <c r="H221" s="98"/>
      <c r="I221" s="98"/>
      <c r="J221" s="98"/>
      <c r="K221" s="98"/>
      <c r="M221" s="6"/>
    </row>
    <row r="222" spans="1:13" s="2" customFormat="1" hidden="1" x14ac:dyDescent="0.3">
      <c r="A222" s="2">
        <f>A221</f>
        <v>0</v>
      </c>
      <c r="B222" s="7"/>
      <c r="C222" s="7"/>
      <c r="D222" s="7"/>
      <c r="E222" s="7"/>
      <c r="F222" s="7"/>
      <c r="G222" s="7"/>
      <c r="H222" s="7"/>
      <c r="I222" s="7"/>
      <c r="J222" s="7"/>
      <c r="K222" s="7"/>
      <c r="M222" s="6"/>
    </row>
    <row r="223" spans="1:13" s="2" customFormat="1" ht="23.4" hidden="1" x14ac:dyDescent="0.3">
      <c r="A223" s="2">
        <f>A221</f>
        <v>0</v>
      </c>
      <c r="B223" s="98" t="str">
        <f>IF([1]summary!$K$21="",'[1]Výzva na prieskum trhu'!$E$143,'[1]Výzva na predkladanie ponúk'!$H$102)</f>
        <v>Cena dodávaného predmetu zákazky</v>
      </c>
      <c r="C223" s="98"/>
      <c r="D223" s="98"/>
      <c r="E223" s="98"/>
      <c r="F223" s="98"/>
      <c r="G223" s="98"/>
      <c r="H223" s="98"/>
      <c r="I223" s="98"/>
      <c r="J223" s="98"/>
      <c r="K223" s="98"/>
      <c r="M223" s="6"/>
    </row>
    <row r="224" spans="1:13" hidden="1" x14ac:dyDescent="0.3">
      <c r="A224" s="2">
        <f>A221</f>
        <v>0</v>
      </c>
    </row>
    <row r="225" spans="1:13" ht="15" hidden="1" customHeight="1" x14ac:dyDescent="0.3">
      <c r="A225" s="2">
        <f>A221</f>
        <v>0</v>
      </c>
      <c r="B225" s="50" t="s">
        <v>1</v>
      </c>
      <c r="C225" s="50"/>
      <c r="D225" s="50"/>
      <c r="E225" s="50"/>
      <c r="F225" s="50"/>
      <c r="G225" s="50"/>
      <c r="H225" s="50"/>
      <c r="I225" s="50"/>
      <c r="J225" s="50"/>
      <c r="K225" s="50"/>
    </row>
    <row r="226" spans="1:13" hidden="1" x14ac:dyDescent="0.3">
      <c r="A226" s="2">
        <f>A221</f>
        <v>0</v>
      </c>
      <c r="B226" s="50"/>
      <c r="C226" s="50"/>
      <c r="D226" s="50"/>
      <c r="E226" s="50"/>
      <c r="F226" s="50"/>
      <c r="G226" s="50"/>
      <c r="H226" s="50"/>
      <c r="I226" s="50"/>
      <c r="J226" s="50"/>
      <c r="K226" s="50"/>
    </row>
    <row r="227" spans="1:13" hidden="1" x14ac:dyDescent="0.3">
      <c r="A227" s="2">
        <f>A221</f>
        <v>0</v>
      </c>
      <c r="B227" s="50"/>
      <c r="C227" s="50"/>
      <c r="D227" s="50"/>
      <c r="E227" s="50"/>
      <c r="F227" s="50"/>
      <c r="G227" s="50"/>
      <c r="H227" s="50"/>
      <c r="I227" s="50"/>
      <c r="J227" s="50"/>
      <c r="K227" s="50"/>
    </row>
    <row r="228" spans="1:13" hidden="1" x14ac:dyDescent="0.3">
      <c r="A228" s="2">
        <f>A221</f>
        <v>0</v>
      </c>
    </row>
    <row r="229" spans="1:13" s="2" customFormat="1" ht="19.5" hidden="1" customHeight="1" thickBot="1" x14ac:dyDescent="0.35">
      <c r="A229" s="2">
        <f>A221</f>
        <v>0</v>
      </c>
      <c r="C229" s="99" t="str">
        <f>"Identifikačné údaje "&amp;IF([1]summary!$K$21="","navrhovateľa:","dodávateľa:")</f>
        <v>Identifikačné údaje dodávateľa:</v>
      </c>
      <c r="D229" s="100"/>
      <c r="E229" s="100"/>
      <c r="F229" s="100"/>
      <c r="G229" s="101"/>
      <c r="M229" s="6"/>
    </row>
    <row r="230" spans="1:13" s="2" customFormat="1" ht="19.5" hidden="1" customHeight="1" x14ac:dyDescent="0.3">
      <c r="A230" s="2">
        <f>A221</f>
        <v>0</v>
      </c>
      <c r="C230" s="102" t="s">
        <v>2</v>
      </c>
      <c r="D230" s="103"/>
      <c r="E230" s="104"/>
      <c r="F230" s="105"/>
      <c r="G230" s="106"/>
      <c r="M230" s="6"/>
    </row>
    <row r="231" spans="1:13" s="2" customFormat="1" ht="39" hidden="1" customHeight="1" x14ac:dyDescent="0.3">
      <c r="A231" s="2">
        <f>A221</f>
        <v>0</v>
      </c>
      <c r="C231" s="95" t="s">
        <v>3</v>
      </c>
      <c r="D231" s="96"/>
      <c r="E231" s="90"/>
      <c r="F231" s="91"/>
      <c r="G231" s="92"/>
      <c r="M231" s="6"/>
    </row>
    <row r="232" spans="1:13" s="2" customFormat="1" ht="19.5" hidden="1" customHeight="1" x14ac:dyDescent="0.3">
      <c r="A232" s="2">
        <f>A221</f>
        <v>0</v>
      </c>
      <c r="C232" s="88" t="s">
        <v>4</v>
      </c>
      <c r="D232" s="89"/>
      <c r="E232" s="90"/>
      <c r="F232" s="91"/>
      <c r="G232" s="92"/>
      <c r="M232" s="6"/>
    </row>
    <row r="233" spans="1:13" s="2" customFormat="1" ht="19.5" hidden="1" customHeight="1" x14ac:dyDescent="0.3">
      <c r="A233" s="2">
        <f>A221</f>
        <v>0</v>
      </c>
      <c r="C233" s="88" t="s">
        <v>5</v>
      </c>
      <c r="D233" s="89"/>
      <c r="E233" s="90"/>
      <c r="F233" s="91"/>
      <c r="G233" s="92"/>
      <c r="M233" s="6"/>
    </row>
    <row r="234" spans="1:13" s="2" customFormat="1" ht="30" hidden="1" customHeight="1" x14ac:dyDescent="0.3">
      <c r="A234" s="2">
        <f>A221</f>
        <v>0</v>
      </c>
      <c r="C234" s="93" t="s">
        <v>6</v>
      </c>
      <c r="D234" s="94"/>
      <c r="E234" s="90"/>
      <c r="F234" s="91"/>
      <c r="G234" s="92"/>
      <c r="M234" s="6"/>
    </row>
    <row r="235" spans="1:13" s="2" customFormat="1" ht="19.5" hidden="1" customHeight="1" x14ac:dyDescent="0.3">
      <c r="A235" s="2">
        <f>A221</f>
        <v>0</v>
      </c>
      <c r="C235" s="88" t="s">
        <v>7</v>
      </c>
      <c r="D235" s="89"/>
      <c r="E235" s="90"/>
      <c r="F235" s="91"/>
      <c r="G235" s="92"/>
      <c r="M235" s="6"/>
    </row>
    <row r="236" spans="1:13" s="2" customFormat="1" ht="19.5" hidden="1" customHeight="1" x14ac:dyDescent="0.3">
      <c r="A236" s="2">
        <f>A221</f>
        <v>0</v>
      </c>
      <c r="C236" s="88" t="s">
        <v>8</v>
      </c>
      <c r="D236" s="89"/>
      <c r="E236" s="90"/>
      <c r="F236" s="91"/>
      <c r="G236" s="92"/>
      <c r="M236" s="6"/>
    </row>
    <row r="237" spans="1:13" s="2" customFormat="1" ht="19.5" hidden="1" customHeight="1" x14ac:dyDescent="0.3">
      <c r="A237" s="2">
        <f>A221</f>
        <v>0</v>
      </c>
      <c r="C237" s="88" t="s">
        <v>9</v>
      </c>
      <c r="D237" s="89"/>
      <c r="E237" s="90"/>
      <c r="F237" s="91"/>
      <c r="G237" s="92"/>
      <c r="M237" s="6"/>
    </row>
    <row r="238" spans="1:13" s="2" customFormat="1" ht="19.5" hidden="1" customHeight="1" x14ac:dyDescent="0.3">
      <c r="A238" s="2">
        <f>A221</f>
        <v>0</v>
      </c>
      <c r="C238" s="88" t="s">
        <v>10</v>
      </c>
      <c r="D238" s="89"/>
      <c r="E238" s="90"/>
      <c r="F238" s="91"/>
      <c r="G238" s="92"/>
      <c r="M238" s="6"/>
    </row>
    <row r="239" spans="1:13" s="2" customFormat="1" ht="19.5" hidden="1" customHeight="1" x14ac:dyDescent="0.3">
      <c r="A239" s="2">
        <f>A221</f>
        <v>0</v>
      </c>
      <c r="C239" s="88" t="s">
        <v>11</v>
      </c>
      <c r="D239" s="89"/>
      <c r="E239" s="90"/>
      <c r="F239" s="91"/>
      <c r="G239" s="92"/>
      <c r="M239" s="6"/>
    </row>
    <row r="240" spans="1:13" s="2" customFormat="1" ht="19.5" hidden="1" customHeight="1" thickBot="1" x14ac:dyDescent="0.35">
      <c r="A240" s="2">
        <f>A221</f>
        <v>0</v>
      </c>
      <c r="C240" s="76" t="s">
        <v>12</v>
      </c>
      <c r="D240" s="77"/>
      <c r="E240" s="78"/>
      <c r="F240" s="79"/>
      <c r="G240" s="80"/>
      <c r="M240" s="6"/>
    </row>
    <row r="241" spans="1:13" hidden="1" x14ac:dyDescent="0.3">
      <c r="A241" s="2">
        <f>A221</f>
        <v>0</v>
      </c>
    </row>
    <row r="242" spans="1:13" hidden="1" x14ac:dyDescent="0.3">
      <c r="A242" s="2">
        <f>A221</f>
        <v>0</v>
      </c>
    </row>
    <row r="243" spans="1:13" hidden="1" x14ac:dyDescent="0.3">
      <c r="A243">
        <f>IF(D243&lt;&gt;"",1,0)</f>
        <v>0</v>
      </c>
      <c r="B243" s="81" t="s">
        <v>39</v>
      </c>
      <c r="C243" s="81"/>
      <c r="D243" s="82" t="str">
        <f>IF(VLOOKUP(M243,[1]summary!$A$42:$F$61,2,FALSE)&lt;&gt;"",VLOOKUP(M243,[1]summary!$A$42:$F$61,2,FALSE),"")</f>
        <v/>
      </c>
      <c r="E243" s="82"/>
      <c r="F243" s="82"/>
      <c r="G243" s="82"/>
      <c r="H243" s="82"/>
      <c r="I243" s="82"/>
      <c r="J243" s="82"/>
      <c r="K243" s="9"/>
      <c r="M243" s="1">
        <f>M189+1</f>
        <v>5</v>
      </c>
    </row>
    <row r="244" spans="1:13" hidden="1" x14ac:dyDescent="0.3">
      <c r="A244" s="2">
        <f>A243</f>
        <v>0</v>
      </c>
    </row>
    <row r="245" spans="1:13" ht="54.9" hidden="1" customHeight="1" thickBot="1" x14ac:dyDescent="0.35">
      <c r="A245" s="2">
        <f>A243</f>
        <v>0</v>
      </c>
      <c r="B245" s="83" t="s">
        <v>13</v>
      </c>
      <c r="C245" s="84"/>
      <c r="D245" s="85"/>
      <c r="E245" s="86" t="s">
        <v>14</v>
      </c>
      <c r="F245" s="87"/>
      <c r="G245" s="10" t="s">
        <v>15</v>
      </c>
      <c r="H245" s="11" t="s">
        <v>16</v>
      </c>
      <c r="I245" s="10" t="s">
        <v>17</v>
      </c>
      <c r="J245" s="12" t="s">
        <v>18</v>
      </c>
      <c r="K245" s="13" t="s">
        <v>19</v>
      </c>
    </row>
    <row r="246" spans="1:13" ht="25.5" hidden="1" customHeight="1" x14ac:dyDescent="0.3">
      <c r="A246" s="2">
        <f>A243*IF(B246&lt;&gt;"",1,0)</f>
        <v>0</v>
      </c>
      <c r="B246" s="71"/>
      <c r="C246" s="72"/>
      <c r="D246" s="73"/>
      <c r="E246" s="74"/>
      <c r="F246" s="75"/>
      <c r="G246" s="14" t="s">
        <v>21</v>
      </c>
      <c r="H246" s="15"/>
      <c r="I246" s="16"/>
      <c r="J246" s="17" t="str">
        <f t="shared" ref="J246:J252" si="4">IF(AND(H246&lt;&gt;"",I246&lt;&gt;""),H246*I246,"")</f>
        <v/>
      </c>
      <c r="K246" s="18" t="str">
        <f>IF(J246&lt;&gt;"",J246*IF(E234="platiteľ DPH",1.2,1),"")</f>
        <v/>
      </c>
    </row>
    <row r="247" spans="1:13" ht="25.5" hidden="1" customHeight="1" x14ac:dyDescent="0.3">
      <c r="A247" s="2">
        <f>A243*IF(B247&lt;&gt;"",1,0)</f>
        <v>0</v>
      </c>
      <c r="B247" s="53"/>
      <c r="C247" s="54"/>
      <c r="D247" s="55"/>
      <c r="E247" s="56"/>
      <c r="F247" s="57"/>
      <c r="G247" s="19" t="s">
        <v>21</v>
      </c>
      <c r="H247" s="20"/>
      <c r="I247" s="21"/>
      <c r="J247" s="22" t="str">
        <f t="shared" si="4"/>
        <v/>
      </c>
      <c r="K247" s="23" t="str">
        <f>IF(J247&lt;&gt;"",J247*IF(E234="platiteľ DPH",1.2,1),"")</f>
        <v/>
      </c>
    </row>
    <row r="248" spans="1:13" ht="25.5" hidden="1" customHeight="1" x14ac:dyDescent="0.3">
      <c r="A248" s="2">
        <f>A243*IF(B248&lt;&gt;"",1,0)</f>
        <v>0</v>
      </c>
      <c r="B248" s="53"/>
      <c r="C248" s="54"/>
      <c r="D248" s="55"/>
      <c r="E248" s="56"/>
      <c r="F248" s="57"/>
      <c r="G248" s="19" t="s">
        <v>21</v>
      </c>
      <c r="H248" s="20"/>
      <c r="I248" s="21"/>
      <c r="J248" s="22" t="str">
        <f t="shared" si="4"/>
        <v/>
      </c>
      <c r="K248" s="23" t="str">
        <f>IF(J248&lt;&gt;"",J248*IF(E234="platiteľ DPH",1.2,1),"")</f>
        <v/>
      </c>
    </row>
    <row r="249" spans="1:13" ht="25.5" hidden="1" customHeight="1" x14ac:dyDescent="0.3">
      <c r="A249" s="2">
        <f>A243*IF(B249&lt;&gt;"",1,0)</f>
        <v>0</v>
      </c>
      <c r="B249" s="53"/>
      <c r="C249" s="54"/>
      <c r="D249" s="55"/>
      <c r="E249" s="56"/>
      <c r="F249" s="57"/>
      <c r="G249" s="19" t="s">
        <v>21</v>
      </c>
      <c r="H249" s="20"/>
      <c r="I249" s="21"/>
      <c r="J249" s="22" t="str">
        <f t="shared" si="4"/>
        <v/>
      </c>
      <c r="K249" s="23" t="str">
        <f>IF(J249&lt;&gt;"",J249*IF(E234="platiteľ DPH",1.2,1),"")</f>
        <v/>
      </c>
    </row>
    <row r="250" spans="1:13" ht="25.5" hidden="1" customHeight="1" thickBot="1" x14ac:dyDescent="0.35">
      <c r="A250" s="2">
        <f>A243*IF(B250&lt;&gt;"",1,0)</f>
        <v>0</v>
      </c>
      <c r="B250" s="58"/>
      <c r="C250" s="59"/>
      <c r="D250" s="60"/>
      <c r="E250" s="61"/>
      <c r="F250" s="62"/>
      <c r="G250" s="24" t="s">
        <v>21</v>
      </c>
      <c r="H250" s="25"/>
      <c r="I250" s="26"/>
      <c r="J250" s="27" t="str">
        <f t="shared" si="4"/>
        <v/>
      </c>
      <c r="K250" s="28" t="str">
        <f>IF(J250&lt;&gt;"",J250*IF(E234="platiteľ DPH",1.2,1),"")</f>
        <v/>
      </c>
    </row>
    <row r="251" spans="1:13" ht="25.5" hidden="1" customHeight="1" x14ac:dyDescent="0.3">
      <c r="A251" s="2">
        <f>A243*IF(D251&lt;&gt;"",1,0)</f>
        <v>0</v>
      </c>
      <c r="B251" s="63" t="s">
        <v>22</v>
      </c>
      <c r="C251" s="64"/>
      <c r="D251" s="29" t="s">
        <v>23</v>
      </c>
      <c r="E251" s="67" t="s">
        <v>24</v>
      </c>
      <c r="F251" s="68"/>
      <c r="G251" s="14" t="s">
        <v>24</v>
      </c>
      <c r="H251" s="15"/>
      <c r="I251" s="16">
        <v>1</v>
      </c>
      <c r="J251" s="17" t="str">
        <f t="shared" si="4"/>
        <v/>
      </c>
      <c r="K251" s="18" t="str">
        <f>IF(J251&lt;&gt;"",J251*IF(E234="platiteľ DPH",1.2,1),"")</f>
        <v/>
      </c>
    </row>
    <row r="252" spans="1:13" ht="25.5" hidden="1" customHeight="1" thickBot="1" x14ac:dyDescent="0.35">
      <c r="A252" s="2">
        <f>A243*IF(D252&lt;&gt;"",1,0)</f>
        <v>0</v>
      </c>
      <c r="B252" s="65"/>
      <c r="C252" s="66"/>
      <c r="D252" s="30" t="s">
        <v>25</v>
      </c>
      <c r="E252" s="69" t="s">
        <v>24</v>
      </c>
      <c r="F252" s="70"/>
      <c r="G252" s="24" t="s">
        <v>24</v>
      </c>
      <c r="H252" s="25"/>
      <c r="I252" s="26">
        <v>1</v>
      </c>
      <c r="J252" s="27" t="str">
        <f t="shared" si="4"/>
        <v/>
      </c>
      <c r="K252" s="28" t="str">
        <f>IF(J252&lt;&gt;"",J252*IF(E234="platiteľ DPH",1.2,1),"")</f>
        <v/>
      </c>
    </row>
    <row r="253" spans="1:13" ht="25.5" hidden="1" customHeight="1" thickBot="1" x14ac:dyDescent="0.35">
      <c r="A253" s="31">
        <f>A243</f>
        <v>0</v>
      </c>
      <c r="B253" s="32"/>
      <c r="C253" s="33"/>
      <c r="D253" s="33"/>
      <c r="E253" s="33"/>
      <c r="F253" s="33"/>
      <c r="G253" s="33"/>
      <c r="H253" s="34"/>
      <c r="I253" s="34" t="s">
        <v>26</v>
      </c>
      <c r="J253" s="35" t="str">
        <f>IF(SUM(J246:J252)&gt;0,SUM(J246:J252),"")</f>
        <v/>
      </c>
      <c r="K253" s="35" t="str">
        <f>IF(SUM(K246:K252)&gt;0,SUM(K246:K252),"")</f>
        <v/>
      </c>
    </row>
    <row r="254" spans="1:13" hidden="1" x14ac:dyDescent="0.3">
      <c r="A254" s="2">
        <f>A243</f>
        <v>0</v>
      </c>
      <c r="B254" s="36" t="s">
        <v>27</v>
      </c>
      <c r="C254" s="37"/>
      <c r="D254" s="37"/>
      <c r="E254" s="37"/>
      <c r="F254" s="37"/>
      <c r="G254" s="37"/>
      <c r="H254" s="37"/>
      <c r="I254" s="37"/>
    </row>
    <row r="255" spans="1:13" hidden="1" x14ac:dyDescent="0.3">
      <c r="A255" s="2">
        <f>A243</f>
        <v>0</v>
      </c>
    </row>
    <row r="256" spans="1:13" hidden="1" x14ac:dyDescent="0.3">
      <c r="A256" s="2">
        <f>A243</f>
        <v>0</v>
      </c>
    </row>
    <row r="257" spans="1:13" hidden="1" x14ac:dyDescent="0.3">
      <c r="A257" s="2">
        <f>A243*IF([1]summary!$K$21="",1,0)</f>
        <v>0</v>
      </c>
      <c r="C257" s="46" t="s">
        <v>28</v>
      </c>
      <c r="D257" s="47"/>
      <c r="E257" s="47"/>
      <c r="F257" s="47"/>
      <c r="G257" s="47"/>
      <c r="H257" s="47"/>
      <c r="I257" s="47"/>
      <c r="J257" s="48"/>
    </row>
    <row r="258" spans="1:13" hidden="1" x14ac:dyDescent="0.3">
      <c r="A258" s="2">
        <f>A257</f>
        <v>0</v>
      </c>
    </row>
    <row r="259" spans="1:13" hidden="1" x14ac:dyDescent="0.3">
      <c r="A259" s="2">
        <f>A257</f>
        <v>0</v>
      </c>
    </row>
    <row r="260" spans="1:13" hidden="1" x14ac:dyDescent="0.3">
      <c r="A260" s="2">
        <f>A243*IF([1]summary!$F$10=M260,1,0)</f>
        <v>0</v>
      </c>
      <c r="B260" s="49" t="s">
        <v>29</v>
      </c>
      <c r="C260" s="49"/>
      <c r="D260" s="49"/>
      <c r="E260" s="49"/>
      <c r="F260" s="49"/>
      <c r="G260" s="49"/>
      <c r="H260" s="49"/>
      <c r="I260" s="49"/>
      <c r="J260" s="49"/>
      <c r="K260" s="49"/>
      <c r="M260" s="6" t="s">
        <v>30</v>
      </c>
    </row>
    <row r="261" spans="1:13" hidden="1" x14ac:dyDescent="0.3">
      <c r="A261" s="2">
        <f>A260</f>
        <v>0</v>
      </c>
    </row>
    <row r="262" spans="1:13" ht="15" hidden="1" customHeight="1" x14ac:dyDescent="0.3">
      <c r="A262" s="2">
        <f>A260</f>
        <v>0</v>
      </c>
      <c r="B262" s="50" t="s">
        <v>31</v>
      </c>
      <c r="C262" s="50"/>
      <c r="D262" s="50"/>
      <c r="E262" s="50"/>
      <c r="F262" s="50"/>
      <c r="G262" s="50"/>
      <c r="H262" s="50"/>
      <c r="I262" s="50"/>
      <c r="J262" s="50"/>
      <c r="K262" s="50"/>
    </row>
    <row r="263" spans="1:13" hidden="1" x14ac:dyDescent="0.3">
      <c r="A263" s="2">
        <f>A260</f>
        <v>0</v>
      </c>
    </row>
    <row r="264" spans="1:13" hidden="1" x14ac:dyDescent="0.3">
      <c r="A264" s="2">
        <f>A275</f>
        <v>0</v>
      </c>
    </row>
    <row r="265" spans="1:13" hidden="1" x14ac:dyDescent="0.3">
      <c r="A265" s="2">
        <f>A275</f>
        <v>0</v>
      </c>
      <c r="C265" s="38" t="s">
        <v>32</v>
      </c>
      <c r="D265" s="39"/>
    </row>
    <row r="266" spans="1:13" s="40" customFormat="1" hidden="1" x14ac:dyDescent="0.3">
      <c r="A266" s="2">
        <f>A275</f>
        <v>0</v>
      </c>
      <c r="C266" s="38"/>
      <c r="M266" s="41"/>
    </row>
    <row r="267" spans="1:13" s="40" customFormat="1" ht="15" hidden="1" customHeight="1" x14ac:dyDescent="0.3">
      <c r="A267" s="2">
        <f>A275</f>
        <v>0</v>
      </c>
      <c r="C267" s="38" t="s">
        <v>33</v>
      </c>
      <c r="D267" s="39"/>
      <c r="G267" s="42"/>
      <c r="H267" s="42"/>
      <c r="I267" s="42"/>
      <c r="J267" s="42"/>
      <c r="K267" s="42"/>
      <c r="M267" s="41"/>
    </row>
    <row r="268" spans="1:13" s="40" customFormat="1" hidden="1" x14ac:dyDescent="0.3">
      <c r="A268" s="2">
        <f>A275</f>
        <v>0</v>
      </c>
      <c r="F268" s="43"/>
      <c r="G268" s="51" t="str">
        <f>"podpis a pečiatka "&amp;IF([1]summary!$K$21="","navrhovateľa","dodávateľa")</f>
        <v>podpis a pečiatka dodávateľa</v>
      </c>
      <c r="H268" s="51"/>
      <c r="I268" s="51"/>
      <c r="J268" s="51"/>
      <c r="K268" s="51"/>
      <c r="M268" s="41"/>
    </row>
    <row r="269" spans="1:13" s="40" customFormat="1" hidden="1" x14ac:dyDescent="0.3">
      <c r="A269" s="2">
        <f>A275</f>
        <v>0</v>
      </c>
      <c r="F269" s="43"/>
      <c r="G269" s="44"/>
      <c r="H269" s="44"/>
      <c r="I269" s="44"/>
      <c r="J269" s="44"/>
      <c r="K269" s="44"/>
      <c r="M269" s="41"/>
    </row>
    <row r="270" spans="1:13" ht="15" hidden="1" customHeight="1" x14ac:dyDescent="0.3">
      <c r="A270" s="2">
        <f>A275*IF([1]summary!$K$21="",1,0)</f>
        <v>0</v>
      </c>
      <c r="B270" s="52" t="s">
        <v>34</v>
      </c>
      <c r="C270" s="52"/>
      <c r="D270" s="52"/>
      <c r="E270" s="52"/>
      <c r="F270" s="52"/>
      <c r="G270" s="52"/>
      <c r="H270" s="52"/>
      <c r="I270" s="52"/>
      <c r="J270" s="52"/>
      <c r="K270" s="52"/>
      <c r="L270" s="45"/>
    </row>
    <row r="271" spans="1:13" hidden="1" x14ac:dyDescent="0.3">
      <c r="A271" s="2">
        <f>A270</f>
        <v>0</v>
      </c>
      <c r="B271" s="52"/>
      <c r="C271" s="52"/>
      <c r="D271" s="52"/>
      <c r="E271" s="52"/>
      <c r="F271" s="52"/>
      <c r="G271" s="52"/>
      <c r="H271" s="52"/>
      <c r="I271" s="52"/>
      <c r="J271" s="52"/>
      <c r="K271" s="52"/>
      <c r="L271" s="45"/>
    </row>
    <row r="272" spans="1:13" ht="15" hidden="1" customHeight="1" x14ac:dyDescent="0.3">
      <c r="A272" s="2">
        <f>A275*IF(A270=1,0,1)</f>
        <v>0</v>
      </c>
      <c r="B272" s="52" t="s">
        <v>35</v>
      </c>
      <c r="C272" s="52"/>
      <c r="D272" s="52"/>
      <c r="E272" s="52"/>
      <c r="F272" s="52"/>
      <c r="G272" s="52"/>
      <c r="H272" s="52"/>
      <c r="I272" s="52"/>
      <c r="J272" s="52"/>
      <c r="K272" s="52"/>
      <c r="L272" s="45"/>
    </row>
    <row r="273" spans="1:13" hidden="1" x14ac:dyDescent="0.3">
      <c r="A273" s="2">
        <f>A272</f>
        <v>0</v>
      </c>
      <c r="B273" s="52"/>
      <c r="C273" s="52"/>
      <c r="D273" s="52"/>
      <c r="E273" s="52"/>
      <c r="F273" s="52"/>
      <c r="G273" s="52"/>
      <c r="H273" s="52"/>
      <c r="I273" s="52"/>
      <c r="J273" s="52"/>
      <c r="K273" s="52"/>
      <c r="L273" s="45"/>
    </row>
    <row r="274" spans="1:13" s="2" customFormat="1" ht="21" hidden="1" x14ac:dyDescent="0.3">
      <c r="A274" s="2">
        <f>A275*IF(J274="",0,1)</f>
        <v>0</v>
      </c>
      <c r="B274" s="4"/>
      <c r="C274" s="5"/>
      <c r="D274" s="5"/>
      <c r="E274" s="5"/>
      <c r="F274" s="5"/>
      <c r="G274" s="5"/>
      <c r="H274" s="5"/>
      <c r="I274" s="5"/>
      <c r="J274" s="97" t="str">
        <f>IF([1]summary!$K$21="",'[1]Výzva na prieskum trhu'!$C$143,"")</f>
        <v/>
      </c>
      <c r="K274" s="97"/>
      <c r="M274" s="6"/>
    </row>
    <row r="275" spans="1:13" s="2" customFormat="1" ht="23.4" hidden="1" x14ac:dyDescent="0.3">
      <c r="A275" s="2">
        <f>IF([1]summary!$K$21="",IF([1]summary!$G$17="všetky predmety spolu",0,1)*A297,IF([1]summary!$E$63="cenové ponuky komplexne",0,1)*A297)</f>
        <v>0</v>
      </c>
      <c r="B275" s="98" t="str">
        <f>IF([1]summary!$K$21="",'[1]Výzva na prieskum trhu'!$B$2,'[1]Výzva na predkladanie ponúk'!$E$102)</f>
        <v xml:space="preserve"> – Príloha č. 2:</v>
      </c>
      <c r="C275" s="98"/>
      <c r="D275" s="98"/>
      <c r="E275" s="98"/>
      <c r="F275" s="98"/>
      <c r="G275" s="98"/>
      <c r="H275" s="98"/>
      <c r="I275" s="98"/>
      <c r="J275" s="98"/>
      <c r="K275" s="98"/>
      <c r="M275" s="6"/>
    </row>
    <row r="276" spans="1:13" s="2" customFormat="1" hidden="1" x14ac:dyDescent="0.3">
      <c r="A276" s="2">
        <f>A275</f>
        <v>0</v>
      </c>
      <c r="B276" s="7"/>
      <c r="C276" s="7"/>
      <c r="D276" s="7"/>
      <c r="E276" s="7"/>
      <c r="F276" s="7"/>
      <c r="G276" s="7"/>
      <c r="H276" s="7"/>
      <c r="I276" s="7"/>
      <c r="J276" s="7"/>
      <c r="K276" s="7"/>
      <c r="M276" s="6"/>
    </row>
    <row r="277" spans="1:13" s="2" customFormat="1" ht="23.4" hidden="1" x14ac:dyDescent="0.3">
      <c r="A277" s="2">
        <f>A275</f>
        <v>0</v>
      </c>
      <c r="B277" s="98" t="str">
        <f>IF([1]summary!$K$21="",'[1]Výzva na prieskum trhu'!$E$143,'[1]Výzva na predkladanie ponúk'!$H$102)</f>
        <v>Cena dodávaného predmetu zákazky</v>
      </c>
      <c r="C277" s="98"/>
      <c r="D277" s="98"/>
      <c r="E277" s="98"/>
      <c r="F277" s="98"/>
      <c r="G277" s="98"/>
      <c r="H277" s="98"/>
      <c r="I277" s="98"/>
      <c r="J277" s="98"/>
      <c r="K277" s="98"/>
      <c r="M277" s="6"/>
    </row>
    <row r="278" spans="1:13" hidden="1" x14ac:dyDescent="0.3">
      <c r="A278" s="2">
        <f>A275</f>
        <v>0</v>
      </c>
    </row>
    <row r="279" spans="1:13" ht="15" hidden="1" customHeight="1" x14ac:dyDescent="0.3">
      <c r="A279" s="2">
        <f>A275</f>
        <v>0</v>
      </c>
      <c r="B279" s="50" t="s">
        <v>1</v>
      </c>
      <c r="C279" s="50"/>
      <c r="D279" s="50"/>
      <c r="E279" s="50"/>
      <c r="F279" s="50"/>
      <c r="G279" s="50"/>
      <c r="H279" s="50"/>
      <c r="I279" s="50"/>
      <c r="J279" s="50"/>
      <c r="K279" s="50"/>
    </row>
    <row r="280" spans="1:13" hidden="1" x14ac:dyDescent="0.3">
      <c r="A280" s="2">
        <f>A275</f>
        <v>0</v>
      </c>
      <c r="B280" s="50"/>
      <c r="C280" s="50"/>
      <c r="D280" s="50"/>
      <c r="E280" s="50"/>
      <c r="F280" s="50"/>
      <c r="G280" s="50"/>
      <c r="H280" s="50"/>
      <c r="I280" s="50"/>
      <c r="J280" s="50"/>
      <c r="K280" s="50"/>
    </row>
    <row r="281" spans="1:13" hidden="1" x14ac:dyDescent="0.3">
      <c r="A281" s="2">
        <f>A275</f>
        <v>0</v>
      </c>
      <c r="B281" s="50"/>
      <c r="C281" s="50"/>
      <c r="D281" s="50"/>
      <c r="E281" s="50"/>
      <c r="F281" s="50"/>
      <c r="G281" s="50"/>
      <c r="H281" s="50"/>
      <c r="I281" s="50"/>
      <c r="J281" s="50"/>
      <c r="K281" s="50"/>
    </row>
    <row r="282" spans="1:13" hidden="1" x14ac:dyDescent="0.3">
      <c r="A282" s="2">
        <f>A275</f>
        <v>0</v>
      </c>
    </row>
    <row r="283" spans="1:13" s="2" customFormat="1" ht="19.5" hidden="1" customHeight="1" thickBot="1" x14ac:dyDescent="0.35">
      <c r="A283" s="2">
        <f>A275</f>
        <v>0</v>
      </c>
      <c r="C283" s="99" t="str">
        <f>"Identifikačné údaje "&amp;IF([1]summary!$K$21="","navrhovateľa:","dodávateľa:")</f>
        <v>Identifikačné údaje dodávateľa:</v>
      </c>
      <c r="D283" s="100"/>
      <c r="E283" s="100"/>
      <c r="F283" s="100"/>
      <c r="G283" s="101"/>
      <c r="M283" s="6"/>
    </row>
    <row r="284" spans="1:13" s="2" customFormat="1" ht="19.5" hidden="1" customHeight="1" x14ac:dyDescent="0.3">
      <c r="A284" s="2">
        <f>A275</f>
        <v>0</v>
      </c>
      <c r="C284" s="102" t="s">
        <v>2</v>
      </c>
      <c r="D284" s="103"/>
      <c r="E284" s="104"/>
      <c r="F284" s="105"/>
      <c r="G284" s="106"/>
      <c r="M284" s="6"/>
    </row>
    <row r="285" spans="1:13" s="2" customFormat="1" ht="39" hidden="1" customHeight="1" x14ac:dyDescent="0.3">
      <c r="A285" s="2">
        <f>A275</f>
        <v>0</v>
      </c>
      <c r="C285" s="95" t="s">
        <v>3</v>
      </c>
      <c r="D285" s="96"/>
      <c r="E285" s="90"/>
      <c r="F285" s="91"/>
      <c r="G285" s="92"/>
      <c r="M285" s="6"/>
    </row>
    <row r="286" spans="1:13" s="2" customFormat="1" ht="19.5" hidden="1" customHeight="1" x14ac:dyDescent="0.3">
      <c r="A286" s="2">
        <f>A275</f>
        <v>0</v>
      </c>
      <c r="C286" s="88" t="s">
        <v>4</v>
      </c>
      <c r="D286" s="89"/>
      <c r="E286" s="90"/>
      <c r="F286" s="91"/>
      <c r="G286" s="92"/>
      <c r="M286" s="6"/>
    </row>
    <row r="287" spans="1:13" s="2" customFormat="1" ht="19.5" hidden="1" customHeight="1" x14ac:dyDescent="0.3">
      <c r="A287" s="2">
        <f>A275</f>
        <v>0</v>
      </c>
      <c r="C287" s="88" t="s">
        <v>5</v>
      </c>
      <c r="D287" s="89"/>
      <c r="E287" s="90"/>
      <c r="F287" s="91"/>
      <c r="G287" s="92"/>
      <c r="M287" s="6"/>
    </row>
    <row r="288" spans="1:13" s="2" customFormat="1" ht="30" hidden="1" customHeight="1" x14ac:dyDescent="0.3">
      <c r="A288" s="2">
        <f>A275</f>
        <v>0</v>
      </c>
      <c r="C288" s="93" t="s">
        <v>6</v>
      </c>
      <c r="D288" s="94"/>
      <c r="E288" s="90"/>
      <c r="F288" s="91"/>
      <c r="G288" s="92"/>
      <c r="M288" s="6"/>
    </row>
    <row r="289" spans="1:13" s="2" customFormat="1" ht="19.5" hidden="1" customHeight="1" x14ac:dyDescent="0.3">
      <c r="A289" s="2">
        <f>A275</f>
        <v>0</v>
      </c>
      <c r="C289" s="88" t="s">
        <v>7</v>
      </c>
      <c r="D289" s="89"/>
      <c r="E289" s="90"/>
      <c r="F289" s="91"/>
      <c r="G289" s="92"/>
      <c r="M289" s="6"/>
    </row>
    <row r="290" spans="1:13" s="2" customFormat="1" ht="19.5" hidden="1" customHeight="1" x14ac:dyDescent="0.3">
      <c r="A290" s="2">
        <f>A275</f>
        <v>0</v>
      </c>
      <c r="C290" s="88" t="s">
        <v>8</v>
      </c>
      <c r="D290" s="89"/>
      <c r="E290" s="90"/>
      <c r="F290" s="91"/>
      <c r="G290" s="92"/>
      <c r="M290" s="6"/>
    </row>
    <row r="291" spans="1:13" s="2" customFormat="1" ht="19.5" hidden="1" customHeight="1" x14ac:dyDescent="0.3">
      <c r="A291" s="2">
        <f>A275</f>
        <v>0</v>
      </c>
      <c r="C291" s="88" t="s">
        <v>9</v>
      </c>
      <c r="D291" s="89"/>
      <c r="E291" s="90"/>
      <c r="F291" s="91"/>
      <c r="G291" s="92"/>
      <c r="M291" s="6"/>
    </row>
    <row r="292" spans="1:13" s="2" customFormat="1" ht="19.5" hidden="1" customHeight="1" x14ac:dyDescent="0.3">
      <c r="A292" s="2">
        <f>A275</f>
        <v>0</v>
      </c>
      <c r="C292" s="88" t="s">
        <v>10</v>
      </c>
      <c r="D292" s="89"/>
      <c r="E292" s="90"/>
      <c r="F292" s="91"/>
      <c r="G292" s="92"/>
      <c r="M292" s="6"/>
    </row>
    <row r="293" spans="1:13" s="2" customFormat="1" ht="19.5" hidden="1" customHeight="1" x14ac:dyDescent="0.3">
      <c r="A293" s="2">
        <f>A275</f>
        <v>0</v>
      </c>
      <c r="C293" s="88" t="s">
        <v>11</v>
      </c>
      <c r="D293" s="89"/>
      <c r="E293" s="90"/>
      <c r="F293" s="91"/>
      <c r="G293" s="92"/>
      <c r="M293" s="6"/>
    </row>
    <row r="294" spans="1:13" s="2" customFormat="1" ht="19.5" hidden="1" customHeight="1" thickBot="1" x14ac:dyDescent="0.35">
      <c r="A294" s="2">
        <f>A275</f>
        <v>0</v>
      </c>
      <c r="C294" s="76" t="s">
        <v>12</v>
      </c>
      <c r="D294" s="77"/>
      <c r="E294" s="78"/>
      <c r="F294" s="79"/>
      <c r="G294" s="80"/>
      <c r="M294" s="6"/>
    </row>
    <row r="295" spans="1:13" hidden="1" x14ac:dyDescent="0.3">
      <c r="A295" s="2">
        <f>A275</f>
        <v>0</v>
      </c>
    </row>
    <row r="296" spans="1:13" hidden="1" x14ac:dyDescent="0.3">
      <c r="A296" s="2">
        <f>A275</f>
        <v>0</v>
      </c>
    </row>
    <row r="297" spans="1:13" hidden="1" x14ac:dyDescent="0.3">
      <c r="A297">
        <f>IF(D297&lt;&gt;"",1,0)</f>
        <v>0</v>
      </c>
      <c r="B297" s="81" t="s">
        <v>40</v>
      </c>
      <c r="C297" s="81"/>
      <c r="D297" s="82" t="str">
        <f>IF(VLOOKUP(M297,[1]summary!$A$42:$F$61,2,FALSE)&lt;&gt;"",VLOOKUP(M297,[1]summary!$A$42:$F$61,2,FALSE),"")</f>
        <v/>
      </c>
      <c r="E297" s="82"/>
      <c r="F297" s="82"/>
      <c r="G297" s="82"/>
      <c r="H297" s="82"/>
      <c r="I297" s="82"/>
      <c r="J297" s="82"/>
      <c r="K297" s="9"/>
      <c r="M297" s="1">
        <f>M243+1</f>
        <v>6</v>
      </c>
    </row>
    <row r="298" spans="1:13" hidden="1" x14ac:dyDescent="0.3">
      <c r="A298" s="2">
        <f>A297</f>
        <v>0</v>
      </c>
    </row>
    <row r="299" spans="1:13" ht="54.9" hidden="1" customHeight="1" thickBot="1" x14ac:dyDescent="0.35">
      <c r="A299" s="2">
        <f>A297</f>
        <v>0</v>
      </c>
      <c r="B299" s="83" t="s">
        <v>13</v>
      </c>
      <c r="C299" s="84"/>
      <c r="D299" s="85"/>
      <c r="E299" s="86" t="s">
        <v>14</v>
      </c>
      <c r="F299" s="87"/>
      <c r="G299" s="10" t="s">
        <v>15</v>
      </c>
      <c r="H299" s="11" t="s">
        <v>16</v>
      </c>
      <c r="I299" s="10" t="s">
        <v>17</v>
      </c>
      <c r="J299" s="12" t="s">
        <v>18</v>
      </c>
      <c r="K299" s="13" t="s">
        <v>19</v>
      </c>
    </row>
    <row r="300" spans="1:13" ht="25.5" hidden="1" customHeight="1" x14ac:dyDescent="0.3">
      <c r="A300" s="2">
        <f>A297*IF(B300&lt;&gt;"",1,0)</f>
        <v>0</v>
      </c>
      <c r="B300" s="71"/>
      <c r="C300" s="72"/>
      <c r="D300" s="73"/>
      <c r="E300" s="74"/>
      <c r="F300" s="75"/>
      <c r="G300" s="14" t="s">
        <v>21</v>
      </c>
      <c r="H300" s="15"/>
      <c r="I300" s="16"/>
      <c r="J300" s="17" t="str">
        <f t="shared" ref="J300:J306" si="5">IF(AND(H300&lt;&gt;"",I300&lt;&gt;""),H300*I300,"")</f>
        <v/>
      </c>
      <c r="K300" s="18" t="str">
        <f>IF(J300&lt;&gt;"",J300*IF(E288="platiteľ DPH",1.2,1),"")</f>
        <v/>
      </c>
    </row>
    <row r="301" spans="1:13" ht="25.5" hidden="1" customHeight="1" x14ac:dyDescent="0.3">
      <c r="A301" s="2">
        <f>A297*IF(B301&lt;&gt;"",1,0)</f>
        <v>0</v>
      </c>
      <c r="B301" s="53"/>
      <c r="C301" s="54"/>
      <c r="D301" s="55"/>
      <c r="E301" s="56"/>
      <c r="F301" s="57"/>
      <c r="G301" s="19" t="s">
        <v>21</v>
      </c>
      <c r="H301" s="20"/>
      <c r="I301" s="21"/>
      <c r="J301" s="22" t="str">
        <f t="shared" si="5"/>
        <v/>
      </c>
      <c r="K301" s="23" t="str">
        <f>IF(J301&lt;&gt;"",J301*IF(E288="platiteľ DPH",1.2,1),"")</f>
        <v/>
      </c>
    </row>
    <row r="302" spans="1:13" ht="25.5" hidden="1" customHeight="1" x14ac:dyDescent="0.3">
      <c r="A302" s="2">
        <f>A297*IF(B302&lt;&gt;"",1,0)</f>
        <v>0</v>
      </c>
      <c r="B302" s="53"/>
      <c r="C302" s="54"/>
      <c r="D302" s="55"/>
      <c r="E302" s="56"/>
      <c r="F302" s="57"/>
      <c r="G302" s="19" t="s">
        <v>21</v>
      </c>
      <c r="H302" s="20"/>
      <c r="I302" s="21"/>
      <c r="J302" s="22" t="str">
        <f t="shared" si="5"/>
        <v/>
      </c>
      <c r="K302" s="23" t="str">
        <f>IF(J302&lt;&gt;"",J302*IF(E288="platiteľ DPH",1.2,1),"")</f>
        <v/>
      </c>
    </row>
    <row r="303" spans="1:13" ht="25.5" hidden="1" customHeight="1" x14ac:dyDescent="0.3">
      <c r="A303" s="2">
        <f>A297*IF(B303&lt;&gt;"",1,0)</f>
        <v>0</v>
      </c>
      <c r="B303" s="53"/>
      <c r="C303" s="54"/>
      <c r="D303" s="55"/>
      <c r="E303" s="56"/>
      <c r="F303" s="57"/>
      <c r="G303" s="19" t="s">
        <v>21</v>
      </c>
      <c r="H303" s="20"/>
      <c r="I303" s="21"/>
      <c r="J303" s="22" t="str">
        <f t="shared" si="5"/>
        <v/>
      </c>
      <c r="K303" s="23" t="str">
        <f>IF(J303&lt;&gt;"",J303*IF(E288="platiteľ DPH",1.2,1),"")</f>
        <v/>
      </c>
    </row>
    <row r="304" spans="1:13" ht="25.5" hidden="1" customHeight="1" thickBot="1" x14ac:dyDescent="0.35">
      <c r="A304" s="2">
        <f>A297*IF(B304&lt;&gt;"",1,0)</f>
        <v>0</v>
      </c>
      <c r="B304" s="58"/>
      <c r="C304" s="59"/>
      <c r="D304" s="60"/>
      <c r="E304" s="61"/>
      <c r="F304" s="62"/>
      <c r="G304" s="24" t="s">
        <v>21</v>
      </c>
      <c r="H304" s="25"/>
      <c r="I304" s="26"/>
      <c r="J304" s="27" t="str">
        <f t="shared" si="5"/>
        <v/>
      </c>
      <c r="K304" s="28" t="str">
        <f>IF(J304&lt;&gt;"",J304*IF(E288="platiteľ DPH",1.2,1),"")</f>
        <v/>
      </c>
    </row>
    <row r="305" spans="1:13" ht="25.5" hidden="1" customHeight="1" x14ac:dyDescent="0.3">
      <c r="A305" s="2">
        <f>A297*IF(D305&lt;&gt;"",1,0)</f>
        <v>0</v>
      </c>
      <c r="B305" s="63" t="s">
        <v>22</v>
      </c>
      <c r="C305" s="64"/>
      <c r="D305" s="29" t="s">
        <v>23</v>
      </c>
      <c r="E305" s="67" t="s">
        <v>24</v>
      </c>
      <c r="F305" s="68"/>
      <c r="G305" s="14" t="s">
        <v>24</v>
      </c>
      <c r="H305" s="15"/>
      <c r="I305" s="16">
        <v>1</v>
      </c>
      <c r="J305" s="17" t="str">
        <f t="shared" si="5"/>
        <v/>
      </c>
      <c r="K305" s="18" t="str">
        <f>IF(J305&lt;&gt;"",J305*IF(E288="platiteľ DPH",1.2,1),"")</f>
        <v/>
      </c>
    </row>
    <row r="306" spans="1:13" ht="25.5" hidden="1" customHeight="1" thickBot="1" x14ac:dyDescent="0.35">
      <c r="A306" s="2">
        <f>A297*IF(D306&lt;&gt;"",1,0)</f>
        <v>0</v>
      </c>
      <c r="B306" s="65"/>
      <c r="C306" s="66"/>
      <c r="D306" s="30" t="s">
        <v>25</v>
      </c>
      <c r="E306" s="69" t="s">
        <v>24</v>
      </c>
      <c r="F306" s="70"/>
      <c r="G306" s="24" t="s">
        <v>24</v>
      </c>
      <c r="H306" s="25"/>
      <c r="I306" s="26">
        <v>1</v>
      </c>
      <c r="J306" s="27" t="str">
        <f t="shared" si="5"/>
        <v/>
      </c>
      <c r="K306" s="28" t="str">
        <f>IF(J306&lt;&gt;"",J306*IF(E288="platiteľ DPH",1.2,1),"")</f>
        <v/>
      </c>
    </row>
    <row r="307" spans="1:13" ht="25.5" hidden="1" customHeight="1" thickBot="1" x14ac:dyDescent="0.35">
      <c r="A307" s="31">
        <f>A297</f>
        <v>0</v>
      </c>
      <c r="B307" s="32"/>
      <c r="C307" s="33"/>
      <c r="D307" s="33"/>
      <c r="E307" s="33"/>
      <c r="F307" s="33"/>
      <c r="G307" s="33"/>
      <c r="H307" s="34"/>
      <c r="I307" s="34" t="s">
        <v>26</v>
      </c>
      <c r="J307" s="35" t="str">
        <f>IF(SUM(J300:J306)&gt;0,SUM(J300:J306),"")</f>
        <v/>
      </c>
      <c r="K307" s="35" t="str">
        <f>IF(SUM(K300:K306)&gt;0,SUM(K300:K306),"")</f>
        <v/>
      </c>
    </row>
    <row r="308" spans="1:13" hidden="1" x14ac:dyDescent="0.3">
      <c r="A308" s="2">
        <f>A297</f>
        <v>0</v>
      </c>
      <c r="B308" s="36" t="s">
        <v>27</v>
      </c>
      <c r="C308" s="37"/>
      <c r="D308" s="37"/>
      <c r="E308" s="37"/>
      <c r="F308" s="37"/>
      <c r="G308" s="37"/>
      <c r="H308" s="37"/>
      <c r="I308" s="37"/>
    </row>
    <row r="309" spans="1:13" hidden="1" x14ac:dyDescent="0.3">
      <c r="A309" s="2">
        <f>A297</f>
        <v>0</v>
      </c>
    </row>
    <row r="310" spans="1:13" hidden="1" x14ac:dyDescent="0.3">
      <c r="A310" s="2">
        <f>A297</f>
        <v>0</v>
      </c>
    </row>
    <row r="311" spans="1:13" hidden="1" x14ac:dyDescent="0.3">
      <c r="A311" s="2">
        <f>A297*IF([1]summary!$K$21="",1,0)</f>
        <v>0</v>
      </c>
      <c r="C311" s="46" t="s">
        <v>28</v>
      </c>
      <c r="D311" s="47"/>
      <c r="E311" s="47"/>
      <c r="F311" s="47"/>
      <c r="G311" s="47"/>
      <c r="H311" s="47"/>
      <c r="I311" s="47"/>
      <c r="J311" s="48"/>
    </row>
    <row r="312" spans="1:13" hidden="1" x14ac:dyDescent="0.3">
      <c r="A312" s="2">
        <f>A311</f>
        <v>0</v>
      </c>
    </row>
    <row r="313" spans="1:13" hidden="1" x14ac:dyDescent="0.3">
      <c r="A313" s="2">
        <f>A311</f>
        <v>0</v>
      </c>
    </row>
    <row r="314" spans="1:13" hidden="1" x14ac:dyDescent="0.3">
      <c r="A314" s="2">
        <f>A297*IF([1]summary!$F$10=M314,1,0)</f>
        <v>0</v>
      </c>
      <c r="B314" s="49" t="s">
        <v>29</v>
      </c>
      <c r="C314" s="49"/>
      <c r="D314" s="49"/>
      <c r="E314" s="49"/>
      <c r="F314" s="49"/>
      <c r="G314" s="49"/>
      <c r="H314" s="49"/>
      <c r="I314" s="49"/>
      <c r="J314" s="49"/>
      <c r="K314" s="49"/>
      <c r="M314" s="6" t="s">
        <v>30</v>
      </c>
    </row>
    <row r="315" spans="1:13" hidden="1" x14ac:dyDescent="0.3">
      <c r="A315" s="2">
        <f>A314</f>
        <v>0</v>
      </c>
    </row>
    <row r="316" spans="1:13" ht="15" hidden="1" customHeight="1" x14ac:dyDescent="0.3">
      <c r="A316" s="2">
        <f>A314</f>
        <v>0</v>
      </c>
      <c r="B316" s="50" t="s">
        <v>31</v>
      </c>
      <c r="C316" s="50"/>
      <c r="D316" s="50"/>
      <c r="E316" s="50"/>
      <c r="F316" s="50"/>
      <c r="G316" s="50"/>
      <c r="H316" s="50"/>
      <c r="I316" s="50"/>
      <c r="J316" s="50"/>
      <c r="K316" s="50"/>
    </row>
    <row r="317" spans="1:13" hidden="1" x14ac:dyDescent="0.3">
      <c r="A317" s="2">
        <f>A314</f>
        <v>0</v>
      </c>
    </row>
    <row r="318" spans="1:13" hidden="1" x14ac:dyDescent="0.3">
      <c r="A318" s="2">
        <f>A329</f>
        <v>0</v>
      </c>
    </row>
    <row r="319" spans="1:13" hidden="1" x14ac:dyDescent="0.3">
      <c r="A319" s="2">
        <f>A329</f>
        <v>0</v>
      </c>
      <c r="C319" s="38" t="s">
        <v>32</v>
      </c>
      <c r="D319" s="39"/>
    </row>
    <row r="320" spans="1:13" s="40" customFormat="1" hidden="1" x14ac:dyDescent="0.3">
      <c r="A320" s="2">
        <f>A329</f>
        <v>0</v>
      </c>
      <c r="C320" s="38"/>
      <c r="M320" s="41"/>
    </row>
    <row r="321" spans="1:13" s="40" customFormat="1" ht="15" hidden="1" customHeight="1" x14ac:dyDescent="0.3">
      <c r="A321" s="2">
        <f>A329</f>
        <v>0</v>
      </c>
      <c r="C321" s="38" t="s">
        <v>33</v>
      </c>
      <c r="D321" s="39"/>
      <c r="G321" s="42"/>
      <c r="H321" s="42"/>
      <c r="I321" s="42"/>
      <c r="J321" s="42"/>
      <c r="K321" s="42"/>
      <c r="M321" s="41"/>
    </row>
    <row r="322" spans="1:13" s="40" customFormat="1" hidden="1" x14ac:dyDescent="0.3">
      <c r="A322" s="2">
        <f>A329</f>
        <v>0</v>
      </c>
      <c r="F322" s="43"/>
      <c r="G322" s="51" t="str">
        <f>"podpis a pečiatka "&amp;IF([1]summary!$K$21="","navrhovateľa","dodávateľa")</f>
        <v>podpis a pečiatka dodávateľa</v>
      </c>
      <c r="H322" s="51"/>
      <c r="I322" s="51"/>
      <c r="J322" s="51"/>
      <c r="K322" s="51"/>
      <c r="M322" s="41"/>
    </row>
    <row r="323" spans="1:13" s="40" customFormat="1" hidden="1" x14ac:dyDescent="0.3">
      <c r="A323" s="2">
        <f>A329</f>
        <v>0</v>
      </c>
      <c r="F323" s="43"/>
      <c r="G323" s="44"/>
      <c r="H323" s="44"/>
      <c r="I323" s="44"/>
      <c r="J323" s="44"/>
      <c r="K323" s="44"/>
      <c r="M323" s="41"/>
    </row>
    <row r="324" spans="1:13" ht="15" hidden="1" customHeight="1" x14ac:dyDescent="0.3">
      <c r="A324" s="2">
        <f>A329*IF([1]summary!$K$21="",1,0)</f>
        <v>0</v>
      </c>
      <c r="B324" s="52" t="s">
        <v>34</v>
      </c>
      <c r="C324" s="52"/>
      <c r="D324" s="52"/>
      <c r="E324" s="52"/>
      <c r="F324" s="52"/>
      <c r="G324" s="52"/>
      <c r="H324" s="52"/>
      <c r="I324" s="52"/>
      <c r="J324" s="52"/>
      <c r="K324" s="52"/>
      <c r="L324" s="45"/>
    </row>
    <row r="325" spans="1:13" hidden="1" x14ac:dyDescent="0.3">
      <c r="A325" s="2">
        <f>A324</f>
        <v>0</v>
      </c>
      <c r="B325" s="52"/>
      <c r="C325" s="52"/>
      <c r="D325" s="52"/>
      <c r="E325" s="52"/>
      <c r="F325" s="52"/>
      <c r="G325" s="52"/>
      <c r="H325" s="52"/>
      <c r="I325" s="52"/>
      <c r="J325" s="52"/>
      <c r="K325" s="52"/>
      <c r="L325" s="45"/>
    </row>
    <row r="326" spans="1:13" ht="15" hidden="1" customHeight="1" x14ac:dyDescent="0.3">
      <c r="A326" s="2">
        <f>A329*IF(A324=1,0,1)</f>
        <v>0</v>
      </c>
      <c r="B326" s="52" t="s">
        <v>35</v>
      </c>
      <c r="C326" s="52"/>
      <c r="D326" s="52"/>
      <c r="E326" s="52"/>
      <c r="F326" s="52"/>
      <c r="G326" s="52"/>
      <c r="H326" s="52"/>
      <c r="I326" s="52"/>
      <c r="J326" s="52"/>
      <c r="K326" s="52"/>
      <c r="L326" s="45"/>
    </row>
    <row r="327" spans="1:13" hidden="1" x14ac:dyDescent="0.3">
      <c r="A327" s="2">
        <f>A326</f>
        <v>0</v>
      </c>
      <c r="B327" s="52"/>
      <c r="C327" s="52"/>
      <c r="D327" s="52"/>
      <c r="E327" s="52"/>
      <c r="F327" s="52"/>
      <c r="G327" s="52"/>
      <c r="H327" s="52"/>
      <c r="I327" s="52"/>
      <c r="J327" s="52"/>
      <c r="K327" s="52"/>
      <c r="L327" s="45"/>
    </row>
    <row r="328" spans="1:13" s="2" customFormat="1" ht="21" hidden="1" x14ac:dyDescent="0.3">
      <c r="A328" s="2">
        <f>A329*IF(J328="",0,1)</f>
        <v>0</v>
      </c>
      <c r="B328" s="4"/>
      <c r="C328" s="5"/>
      <c r="D328" s="5"/>
      <c r="E328" s="5"/>
      <c r="F328" s="5"/>
      <c r="G328" s="5"/>
      <c r="H328" s="5"/>
      <c r="I328" s="5"/>
      <c r="J328" s="97" t="str">
        <f>IF([1]summary!$K$21="",'[1]Výzva na prieskum trhu'!$C$143,"")</f>
        <v/>
      </c>
      <c r="K328" s="97"/>
      <c r="M328" s="6"/>
    </row>
    <row r="329" spans="1:13" s="2" customFormat="1" ht="23.4" hidden="1" x14ac:dyDescent="0.3">
      <c r="A329" s="2">
        <f>IF([1]summary!$K$21="",IF([1]summary!$G$17="všetky predmety spolu",0,1)*A351,IF([1]summary!$E$63="cenové ponuky komplexne",0,1)*A351)</f>
        <v>0</v>
      </c>
      <c r="B329" s="98" t="str">
        <f>IF([1]summary!$K$21="",'[1]Výzva na prieskum trhu'!$B$2,'[1]Výzva na predkladanie ponúk'!$E$102)</f>
        <v xml:space="preserve"> – Príloha č. 2:</v>
      </c>
      <c r="C329" s="98"/>
      <c r="D329" s="98"/>
      <c r="E329" s="98"/>
      <c r="F329" s="98"/>
      <c r="G329" s="98"/>
      <c r="H329" s="98"/>
      <c r="I329" s="98"/>
      <c r="J329" s="98"/>
      <c r="K329" s="98"/>
      <c r="M329" s="6"/>
    </row>
    <row r="330" spans="1:13" s="2" customFormat="1" hidden="1" x14ac:dyDescent="0.3">
      <c r="A330" s="2">
        <f>A329</f>
        <v>0</v>
      </c>
      <c r="B330" s="7"/>
      <c r="C330" s="7"/>
      <c r="D330" s="7"/>
      <c r="E330" s="7"/>
      <c r="F330" s="7"/>
      <c r="G330" s="7"/>
      <c r="H330" s="7"/>
      <c r="I330" s="7"/>
      <c r="J330" s="7"/>
      <c r="K330" s="7"/>
      <c r="M330" s="6"/>
    </row>
    <row r="331" spans="1:13" s="2" customFormat="1" ht="23.4" hidden="1" x14ac:dyDescent="0.3">
      <c r="A331" s="2">
        <f>A329</f>
        <v>0</v>
      </c>
      <c r="B331" s="98" t="str">
        <f>IF([1]summary!$K$21="",'[1]Výzva na prieskum trhu'!$E$143,'[1]Výzva na predkladanie ponúk'!$H$102)</f>
        <v>Cena dodávaného predmetu zákazky</v>
      </c>
      <c r="C331" s="98"/>
      <c r="D331" s="98"/>
      <c r="E331" s="98"/>
      <c r="F331" s="98"/>
      <c r="G331" s="98"/>
      <c r="H331" s="98"/>
      <c r="I331" s="98"/>
      <c r="J331" s="98"/>
      <c r="K331" s="98"/>
      <c r="M331" s="6"/>
    </row>
    <row r="332" spans="1:13" hidden="1" x14ac:dyDescent="0.3">
      <c r="A332" s="2">
        <f>A329</f>
        <v>0</v>
      </c>
    </row>
    <row r="333" spans="1:13" ht="15" hidden="1" customHeight="1" x14ac:dyDescent="0.3">
      <c r="A333" s="2">
        <f>A329</f>
        <v>0</v>
      </c>
      <c r="B333" s="50" t="s">
        <v>1</v>
      </c>
      <c r="C333" s="50"/>
      <c r="D333" s="50"/>
      <c r="E333" s="50"/>
      <c r="F333" s="50"/>
      <c r="G333" s="50"/>
      <c r="H333" s="50"/>
      <c r="I333" s="50"/>
      <c r="J333" s="50"/>
      <c r="K333" s="50"/>
    </row>
    <row r="334" spans="1:13" hidden="1" x14ac:dyDescent="0.3">
      <c r="A334" s="2">
        <f>A329</f>
        <v>0</v>
      </c>
      <c r="B334" s="50"/>
      <c r="C334" s="50"/>
      <c r="D334" s="50"/>
      <c r="E334" s="50"/>
      <c r="F334" s="50"/>
      <c r="G334" s="50"/>
      <c r="H334" s="50"/>
      <c r="I334" s="50"/>
      <c r="J334" s="50"/>
      <c r="K334" s="50"/>
    </row>
    <row r="335" spans="1:13" hidden="1" x14ac:dyDescent="0.3">
      <c r="A335" s="2">
        <f>A329</f>
        <v>0</v>
      </c>
      <c r="B335" s="50"/>
      <c r="C335" s="50"/>
      <c r="D335" s="50"/>
      <c r="E335" s="50"/>
      <c r="F335" s="50"/>
      <c r="G335" s="50"/>
      <c r="H335" s="50"/>
      <c r="I335" s="50"/>
      <c r="J335" s="50"/>
      <c r="K335" s="50"/>
    </row>
    <row r="336" spans="1:13" hidden="1" x14ac:dyDescent="0.3">
      <c r="A336" s="2">
        <f>A329</f>
        <v>0</v>
      </c>
    </row>
    <row r="337" spans="1:13" s="2" customFormat="1" ht="19.5" hidden="1" customHeight="1" thickBot="1" x14ac:dyDescent="0.35">
      <c r="A337" s="2">
        <f>A329</f>
        <v>0</v>
      </c>
      <c r="C337" s="99" t="str">
        <f>"Identifikačné údaje "&amp;IF([1]summary!$K$21="","navrhovateľa:","dodávateľa:")</f>
        <v>Identifikačné údaje dodávateľa:</v>
      </c>
      <c r="D337" s="100"/>
      <c r="E337" s="100"/>
      <c r="F337" s="100"/>
      <c r="G337" s="101"/>
      <c r="M337" s="6"/>
    </row>
    <row r="338" spans="1:13" s="2" customFormat="1" ht="19.5" hidden="1" customHeight="1" x14ac:dyDescent="0.3">
      <c r="A338" s="2">
        <f>A329</f>
        <v>0</v>
      </c>
      <c r="C338" s="102" t="s">
        <v>2</v>
      </c>
      <c r="D338" s="103"/>
      <c r="E338" s="104"/>
      <c r="F338" s="105"/>
      <c r="G338" s="106"/>
      <c r="M338" s="6"/>
    </row>
    <row r="339" spans="1:13" s="2" customFormat="1" ht="39" hidden="1" customHeight="1" x14ac:dyDescent="0.3">
      <c r="A339" s="2">
        <f>A329</f>
        <v>0</v>
      </c>
      <c r="C339" s="95" t="s">
        <v>3</v>
      </c>
      <c r="D339" s="96"/>
      <c r="E339" s="90"/>
      <c r="F339" s="91"/>
      <c r="G339" s="92"/>
      <c r="M339" s="6"/>
    </row>
    <row r="340" spans="1:13" s="2" customFormat="1" ht="19.5" hidden="1" customHeight="1" x14ac:dyDescent="0.3">
      <c r="A340" s="2">
        <f>A329</f>
        <v>0</v>
      </c>
      <c r="C340" s="88" t="s">
        <v>4</v>
      </c>
      <c r="D340" s="89"/>
      <c r="E340" s="90"/>
      <c r="F340" s="91"/>
      <c r="G340" s="92"/>
      <c r="M340" s="6"/>
    </row>
    <row r="341" spans="1:13" s="2" customFormat="1" ht="19.5" hidden="1" customHeight="1" x14ac:dyDescent="0.3">
      <c r="A341" s="2">
        <f>A329</f>
        <v>0</v>
      </c>
      <c r="C341" s="88" t="s">
        <v>5</v>
      </c>
      <c r="D341" s="89"/>
      <c r="E341" s="90"/>
      <c r="F341" s="91"/>
      <c r="G341" s="92"/>
      <c r="M341" s="6"/>
    </row>
    <row r="342" spans="1:13" s="2" customFormat="1" ht="30" hidden="1" customHeight="1" x14ac:dyDescent="0.3">
      <c r="A342" s="2">
        <f>A329</f>
        <v>0</v>
      </c>
      <c r="C342" s="93" t="s">
        <v>6</v>
      </c>
      <c r="D342" s="94"/>
      <c r="E342" s="90"/>
      <c r="F342" s="91"/>
      <c r="G342" s="92"/>
      <c r="M342" s="6"/>
    </row>
    <row r="343" spans="1:13" s="2" customFormat="1" ht="19.5" hidden="1" customHeight="1" x14ac:dyDescent="0.3">
      <c r="A343" s="2">
        <f>A329</f>
        <v>0</v>
      </c>
      <c r="C343" s="88" t="s">
        <v>7</v>
      </c>
      <c r="D343" s="89"/>
      <c r="E343" s="90"/>
      <c r="F343" s="91"/>
      <c r="G343" s="92"/>
      <c r="M343" s="6"/>
    </row>
    <row r="344" spans="1:13" s="2" customFormat="1" ht="19.5" hidden="1" customHeight="1" x14ac:dyDescent="0.3">
      <c r="A344" s="2">
        <f>A329</f>
        <v>0</v>
      </c>
      <c r="C344" s="88" t="s">
        <v>8</v>
      </c>
      <c r="D344" s="89"/>
      <c r="E344" s="90"/>
      <c r="F344" s="91"/>
      <c r="G344" s="92"/>
      <c r="M344" s="6"/>
    </row>
    <row r="345" spans="1:13" s="2" customFormat="1" ht="19.5" hidden="1" customHeight="1" x14ac:dyDescent="0.3">
      <c r="A345" s="2">
        <f>A329</f>
        <v>0</v>
      </c>
      <c r="C345" s="88" t="s">
        <v>9</v>
      </c>
      <c r="D345" s="89"/>
      <c r="E345" s="90"/>
      <c r="F345" s="91"/>
      <c r="G345" s="92"/>
      <c r="M345" s="6"/>
    </row>
    <row r="346" spans="1:13" s="2" customFormat="1" ht="19.5" hidden="1" customHeight="1" x14ac:dyDescent="0.3">
      <c r="A346" s="2">
        <f>A329</f>
        <v>0</v>
      </c>
      <c r="C346" s="88" t="s">
        <v>10</v>
      </c>
      <c r="D346" s="89"/>
      <c r="E346" s="90"/>
      <c r="F346" s="91"/>
      <c r="G346" s="92"/>
      <c r="M346" s="6"/>
    </row>
    <row r="347" spans="1:13" s="2" customFormat="1" ht="19.5" hidden="1" customHeight="1" x14ac:dyDescent="0.3">
      <c r="A347" s="2">
        <f>A329</f>
        <v>0</v>
      </c>
      <c r="C347" s="88" t="s">
        <v>11</v>
      </c>
      <c r="D347" s="89"/>
      <c r="E347" s="90"/>
      <c r="F347" s="91"/>
      <c r="G347" s="92"/>
      <c r="M347" s="6"/>
    </row>
    <row r="348" spans="1:13" s="2" customFormat="1" ht="19.5" hidden="1" customHeight="1" thickBot="1" x14ac:dyDescent="0.35">
      <c r="A348" s="2">
        <f>A329</f>
        <v>0</v>
      </c>
      <c r="C348" s="76" t="s">
        <v>12</v>
      </c>
      <c r="D348" s="77"/>
      <c r="E348" s="78"/>
      <c r="F348" s="79"/>
      <c r="G348" s="80"/>
      <c r="M348" s="6"/>
    </row>
    <row r="349" spans="1:13" hidden="1" x14ac:dyDescent="0.3">
      <c r="A349" s="2">
        <f>A329</f>
        <v>0</v>
      </c>
    </row>
    <row r="350" spans="1:13" hidden="1" x14ac:dyDescent="0.3">
      <c r="A350" s="2">
        <f>A329</f>
        <v>0</v>
      </c>
    </row>
    <row r="351" spans="1:13" hidden="1" x14ac:dyDescent="0.3">
      <c r="A351">
        <f>IF(D351&lt;&gt;"",1,0)</f>
        <v>0</v>
      </c>
      <c r="B351" s="81" t="s">
        <v>41</v>
      </c>
      <c r="C351" s="81"/>
      <c r="D351" s="82" t="str">
        <f>IF(VLOOKUP(M351,[1]summary!$A$42:$F$61,2,FALSE)&lt;&gt;"",VLOOKUP(M351,[1]summary!$A$42:$F$61,2,FALSE),"")</f>
        <v/>
      </c>
      <c r="E351" s="82"/>
      <c r="F351" s="82"/>
      <c r="G351" s="82"/>
      <c r="H351" s="82"/>
      <c r="I351" s="82"/>
      <c r="J351" s="82"/>
      <c r="K351" s="9"/>
      <c r="M351" s="1">
        <f>M297+1</f>
        <v>7</v>
      </c>
    </row>
    <row r="352" spans="1:13" hidden="1" x14ac:dyDescent="0.3">
      <c r="A352" s="2">
        <f>A351</f>
        <v>0</v>
      </c>
    </row>
    <row r="353" spans="1:13" ht="54.9" hidden="1" customHeight="1" thickBot="1" x14ac:dyDescent="0.35">
      <c r="A353" s="2">
        <f>A351</f>
        <v>0</v>
      </c>
      <c r="B353" s="83" t="s">
        <v>13</v>
      </c>
      <c r="C353" s="84"/>
      <c r="D353" s="85"/>
      <c r="E353" s="86" t="s">
        <v>14</v>
      </c>
      <c r="F353" s="87"/>
      <c r="G353" s="10" t="s">
        <v>15</v>
      </c>
      <c r="H353" s="11" t="s">
        <v>16</v>
      </c>
      <c r="I353" s="10" t="s">
        <v>17</v>
      </c>
      <c r="J353" s="12" t="s">
        <v>18</v>
      </c>
      <c r="K353" s="13" t="s">
        <v>19</v>
      </c>
    </row>
    <row r="354" spans="1:13" ht="25.5" hidden="1" customHeight="1" x14ac:dyDescent="0.3">
      <c r="A354" s="2">
        <f>A351*IF(B354&lt;&gt;"",1,0)</f>
        <v>0</v>
      </c>
      <c r="B354" s="71"/>
      <c r="C354" s="72"/>
      <c r="D354" s="73"/>
      <c r="E354" s="74"/>
      <c r="F354" s="75"/>
      <c r="G354" s="14" t="s">
        <v>21</v>
      </c>
      <c r="H354" s="15"/>
      <c r="I354" s="16"/>
      <c r="J354" s="17" t="str">
        <f t="shared" ref="J354:J360" si="6">IF(AND(H354&lt;&gt;"",I354&lt;&gt;""),H354*I354,"")</f>
        <v/>
      </c>
      <c r="K354" s="18" t="str">
        <f>IF(J354&lt;&gt;"",J354*IF(E342="platiteľ DPH",1.2,1),"")</f>
        <v/>
      </c>
    </row>
    <row r="355" spans="1:13" ht="25.5" hidden="1" customHeight="1" x14ac:dyDescent="0.3">
      <c r="A355" s="2">
        <f>A351*IF(B355&lt;&gt;"",1,0)</f>
        <v>0</v>
      </c>
      <c r="B355" s="53"/>
      <c r="C355" s="54"/>
      <c r="D355" s="55"/>
      <c r="E355" s="56"/>
      <c r="F355" s="57"/>
      <c r="G355" s="19" t="s">
        <v>21</v>
      </c>
      <c r="H355" s="20"/>
      <c r="I355" s="21"/>
      <c r="J355" s="22" t="str">
        <f t="shared" si="6"/>
        <v/>
      </c>
      <c r="K355" s="23" t="str">
        <f>IF(J355&lt;&gt;"",J355*IF(E342="platiteľ DPH",1.2,1),"")</f>
        <v/>
      </c>
    </row>
    <row r="356" spans="1:13" ht="25.5" hidden="1" customHeight="1" x14ac:dyDescent="0.3">
      <c r="A356" s="2">
        <f>A351*IF(B356&lt;&gt;"",1,0)</f>
        <v>0</v>
      </c>
      <c r="B356" s="53"/>
      <c r="C356" s="54"/>
      <c r="D356" s="55"/>
      <c r="E356" s="56"/>
      <c r="F356" s="57"/>
      <c r="G356" s="19" t="s">
        <v>21</v>
      </c>
      <c r="H356" s="20"/>
      <c r="I356" s="21"/>
      <c r="J356" s="22" t="str">
        <f t="shared" si="6"/>
        <v/>
      </c>
      <c r="K356" s="23" t="str">
        <f>IF(J356&lt;&gt;"",J356*IF(E342="platiteľ DPH",1.2,1),"")</f>
        <v/>
      </c>
    </row>
    <row r="357" spans="1:13" ht="25.5" hidden="1" customHeight="1" x14ac:dyDescent="0.3">
      <c r="A357" s="2">
        <f>A351*IF(B357&lt;&gt;"",1,0)</f>
        <v>0</v>
      </c>
      <c r="B357" s="53"/>
      <c r="C357" s="54"/>
      <c r="D357" s="55"/>
      <c r="E357" s="56"/>
      <c r="F357" s="57"/>
      <c r="G357" s="19" t="s">
        <v>21</v>
      </c>
      <c r="H357" s="20"/>
      <c r="I357" s="21"/>
      <c r="J357" s="22" t="str">
        <f t="shared" si="6"/>
        <v/>
      </c>
      <c r="K357" s="23" t="str">
        <f>IF(J357&lt;&gt;"",J357*IF(E342="platiteľ DPH",1.2,1),"")</f>
        <v/>
      </c>
    </row>
    <row r="358" spans="1:13" ht="25.5" hidden="1" customHeight="1" thickBot="1" x14ac:dyDescent="0.35">
      <c r="A358" s="2">
        <f>A351*IF(B358&lt;&gt;"",1,0)</f>
        <v>0</v>
      </c>
      <c r="B358" s="58"/>
      <c r="C358" s="59"/>
      <c r="D358" s="60"/>
      <c r="E358" s="61"/>
      <c r="F358" s="62"/>
      <c r="G358" s="24" t="s">
        <v>21</v>
      </c>
      <c r="H358" s="25"/>
      <c r="I358" s="26"/>
      <c r="J358" s="27" t="str">
        <f t="shared" si="6"/>
        <v/>
      </c>
      <c r="K358" s="28" t="str">
        <f>IF(J358&lt;&gt;"",J358*IF(E342="platiteľ DPH",1.2,1),"")</f>
        <v/>
      </c>
    </row>
    <row r="359" spans="1:13" ht="25.5" hidden="1" customHeight="1" x14ac:dyDescent="0.3">
      <c r="A359" s="2">
        <f>A351*IF(D359&lt;&gt;"",1,0)</f>
        <v>0</v>
      </c>
      <c r="B359" s="63" t="s">
        <v>22</v>
      </c>
      <c r="C359" s="64"/>
      <c r="D359" s="29" t="s">
        <v>23</v>
      </c>
      <c r="E359" s="67" t="s">
        <v>24</v>
      </c>
      <c r="F359" s="68"/>
      <c r="G359" s="14" t="s">
        <v>24</v>
      </c>
      <c r="H359" s="15"/>
      <c r="I359" s="16">
        <v>1</v>
      </c>
      <c r="J359" s="17" t="str">
        <f t="shared" si="6"/>
        <v/>
      </c>
      <c r="K359" s="18" t="str">
        <f>IF(J359&lt;&gt;"",J359*IF(E342="platiteľ DPH",1.2,1),"")</f>
        <v/>
      </c>
    </row>
    <row r="360" spans="1:13" ht="25.5" hidden="1" customHeight="1" thickBot="1" x14ac:dyDescent="0.35">
      <c r="A360" s="2">
        <f>A351*IF(D360&lt;&gt;"",1,0)</f>
        <v>0</v>
      </c>
      <c r="B360" s="65"/>
      <c r="C360" s="66"/>
      <c r="D360" s="30" t="s">
        <v>25</v>
      </c>
      <c r="E360" s="69" t="s">
        <v>24</v>
      </c>
      <c r="F360" s="70"/>
      <c r="G360" s="24" t="s">
        <v>24</v>
      </c>
      <c r="H360" s="25"/>
      <c r="I360" s="26">
        <v>1</v>
      </c>
      <c r="J360" s="27" t="str">
        <f t="shared" si="6"/>
        <v/>
      </c>
      <c r="K360" s="28" t="str">
        <f>IF(J360&lt;&gt;"",J360*IF(E342="platiteľ DPH",1.2,1),"")</f>
        <v/>
      </c>
    </row>
    <row r="361" spans="1:13" ht="25.5" hidden="1" customHeight="1" thickBot="1" x14ac:dyDescent="0.35">
      <c r="A361" s="31">
        <f>A351</f>
        <v>0</v>
      </c>
      <c r="B361" s="32"/>
      <c r="C361" s="33"/>
      <c r="D361" s="33"/>
      <c r="E361" s="33"/>
      <c r="F361" s="33"/>
      <c r="G361" s="33"/>
      <c r="H361" s="34"/>
      <c r="I361" s="34" t="s">
        <v>26</v>
      </c>
      <c r="J361" s="35" t="str">
        <f>IF(SUM(J354:J360)&gt;0,SUM(J354:J360),"")</f>
        <v/>
      </c>
      <c r="K361" s="35" t="str">
        <f>IF(SUM(K354:K360)&gt;0,SUM(K354:K360),"")</f>
        <v/>
      </c>
    </row>
    <row r="362" spans="1:13" hidden="1" x14ac:dyDescent="0.3">
      <c r="A362" s="2">
        <f>A351</f>
        <v>0</v>
      </c>
      <c r="B362" s="36" t="s">
        <v>27</v>
      </c>
      <c r="C362" s="37"/>
      <c r="D362" s="37"/>
      <c r="E362" s="37"/>
      <c r="F362" s="37"/>
      <c r="G362" s="37"/>
      <c r="H362" s="37"/>
      <c r="I362" s="37"/>
    </row>
    <row r="363" spans="1:13" hidden="1" x14ac:dyDescent="0.3">
      <c r="A363" s="2">
        <f>A351</f>
        <v>0</v>
      </c>
    </row>
    <row r="364" spans="1:13" hidden="1" x14ac:dyDescent="0.3">
      <c r="A364" s="2">
        <f>A351</f>
        <v>0</v>
      </c>
    </row>
    <row r="365" spans="1:13" hidden="1" x14ac:dyDescent="0.3">
      <c r="A365" s="2">
        <f>A351*IF([1]summary!$K$21="",1,0)</f>
        <v>0</v>
      </c>
      <c r="C365" s="46" t="s">
        <v>28</v>
      </c>
      <c r="D365" s="47"/>
      <c r="E365" s="47"/>
      <c r="F365" s="47"/>
      <c r="G365" s="47"/>
      <c r="H365" s="47"/>
      <c r="I365" s="47"/>
      <c r="J365" s="48"/>
    </row>
    <row r="366" spans="1:13" hidden="1" x14ac:dyDescent="0.3">
      <c r="A366" s="2">
        <f>A365</f>
        <v>0</v>
      </c>
    </row>
    <row r="367" spans="1:13" hidden="1" x14ac:dyDescent="0.3">
      <c r="A367" s="2">
        <f>A365</f>
        <v>0</v>
      </c>
    </row>
    <row r="368" spans="1:13" hidden="1" x14ac:dyDescent="0.3">
      <c r="A368" s="2">
        <f>A351*IF([1]summary!$F$10=M368,1,0)</f>
        <v>0</v>
      </c>
      <c r="B368" s="49" t="s">
        <v>29</v>
      </c>
      <c r="C368" s="49"/>
      <c r="D368" s="49"/>
      <c r="E368" s="49"/>
      <c r="F368" s="49"/>
      <c r="G368" s="49"/>
      <c r="H368" s="49"/>
      <c r="I368" s="49"/>
      <c r="J368" s="49"/>
      <c r="K368" s="49"/>
      <c r="M368" s="6" t="s">
        <v>30</v>
      </c>
    </row>
    <row r="369" spans="1:13" hidden="1" x14ac:dyDescent="0.3">
      <c r="A369" s="2">
        <f>A368</f>
        <v>0</v>
      </c>
    </row>
    <row r="370" spans="1:13" ht="15" hidden="1" customHeight="1" x14ac:dyDescent="0.3">
      <c r="A370" s="2">
        <f>A368</f>
        <v>0</v>
      </c>
      <c r="B370" s="50" t="s">
        <v>31</v>
      </c>
      <c r="C370" s="50"/>
      <c r="D370" s="50"/>
      <c r="E370" s="50"/>
      <c r="F370" s="50"/>
      <c r="G370" s="50"/>
      <c r="H370" s="50"/>
      <c r="I370" s="50"/>
      <c r="J370" s="50"/>
      <c r="K370" s="50"/>
    </row>
    <row r="371" spans="1:13" hidden="1" x14ac:dyDescent="0.3">
      <c r="A371" s="2">
        <f>A368</f>
        <v>0</v>
      </c>
    </row>
    <row r="372" spans="1:13" hidden="1" x14ac:dyDescent="0.3">
      <c r="A372" s="2">
        <f>A383</f>
        <v>0</v>
      </c>
    </row>
    <row r="373" spans="1:13" hidden="1" x14ac:dyDescent="0.3">
      <c r="A373" s="2">
        <f>A383</f>
        <v>0</v>
      </c>
      <c r="C373" s="38" t="s">
        <v>32</v>
      </c>
      <c r="D373" s="39"/>
    </row>
    <row r="374" spans="1:13" s="40" customFormat="1" hidden="1" x14ac:dyDescent="0.3">
      <c r="A374" s="2">
        <f>A383</f>
        <v>0</v>
      </c>
      <c r="C374" s="38"/>
      <c r="M374" s="41"/>
    </row>
    <row r="375" spans="1:13" s="40" customFormat="1" ht="15" hidden="1" customHeight="1" x14ac:dyDescent="0.3">
      <c r="A375" s="2">
        <f>A383</f>
        <v>0</v>
      </c>
      <c r="C375" s="38" t="s">
        <v>33</v>
      </c>
      <c r="D375" s="39"/>
      <c r="G375" s="42"/>
      <c r="H375" s="42"/>
      <c r="I375" s="42"/>
      <c r="J375" s="42"/>
      <c r="K375" s="42"/>
      <c r="M375" s="41"/>
    </row>
    <row r="376" spans="1:13" s="40" customFormat="1" hidden="1" x14ac:dyDescent="0.3">
      <c r="A376" s="2">
        <f>A383</f>
        <v>0</v>
      </c>
      <c r="F376" s="43"/>
      <c r="G376" s="51" t="str">
        <f>"podpis a pečiatka "&amp;IF([1]summary!$K$21="","navrhovateľa","dodávateľa")</f>
        <v>podpis a pečiatka dodávateľa</v>
      </c>
      <c r="H376" s="51"/>
      <c r="I376" s="51"/>
      <c r="J376" s="51"/>
      <c r="K376" s="51"/>
      <c r="M376" s="41"/>
    </row>
    <row r="377" spans="1:13" s="40" customFormat="1" hidden="1" x14ac:dyDescent="0.3">
      <c r="A377" s="2">
        <f>A383</f>
        <v>0</v>
      </c>
      <c r="F377" s="43"/>
      <c r="G377" s="44"/>
      <c r="H377" s="44"/>
      <c r="I377" s="44"/>
      <c r="J377" s="44"/>
      <c r="K377" s="44"/>
      <c r="M377" s="41"/>
    </row>
    <row r="378" spans="1:13" ht="15" hidden="1" customHeight="1" x14ac:dyDescent="0.3">
      <c r="A378" s="2">
        <f>A383*IF([1]summary!$K$21="",1,0)</f>
        <v>0</v>
      </c>
      <c r="B378" s="52" t="s">
        <v>34</v>
      </c>
      <c r="C378" s="52"/>
      <c r="D378" s="52"/>
      <c r="E378" s="52"/>
      <c r="F378" s="52"/>
      <c r="G378" s="52"/>
      <c r="H378" s="52"/>
      <c r="I378" s="52"/>
      <c r="J378" s="52"/>
      <c r="K378" s="52"/>
      <c r="L378" s="45"/>
    </row>
    <row r="379" spans="1:13" hidden="1" x14ac:dyDescent="0.3">
      <c r="A379" s="2">
        <f>A378</f>
        <v>0</v>
      </c>
      <c r="B379" s="52"/>
      <c r="C379" s="52"/>
      <c r="D379" s="52"/>
      <c r="E379" s="52"/>
      <c r="F379" s="52"/>
      <c r="G379" s="52"/>
      <c r="H379" s="52"/>
      <c r="I379" s="52"/>
      <c r="J379" s="52"/>
      <c r="K379" s="52"/>
      <c r="L379" s="45"/>
    </row>
    <row r="380" spans="1:13" ht="15" hidden="1" customHeight="1" x14ac:dyDescent="0.3">
      <c r="A380" s="2">
        <f>A383*IF(A378=1,0,1)</f>
        <v>0</v>
      </c>
      <c r="B380" s="52" t="s">
        <v>35</v>
      </c>
      <c r="C380" s="52"/>
      <c r="D380" s="52"/>
      <c r="E380" s="52"/>
      <c r="F380" s="52"/>
      <c r="G380" s="52"/>
      <c r="H380" s="52"/>
      <c r="I380" s="52"/>
      <c r="J380" s="52"/>
      <c r="K380" s="52"/>
      <c r="L380" s="45"/>
    </row>
    <row r="381" spans="1:13" hidden="1" x14ac:dyDescent="0.3">
      <c r="A381" s="2">
        <f>A380</f>
        <v>0</v>
      </c>
      <c r="B381" s="52"/>
      <c r="C381" s="52"/>
      <c r="D381" s="52"/>
      <c r="E381" s="52"/>
      <c r="F381" s="52"/>
      <c r="G381" s="52"/>
      <c r="H381" s="52"/>
      <c r="I381" s="52"/>
      <c r="J381" s="52"/>
      <c r="K381" s="52"/>
      <c r="L381" s="45"/>
    </row>
    <row r="382" spans="1:13" s="2" customFormat="1" ht="21" hidden="1" x14ac:dyDescent="0.3">
      <c r="A382" s="2">
        <f>A383*IF(J382="",0,1)</f>
        <v>0</v>
      </c>
      <c r="B382" s="4"/>
      <c r="C382" s="5"/>
      <c r="D382" s="5"/>
      <c r="E382" s="5"/>
      <c r="F382" s="5"/>
      <c r="G382" s="5"/>
      <c r="H382" s="5"/>
      <c r="I382" s="5"/>
      <c r="J382" s="97" t="str">
        <f>IF([1]summary!$K$21="",'[1]Výzva na prieskum trhu'!$C$143,"")</f>
        <v/>
      </c>
      <c r="K382" s="97"/>
      <c r="M382" s="6"/>
    </row>
    <row r="383" spans="1:13" s="2" customFormat="1" ht="23.4" hidden="1" x14ac:dyDescent="0.3">
      <c r="A383" s="2">
        <f>IF([1]summary!$K$21="",IF([1]summary!$G$17="všetky predmety spolu",0,1)*A405,IF([1]summary!$E$63="cenové ponuky komplexne",0,1)*A405)</f>
        <v>0</v>
      </c>
      <c r="B383" s="98" t="str">
        <f>IF([1]summary!$K$21="",'[1]Výzva na prieskum trhu'!$B$2,'[1]Výzva na predkladanie ponúk'!$E$102)</f>
        <v xml:space="preserve"> – Príloha č. 2:</v>
      </c>
      <c r="C383" s="98"/>
      <c r="D383" s="98"/>
      <c r="E383" s="98"/>
      <c r="F383" s="98"/>
      <c r="G383" s="98"/>
      <c r="H383" s="98"/>
      <c r="I383" s="98"/>
      <c r="J383" s="98"/>
      <c r="K383" s="98"/>
      <c r="M383" s="6"/>
    </row>
    <row r="384" spans="1:13" s="2" customFormat="1" hidden="1" x14ac:dyDescent="0.3">
      <c r="A384" s="2">
        <f>A383</f>
        <v>0</v>
      </c>
      <c r="B384" s="7"/>
      <c r="C384" s="7"/>
      <c r="D384" s="7"/>
      <c r="E384" s="7"/>
      <c r="F384" s="7"/>
      <c r="G384" s="7"/>
      <c r="H384" s="7"/>
      <c r="I384" s="7"/>
      <c r="J384" s="7"/>
      <c r="K384" s="7"/>
      <c r="M384" s="6"/>
    </row>
    <row r="385" spans="1:13" s="2" customFormat="1" ht="23.4" hidden="1" x14ac:dyDescent="0.3">
      <c r="A385" s="2">
        <f>A383</f>
        <v>0</v>
      </c>
      <c r="B385" s="98" t="str">
        <f>IF([1]summary!$K$21="",'[1]Výzva na prieskum trhu'!$E$143,'[1]Výzva na predkladanie ponúk'!$H$102)</f>
        <v>Cena dodávaného predmetu zákazky</v>
      </c>
      <c r="C385" s="98"/>
      <c r="D385" s="98"/>
      <c r="E385" s="98"/>
      <c r="F385" s="98"/>
      <c r="G385" s="98"/>
      <c r="H385" s="98"/>
      <c r="I385" s="98"/>
      <c r="J385" s="98"/>
      <c r="K385" s="98"/>
      <c r="M385" s="6"/>
    </row>
    <row r="386" spans="1:13" hidden="1" x14ac:dyDescent="0.3">
      <c r="A386" s="2">
        <f>A383</f>
        <v>0</v>
      </c>
    </row>
    <row r="387" spans="1:13" ht="15" hidden="1" customHeight="1" x14ac:dyDescent="0.3">
      <c r="A387" s="2">
        <f>A383</f>
        <v>0</v>
      </c>
      <c r="B387" s="50" t="s">
        <v>1</v>
      </c>
      <c r="C387" s="50"/>
      <c r="D387" s="50"/>
      <c r="E387" s="50"/>
      <c r="F387" s="50"/>
      <c r="G387" s="50"/>
      <c r="H387" s="50"/>
      <c r="I387" s="50"/>
      <c r="J387" s="50"/>
      <c r="K387" s="50"/>
    </row>
    <row r="388" spans="1:13" hidden="1" x14ac:dyDescent="0.3">
      <c r="A388" s="2">
        <f>A383</f>
        <v>0</v>
      </c>
      <c r="B388" s="50"/>
      <c r="C388" s="50"/>
      <c r="D388" s="50"/>
      <c r="E388" s="50"/>
      <c r="F388" s="50"/>
      <c r="G388" s="50"/>
      <c r="H388" s="50"/>
      <c r="I388" s="50"/>
      <c r="J388" s="50"/>
      <c r="K388" s="50"/>
    </row>
    <row r="389" spans="1:13" hidden="1" x14ac:dyDescent="0.3">
      <c r="A389" s="2">
        <f>A383</f>
        <v>0</v>
      </c>
      <c r="B389" s="50"/>
      <c r="C389" s="50"/>
      <c r="D389" s="50"/>
      <c r="E389" s="50"/>
      <c r="F389" s="50"/>
      <c r="G389" s="50"/>
      <c r="H389" s="50"/>
      <c r="I389" s="50"/>
      <c r="J389" s="50"/>
      <c r="K389" s="50"/>
    </row>
    <row r="390" spans="1:13" hidden="1" x14ac:dyDescent="0.3">
      <c r="A390" s="2">
        <f>A383</f>
        <v>0</v>
      </c>
    </row>
    <row r="391" spans="1:13" s="2" customFormat="1" ht="19.5" hidden="1" customHeight="1" thickBot="1" x14ac:dyDescent="0.35">
      <c r="A391" s="2">
        <f>A383</f>
        <v>0</v>
      </c>
      <c r="C391" s="99" t="str">
        <f>"Identifikačné údaje "&amp;IF([1]summary!$K$21="","navrhovateľa:","dodávateľa:")</f>
        <v>Identifikačné údaje dodávateľa:</v>
      </c>
      <c r="D391" s="100"/>
      <c r="E391" s="100"/>
      <c r="F391" s="100"/>
      <c r="G391" s="101"/>
      <c r="M391" s="6"/>
    </row>
    <row r="392" spans="1:13" s="2" customFormat="1" ht="19.5" hidden="1" customHeight="1" x14ac:dyDescent="0.3">
      <c r="A392" s="2">
        <f>A383</f>
        <v>0</v>
      </c>
      <c r="C392" s="102" t="s">
        <v>2</v>
      </c>
      <c r="D392" s="103"/>
      <c r="E392" s="104"/>
      <c r="F392" s="105"/>
      <c r="G392" s="106"/>
      <c r="M392" s="6"/>
    </row>
    <row r="393" spans="1:13" s="2" customFormat="1" ht="39" hidden="1" customHeight="1" x14ac:dyDescent="0.3">
      <c r="A393" s="2">
        <f>A383</f>
        <v>0</v>
      </c>
      <c r="C393" s="95" t="s">
        <v>3</v>
      </c>
      <c r="D393" s="96"/>
      <c r="E393" s="90"/>
      <c r="F393" s="91"/>
      <c r="G393" s="92"/>
      <c r="M393" s="6"/>
    </row>
    <row r="394" spans="1:13" s="2" customFormat="1" ht="19.5" hidden="1" customHeight="1" x14ac:dyDescent="0.3">
      <c r="A394" s="2">
        <f>A383</f>
        <v>0</v>
      </c>
      <c r="C394" s="88" t="s">
        <v>4</v>
      </c>
      <c r="D394" s="89"/>
      <c r="E394" s="90"/>
      <c r="F394" s="91"/>
      <c r="G394" s="92"/>
      <c r="M394" s="6"/>
    </row>
    <row r="395" spans="1:13" s="2" customFormat="1" ht="19.5" hidden="1" customHeight="1" x14ac:dyDescent="0.3">
      <c r="A395" s="2">
        <f>A383</f>
        <v>0</v>
      </c>
      <c r="C395" s="88" t="s">
        <v>5</v>
      </c>
      <c r="D395" s="89"/>
      <c r="E395" s="90"/>
      <c r="F395" s="91"/>
      <c r="G395" s="92"/>
      <c r="M395" s="6"/>
    </row>
    <row r="396" spans="1:13" s="2" customFormat="1" ht="30" hidden="1" customHeight="1" x14ac:dyDescent="0.3">
      <c r="A396" s="2">
        <f>A383</f>
        <v>0</v>
      </c>
      <c r="C396" s="93" t="s">
        <v>6</v>
      </c>
      <c r="D396" s="94"/>
      <c r="E396" s="90"/>
      <c r="F396" s="91"/>
      <c r="G396" s="92"/>
      <c r="M396" s="6"/>
    </row>
    <row r="397" spans="1:13" s="2" customFormat="1" ht="19.5" hidden="1" customHeight="1" x14ac:dyDescent="0.3">
      <c r="A397" s="2">
        <f>A383</f>
        <v>0</v>
      </c>
      <c r="C397" s="88" t="s">
        <v>7</v>
      </c>
      <c r="D397" s="89"/>
      <c r="E397" s="90"/>
      <c r="F397" s="91"/>
      <c r="G397" s="92"/>
      <c r="M397" s="6"/>
    </row>
    <row r="398" spans="1:13" s="2" customFormat="1" ht="19.5" hidden="1" customHeight="1" x14ac:dyDescent="0.3">
      <c r="A398" s="2">
        <f>A383</f>
        <v>0</v>
      </c>
      <c r="C398" s="88" t="s">
        <v>8</v>
      </c>
      <c r="D398" s="89"/>
      <c r="E398" s="90"/>
      <c r="F398" s="91"/>
      <c r="G398" s="92"/>
      <c r="M398" s="6"/>
    </row>
    <row r="399" spans="1:13" s="2" customFormat="1" ht="19.5" hidden="1" customHeight="1" x14ac:dyDescent="0.3">
      <c r="A399" s="2">
        <f>A383</f>
        <v>0</v>
      </c>
      <c r="C399" s="88" t="s">
        <v>9</v>
      </c>
      <c r="D399" s="89"/>
      <c r="E399" s="90"/>
      <c r="F399" s="91"/>
      <c r="G399" s="92"/>
      <c r="M399" s="6"/>
    </row>
    <row r="400" spans="1:13" s="2" customFormat="1" ht="19.5" hidden="1" customHeight="1" x14ac:dyDescent="0.3">
      <c r="A400" s="2">
        <f>A383</f>
        <v>0</v>
      </c>
      <c r="C400" s="88" t="s">
        <v>10</v>
      </c>
      <c r="D400" s="89"/>
      <c r="E400" s="90"/>
      <c r="F400" s="91"/>
      <c r="G400" s="92"/>
      <c r="M400" s="6"/>
    </row>
    <row r="401" spans="1:13" s="2" customFormat="1" ht="19.5" hidden="1" customHeight="1" x14ac:dyDescent="0.3">
      <c r="A401" s="2">
        <f>A383</f>
        <v>0</v>
      </c>
      <c r="C401" s="88" t="s">
        <v>11</v>
      </c>
      <c r="D401" s="89"/>
      <c r="E401" s="90"/>
      <c r="F401" s="91"/>
      <c r="G401" s="92"/>
      <c r="M401" s="6"/>
    </row>
    <row r="402" spans="1:13" s="2" customFormat="1" ht="19.5" hidden="1" customHeight="1" thickBot="1" x14ac:dyDescent="0.35">
      <c r="A402" s="2">
        <f>A383</f>
        <v>0</v>
      </c>
      <c r="C402" s="76" t="s">
        <v>12</v>
      </c>
      <c r="D402" s="77"/>
      <c r="E402" s="78"/>
      <c r="F402" s="79"/>
      <c r="G402" s="80"/>
      <c r="M402" s="6"/>
    </row>
    <row r="403" spans="1:13" hidden="1" x14ac:dyDescent="0.3">
      <c r="A403" s="2">
        <f>A383</f>
        <v>0</v>
      </c>
    </row>
    <row r="404" spans="1:13" hidden="1" x14ac:dyDescent="0.3">
      <c r="A404" s="2">
        <f>A383</f>
        <v>0</v>
      </c>
    </row>
    <row r="405" spans="1:13" hidden="1" x14ac:dyDescent="0.3">
      <c r="A405">
        <f>IF(D405&lt;&gt;"",1,0)</f>
        <v>0</v>
      </c>
      <c r="B405" s="81" t="s">
        <v>42</v>
      </c>
      <c r="C405" s="81"/>
      <c r="D405" s="82" t="str">
        <f>IF(VLOOKUP(M405,[1]summary!$A$42:$F$61,2,FALSE)&lt;&gt;"",VLOOKUP(M405,[1]summary!$A$42:$F$61,2,FALSE),"")</f>
        <v/>
      </c>
      <c r="E405" s="82"/>
      <c r="F405" s="82"/>
      <c r="G405" s="82"/>
      <c r="H405" s="82"/>
      <c r="I405" s="82"/>
      <c r="J405" s="82"/>
      <c r="K405" s="9"/>
      <c r="M405" s="1">
        <f>M351+1</f>
        <v>8</v>
      </c>
    </row>
    <row r="406" spans="1:13" hidden="1" x14ac:dyDescent="0.3">
      <c r="A406" s="2">
        <f>A405</f>
        <v>0</v>
      </c>
    </row>
    <row r="407" spans="1:13" ht="54.9" hidden="1" customHeight="1" thickBot="1" x14ac:dyDescent="0.35">
      <c r="A407" s="2">
        <f>A405</f>
        <v>0</v>
      </c>
      <c r="B407" s="83" t="s">
        <v>13</v>
      </c>
      <c r="C407" s="84"/>
      <c r="D407" s="85"/>
      <c r="E407" s="86" t="s">
        <v>14</v>
      </c>
      <c r="F407" s="87"/>
      <c r="G407" s="10" t="s">
        <v>15</v>
      </c>
      <c r="H407" s="11" t="s">
        <v>16</v>
      </c>
      <c r="I407" s="10" t="s">
        <v>17</v>
      </c>
      <c r="J407" s="12" t="s">
        <v>18</v>
      </c>
      <c r="K407" s="13" t="s">
        <v>19</v>
      </c>
    </row>
    <row r="408" spans="1:13" ht="25.5" hidden="1" customHeight="1" x14ac:dyDescent="0.3">
      <c r="A408" s="2">
        <f>A405*IF(B408&lt;&gt;"",1,0)</f>
        <v>0</v>
      </c>
      <c r="B408" s="71"/>
      <c r="C408" s="72"/>
      <c r="D408" s="73"/>
      <c r="E408" s="74"/>
      <c r="F408" s="75"/>
      <c r="G408" s="14" t="s">
        <v>21</v>
      </c>
      <c r="H408" s="15"/>
      <c r="I408" s="16"/>
      <c r="J408" s="17" t="str">
        <f t="shared" ref="J408:J414" si="7">IF(AND(H408&lt;&gt;"",I408&lt;&gt;""),H408*I408,"")</f>
        <v/>
      </c>
      <c r="K408" s="18" t="str">
        <f>IF(J408&lt;&gt;"",J408*IF(E396="platiteľ DPH",1.2,1),"")</f>
        <v/>
      </c>
    </row>
    <row r="409" spans="1:13" ht="25.5" hidden="1" customHeight="1" x14ac:dyDescent="0.3">
      <c r="A409" s="2">
        <f>A405*IF(B409&lt;&gt;"",1,0)</f>
        <v>0</v>
      </c>
      <c r="B409" s="53"/>
      <c r="C409" s="54"/>
      <c r="D409" s="55"/>
      <c r="E409" s="56"/>
      <c r="F409" s="57"/>
      <c r="G409" s="19" t="s">
        <v>21</v>
      </c>
      <c r="H409" s="20"/>
      <c r="I409" s="21"/>
      <c r="J409" s="22" t="str">
        <f t="shared" si="7"/>
        <v/>
      </c>
      <c r="K409" s="23" t="str">
        <f>IF(J409&lt;&gt;"",J409*IF(E396="platiteľ DPH",1.2,1),"")</f>
        <v/>
      </c>
    </row>
    <row r="410" spans="1:13" ht="25.5" hidden="1" customHeight="1" x14ac:dyDescent="0.3">
      <c r="A410" s="2">
        <f>A405*IF(B410&lt;&gt;"",1,0)</f>
        <v>0</v>
      </c>
      <c r="B410" s="53"/>
      <c r="C410" s="54"/>
      <c r="D410" s="55"/>
      <c r="E410" s="56"/>
      <c r="F410" s="57"/>
      <c r="G410" s="19" t="s">
        <v>21</v>
      </c>
      <c r="H410" s="20"/>
      <c r="I410" s="21"/>
      <c r="J410" s="22" t="str">
        <f t="shared" si="7"/>
        <v/>
      </c>
      <c r="K410" s="23" t="str">
        <f>IF(J410&lt;&gt;"",J410*IF(E396="platiteľ DPH",1.2,1),"")</f>
        <v/>
      </c>
    </row>
    <row r="411" spans="1:13" ht="25.5" hidden="1" customHeight="1" x14ac:dyDescent="0.3">
      <c r="A411" s="2">
        <f>A405*IF(B411&lt;&gt;"",1,0)</f>
        <v>0</v>
      </c>
      <c r="B411" s="53"/>
      <c r="C411" s="54"/>
      <c r="D411" s="55"/>
      <c r="E411" s="56"/>
      <c r="F411" s="57"/>
      <c r="G411" s="19" t="s">
        <v>21</v>
      </c>
      <c r="H411" s="20"/>
      <c r="I411" s="21"/>
      <c r="J411" s="22" t="str">
        <f t="shared" si="7"/>
        <v/>
      </c>
      <c r="K411" s="23" t="str">
        <f>IF(J411&lt;&gt;"",J411*IF(E396="platiteľ DPH",1.2,1),"")</f>
        <v/>
      </c>
    </row>
    <row r="412" spans="1:13" ht="25.5" hidden="1" customHeight="1" thickBot="1" x14ac:dyDescent="0.35">
      <c r="A412" s="2">
        <f>A405*IF(B412&lt;&gt;"",1,0)</f>
        <v>0</v>
      </c>
      <c r="B412" s="58"/>
      <c r="C412" s="59"/>
      <c r="D412" s="60"/>
      <c r="E412" s="61"/>
      <c r="F412" s="62"/>
      <c r="G412" s="24" t="s">
        <v>21</v>
      </c>
      <c r="H412" s="25"/>
      <c r="I412" s="26"/>
      <c r="J412" s="27" t="str">
        <f t="shared" si="7"/>
        <v/>
      </c>
      <c r="K412" s="28" t="str">
        <f>IF(J412&lt;&gt;"",J412*IF(E396="platiteľ DPH",1.2,1),"")</f>
        <v/>
      </c>
    </row>
    <row r="413" spans="1:13" ht="25.5" hidden="1" customHeight="1" x14ac:dyDescent="0.3">
      <c r="A413" s="2">
        <f>A405*IF(D413&lt;&gt;"",1,0)</f>
        <v>0</v>
      </c>
      <c r="B413" s="63" t="s">
        <v>22</v>
      </c>
      <c r="C413" s="64"/>
      <c r="D413" s="29" t="s">
        <v>23</v>
      </c>
      <c r="E413" s="67" t="s">
        <v>24</v>
      </c>
      <c r="F413" s="68"/>
      <c r="G413" s="14" t="s">
        <v>24</v>
      </c>
      <c r="H413" s="15"/>
      <c r="I413" s="16">
        <v>1</v>
      </c>
      <c r="J413" s="17" t="str">
        <f t="shared" si="7"/>
        <v/>
      </c>
      <c r="K413" s="18" t="str">
        <f>IF(J413&lt;&gt;"",J413*IF(E396="platiteľ DPH",1.2,1),"")</f>
        <v/>
      </c>
    </row>
    <row r="414" spans="1:13" ht="25.5" hidden="1" customHeight="1" thickBot="1" x14ac:dyDescent="0.35">
      <c r="A414" s="2">
        <f>A405*IF(D414&lt;&gt;"",1,0)</f>
        <v>0</v>
      </c>
      <c r="B414" s="65"/>
      <c r="C414" s="66"/>
      <c r="D414" s="30" t="s">
        <v>25</v>
      </c>
      <c r="E414" s="69" t="s">
        <v>24</v>
      </c>
      <c r="F414" s="70"/>
      <c r="G414" s="24" t="s">
        <v>24</v>
      </c>
      <c r="H414" s="25"/>
      <c r="I414" s="26">
        <v>1</v>
      </c>
      <c r="J414" s="27" t="str">
        <f t="shared" si="7"/>
        <v/>
      </c>
      <c r="K414" s="28" t="str">
        <f>IF(J414&lt;&gt;"",J414*IF(E396="platiteľ DPH",1.2,1),"")</f>
        <v/>
      </c>
    </row>
    <row r="415" spans="1:13" ht="25.5" hidden="1" customHeight="1" thickBot="1" x14ac:dyDescent="0.35">
      <c r="A415" s="31">
        <f>A405</f>
        <v>0</v>
      </c>
      <c r="B415" s="32"/>
      <c r="C415" s="33"/>
      <c r="D415" s="33"/>
      <c r="E415" s="33"/>
      <c r="F415" s="33"/>
      <c r="G415" s="33"/>
      <c r="H415" s="34"/>
      <c r="I415" s="34" t="s">
        <v>26</v>
      </c>
      <c r="J415" s="35" t="str">
        <f>IF(SUM(J408:J414)&gt;0,SUM(J408:J414),"")</f>
        <v/>
      </c>
      <c r="K415" s="35" t="str">
        <f>IF(SUM(K408:K414)&gt;0,SUM(K408:K414),"")</f>
        <v/>
      </c>
    </row>
    <row r="416" spans="1:13" hidden="1" x14ac:dyDescent="0.3">
      <c r="A416" s="2">
        <f>A405</f>
        <v>0</v>
      </c>
      <c r="B416" s="36" t="s">
        <v>27</v>
      </c>
      <c r="C416" s="37"/>
      <c r="D416" s="37"/>
      <c r="E416" s="37"/>
      <c r="F416" s="37"/>
      <c r="G416" s="37"/>
      <c r="H416" s="37"/>
      <c r="I416" s="37"/>
    </row>
    <row r="417" spans="1:13" hidden="1" x14ac:dyDescent="0.3">
      <c r="A417" s="2">
        <f>A405</f>
        <v>0</v>
      </c>
    </row>
    <row r="418" spans="1:13" hidden="1" x14ac:dyDescent="0.3">
      <c r="A418" s="2">
        <f>A405</f>
        <v>0</v>
      </c>
    </row>
    <row r="419" spans="1:13" hidden="1" x14ac:dyDescent="0.3">
      <c r="A419" s="2">
        <f>A405*IF([1]summary!$K$21="",1,0)</f>
        <v>0</v>
      </c>
      <c r="C419" s="46" t="s">
        <v>28</v>
      </c>
      <c r="D419" s="47"/>
      <c r="E419" s="47"/>
      <c r="F419" s="47"/>
      <c r="G419" s="47"/>
      <c r="H419" s="47"/>
      <c r="I419" s="47"/>
      <c r="J419" s="48"/>
    </row>
    <row r="420" spans="1:13" hidden="1" x14ac:dyDescent="0.3">
      <c r="A420" s="2">
        <f>A419</f>
        <v>0</v>
      </c>
    </row>
    <row r="421" spans="1:13" hidden="1" x14ac:dyDescent="0.3">
      <c r="A421" s="2">
        <f>A419</f>
        <v>0</v>
      </c>
    </row>
    <row r="422" spans="1:13" hidden="1" x14ac:dyDescent="0.3">
      <c r="A422" s="2">
        <f>A405*IF([1]summary!$F$10=M422,1,0)</f>
        <v>0</v>
      </c>
      <c r="B422" s="49" t="s">
        <v>29</v>
      </c>
      <c r="C422" s="49"/>
      <c r="D422" s="49"/>
      <c r="E422" s="49"/>
      <c r="F422" s="49"/>
      <c r="G422" s="49"/>
      <c r="H422" s="49"/>
      <c r="I422" s="49"/>
      <c r="J422" s="49"/>
      <c r="K422" s="49"/>
      <c r="M422" s="6" t="s">
        <v>30</v>
      </c>
    </row>
    <row r="423" spans="1:13" hidden="1" x14ac:dyDescent="0.3">
      <c r="A423" s="2">
        <f>A422</f>
        <v>0</v>
      </c>
    </row>
    <row r="424" spans="1:13" ht="15" hidden="1" customHeight="1" x14ac:dyDescent="0.3">
      <c r="A424" s="2">
        <f>A422</f>
        <v>0</v>
      </c>
      <c r="B424" s="50" t="s">
        <v>31</v>
      </c>
      <c r="C424" s="50"/>
      <c r="D424" s="50"/>
      <c r="E424" s="50"/>
      <c r="F424" s="50"/>
      <c r="G424" s="50"/>
      <c r="H424" s="50"/>
      <c r="I424" s="50"/>
      <c r="J424" s="50"/>
      <c r="K424" s="50"/>
    </row>
    <row r="425" spans="1:13" hidden="1" x14ac:dyDescent="0.3">
      <c r="A425" s="2">
        <f>A422</f>
        <v>0</v>
      </c>
    </row>
    <row r="426" spans="1:13" hidden="1" x14ac:dyDescent="0.3">
      <c r="A426" s="2">
        <f>A437</f>
        <v>0</v>
      </c>
    </row>
    <row r="427" spans="1:13" hidden="1" x14ac:dyDescent="0.3">
      <c r="A427" s="2">
        <f>A437</f>
        <v>0</v>
      </c>
      <c r="C427" s="38" t="s">
        <v>32</v>
      </c>
      <c r="D427" s="39"/>
    </row>
    <row r="428" spans="1:13" s="40" customFormat="1" hidden="1" x14ac:dyDescent="0.3">
      <c r="A428" s="2">
        <f>A437</f>
        <v>0</v>
      </c>
      <c r="C428" s="38"/>
      <c r="M428" s="41"/>
    </row>
    <row r="429" spans="1:13" s="40" customFormat="1" ht="15" hidden="1" customHeight="1" x14ac:dyDescent="0.3">
      <c r="A429" s="2">
        <f>A437</f>
        <v>0</v>
      </c>
      <c r="C429" s="38" t="s">
        <v>33</v>
      </c>
      <c r="D429" s="39"/>
      <c r="G429" s="42"/>
      <c r="H429" s="42"/>
      <c r="I429" s="42"/>
      <c r="J429" s="42"/>
      <c r="K429" s="42"/>
      <c r="M429" s="41"/>
    </row>
    <row r="430" spans="1:13" s="40" customFormat="1" hidden="1" x14ac:dyDescent="0.3">
      <c r="A430" s="2">
        <f>A437</f>
        <v>0</v>
      </c>
      <c r="F430" s="43"/>
      <c r="G430" s="51" t="str">
        <f>"podpis a pečiatka "&amp;IF([1]summary!$K$21="","navrhovateľa","dodávateľa")</f>
        <v>podpis a pečiatka dodávateľa</v>
      </c>
      <c r="H430" s="51"/>
      <c r="I430" s="51"/>
      <c r="J430" s="51"/>
      <c r="K430" s="51"/>
      <c r="M430" s="41"/>
    </row>
    <row r="431" spans="1:13" s="40" customFormat="1" hidden="1" x14ac:dyDescent="0.3">
      <c r="A431" s="2">
        <f>A437</f>
        <v>0</v>
      </c>
      <c r="F431" s="43"/>
      <c r="G431" s="44"/>
      <c r="H431" s="44"/>
      <c r="I431" s="44"/>
      <c r="J431" s="44"/>
      <c r="K431" s="44"/>
      <c r="M431" s="41"/>
    </row>
    <row r="432" spans="1:13" ht="15" hidden="1" customHeight="1" x14ac:dyDescent="0.3">
      <c r="A432" s="2">
        <f>A437*IF([1]summary!$K$21="",1,0)</f>
        <v>0</v>
      </c>
      <c r="B432" s="52" t="s">
        <v>34</v>
      </c>
      <c r="C432" s="52"/>
      <c r="D432" s="52"/>
      <c r="E432" s="52"/>
      <c r="F432" s="52"/>
      <c r="G432" s="52"/>
      <c r="H432" s="52"/>
      <c r="I432" s="52"/>
      <c r="J432" s="52"/>
      <c r="K432" s="52"/>
      <c r="L432" s="45"/>
    </row>
    <row r="433" spans="1:13" hidden="1" x14ac:dyDescent="0.3">
      <c r="A433" s="2">
        <f>A432</f>
        <v>0</v>
      </c>
      <c r="B433" s="52"/>
      <c r="C433" s="52"/>
      <c r="D433" s="52"/>
      <c r="E433" s="52"/>
      <c r="F433" s="52"/>
      <c r="G433" s="52"/>
      <c r="H433" s="52"/>
      <c r="I433" s="52"/>
      <c r="J433" s="52"/>
      <c r="K433" s="52"/>
      <c r="L433" s="45"/>
    </row>
    <row r="434" spans="1:13" ht="15" hidden="1" customHeight="1" x14ac:dyDescent="0.3">
      <c r="A434" s="2">
        <f>A437*IF(A432=1,0,1)</f>
        <v>0</v>
      </c>
      <c r="B434" s="52" t="s">
        <v>35</v>
      </c>
      <c r="C434" s="52"/>
      <c r="D434" s="52"/>
      <c r="E434" s="52"/>
      <c r="F434" s="52"/>
      <c r="G434" s="52"/>
      <c r="H434" s="52"/>
      <c r="I434" s="52"/>
      <c r="J434" s="52"/>
      <c r="K434" s="52"/>
      <c r="L434" s="45"/>
    </row>
    <row r="435" spans="1:13" hidden="1" x14ac:dyDescent="0.3">
      <c r="A435" s="2">
        <f>A434</f>
        <v>0</v>
      </c>
      <c r="B435" s="52"/>
      <c r="C435" s="52"/>
      <c r="D435" s="52"/>
      <c r="E435" s="52"/>
      <c r="F435" s="52"/>
      <c r="G435" s="52"/>
      <c r="H435" s="52"/>
      <c r="I435" s="52"/>
      <c r="J435" s="52"/>
      <c r="K435" s="52"/>
      <c r="L435" s="45"/>
    </row>
    <row r="436" spans="1:13" s="2" customFormat="1" ht="21" hidden="1" x14ac:dyDescent="0.3">
      <c r="A436" s="2">
        <f>A437*IF(J436="",0,1)</f>
        <v>0</v>
      </c>
      <c r="B436" s="4"/>
      <c r="C436" s="5"/>
      <c r="D436" s="5"/>
      <c r="E436" s="5"/>
      <c r="F436" s="5"/>
      <c r="G436" s="5"/>
      <c r="H436" s="5"/>
      <c r="I436" s="5"/>
      <c r="J436" s="97" t="str">
        <f>IF([1]summary!$K$21="",'[1]Výzva na prieskum trhu'!$C$143,"")</f>
        <v/>
      </c>
      <c r="K436" s="97"/>
      <c r="M436" s="6"/>
    </row>
    <row r="437" spans="1:13" s="2" customFormat="1" ht="23.4" hidden="1" x14ac:dyDescent="0.3">
      <c r="A437" s="2">
        <f>IF([1]summary!$K$21="",IF([1]summary!$G$17="všetky predmety spolu",0,1)*A459,IF([1]summary!$E$63="cenové ponuky komplexne",0,1)*A459)</f>
        <v>0</v>
      </c>
      <c r="B437" s="98" t="str">
        <f>IF([1]summary!$K$21="",'[1]Výzva na prieskum trhu'!$B$2,'[1]Výzva na predkladanie ponúk'!$E$102)</f>
        <v xml:space="preserve"> – Príloha č. 2:</v>
      </c>
      <c r="C437" s="98"/>
      <c r="D437" s="98"/>
      <c r="E437" s="98"/>
      <c r="F437" s="98"/>
      <c r="G437" s="98"/>
      <c r="H437" s="98"/>
      <c r="I437" s="98"/>
      <c r="J437" s="98"/>
      <c r="K437" s="98"/>
      <c r="M437" s="6"/>
    </row>
    <row r="438" spans="1:13" s="2" customFormat="1" hidden="1" x14ac:dyDescent="0.3">
      <c r="A438" s="2">
        <f>A437</f>
        <v>0</v>
      </c>
      <c r="B438" s="7"/>
      <c r="C438" s="7"/>
      <c r="D438" s="7"/>
      <c r="E438" s="7"/>
      <c r="F438" s="7"/>
      <c r="G438" s="7"/>
      <c r="H438" s="7"/>
      <c r="I438" s="7"/>
      <c r="J438" s="7"/>
      <c r="K438" s="7"/>
      <c r="M438" s="6"/>
    </row>
    <row r="439" spans="1:13" s="2" customFormat="1" ht="23.4" hidden="1" x14ac:dyDescent="0.3">
      <c r="A439" s="2">
        <f>A437</f>
        <v>0</v>
      </c>
      <c r="B439" s="98" t="str">
        <f>IF([1]summary!$K$21="",'[1]Výzva na prieskum trhu'!$E$143,'[1]Výzva na predkladanie ponúk'!$H$102)</f>
        <v>Cena dodávaného predmetu zákazky</v>
      </c>
      <c r="C439" s="98"/>
      <c r="D439" s="98"/>
      <c r="E439" s="98"/>
      <c r="F439" s="98"/>
      <c r="G439" s="98"/>
      <c r="H439" s="98"/>
      <c r="I439" s="98"/>
      <c r="J439" s="98"/>
      <c r="K439" s="98"/>
      <c r="M439" s="6"/>
    </row>
    <row r="440" spans="1:13" hidden="1" x14ac:dyDescent="0.3">
      <c r="A440" s="2">
        <f>A437</f>
        <v>0</v>
      </c>
    </row>
    <row r="441" spans="1:13" ht="15" hidden="1" customHeight="1" x14ac:dyDescent="0.3">
      <c r="A441" s="2">
        <f>A437</f>
        <v>0</v>
      </c>
      <c r="B441" s="50" t="s">
        <v>1</v>
      </c>
      <c r="C441" s="50"/>
      <c r="D441" s="50"/>
      <c r="E441" s="50"/>
      <c r="F441" s="50"/>
      <c r="G441" s="50"/>
      <c r="H441" s="50"/>
      <c r="I441" s="50"/>
      <c r="J441" s="50"/>
      <c r="K441" s="50"/>
    </row>
    <row r="442" spans="1:13" hidden="1" x14ac:dyDescent="0.3">
      <c r="A442" s="2">
        <f>A437</f>
        <v>0</v>
      </c>
      <c r="B442" s="50"/>
      <c r="C442" s="50"/>
      <c r="D442" s="50"/>
      <c r="E442" s="50"/>
      <c r="F442" s="50"/>
      <c r="G442" s="50"/>
      <c r="H442" s="50"/>
      <c r="I442" s="50"/>
      <c r="J442" s="50"/>
      <c r="K442" s="50"/>
    </row>
    <row r="443" spans="1:13" hidden="1" x14ac:dyDescent="0.3">
      <c r="A443" s="2">
        <f>A437</f>
        <v>0</v>
      </c>
      <c r="B443" s="50"/>
      <c r="C443" s="50"/>
      <c r="D443" s="50"/>
      <c r="E443" s="50"/>
      <c r="F443" s="50"/>
      <c r="G443" s="50"/>
      <c r="H443" s="50"/>
      <c r="I443" s="50"/>
      <c r="J443" s="50"/>
      <c r="K443" s="50"/>
    </row>
    <row r="444" spans="1:13" hidden="1" x14ac:dyDescent="0.3">
      <c r="A444" s="2">
        <f>A437</f>
        <v>0</v>
      </c>
    </row>
    <row r="445" spans="1:13" s="2" customFormat="1" ht="19.5" hidden="1" customHeight="1" thickBot="1" x14ac:dyDescent="0.35">
      <c r="A445" s="2">
        <f>A437</f>
        <v>0</v>
      </c>
      <c r="C445" s="99" t="str">
        <f>"Identifikačné údaje "&amp;IF([1]summary!$K$21="","navrhovateľa:","dodávateľa:")</f>
        <v>Identifikačné údaje dodávateľa:</v>
      </c>
      <c r="D445" s="100"/>
      <c r="E445" s="100"/>
      <c r="F445" s="100"/>
      <c r="G445" s="101"/>
      <c r="M445" s="6"/>
    </row>
    <row r="446" spans="1:13" s="2" customFormat="1" ht="19.5" hidden="1" customHeight="1" x14ac:dyDescent="0.3">
      <c r="A446" s="2">
        <f>A437</f>
        <v>0</v>
      </c>
      <c r="C446" s="102" t="s">
        <v>2</v>
      </c>
      <c r="D446" s="103"/>
      <c r="E446" s="104"/>
      <c r="F446" s="105"/>
      <c r="G446" s="106"/>
      <c r="M446" s="6"/>
    </row>
    <row r="447" spans="1:13" s="2" customFormat="1" ht="39" hidden="1" customHeight="1" x14ac:dyDescent="0.3">
      <c r="A447" s="2">
        <f>A437</f>
        <v>0</v>
      </c>
      <c r="C447" s="95" t="s">
        <v>3</v>
      </c>
      <c r="D447" s="96"/>
      <c r="E447" s="90"/>
      <c r="F447" s="91"/>
      <c r="G447" s="92"/>
      <c r="M447" s="6"/>
    </row>
    <row r="448" spans="1:13" s="2" customFormat="1" ht="19.5" hidden="1" customHeight="1" x14ac:dyDescent="0.3">
      <c r="A448" s="2">
        <f>A437</f>
        <v>0</v>
      </c>
      <c r="C448" s="88" t="s">
        <v>4</v>
      </c>
      <c r="D448" s="89"/>
      <c r="E448" s="90"/>
      <c r="F448" s="91"/>
      <c r="G448" s="92"/>
      <c r="M448" s="6"/>
    </row>
    <row r="449" spans="1:13" s="2" customFormat="1" ht="19.5" hidden="1" customHeight="1" x14ac:dyDescent="0.3">
      <c r="A449" s="2">
        <f>A437</f>
        <v>0</v>
      </c>
      <c r="C449" s="88" t="s">
        <v>5</v>
      </c>
      <c r="D449" s="89"/>
      <c r="E449" s="90"/>
      <c r="F449" s="91"/>
      <c r="G449" s="92"/>
      <c r="M449" s="6"/>
    </row>
    <row r="450" spans="1:13" s="2" customFormat="1" ht="30" hidden="1" customHeight="1" x14ac:dyDescent="0.3">
      <c r="A450" s="2">
        <f>A437</f>
        <v>0</v>
      </c>
      <c r="C450" s="93" t="s">
        <v>6</v>
      </c>
      <c r="D450" s="94"/>
      <c r="E450" s="90"/>
      <c r="F450" s="91"/>
      <c r="G450" s="92"/>
      <c r="M450" s="6"/>
    </row>
    <row r="451" spans="1:13" s="2" customFormat="1" ht="19.5" hidden="1" customHeight="1" x14ac:dyDescent="0.3">
      <c r="A451" s="2">
        <f>A437</f>
        <v>0</v>
      </c>
      <c r="C451" s="88" t="s">
        <v>7</v>
      </c>
      <c r="D451" s="89"/>
      <c r="E451" s="90"/>
      <c r="F451" s="91"/>
      <c r="G451" s="92"/>
      <c r="M451" s="6"/>
    </row>
    <row r="452" spans="1:13" s="2" customFormat="1" ht="19.5" hidden="1" customHeight="1" x14ac:dyDescent="0.3">
      <c r="A452" s="2">
        <f>A437</f>
        <v>0</v>
      </c>
      <c r="C452" s="88" t="s">
        <v>8</v>
      </c>
      <c r="D452" s="89"/>
      <c r="E452" s="90"/>
      <c r="F452" s="91"/>
      <c r="G452" s="92"/>
      <c r="M452" s="6"/>
    </row>
    <row r="453" spans="1:13" s="2" customFormat="1" ht="19.5" hidden="1" customHeight="1" x14ac:dyDescent="0.3">
      <c r="A453" s="2">
        <f>A437</f>
        <v>0</v>
      </c>
      <c r="C453" s="88" t="s">
        <v>9</v>
      </c>
      <c r="D453" s="89"/>
      <c r="E453" s="90"/>
      <c r="F453" s="91"/>
      <c r="G453" s="92"/>
      <c r="M453" s="6"/>
    </row>
    <row r="454" spans="1:13" s="2" customFormat="1" ht="19.5" hidden="1" customHeight="1" x14ac:dyDescent="0.3">
      <c r="A454" s="2">
        <f>A437</f>
        <v>0</v>
      </c>
      <c r="C454" s="88" t="s">
        <v>10</v>
      </c>
      <c r="D454" s="89"/>
      <c r="E454" s="90"/>
      <c r="F454" s="91"/>
      <c r="G454" s="92"/>
      <c r="M454" s="6"/>
    </row>
    <row r="455" spans="1:13" s="2" customFormat="1" ht="19.5" hidden="1" customHeight="1" x14ac:dyDescent="0.3">
      <c r="A455" s="2">
        <f>A437</f>
        <v>0</v>
      </c>
      <c r="C455" s="88" t="s">
        <v>11</v>
      </c>
      <c r="D455" s="89"/>
      <c r="E455" s="90"/>
      <c r="F455" s="91"/>
      <c r="G455" s="92"/>
      <c r="M455" s="6"/>
    </row>
    <row r="456" spans="1:13" s="2" customFormat="1" ht="19.5" hidden="1" customHeight="1" thickBot="1" x14ac:dyDescent="0.35">
      <c r="A456" s="2">
        <f>A437</f>
        <v>0</v>
      </c>
      <c r="C456" s="76" t="s">
        <v>12</v>
      </c>
      <c r="D456" s="77"/>
      <c r="E456" s="78"/>
      <c r="F456" s="79"/>
      <c r="G456" s="80"/>
      <c r="M456" s="6"/>
    </row>
    <row r="457" spans="1:13" hidden="1" x14ac:dyDescent="0.3">
      <c r="A457" s="2">
        <f>A437</f>
        <v>0</v>
      </c>
    </row>
    <row r="458" spans="1:13" hidden="1" x14ac:dyDescent="0.3">
      <c r="A458" s="2">
        <f>A437</f>
        <v>0</v>
      </c>
    </row>
    <row r="459" spans="1:13" hidden="1" x14ac:dyDescent="0.3">
      <c r="A459">
        <f>IF(D459&lt;&gt;"",1,0)</f>
        <v>0</v>
      </c>
      <c r="B459" s="81" t="s">
        <v>43</v>
      </c>
      <c r="C459" s="81"/>
      <c r="D459" s="82" t="str">
        <f>IF(VLOOKUP(M459,[1]summary!$A$42:$F$61,2,FALSE)&lt;&gt;"",VLOOKUP(M459,[1]summary!$A$42:$F$61,2,FALSE),"")</f>
        <v/>
      </c>
      <c r="E459" s="82"/>
      <c r="F459" s="82"/>
      <c r="G459" s="82"/>
      <c r="H459" s="82"/>
      <c r="I459" s="82"/>
      <c r="J459" s="82"/>
      <c r="K459" s="9"/>
      <c r="M459" s="1">
        <f>M405+1</f>
        <v>9</v>
      </c>
    </row>
    <row r="460" spans="1:13" hidden="1" x14ac:dyDescent="0.3">
      <c r="A460" s="2">
        <f>A459</f>
        <v>0</v>
      </c>
    </row>
    <row r="461" spans="1:13" ht="54.9" hidden="1" customHeight="1" thickBot="1" x14ac:dyDescent="0.35">
      <c r="A461" s="2">
        <f>A459</f>
        <v>0</v>
      </c>
      <c r="B461" s="83" t="s">
        <v>13</v>
      </c>
      <c r="C461" s="84"/>
      <c r="D461" s="85"/>
      <c r="E461" s="86" t="s">
        <v>14</v>
      </c>
      <c r="F461" s="87"/>
      <c r="G461" s="10" t="s">
        <v>15</v>
      </c>
      <c r="H461" s="11" t="s">
        <v>16</v>
      </c>
      <c r="I461" s="10" t="s">
        <v>17</v>
      </c>
      <c r="J461" s="12" t="s">
        <v>18</v>
      </c>
      <c r="K461" s="13" t="s">
        <v>19</v>
      </c>
    </row>
    <row r="462" spans="1:13" ht="25.5" hidden="1" customHeight="1" x14ac:dyDescent="0.3">
      <c r="A462" s="2">
        <f>A459*IF(B462&lt;&gt;"",1,0)</f>
        <v>0</v>
      </c>
      <c r="B462" s="71"/>
      <c r="C462" s="72"/>
      <c r="D462" s="73"/>
      <c r="E462" s="74"/>
      <c r="F462" s="75"/>
      <c r="G462" s="14" t="s">
        <v>21</v>
      </c>
      <c r="H462" s="15"/>
      <c r="I462" s="16"/>
      <c r="J462" s="17" t="str">
        <f t="shared" ref="J462:J468" si="8">IF(AND(H462&lt;&gt;"",I462&lt;&gt;""),H462*I462,"")</f>
        <v/>
      </c>
      <c r="K462" s="18" t="str">
        <f>IF(J462&lt;&gt;"",J462*IF(E450="platiteľ DPH",1.2,1),"")</f>
        <v/>
      </c>
    </row>
    <row r="463" spans="1:13" ht="25.5" hidden="1" customHeight="1" x14ac:dyDescent="0.3">
      <c r="A463" s="2">
        <f>A459*IF(B463&lt;&gt;"",1,0)</f>
        <v>0</v>
      </c>
      <c r="B463" s="53"/>
      <c r="C463" s="54"/>
      <c r="D463" s="55"/>
      <c r="E463" s="56"/>
      <c r="F463" s="57"/>
      <c r="G463" s="19" t="s">
        <v>21</v>
      </c>
      <c r="H463" s="20"/>
      <c r="I463" s="21"/>
      <c r="J463" s="22" t="str">
        <f t="shared" si="8"/>
        <v/>
      </c>
      <c r="K463" s="23" t="str">
        <f>IF(J463&lt;&gt;"",J463*IF(E450="platiteľ DPH",1.2,1),"")</f>
        <v/>
      </c>
    </row>
    <row r="464" spans="1:13" ht="25.5" hidden="1" customHeight="1" x14ac:dyDescent="0.3">
      <c r="A464" s="2">
        <f>A459*IF(B464&lt;&gt;"",1,0)</f>
        <v>0</v>
      </c>
      <c r="B464" s="53"/>
      <c r="C464" s="54"/>
      <c r="D464" s="55"/>
      <c r="E464" s="56"/>
      <c r="F464" s="57"/>
      <c r="G464" s="19" t="s">
        <v>21</v>
      </c>
      <c r="H464" s="20"/>
      <c r="I464" s="21"/>
      <c r="J464" s="22" t="str">
        <f t="shared" si="8"/>
        <v/>
      </c>
      <c r="K464" s="23" t="str">
        <f>IF(J464&lt;&gt;"",J464*IF(E450="platiteľ DPH",1.2,1),"")</f>
        <v/>
      </c>
    </row>
    <row r="465" spans="1:13" ht="25.5" hidden="1" customHeight="1" x14ac:dyDescent="0.3">
      <c r="A465" s="2">
        <f>A459*IF(B465&lt;&gt;"",1,0)</f>
        <v>0</v>
      </c>
      <c r="B465" s="53"/>
      <c r="C465" s="54"/>
      <c r="D465" s="55"/>
      <c r="E465" s="56"/>
      <c r="F465" s="57"/>
      <c r="G465" s="19" t="s">
        <v>21</v>
      </c>
      <c r="H465" s="20"/>
      <c r="I465" s="21"/>
      <c r="J465" s="22" t="str">
        <f t="shared" si="8"/>
        <v/>
      </c>
      <c r="K465" s="23" t="str">
        <f>IF(J465&lt;&gt;"",J465*IF(E450="platiteľ DPH",1.2,1),"")</f>
        <v/>
      </c>
    </row>
    <row r="466" spans="1:13" ht="25.5" hidden="1" customHeight="1" thickBot="1" x14ac:dyDescent="0.35">
      <c r="A466" s="2">
        <f>A459*IF(B466&lt;&gt;"",1,0)</f>
        <v>0</v>
      </c>
      <c r="B466" s="58"/>
      <c r="C466" s="59"/>
      <c r="D466" s="60"/>
      <c r="E466" s="61"/>
      <c r="F466" s="62"/>
      <c r="G466" s="24" t="s">
        <v>21</v>
      </c>
      <c r="H466" s="25"/>
      <c r="I466" s="26"/>
      <c r="J466" s="27" t="str">
        <f t="shared" si="8"/>
        <v/>
      </c>
      <c r="K466" s="28" t="str">
        <f>IF(J466&lt;&gt;"",J466*IF(E450="platiteľ DPH",1.2,1),"")</f>
        <v/>
      </c>
    </row>
    <row r="467" spans="1:13" ht="25.5" hidden="1" customHeight="1" x14ac:dyDescent="0.3">
      <c r="A467" s="2">
        <f>A459*IF(D467&lt;&gt;"",1,0)</f>
        <v>0</v>
      </c>
      <c r="B467" s="63" t="s">
        <v>22</v>
      </c>
      <c r="C467" s="64"/>
      <c r="D467" s="29" t="s">
        <v>23</v>
      </c>
      <c r="E467" s="67" t="s">
        <v>24</v>
      </c>
      <c r="F467" s="68"/>
      <c r="G467" s="14" t="s">
        <v>24</v>
      </c>
      <c r="H467" s="15"/>
      <c r="I467" s="16">
        <v>1</v>
      </c>
      <c r="J467" s="17" t="str">
        <f t="shared" si="8"/>
        <v/>
      </c>
      <c r="K467" s="18" t="str">
        <f>IF(J467&lt;&gt;"",J467*IF(E450="platiteľ DPH",1.2,1),"")</f>
        <v/>
      </c>
    </row>
    <row r="468" spans="1:13" ht="25.5" hidden="1" customHeight="1" thickBot="1" x14ac:dyDescent="0.35">
      <c r="A468" s="2">
        <f>A459*IF(D468&lt;&gt;"",1,0)</f>
        <v>0</v>
      </c>
      <c r="B468" s="65"/>
      <c r="C468" s="66"/>
      <c r="D468" s="30" t="s">
        <v>25</v>
      </c>
      <c r="E468" s="69" t="s">
        <v>24</v>
      </c>
      <c r="F468" s="70"/>
      <c r="G468" s="24" t="s">
        <v>24</v>
      </c>
      <c r="H468" s="25"/>
      <c r="I468" s="26">
        <v>1</v>
      </c>
      <c r="J468" s="27" t="str">
        <f t="shared" si="8"/>
        <v/>
      </c>
      <c r="K468" s="28" t="str">
        <f>IF(J468&lt;&gt;"",J468*IF(E450="platiteľ DPH",1.2,1),"")</f>
        <v/>
      </c>
    </row>
    <row r="469" spans="1:13" ht="25.5" hidden="1" customHeight="1" thickBot="1" x14ac:dyDescent="0.35">
      <c r="A469" s="31">
        <f>A459</f>
        <v>0</v>
      </c>
      <c r="B469" s="32"/>
      <c r="C469" s="33"/>
      <c r="D469" s="33"/>
      <c r="E469" s="33"/>
      <c r="F469" s="33"/>
      <c r="G469" s="33"/>
      <c r="H469" s="34"/>
      <c r="I469" s="34" t="s">
        <v>26</v>
      </c>
      <c r="J469" s="35" t="str">
        <f>IF(SUM(J462:J468)&gt;0,SUM(J462:J468),"")</f>
        <v/>
      </c>
      <c r="K469" s="35" t="str">
        <f>IF(SUM(K462:K468)&gt;0,SUM(K462:K468),"")</f>
        <v/>
      </c>
    </row>
    <row r="470" spans="1:13" hidden="1" x14ac:dyDescent="0.3">
      <c r="A470" s="2">
        <f>A459</f>
        <v>0</v>
      </c>
      <c r="B470" s="36" t="s">
        <v>27</v>
      </c>
      <c r="C470" s="37"/>
      <c r="D470" s="37"/>
      <c r="E470" s="37"/>
      <c r="F470" s="37"/>
      <c r="G470" s="37"/>
      <c r="H470" s="37"/>
      <c r="I470" s="37"/>
    </row>
    <row r="471" spans="1:13" hidden="1" x14ac:dyDescent="0.3">
      <c r="A471" s="2">
        <f>A459</f>
        <v>0</v>
      </c>
    </row>
    <row r="472" spans="1:13" hidden="1" x14ac:dyDescent="0.3">
      <c r="A472" s="2">
        <f>A459</f>
        <v>0</v>
      </c>
    </row>
    <row r="473" spans="1:13" hidden="1" x14ac:dyDescent="0.3">
      <c r="A473" s="2">
        <f>A459*IF([1]summary!$K$21="",1,0)</f>
        <v>0</v>
      </c>
      <c r="C473" s="46" t="s">
        <v>28</v>
      </c>
      <c r="D473" s="47"/>
      <c r="E473" s="47"/>
      <c r="F473" s="47"/>
      <c r="G473" s="47"/>
      <c r="H473" s="47"/>
      <c r="I473" s="47"/>
      <c r="J473" s="48"/>
    </row>
    <row r="474" spans="1:13" hidden="1" x14ac:dyDescent="0.3">
      <c r="A474" s="2">
        <f>A473</f>
        <v>0</v>
      </c>
    </row>
    <row r="475" spans="1:13" hidden="1" x14ac:dyDescent="0.3">
      <c r="A475" s="2">
        <f>A473</f>
        <v>0</v>
      </c>
    </row>
    <row r="476" spans="1:13" hidden="1" x14ac:dyDescent="0.3">
      <c r="A476" s="2">
        <f>A459*IF([1]summary!$F$10=M476,1,0)</f>
        <v>0</v>
      </c>
      <c r="B476" s="49" t="s">
        <v>29</v>
      </c>
      <c r="C476" s="49"/>
      <c r="D476" s="49"/>
      <c r="E476" s="49"/>
      <c r="F476" s="49"/>
      <c r="G476" s="49"/>
      <c r="H476" s="49"/>
      <c r="I476" s="49"/>
      <c r="J476" s="49"/>
      <c r="K476" s="49"/>
      <c r="M476" s="6" t="s">
        <v>30</v>
      </c>
    </row>
    <row r="477" spans="1:13" hidden="1" x14ac:dyDescent="0.3">
      <c r="A477" s="2">
        <f>A476</f>
        <v>0</v>
      </c>
    </row>
    <row r="478" spans="1:13" ht="15" hidden="1" customHeight="1" x14ac:dyDescent="0.3">
      <c r="A478" s="2">
        <f>A476</f>
        <v>0</v>
      </c>
      <c r="B478" s="50" t="s">
        <v>31</v>
      </c>
      <c r="C478" s="50"/>
      <c r="D478" s="50"/>
      <c r="E478" s="50"/>
      <c r="F478" s="50"/>
      <c r="G478" s="50"/>
      <c r="H478" s="50"/>
      <c r="I478" s="50"/>
      <c r="J478" s="50"/>
      <c r="K478" s="50"/>
    </row>
    <row r="479" spans="1:13" hidden="1" x14ac:dyDescent="0.3">
      <c r="A479" s="2">
        <f>A476</f>
        <v>0</v>
      </c>
    </row>
    <row r="480" spans="1:13" hidden="1" x14ac:dyDescent="0.3">
      <c r="A480" s="2">
        <f>A491</f>
        <v>0</v>
      </c>
    </row>
    <row r="481" spans="1:13" hidden="1" x14ac:dyDescent="0.3">
      <c r="A481" s="2">
        <f>A491</f>
        <v>0</v>
      </c>
      <c r="C481" s="38" t="s">
        <v>32</v>
      </c>
      <c r="D481" s="39"/>
    </row>
    <row r="482" spans="1:13" s="40" customFormat="1" hidden="1" x14ac:dyDescent="0.3">
      <c r="A482" s="2">
        <f>A491</f>
        <v>0</v>
      </c>
      <c r="C482" s="38"/>
      <c r="M482" s="41"/>
    </row>
    <row r="483" spans="1:13" s="40" customFormat="1" ht="15" hidden="1" customHeight="1" x14ac:dyDescent="0.3">
      <c r="A483" s="2">
        <f>A491</f>
        <v>0</v>
      </c>
      <c r="C483" s="38" t="s">
        <v>33</v>
      </c>
      <c r="D483" s="39"/>
      <c r="G483" s="42"/>
      <c r="H483" s="42"/>
      <c r="I483" s="42"/>
      <c r="J483" s="42"/>
      <c r="K483" s="42"/>
      <c r="M483" s="41"/>
    </row>
    <row r="484" spans="1:13" s="40" customFormat="1" hidden="1" x14ac:dyDescent="0.3">
      <c r="A484" s="2">
        <f>A491</f>
        <v>0</v>
      </c>
      <c r="F484" s="43"/>
      <c r="G484" s="51" t="str">
        <f>"podpis a pečiatka "&amp;IF([1]summary!$K$21="","navrhovateľa","dodávateľa")</f>
        <v>podpis a pečiatka dodávateľa</v>
      </c>
      <c r="H484" s="51"/>
      <c r="I484" s="51"/>
      <c r="J484" s="51"/>
      <c r="K484" s="51"/>
      <c r="M484" s="41"/>
    </row>
    <row r="485" spans="1:13" s="40" customFormat="1" hidden="1" x14ac:dyDescent="0.3">
      <c r="A485" s="2">
        <f>A491</f>
        <v>0</v>
      </c>
      <c r="F485" s="43"/>
      <c r="G485" s="44"/>
      <c r="H485" s="44"/>
      <c r="I485" s="44"/>
      <c r="J485" s="44"/>
      <c r="K485" s="44"/>
      <c r="M485" s="41"/>
    </row>
    <row r="486" spans="1:13" ht="15" hidden="1" customHeight="1" x14ac:dyDescent="0.3">
      <c r="A486" s="2">
        <f>A491*IF([1]summary!$K$21="",1,0)</f>
        <v>0</v>
      </c>
      <c r="B486" s="52" t="s">
        <v>34</v>
      </c>
      <c r="C486" s="52"/>
      <c r="D486" s="52"/>
      <c r="E486" s="52"/>
      <c r="F486" s="52"/>
      <c r="G486" s="52"/>
      <c r="H486" s="52"/>
      <c r="I486" s="52"/>
      <c r="J486" s="52"/>
      <c r="K486" s="52"/>
      <c r="L486" s="45"/>
    </row>
    <row r="487" spans="1:13" hidden="1" x14ac:dyDescent="0.3">
      <c r="A487" s="2">
        <f>A486</f>
        <v>0</v>
      </c>
      <c r="B487" s="52"/>
      <c r="C487" s="52"/>
      <c r="D487" s="52"/>
      <c r="E487" s="52"/>
      <c r="F487" s="52"/>
      <c r="G487" s="52"/>
      <c r="H487" s="52"/>
      <c r="I487" s="52"/>
      <c r="J487" s="52"/>
      <c r="K487" s="52"/>
      <c r="L487" s="45"/>
    </row>
    <row r="488" spans="1:13" ht="15" hidden="1" customHeight="1" x14ac:dyDescent="0.3">
      <c r="A488" s="2">
        <f>A491*IF(A486=1,0,1)</f>
        <v>0</v>
      </c>
      <c r="B488" s="52" t="s">
        <v>35</v>
      </c>
      <c r="C488" s="52"/>
      <c r="D488" s="52"/>
      <c r="E488" s="52"/>
      <c r="F488" s="52"/>
      <c r="G488" s="52"/>
      <c r="H488" s="52"/>
      <c r="I488" s="52"/>
      <c r="J488" s="52"/>
      <c r="K488" s="52"/>
      <c r="L488" s="45"/>
    </row>
    <row r="489" spans="1:13" hidden="1" x14ac:dyDescent="0.3">
      <c r="A489" s="2">
        <f>A488</f>
        <v>0</v>
      </c>
      <c r="B489" s="52"/>
      <c r="C489" s="52"/>
      <c r="D489" s="52"/>
      <c r="E489" s="52"/>
      <c r="F489" s="52"/>
      <c r="G489" s="52"/>
      <c r="H489" s="52"/>
      <c r="I489" s="52"/>
      <c r="J489" s="52"/>
      <c r="K489" s="52"/>
      <c r="L489" s="45"/>
    </row>
    <row r="490" spans="1:13" s="2" customFormat="1" ht="21" hidden="1" x14ac:dyDescent="0.3">
      <c r="A490" s="2">
        <f>A491*IF(J490="",0,1)</f>
        <v>0</v>
      </c>
      <c r="B490" s="4"/>
      <c r="C490" s="5"/>
      <c r="D490" s="5"/>
      <c r="E490" s="5"/>
      <c r="F490" s="5"/>
      <c r="G490" s="5"/>
      <c r="H490" s="5"/>
      <c r="I490" s="5"/>
      <c r="J490" s="97" t="str">
        <f>IF([1]summary!$K$21="",'[1]Výzva na prieskum trhu'!$C$143,"")</f>
        <v/>
      </c>
      <c r="K490" s="97"/>
      <c r="M490" s="6"/>
    </row>
    <row r="491" spans="1:13" s="2" customFormat="1" ht="23.4" hidden="1" x14ac:dyDescent="0.3">
      <c r="A491" s="2">
        <f>IF([1]summary!$K$21="",IF([1]summary!$G$17="všetky predmety spolu",0,1)*A513,IF([1]summary!$E$63="cenové ponuky komplexne",0,1)*A513)</f>
        <v>0</v>
      </c>
      <c r="B491" s="98" t="str">
        <f>IF([1]summary!$K$21="",'[1]Výzva na prieskum trhu'!$B$2,'[1]Výzva na predkladanie ponúk'!$E$102)</f>
        <v xml:space="preserve"> – Príloha č. 2:</v>
      </c>
      <c r="C491" s="98"/>
      <c r="D491" s="98"/>
      <c r="E491" s="98"/>
      <c r="F491" s="98"/>
      <c r="G491" s="98"/>
      <c r="H491" s="98"/>
      <c r="I491" s="98"/>
      <c r="J491" s="98"/>
      <c r="K491" s="98"/>
      <c r="M491" s="6"/>
    </row>
    <row r="492" spans="1:13" s="2" customFormat="1" hidden="1" x14ac:dyDescent="0.3">
      <c r="A492" s="2">
        <f>A491</f>
        <v>0</v>
      </c>
      <c r="B492" s="7"/>
      <c r="C492" s="7"/>
      <c r="D492" s="7"/>
      <c r="E492" s="7"/>
      <c r="F492" s="7"/>
      <c r="G492" s="7"/>
      <c r="H492" s="7"/>
      <c r="I492" s="7"/>
      <c r="J492" s="7"/>
      <c r="K492" s="7"/>
      <c r="M492" s="6"/>
    </row>
    <row r="493" spans="1:13" s="2" customFormat="1" ht="23.4" hidden="1" x14ac:dyDescent="0.3">
      <c r="A493" s="2">
        <f>A491</f>
        <v>0</v>
      </c>
      <c r="B493" s="98" t="str">
        <f>IF([1]summary!$K$21="",'[1]Výzva na prieskum trhu'!$E$143,'[1]Výzva na predkladanie ponúk'!$H$102)</f>
        <v>Cena dodávaného predmetu zákazky</v>
      </c>
      <c r="C493" s="98"/>
      <c r="D493" s="98"/>
      <c r="E493" s="98"/>
      <c r="F493" s="98"/>
      <c r="G493" s="98"/>
      <c r="H493" s="98"/>
      <c r="I493" s="98"/>
      <c r="J493" s="98"/>
      <c r="K493" s="98"/>
      <c r="M493" s="6"/>
    </row>
    <row r="494" spans="1:13" hidden="1" x14ac:dyDescent="0.3">
      <c r="A494" s="2">
        <f>A491</f>
        <v>0</v>
      </c>
    </row>
    <row r="495" spans="1:13" ht="15" hidden="1" customHeight="1" x14ac:dyDescent="0.3">
      <c r="A495" s="2">
        <f>A491</f>
        <v>0</v>
      </c>
      <c r="B495" s="50" t="s">
        <v>1</v>
      </c>
      <c r="C495" s="50"/>
      <c r="D495" s="50"/>
      <c r="E495" s="50"/>
      <c r="F495" s="50"/>
      <c r="G495" s="50"/>
      <c r="H495" s="50"/>
      <c r="I495" s="50"/>
      <c r="J495" s="50"/>
      <c r="K495" s="50"/>
    </row>
    <row r="496" spans="1:13" hidden="1" x14ac:dyDescent="0.3">
      <c r="A496" s="2">
        <f>A491</f>
        <v>0</v>
      </c>
      <c r="B496" s="50"/>
      <c r="C496" s="50"/>
      <c r="D496" s="50"/>
      <c r="E496" s="50"/>
      <c r="F496" s="50"/>
      <c r="G496" s="50"/>
      <c r="H496" s="50"/>
      <c r="I496" s="50"/>
      <c r="J496" s="50"/>
      <c r="K496" s="50"/>
    </row>
    <row r="497" spans="1:13" hidden="1" x14ac:dyDescent="0.3">
      <c r="A497" s="2">
        <f>A491</f>
        <v>0</v>
      </c>
      <c r="B497" s="50"/>
      <c r="C497" s="50"/>
      <c r="D497" s="50"/>
      <c r="E497" s="50"/>
      <c r="F497" s="50"/>
      <c r="G497" s="50"/>
      <c r="H497" s="50"/>
      <c r="I497" s="50"/>
      <c r="J497" s="50"/>
      <c r="K497" s="50"/>
    </row>
    <row r="498" spans="1:13" hidden="1" x14ac:dyDescent="0.3">
      <c r="A498" s="2">
        <f>A491</f>
        <v>0</v>
      </c>
    </row>
    <row r="499" spans="1:13" s="2" customFormat="1" ht="19.5" hidden="1" customHeight="1" thickBot="1" x14ac:dyDescent="0.35">
      <c r="A499" s="2">
        <f>A491</f>
        <v>0</v>
      </c>
      <c r="C499" s="99" t="str">
        <f>"Identifikačné údaje "&amp;IF([1]summary!$K$21="","navrhovateľa:","dodávateľa:")</f>
        <v>Identifikačné údaje dodávateľa:</v>
      </c>
      <c r="D499" s="100"/>
      <c r="E499" s="100"/>
      <c r="F499" s="100"/>
      <c r="G499" s="101"/>
      <c r="M499" s="6"/>
    </row>
    <row r="500" spans="1:13" s="2" customFormat="1" ht="19.5" hidden="1" customHeight="1" x14ac:dyDescent="0.3">
      <c r="A500" s="2">
        <f>A491</f>
        <v>0</v>
      </c>
      <c r="C500" s="102" t="s">
        <v>2</v>
      </c>
      <c r="D500" s="103"/>
      <c r="E500" s="104"/>
      <c r="F500" s="105"/>
      <c r="G500" s="106"/>
      <c r="M500" s="6"/>
    </row>
    <row r="501" spans="1:13" s="2" customFormat="1" ht="39" hidden="1" customHeight="1" x14ac:dyDescent="0.3">
      <c r="A501" s="2">
        <f>A491</f>
        <v>0</v>
      </c>
      <c r="C501" s="95" t="s">
        <v>3</v>
      </c>
      <c r="D501" s="96"/>
      <c r="E501" s="90"/>
      <c r="F501" s="91"/>
      <c r="G501" s="92"/>
      <c r="M501" s="6"/>
    </row>
    <row r="502" spans="1:13" s="2" customFormat="1" ht="19.5" hidden="1" customHeight="1" x14ac:dyDescent="0.3">
      <c r="A502" s="2">
        <f>A491</f>
        <v>0</v>
      </c>
      <c r="C502" s="88" t="s">
        <v>4</v>
      </c>
      <c r="D502" s="89"/>
      <c r="E502" s="90"/>
      <c r="F502" s="91"/>
      <c r="G502" s="92"/>
      <c r="M502" s="6"/>
    </row>
    <row r="503" spans="1:13" s="2" customFormat="1" ht="19.5" hidden="1" customHeight="1" x14ac:dyDescent="0.3">
      <c r="A503" s="2">
        <f>A491</f>
        <v>0</v>
      </c>
      <c r="C503" s="88" t="s">
        <v>5</v>
      </c>
      <c r="D503" s="89"/>
      <c r="E503" s="90"/>
      <c r="F503" s="91"/>
      <c r="G503" s="92"/>
      <c r="M503" s="6"/>
    </row>
    <row r="504" spans="1:13" s="2" customFormat="1" ht="30" hidden="1" customHeight="1" x14ac:dyDescent="0.3">
      <c r="A504" s="2">
        <f>A491</f>
        <v>0</v>
      </c>
      <c r="C504" s="93" t="s">
        <v>6</v>
      </c>
      <c r="D504" s="94"/>
      <c r="E504" s="90"/>
      <c r="F504" s="91"/>
      <c r="G504" s="92"/>
      <c r="M504" s="6"/>
    </row>
    <row r="505" spans="1:13" s="2" customFormat="1" ht="19.5" hidden="1" customHeight="1" x14ac:dyDescent="0.3">
      <c r="A505" s="2">
        <f>A491</f>
        <v>0</v>
      </c>
      <c r="C505" s="88" t="s">
        <v>7</v>
      </c>
      <c r="D505" s="89"/>
      <c r="E505" s="90"/>
      <c r="F505" s="91"/>
      <c r="G505" s="92"/>
      <c r="M505" s="6"/>
    </row>
    <row r="506" spans="1:13" s="2" customFormat="1" ht="19.5" hidden="1" customHeight="1" x14ac:dyDescent="0.3">
      <c r="A506" s="2">
        <f>A491</f>
        <v>0</v>
      </c>
      <c r="C506" s="88" t="s">
        <v>8</v>
      </c>
      <c r="D506" s="89"/>
      <c r="E506" s="90"/>
      <c r="F506" s="91"/>
      <c r="G506" s="92"/>
      <c r="M506" s="6"/>
    </row>
    <row r="507" spans="1:13" s="2" customFormat="1" ht="19.5" hidden="1" customHeight="1" x14ac:dyDescent="0.3">
      <c r="A507" s="2">
        <f>A491</f>
        <v>0</v>
      </c>
      <c r="C507" s="88" t="s">
        <v>9</v>
      </c>
      <c r="D507" s="89"/>
      <c r="E507" s="90"/>
      <c r="F507" s="91"/>
      <c r="G507" s="92"/>
      <c r="M507" s="6"/>
    </row>
    <row r="508" spans="1:13" s="2" customFormat="1" ht="19.5" hidden="1" customHeight="1" x14ac:dyDescent="0.3">
      <c r="A508" s="2">
        <f>A491</f>
        <v>0</v>
      </c>
      <c r="C508" s="88" t="s">
        <v>10</v>
      </c>
      <c r="D508" s="89"/>
      <c r="E508" s="90"/>
      <c r="F508" s="91"/>
      <c r="G508" s="92"/>
      <c r="M508" s="6"/>
    </row>
    <row r="509" spans="1:13" s="2" customFormat="1" ht="19.5" hidden="1" customHeight="1" x14ac:dyDescent="0.3">
      <c r="A509" s="2">
        <f>A491</f>
        <v>0</v>
      </c>
      <c r="C509" s="88" t="s">
        <v>11</v>
      </c>
      <c r="D509" s="89"/>
      <c r="E509" s="90"/>
      <c r="F509" s="91"/>
      <c r="G509" s="92"/>
      <c r="M509" s="6"/>
    </row>
    <row r="510" spans="1:13" s="2" customFormat="1" ht="19.5" hidden="1" customHeight="1" thickBot="1" x14ac:dyDescent="0.35">
      <c r="A510" s="2">
        <f>A491</f>
        <v>0</v>
      </c>
      <c r="C510" s="76" t="s">
        <v>12</v>
      </c>
      <c r="D510" s="77"/>
      <c r="E510" s="78"/>
      <c r="F510" s="79"/>
      <c r="G510" s="80"/>
      <c r="M510" s="6"/>
    </row>
    <row r="511" spans="1:13" hidden="1" x14ac:dyDescent="0.3">
      <c r="A511" s="2">
        <f>A491</f>
        <v>0</v>
      </c>
    </row>
    <row r="512" spans="1:13" hidden="1" x14ac:dyDescent="0.3">
      <c r="A512" s="2">
        <f>A491</f>
        <v>0</v>
      </c>
    </row>
    <row r="513" spans="1:13" hidden="1" x14ac:dyDescent="0.3">
      <c r="A513">
        <f>IF(D513&lt;&gt;"",1,0)</f>
        <v>0</v>
      </c>
      <c r="B513" s="81" t="s">
        <v>44</v>
      </c>
      <c r="C513" s="81"/>
      <c r="D513" s="82" t="str">
        <f>IF(VLOOKUP(M513,[1]summary!$A$42:$F$61,2,FALSE)&lt;&gt;"",VLOOKUP(M513,[1]summary!$A$42:$F$61,2,FALSE),"")</f>
        <v/>
      </c>
      <c r="E513" s="82"/>
      <c r="F513" s="82"/>
      <c r="G513" s="82"/>
      <c r="H513" s="82"/>
      <c r="I513" s="82"/>
      <c r="J513" s="82"/>
      <c r="K513" s="9"/>
      <c r="M513" s="1">
        <f>M459+1</f>
        <v>10</v>
      </c>
    </row>
    <row r="514" spans="1:13" hidden="1" x14ac:dyDescent="0.3">
      <c r="A514" s="2">
        <f>A513</f>
        <v>0</v>
      </c>
    </row>
    <row r="515" spans="1:13" ht="54.9" hidden="1" customHeight="1" thickBot="1" x14ac:dyDescent="0.35">
      <c r="A515" s="2">
        <f>A513</f>
        <v>0</v>
      </c>
      <c r="B515" s="83" t="s">
        <v>13</v>
      </c>
      <c r="C515" s="84"/>
      <c r="D515" s="85"/>
      <c r="E515" s="86" t="s">
        <v>14</v>
      </c>
      <c r="F515" s="87"/>
      <c r="G515" s="10" t="s">
        <v>15</v>
      </c>
      <c r="H515" s="11" t="s">
        <v>16</v>
      </c>
      <c r="I515" s="10" t="s">
        <v>17</v>
      </c>
      <c r="J515" s="12" t="s">
        <v>18</v>
      </c>
      <c r="K515" s="13" t="s">
        <v>19</v>
      </c>
    </row>
    <row r="516" spans="1:13" ht="25.5" hidden="1" customHeight="1" x14ac:dyDescent="0.3">
      <c r="A516" s="2">
        <f>A513*IF(B516&lt;&gt;"",1,0)</f>
        <v>0</v>
      </c>
      <c r="B516" s="71"/>
      <c r="C516" s="72"/>
      <c r="D516" s="73"/>
      <c r="E516" s="74"/>
      <c r="F516" s="75"/>
      <c r="G516" s="14" t="s">
        <v>21</v>
      </c>
      <c r="H516" s="15"/>
      <c r="I516" s="16"/>
      <c r="J516" s="17" t="str">
        <f t="shared" ref="J516:J522" si="9">IF(AND(H516&lt;&gt;"",I516&lt;&gt;""),H516*I516,"")</f>
        <v/>
      </c>
      <c r="K516" s="18" t="str">
        <f>IF(J516&lt;&gt;"",J516*IF(E504="platiteľ DPH",1.2,1),"")</f>
        <v/>
      </c>
    </row>
    <row r="517" spans="1:13" ht="25.5" hidden="1" customHeight="1" x14ac:dyDescent="0.3">
      <c r="A517" s="2">
        <f>A513*IF(B517&lt;&gt;"",1,0)</f>
        <v>0</v>
      </c>
      <c r="B517" s="53"/>
      <c r="C517" s="54"/>
      <c r="D517" s="55"/>
      <c r="E517" s="56"/>
      <c r="F517" s="57"/>
      <c r="G517" s="19" t="s">
        <v>21</v>
      </c>
      <c r="H517" s="20"/>
      <c r="I517" s="21"/>
      <c r="J517" s="22" t="str">
        <f t="shared" si="9"/>
        <v/>
      </c>
      <c r="K517" s="23" t="str">
        <f>IF(J517&lt;&gt;"",J517*IF(E504="platiteľ DPH",1.2,1),"")</f>
        <v/>
      </c>
    </row>
    <row r="518" spans="1:13" ht="25.5" hidden="1" customHeight="1" x14ac:dyDescent="0.3">
      <c r="A518" s="2">
        <f>A513*IF(B518&lt;&gt;"",1,0)</f>
        <v>0</v>
      </c>
      <c r="B518" s="53"/>
      <c r="C518" s="54"/>
      <c r="D518" s="55"/>
      <c r="E518" s="56"/>
      <c r="F518" s="57"/>
      <c r="G518" s="19" t="s">
        <v>21</v>
      </c>
      <c r="H518" s="20"/>
      <c r="I518" s="21"/>
      <c r="J518" s="22" t="str">
        <f t="shared" si="9"/>
        <v/>
      </c>
      <c r="K518" s="23" t="str">
        <f>IF(J518&lt;&gt;"",J518*IF(E504="platiteľ DPH",1.2,1),"")</f>
        <v/>
      </c>
    </row>
    <row r="519" spans="1:13" ht="25.5" hidden="1" customHeight="1" x14ac:dyDescent="0.3">
      <c r="A519" s="2">
        <f>A513*IF(B519&lt;&gt;"",1,0)</f>
        <v>0</v>
      </c>
      <c r="B519" s="53"/>
      <c r="C519" s="54"/>
      <c r="D519" s="55"/>
      <c r="E519" s="56"/>
      <c r="F519" s="57"/>
      <c r="G519" s="19" t="s">
        <v>21</v>
      </c>
      <c r="H519" s="20"/>
      <c r="I519" s="21"/>
      <c r="J519" s="22" t="str">
        <f t="shared" si="9"/>
        <v/>
      </c>
      <c r="K519" s="23" t="str">
        <f>IF(J519&lt;&gt;"",J519*IF(E504="platiteľ DPH",1.2,1),"")</f>
        <v/>
      </c>
    </row>
    <row r="520" spans="1:13" ht="25.5" hidden="1" customHeight="1" thickBot="1" x14ac:dyDescent="0.35">
      <c r="A520" s="2">
        <f>A513*IF(B520&lt;&gt;"",1,0)</f>
        <v>0</v>
      </c>
      <c r="B520" s="58"/>
      <c r="C520" s="59"/>
      <c r="D520" s="60"/>
      <c r="E520" s="61"/>
      <c r="F520" s="62"/>
      <c r="G520" s="24" t="s">
        <v>21</v>
      </c>
      <c r="H520" s="25"/>
      <c r="I520" s="26"/>
      <c r="J520" s="27" t="str">
        <f t="shared" si="9"/>
        <v/>
      </c>
      <c r="K520" s="28" t="str">
        <f>IF(J520&lt;&gt;"",J520*IF(E504="platiteľ DPH",1.2,1),"")</f>
        <v/>
      </c>
    </row>
    <row r="521" spans="1:13" ht="25.5" hidden="1" customHeight="1" x14ac:dyDescent="0.3">
      <c r="A521" s="2">
        <f>A513*IF(D521&lt;&gt;"",1,0)</f>
        <v>0</v>
      </c>
      <c r="B521" s="63" t="s">
        <v>22</v>
      </c>
      <c r="C521" s="64"/>
      <c r="D521" s="29" t="s">
        <v>23</v>
      </c>
      <c r="E521" s="67" t="s">
        <v>24</v>
      </c>
      <c r="F521" s="68"/>
      <c r="G521" s="14" t="s">
        <v>24</v>
      </c>
      <c r="H521" s="15"/>
      <c r="I521" s="16">
        <v>1</v>
      </c>
      <c r="J521" s="17" t="str">
        <f t="shared" si="9"/>
        <v/>
      </c>
      <c r="K521" s="18" t="str">
        <f>IF(J521&lt;&gt;"",J521*IF(E504="platiteľ DPH",1.2,1),"")</f>
        <v/>
      </c>
    </row>
    <row r="522" spans="1:13" ht="25.5" hidden="1" customHeight="1" thickBot="1" x14ac:dyDescent="0.35">
      <c r="A522" s="2">
        <f>A513*IF(D522&lt;&gt;"",1,0)</f>
        <v>0</v>
      </c>
      <c r="B522" s="65"/>
      <c r="C522" s="66"/>
      <c r="D522" s="30" t="s">
        <v>25</v>
      </c>
      <c r="E522" s="69" t="s">
        <v>24</v>
      </c>
      <c r="F522" s="70"/>
      <c r="G522" s="24" t="s">
        <v>24</v>
      </c>
      <c r="H522" s="25"/>
      <c r="I522" s="26">
        <v>1</v>
      </c>
      <c r="J522" s="27" t="str">
        <f t="shared" si="9"/>
        <v/>
      </c>
      <c r="K522" s="28" t="str">
        <f>IF(J522&lt;&gt;"",J522*IF(E504="platiteľ DPH",1.2,1),"")</f>
        <v/>
      </c>
    </row>
    <row r="523" spans="1:13" ht="25.5" hidden="1" customHeight="1" thickBot="1" x14ac:dyDescent="0.35">
      <c r="A523" s="31">
        <f>A513</f>
        <v>0</v>
      </c>
      <c r="B523" s="32"/>
      <c r="C523" s="33"/>
      <c r="D523" s="33"/>
      <c r="E523" s="33"/>
      <c r="F523" s="33"/>
      <c r="G523" s="33"/>
      <c r="H523" s="34"/>
      <c r="I523" s="34" t="s">
        <v>26</v>
      </c>
      <c r="J523" s="35" t="str">
        <f>IF(SUM(J516:J522)&gt;0,SUM(J516:J522),"")</f>
        <v/>
      </c>
      <c r="K523" s="35" t="str">
        <f>IF(SUM(K516:K522)&gt;0,SUM(K516:K522),"")</f>
        <v/>
      </c>
    </row>
    <row r="524" spans="1:13" hidden="1" x14ac:dyDescent="0.3">
      <c r="A524" s="2">
        <f>A513</f>
        <v>0</v>
      </c>
      <c r="B524" s="36" t="s">
        <v>27</v>
      </c>
      <c r="C524" s="37"/>
      <c r="D524" s="37"/>
      <c r="E524" s="37"/>
      <c r="F524" s="37"/>
      <c r="G524" s="37"/>
      <c r="H524" s="37"/>
      <c r="I524" s="37"/>
    </row>
    <row r="525" spans="1:13" hidden="1" x14ac:dyDescent="0.3">
      <c r="A525" s="2">
        <f>A513</f>
        <v>0</v>
      </c>
    </row>
    <row r="526" spans="1:13" hidden="1" x14ac:dyDescent="0.3">
      <c r="A526" s="2">
        <f>A513</f>
        <v>0</v>
      </c>
    </row>
    <row r="527" spans="1:13" hidden="1" x14ac:dyDescent="0.3">
      <c r="A527" s="2">
        <f>A513*IF([1]summary!$K$21="",1,0)</f>
        <v>0</v>
      </c>
      <c r="C527" s="46" t="s">
        <v>28</v>
      </c>
      <c r="D527" s="47"/>
      <c r="E527" s="47"/>
      <c r="F527" s="47"/>
      <c r="G527" s="47"/>
      <c r="H527" s="47"/>
      <c r="I527" s="47"/>
      <c r="J527" s="48"/>
    </row>
    <row r="528" spans="1:13" hidden="1" x14ac:dyDescent="0.3">
      <c r="A528" s="2">
        <f>A527</f>
        <v>0</v>
      </c>
    </row>
    <row r="529" spans="1:13" hidden="1" x14ac:dyDescent="0.3">
      <c r="A529" s="2">
        <f>A527</f>
        <v>0</v>
      </c>
    </row>
    <row r="530" spans="1:13" hidden="1" x14ac:dyDescent="0.3">
      <c r="A530" s="2">
        <f>A513*IF([1]summary!$F$10=M530,1,0)</f>
        <v>0</v>
      </c>
      <c r="B530" s="49" t="s">
        <v>29</v>
      </c>
      <c r="C530" s="49"/>
      <c r="D530" s="49"/>
      <c r="E530" s="49"/>
      <c r="F530" s="49"/>
      <c r="G530" s="49"/>
      <c r="H530" s="49"/>
      <c r="I530" s="49"/>
      <c r="J530" s="49"/>
      <c r="K530" s="49"/>
      <c r="M530" s="6" t="s">
        <v>30</v>
      </c>
    </row>
    <row r="531" spans="1:13" hidden="1" x14ac:dyDescent="0.3">
      <c r="A531" s="2">
        <f>A530</f>
        <v>0</v>
      </c>
    </row>
    <row r="532" spans="1:13" ht="15" hidden="1" customHeight="1" x14ac:dyDescent="0.3">
      <c r="A532" s="2">
        <f>A530</f>
        <v>0</v>
      </c>
      <c r="B532" s="50" t="s">
        <v>31</v>
      </c>
      <c r="C532" s="50"/>
      <c r="D532" s="50"/>
      <c r="E532" s="50"/>
      <c r="F532" s="50"/>
      <c r="G532" s="50"/>
      <c r="H532" s="50"/>
      <c r="I532" s="50"/>
      <c r="J532" s="50"/>
      <c r="K532" s="50"/>
    </row>
    <row r="533" spans="1:13" hidden="1" x14ac:dyDescent="0.3">
      <c r="A533" s="2">
        <f>A530</f>
        <v>0</v>
      </c>
    </row>
    <row r="534" spans="1:13" hidden="1" x14ac:dyDescent="0.3">
      <c r="A534" s="2">
        <f>A545</f>
        <v>0</v>
      </c>
    </row>
    <row r="535" spans="1:13" hidden="1" x14ac:dyDescent="0.3">
      <c r="A535" s="2">
        <f>A545</f>
        <v>0</v>
      </c>
      <c r="C535" s="38" t="s">
        <v>32</v>
      </c>
      <c r="D535" s="39"/>
    </row>
    <row r="536" spans="1:13" s="40" customFormat="1" hidden="1" x14ac:dyDescent="0.3">
      <c r="A536" s="2">
        <f>A545</f>
        <v>0</v>
      </c>
      <c r="C536" s="38"/>
      <c r="M536" s="41"/>
    </row>
    <row r="537" spans="1:13" s="40" customFormat="1" ht="15" hidden="1" customHeight="1" x14ac:dyDescent="0.3">
      <c r="A537" s="2">
        <f>A545</f>
        <v>0</v>
      </c>
      <c r="C537" s="38" t="s">
        <v>33</v>
      </c>
      <c r="D537" s="39"/>
      <c r="G537" s="42"/>
      <c r="H537" s="42"/>
      <c r="I537" s="42"/>
      <c r="J537" s="42"/>
      <c r="K537" s="42"/>
      <c r="M537" s="41"/>
    </row>
    <row r="538" spans="1:13" s="40" customFormat="1" hidden="1" x14ac:dyDescent="0.3">
      <c r="A538" s="2">
        <f>A545</f>
        <v>0</v>
      </c>
      <c r="F538" s="43"/>
      <c r="G538" s="51" t="str">
        <f>"podpis a pečiatka "&amp;IF([1]summary!$K$21="","navrhovateľa","dodávateľa")</f>
        <v>podpis a pečiatka dodávateľa</v>
      </c>
      <c r="H538" s="51"/>
      <c r="I538" s="51"/>
      <c r="J538" s="51"/>
      <c r="K538" s="51"/>
      <c r="M538" s="41"/>
    </row>
    <row r="539" spans="1:13" s="40" customFormat="1" hidden="1" x14ac:dyDescent="0.3">
      <c r="A539" s="2">
        <f>A545</f>
        <v>0</v>
      </c>
      <c r="F539" s="43"/>
      <c r="G539" s="44"/>
      <c r="H539" s="44"/>
      <c r="I539" s="44"/>
      <c r="J539" s="44"/>
      <c r="K539" s="44"/>
      <c r="M539" s="41"/>
    </row>
    <row r="540" spans="1:13" ht="15" hidden="1" customHeight="1" x14ac:dyDescent="0.3">
      <c r="A540" s="2">
        <f>A545*IF([1]summary!$K$21="",1,0)</f>
        <v>0</v>
      </c>
      <c r="B540" s="52" t="s">
        <v>34</v>
      </c>
      <c r="C540" s="52"/>
      <c r="D540" s="52"/>
      <c r="E540" s="52"/>
      <c r="F540" s="52"/>
      <c r="G540" s="52"/>
      <c r="H540" s="52"/>
      <c r="I540" s="52"/>
      <c r="J540" s="52"/>
      <c r="K540" s="52"/>
      <c r="L540" s="45"/>
    </row>
    <row r="541" spans="1:13" hidden="1" x14ac:dyDescent="0.3">
      <c r="A541" s="2">
        <f>A540</f>
        <v>0</v>
      </c>
      <c r="B541" s="52"/>
      <c r="C541" s="52"/>
      <c r="D541" s="52"/>
      <c r="E541" s="52"/>
      <c r="F541" s="52"/>
      <c r="G541" s="52"/>
      <c r="H541" s="52"/>
      <c r="I541" s="52"/>
      <c r="J541" s="52"/>
      <c r="K541" s="52"/>
      <c r="L541" s="45"/>
    </row>
    <row r="542" spans="1:13" ht="15" hidden="1" customHeight="1" x14ac:dyDescent="0.3">
      <c r="A542" s="2">
        <f>A545*IF(A540=1,0,1)</f>
        <v>0</v>
      </c>
      <c r="B542" s="52" t="s">
        <v>35</v>
      </c>
      <c r="C542" s="52"/>
      <c r="D542" s="52"/>
      <c r="E542" s="52"/>
      <c r="F542" s="52"/>
      <c r="G542" s="52"/>
      <c r="H542" s="52"/>
      <c r="I542" s="52"/>
      <c r="J542" s="52"/>
      <c r="K542" s="52"/>
      <c r="L542" s="45"/>
    </row>
    <row r="543" spans="1:13" hidden="1" x14ac:dyDescent="0.3">
      <c r="A543" s="2">
        <f>A542</f>
        <v>0</v>
      </c>
      <c r="B543" s="52"/>
      <c r="C543" s="52"/>
      <c r="D543" s="52"/>
      <c r="E543" s="52"/>
      <c r="F543" s="52"/>
      <c r="G543" s="52"/>
      <c r="H543" s="52"/>
      <c r="I543" s="52"/>
      <c r="J543" s="52"/>
      <c r="K543" s="52"/>
      <c r="L543" s="45"/>
    </row>
    <row r="544" spans="1:13" s="2" customFormat="1" ht="21" hidden="1" x14ac:dyDescent="0.3">
      <c r="A544" s="2">
        <f>A545*IF(J544="",0,1)</f>
        <v>0</v>
      </c>
      <c r="B544" s="4"/>
      <c r="C544" s="5"/>
      <c r="D544" s="5"/>
      <c r="E544" s="5"/>
      <c r="F544" s="5"/>
      <c r="G544" s="5"/>
      <c r="H544" s="5"/>
      <c r="I544" s="5"/>
      <c r="J544" s="97" t="str">
        <f>IF([1]summary!$K$21="",'[1]Výzva na prieskum trhu'!$C$143,"")</f>
        <v/>
      </c>
      <c r="K544" s="97"/>
      <c r="M544" s="6"/>
    </row>
    <row r="545" spans="1:13" s="2" customFormat="1" ht="23.4" hidden="1" x14ac:dyDescent="0.3">
      <c r="A545" s="2">
        <f>IF([1]summary!$K$21="",IF([1]summary!$G$17="všetky predmety spolu",0,1)*A567,IF([1]summary!$E$63="cenové ponuky komplexne",0,1)*A567)</f>
        <v>0</v>
      </c>
      <c r="B545" s="98" t="str">
        <f>IF([1]summary!$K$21="",'[1]Výzva na prieskum trhu'!$B$2,'[1]Výzva na predkladanie ponúk'!$E$102)</f>
        <v xml:space="preserve"> – Príloha č. 2:</v>
      </c>
      <c r="C545" s="98"/>
      <c r="D545" s="98"/>
      <c r="E545" s="98"/>
      <c r="F545" s="98"/>
      <c r="G545" s="98"/>
      <c r="H545" s="98"/>
      <c r="I545" s="98"/>
      <c r="J545" s="98"/>
      <c r="K545" s="98"/>
      <c r="M545" s="6"/>
    </row>
    <row r="546" spans="1:13" s="2" customFormat="1" hidden="1" x14ac:dyDescent="0.3">
      <c r="A546" s="2">
        <f>A545</f>
        <v>0</v>
      </c>
      <c r="B546" s="7"/>
      <c r="C546" s="7"/>
      <c r="D546" s="7"/>
      <c r="E546" s="7"/>
      <c r="F546" s="7"/>
      <c r="G546" s="7"/>
      <c r="H546" s="7"/>
      <c r="I546" s="7"/>
      <c r="J546" s="7"/>
      <c r="K546" s="7"/>
      <c r="M546" s="6"/>
    </row>
    <row r="547" spans="1:13" s="2" customFormat="1" ht="23.4" hidden="1" x14ac:dyDescent="0.3">
      <c r="A547" s="2">
        <f>A545</f>
        <v>0</v>
      </c>
      <c r="B547" s="98" t="str">
        <f>IF([1]summary!$K$21="",'[1]Výzva na prieskum trhu'!$E$143,'[1]Výzva na predkladanie ponúk'!$H$102)</f>
        <v>Cena dodávaného predmetu zákazky</v>
      </c>
      <c r="C547" s="98"/>
      <c r="D547" s="98"/>
      <c r="E547" s="98"/>
      <c r="F547" s="98"/>
      <c r="G547" s="98"/>
      <c r="H547" s="98"/>
      <c r="I547" s="98"/>
      <c r="J547" s="98"/>
      <c r="K547" s="98"/>
      <c r="M547" s="6"/>
    </row>
    <row r="548" spans="1:13" hidden="1" x14ac:dyDescent="0.3">
      <c r="A548" s="2">
        <f>A545</f>
        <v>0</v>
      </c>
    </row>
    <row r="549" spans="1:13" ht="15" hidden="1" customHeight="1" x14ac:dyDescent="0.3">
      <c r="A549" s="2">
        <f>A545</f>
        <v>0</v>
      </c>
      <c r="B549" s="50" t="s">
        <v>1</v>
      </c>
      <c r="C549" s="50"/>
      <c r="D549" s="50"/>
      <c r="E549" s="50"/>
      <c r="F549" s="50"/>
      <c r="G549" s="50"/>
      <c r="H549" s="50"/>
      <c r="I549" s="50"/>
      <c r="J549" s="50"/>
      <c r="K549" s="50"/>
    </row>
    <row r="550" spans="1:13" hidden="1" x14ac:dyDescent="0.3">
      <c r="A550" s="2">
        <f>A545</f>
        <v>0</v>
      </c>
      <c r="B550" s="50"/>
      <c r="C550" s="50"/>
      <c r="D550" s="50"/>
      <c r="E550" s="50"/>
      <c r="F550" s="50"/>
      <c r="G550" s="50"/>
      <c r="H550" s="50"/>
      <c r="I550" s="50"/>
      <c r="J550" s="50"/>
      <c r="K550" s="50"/>
    </row>
    <row r="551" spans="1:13" hidden="1" x14ac:dyDescent="0.3">
      <c r="A551" s="2">
        <f>A545</f>
        <v>0</v>
      </c>
      <c r="B551" s="50"/>
      <c r="C551" s="50"/>
      <c r="D551" s="50"/>
      <c r="E551" s="50"/>
      <c r="F551" s="50"/>
      <c r="G551" s="50"/>
      <c r="H551" s="50"/>
      <c r="I551" s="50"/>
      <c r="J551" s="50"/>
      <c r="K551" s="50"/>
    </row>
    <row r="552" spans="1:13" hidden="1" x14ac:dyDescent="0.3">
      <c r="A552" s="2">
        <f>A545</f>
        <v>0</v>
      </c>
    </row>
    <row r="553" spans="1:13" s="2" customFormat="1" ht="19.5" hidden="1" customHeight="1" thickBot="1" x14ac:dyDescent="0.35">
      <c r="A553" s="2">
        <f>A545</f>
        <v>0</v>
      </c>
      <c r="C553" s="99" t="str">
        <f>"Identifikačné údaje "&amp;IF([1]summary!$K$21="","navrhovateľa:","dodávateľa:")</f>
        <v>Identifikačné údaje dodávateľa:</v>
      </c>
      <c r="D553" s="100"/>
      <c r="E553" s="100"/>
      <c r="F553" s="100"/>
      <c r="G553" s="101"/>
      <c r="M553" s="6"/>
    </row>
    <row r="554" spans="1:13" s="2" customFormat="1" ht="19.5" hidden="1" customHeight="1" x14ac:dyDescent="0.3">
      <c r="A554" s="2">
        <f>A545</f>
        <v>0</v>
      </c>
      <c r="C554" s="102" t="s">
        <v>2</v>
      </c>
      <c r="D554" s="103"/>
      <c r="E554" s="104"/>
      <c r="F554" s="105"/>
      <c r="G554" s="106"/>
      <c r="M554" s="6"/>
    </row>
    <row r="555" spans="1:13" s="2" customFormat="1" ht="39" hidden="1" customHeight="1" x14ac:dyDescent="0.3">
      <c r="A555" s="2">
        <f>A545</f>
        <v>0</v>
      </c>
      <c r="C555" s="95" t="s">
        <v>3</v>
      </c>
      <c r="D555" s="96"/>
      <c r="E555" s="90"/>
      <c r="F555" s="91"/>
      <c r="G555" s="92"/>
      <c r="M555" s="6"/>
    </row>
    <row r="556" spans="1:13" s="2" customFormat="1" ht="19.5" hidden="1" customHeight="1" x14ac:dyDescent="0.3">
      <c r="A556" s="2">
        <f>A545</f>
        <v>0</v>
      </c>
      <c r="C556" s="88" t="s">
        <v>4</v>
      </c>
      <c r="D556" s="89"/>
      <c r="E556" s="90"/>
      <c r="F556" s="91"/>
      <c r="G556" s="92"/>
      <c r="M556" s="6"/>
    </row>
    <row r="557" spans="1:13" s="2" customFormat="1" ht="19.5" hidden="1" customHeight="1" x14ac:dyDescent="0.3">
      <c r="A557" s="2">
        <f>A545</f>
        <v>0</v>
      </c>
      <c r="C557" s="88" t="s">
        <v>5</v>
      </c>
      <c r="D557" s="89"/>
      <c r="E557" s="90"/>
      <c r="F557" s="91"/>
      <c r="G557" s="92"/>
      <c r="M557" s="6"/>
    </row>
    <row r="558" spans="1:13" s="2" customFormat="1" ht="30" hidden="1" customHeight="1" x14ac:dyDescent="0.3">
      <c r="A558" s="2">
        <f>A545</f>
        <v>0</v>
      </c>
      <c r="C558" s="93" t="s">
        <v>6</v>
      </c>
      <c r="D558" s="94"/>
      <c r="E558" s="90"/>
      <c r="F558" s="91"/>
      <c r="G558" s="92"/>
      <c r="M558" s="6"/>
    </row>
    <row r="559" spans="1:13" s="2" customFormat="1" ht="19.5" hidden="1" customHeight="1" x14ac:dyDescent="0.3">
      <c r="A559" s="2">
        <f>A545</f>
        <v>0</v>
      </c>
      <c r="C559" s="88" t="s">
        <v>7</v>
      </c>
      <c r="D559" s="89"/>
      <c r="E559" s="90"/>
      <c r="F559" s="91"/>
      <c r="G559" s="92"/>
      <c r="M559" s="6"/>
    </row>
    <row r="560" spans="1:13" s="2" customFormat="1" ht="19.5" hidden="1" customHeight="1" x14ac:dyDescent="0.3">
      <c r="A560" s="2">
        <f>A545</f>
        <v>0</v>
      </c>
      <c r="C560" s="88" t="s">
        <v>8</v>
      </c>
      <c r="D560" s="89"/>
      <c r="E560" s="90"/>
      <c r="F560" s="91"/>
      <c r="G560" s="92"/>
      <c r="M560" s="6"/>
    </row>
    <row r="561" spans="1:13" s="2" customFormat="1" ht="19.5" hidden="1" customHeight="1" x14ac:dyDescent="0.3">
      <c r="A561" s="2">
        <f>A545</f>
        <v>0</v>
      </c>
      <c r="C561" s="88" t="s">
        <v>9</v>
      </c>
      <c r="D561" s="89"/>
      <c r="E561" s="90"/>
      <c r="F561" s="91"/>
      <c r="G561" s="92"/>
      <c r="M561" s="6"/>
    </row>
    <row r="562" spans="1:13" s="2" customFormat="1" ht="19.5" hidden="1" customHeight="1" x14ac:dyDescent="0.3">
      <c r="A562" s="2">
        <f>A545</f>
        <v>0</v>
      </c>
      <c r="C562" s="88" t="s">
        <v>10</v>
      </c>
      <c r="D562" s="89"/>
      <c r="E562" s="90"/>
      <c r="F562" s="91"/>
      <c r="G562" s="92"/>
      <c r="M562" s="6"/>
    </row>
    <row r="563" spans="1:13" s="2" customFormat="1" ht="19.5" hidden="1" customHeight="1" x14ac:dyDescent="0.3">
      <c r="A563" s="2">
        <f>A545</f>
        <v>0</v>
      </c>
      <c r="C563" s="88" t="s">
        <v>11</v>
      </c>
      <c r="D563" s="89"/>
      <c r="E563" s="90"/>
      <c r="F563" s="91"/>
      <c r="G563" s="92"/>
      <c r="M563" s="6"/>
    </row>
    <row r="564" spans="1:13" s="2" customFormat="1" ht="19.5" hidden="1" customHeight="1" thickBot="1" x14ac:dyDescent="0.35">
      <c r="A564" s="2">
        <f>A545</f>
        <v>0</v>
      </c>
      <c r="C564" s="76" t="s">
        <v>12</v>
      </c>
      <c r="D564" s="77"/>
      <c r="E564" s="78"/>
      <c r="F564" s="79"/>
      <c r="G564" s="80"/>
      <c r="M564" s="6"/>
    </row>
    <row r="565" spans="1:13" hidden="1" x14ac:dyDescent="0.3">
      <c r="A565" s="2">
        <f>A545</f>
        <v>0</v>
      </c>
    </row>
    <row r="566" spans="1:13" hidden="1" x14ac:dyDescent="0.3">
      <c r="A566" s="2">
        <f>A545</f>
        <v>0</v>
      </c>
    </row>
    <row r="567" spans="1:13" hidden="1" x14ac:dyDescent="0.3">
      <c r="A567">
        <f>IF(D567&lt;&gt;"",1,0)</f>
        <v>0</v>
      </c>
      <c r="B567" s="81" t="s">
        <v>45</v>
      </c>
      <c r="C567" s="81"/>
      <c r="D567" s="82" t="str">
        <f>IF(VLOOKUP(M567,[1]summary!$A$42:$F$61,2,FALSE)&lt;&gt;"",VLOOKUP(M567,[1]summary!$A$42:$F$61,2,FALSE),"")</f>
        <v/>
      </c>
      <c r="E567" s="82"/>
      <c r="F567" s="82"/>
      <c r="G567" s="82"/>
      <c r="H567" s="82"/>
      <c r="I567" s="82"/>
      <c r="J567" s="82"/>
      <c r="K567" s="9"/>
      <c r="M567" s="1">
        <f>M513+1</f>
        <v>11</v>
      </c>
    </row>
    <row r="568" spans="1:13" hidden="1" x14ac:dyDescent="0.3">
      <c r="A568" s="2">
        <f>A567</f>
        <v>0</v>
      </c>
    </row>
    <row r="569" spans="1:13" ht="54.9" hidden="1" customHeight="1" thickBot="1" x14ac:dyDescent="0.35">
      <c r="A569" s="2">
        <f>A567</f>
        <v>0</v>
      </c>
      <c r="B569" s="83" t="s">
        <v>13</v>
      </c>
      <c r="C569" s="84"/>
      <c r="D569" s="85"/>
      <c r="E569" s="86" t="s">
        <v>14</v>
      </c>
      <c r="F569" s="87"/>
      <c r="G569" s="10" t="s">
        <v>15</v>
      </c>
      <c r="H569" s="11" t="s">
        <v>16</v>
      </c>
      <c r="I569" s="10" t="s">
        <v>17</v>
      </c>
      <c r="J569" s="12" t="s">
        <v>18</v>
      </c>
      <c r="K569" s="13" t="s">
        <v>19</v>
      </c>
    </row>
    <row r="570" spans="1:13" ht="25.5" hidden="1" customHeight="1" x14ac:dyDescent="0.3">
      <c r="A570" s="2">
        <f>A567*IF(B570&lt;&gt;"",1,0)</f>
        <v>0</v>
      </c>
      <c r="B570" s="71"/>
      <c r="C570" s="72"/>
      <c r="D570" s="73"/>
      <c r="E570" s="74"/>
      <c r="F570" s="75"/>
      <c r="G570" s="14" t="s">
        <v>21</v>
      </c>
      <c r="H570" s="15"/>
      <c r="I570" s="16"/>
      <c r="J570" s="17" t="str">
        <f t="shared" ref="J570:J576" si="10">IF(AND(H570&lt;&gt;"",I570&lt;&gt;""),H570*I570,"")</f>
        <v/>
      </c>
      <c r="K570" s="18" t="str">
        <f>IF(J570&lt;&gt;"",J570*IF(E558="platiteľ DPH",1.2,1),"")</f>
        <v/>
      </c>
    </row>
    <row r="571" spans="1:13" ht="25.5" hidden="1" customHeight="1" x14ac:dyDescent="0.3">
      <c r="A571" s="2">
        <f>A567*IF(B571&lt;&gt;"",1,0)</f>
        <v>0</v>
      </c>
      <c r="B571" s="53"/>
      <c r="C571" s="54"/>
      <c r="D571" s="55"/>
      <c r="E571" s="56"/>
      <c r="F571" s="57"/>
      <c r="G571" s="19" t="s">
        <v>21</v>
      </c>
      <c r="H571" s="20"/>
      <c r="I571" s="21"/>
      <c r="J571" s="22" t="str">
        <f t="shared" si="10"/>
        <v/>
      </c>
      <c r="K571" s="23" t="str">
        <f>IF(J571&lt;&gt;"",J571*IF(E558="platiteľ DPH",1.2,1),"")</f>
        <v/>
      </c>
    </row>
    <row r="572" spans="1:13" ht="25.5" hidden="1" customHeight="1" x14ac:dyDescent="0.3">
      <c r="A572" s="2">
        <f>A567*IF(B572&lt;&gt;"",1,0)</f>
        <v>0</v>
      </c>
      <c r="B572" s="53"/>
      <c r="C572" s="54"/>
      <c r="D572" s="55"/>
      <c r="E572" s="56"/>
      <c r="F572" s="57"/>
      <c r="G572" s="19" t="s">
        <v>21</v>
      </c>
      <c r="H572" s="20"/>
      <c r="I572" s="21"/>
      <c r="J572" s="22" t="str">
        <f t="shared" si="10"/>
        <v/>
      </c>
      <c r="K572" s="23" t="str">
        <f>IF(J572&lt;&gt;"",J572*IF(E558="platiteľ DPH",1.2,1),"")</f>
        <v/>
      </c>
    </row>
    <row r="573" spans="1:13" ht="25.5" hidden="1" customHeight="1" x14ac:dyDescent="0.3">
      <c r="A573" s="2">
        <f>A567*IF(B573&lt;&gt;"",1,0)</f>
        <v>0</v>
      </c>
      <c r="B573" s="53"/>
      <c r="C573" s="54"/>
      <c r="D573" s="55"/>
      <c r="E573" s="56"/>
      <c r="F573" s="57"/>
      <c r="G573" s="19" t="s">
        <v>21</v>
      </c>
      <c r="H573" s="20"/>
      <c r="I573" s="21"/>
      <c r="J573" s="22" t="str">
        <f t="shared" si="10"/>
        <v/>
      </c>
      <c r="K573" s="23" t="str">
        <f>IF(J573&lt;&gt;"",J573*IF(E558="platiteľ DPH",1.2,1),"")</f>
        <v/>
      </c>
    </row>
    <row r="574" spans="1:13" ht="25.5" hidden="1" customHeight="1" thickBot="1" x14ac:dyDescent="0.35">
      <c r="A574" s="2">
        <f>A567*IF(B574&lt;&gt;"",1,0)</f>
        <v>0</v>
      </c>
      <c r="B574" s="58"/>
      <c r="C574" s="59"/>
      <c r="D574" s="60"/>
      <c r="E574" s="61"/>
      <c r="F574" s="62"/>
      <c r="G574" s="24" t="s">
        <v>21</v>
      </c>
      <c r="H574" s="25"/>
      <c r="I574" s="26"/>
      <c r="J574" s="27" t="str">
        <f t="shared" si="10"/>
        <v/>
      </c>
      <c r="K574" s="28" t="str">
        <f>IF(J574&lt;&gt;"",J574*IF(E558="platiteľ DPH",1.2,1),"")</f>
        <v/>
      </c>
    </row>
    <row r="575" spans="1:13" ht="25.5" hidden="1" customHeight="1" x14ac:dyDescent="0.3">
      <c r="A575" s="2">
        <f>A567*IF(D575&lt;&gt;"",1,0)</f>
        <v>0</v>
      </c>
      <c r="B575" s="63" t="s">
        <v>22</v>
      </c>
      <c r="C575" s="64"/>
      <c r="D575" s="29" t="s">
        <v>23</v>
      </c>
      <c r="E575" s="67" t="s">
        <v>24</v>
      </c>
      <c r="F575" s="68"/>
      <c r="G575" s="14" t="s">
        <v>24</v>
      </c>
      <c r="H575" s="15"/>
      <c r="I575" s="16">
        <v>1</v>
      </c>
      <c r="J575" s="17" t="str">
        <f t="shared" si="10"/>
        <v/>
      </c>
      <c r="K575" s="18" t="str">
        <f>IF(J575&lt;&gt;"",J575*IF(E558="platiteľ DPH",1.2,1),"")</f>
        <v/>
      </c>
    </row>
    <row r="576" spans="1:13" ht="25.5" hidden="1" customHeight="1" thickBot="1" x14ac:dyDescent="0.35">
      <c r="A576" s="2">
        <f>A567*IF(D576&lt;&gt;"",1,0)</f>
        <v>0</v>
      </c>
      <c r="B576" s="65"/>
      <c r="C576" s="66"/>
      <c r="D576" s="30" t="s">
        <v>25</v>
      </c>
      <c r="E576" s="69" t="s">
        <v>24</v>
      </c>
      <c r="F576" s="70"/>
      <c r="G576" s="24" t="s">
        <v>24</v>
      </c>
      <c r="H576" s="25"/>
      <c r="I576" s="26">
        <v>1</v>
      </c>
      <c r="J576" s="27" t="str">
        <f t="shared" si="10"/>
        <v/>
      </c>
      <c r="K576" s="28" t="str">
        <f>IF(J576&lt;&gt;"",J576*IF(E558="platiteľ DPH",1.2,1),"")</f>
        <v/>
      </c>
    </row>
    <row r="577" spans="1:13" ht="25.5" hidden="1" customHeight="1" thickBot="1" x14ac:dyDescent="0.35">
      <c r="A577" s="31">
        <f>A567</f>
        <v>0</v>
      </c>
      <c r="B577" s="32"/>
      <c r="C577" s="33"/>
      <c r="D577" s="33"/>
      <c r="E577" s="33"/>
      <c r="F577" s="33"/>
      <c r="G577" s="33"/>
      <c r="H577" s="34"/>
      <c r="I577" s="34" t="s">
        <v>26</v>
      </c>
      <c r="J577" s="35" t="str">
        <f>IF(SUM(J570:J576)&gt;0,SUM(J570:J576),"")</f>
        <v/>
      </c>
      <c r="K577" s="35" t="str">
        <f>IF(SUM(K570:K576)&gt;0,SUM(K570:K576),"")</f>
        <v/>
      </c>
    </row>
    <row r="578" spans="1:13" hidden="1" x14ac:dyDescent="0.3">
      <c r="A578" s="2">
        <f>A567</f>
        <v>0</v>
      </c>
      <c r="B578" s="36" t="s">
        <v>27</v>
      </c>
      <c r="C578" s="37"/>
      <c r="D578" s="37"/>
      <c r="E578" s="37"/>
      <c r="F578" s="37"/>
      <c r="G578" s="37"/>
      <c r="H578" s="37"/>
      <c r="I578" s="37"/>
    </row>
    <row r="579" spans="1:13" hidden="1" x14ac:dyDescent="0.3">
      <c r="A579" s="2">
        <f>A567</f>
        <v>0</v>
      </c>
    </row>
    <row r="580" spans="1:13" hidden="1" x14ac:dyDescent="0.3">
      <c r="A580" s="2">
        <f>A567</f>
        <v>0</v>
      </c>
    </row>
    <row r="581" spans="1:13" hidden="1" x14ac:dyDescent="0.3">
      <c r="A581" s="2">
        <f>A567*IF([1]summary!$K$21="",1,0)</f>
        <v>0</v>
      </c>
      <c r="C581" s="46" t="s">
        <v>28</v>
      </c>
      <c r="D581" s="47"/>
      <c r="E581" s="47"/>
      <c r="F581" s="47"/>
      <c r="G581" s="47"/>
      <c r="H581" s="47"/>
      <c r="I581" s="47"/>
      <c r="J581" s="48"/>
    </row>
    <row r="582" spans="1:13" hidden="1" x14ac:dyDescent="0.3">
      <c r="A582" s="2">
        <f>A581</f>
        <v>0</v>
      </c>
    </row>
    <row r="583" spans="1:13" hidden="1" x14ac:dyDescent="0.3">
      <c r="A583" s="2">
        <f>A581</f>
        <v>0</v>
      </c>
    </row>
    <row r="584" spans="1:13" hidden="1" x14ac:dyDescent="0.3">
      <c r="A584" s="2">
        <f>A567*IF([1]summary!$F$10=M584,1,0)</f>
        <v>0</v>
      </c>
      <c r="B584" s="49" t="s">
        <v>29</v>
      </c>
      <c r="C584" s="49"/>
      <c r="D584" s="49"/>
      <c r="E584" s="49"/>
      <c r="F584" s="49"/>
      <c r="G584" s="49"/>
      <c r="H584" s="49"/>
      <c r="I584" s="49"/>
      <c r="J584" s="49"/>
      <c r="K584" s="49"/>
      <c r="M584" s="6" t="s">
        <v>30</v>
      </c>
    </row>
    <row r="585" spans="1:13" hidden="1" x14ac:dyDescent="0.3">
      <c r="A585" s="2">
        <f>A584</f>
        <v>0</v>
      </c>
    </row>
    <row r="586" spans="1:13" ht="15" hidden="1" customHeight="1" x14ac:dyDescent="0.3">
      <c r="A586" s="2">
        <f>A584</f>
        <v>0</v>
      </c>
      <c r="B586" s="50" t="s">
        <v>31</v>
      </c>
      <c r="C586" s="50"/>
      <c r="D586" s="50"/>
      <c r="E586" s="50"/>
      <c r="F586" s="50"/>
      <c r="G586" s="50"/>
      <c r="H586" s="50"/>
      <c r="I586" s="50"/>
      <c r="J586" s="50"/>
      <c r="K586" s="50"/>
    </row>
    <row r="587" spans="1:13" hidden="1" x14ac:dyDescent="0.3">
      <c r="A587" s="2">
        <f>A584</f>
        <v>0</v>
      </c>
    </row>
    <row r="588" spans="1:13" hidden="1" x14ac:dyDescent="0.3">
      <c r="A588" s="2">
        <f>A599</f>
        <v>0</v>
      </c>
    </row>
    <row r="589" spans="1:13" hidden="1" x14ac:dyDescent="0.3">
      <c r="A589" s="2">
        <f>A599</f>
        <v>0</v>
      </c>
      <c r="C589" s="38" t="s">
        <v>32</v>
      </c>
      <c r="D589" s="39"/>
    </row>
    <row r="590" spans="1:13" s="40" customFormat="1" hidden="1" x14ac:dyDescent="0.3">
      <c r="A590" s="2">
        <f>A599</f>
        <v>0</v>
      </c>
      <c r="C590" s="38"/>
      <c r="M590" s="41"/>
    </row>
    <row r="591" spans="1:13" s="40" customFormat="1" ht="15" hidden="1" customHeight="1" x14ac:dyDescent="0.3">
      <c r="A591" s="2">
        <f>A599</f>
        <v>0</v>
      </c>
      <c r="C591" s="38" t="s">
        <v>33</v>
      </c>
      <c r="D591" s="39"/>
      <c r="G591" s="42"/>
      <c r="H591" s="42"/>
      <c r="I591" s="42"/>
      <c r="J591" s="42"/>
      <c r="K591" s="42"/>
      <c r="M591" s="41"/>
    </row>
    <row r="592" spans="1:13" s="40" customFormat="1" hidden="1" x14ac:dyDescent="0.3">
      <c r="A592" s="2">
        <f>A599</f>
        <v>0</v>
      </c>
      <c r="F592" s="43"/>
      <c r="G592" s="51" t="str">
        <f>"podpis a pečiatka "&amp;IF([1]summary!$K$21="","navrhovateľa","dodávateľa")</f>
        <v>podpis a pečiatka dodávateľa</v>
      </c>
      <c r="H592" s="51"/>
      <c r="I592" s="51"/>
      <c r="J592" s="51"/>
      <c r="K592" s="51"/>
      <c r="M592" s="41"/>
    </row>
    <row r="593" spans="1:13" s="40" customFormat="1" hidden="1" x14ac:dyDescent="0.3">
      <c r="A593" s="2">
        <f>A599</f>
        <v>0</v>
      </c>
      <c r="F593" s="43"/>
      <c r="G593" s="44"/>
      <c r="H593" s="44"/>
      <c r="I593" s="44"/>
      <c r="J593" s="44"/>
      <c r="K593" s="44"/>
      <c r="M593" s="41"/>
    </row>
    <row r="594" spans="1:13" ht="15" hidden="1" customHeight="1" x14ac:dyDescent="0.3">
      <c r="A594" s="2">
        <f>A599*IF([1]summary!$K$21="",1,0)</f>
        <v>0</v>
      </c>
      <c r="B594" s="52" t="s">
        <v>34</v>
      </c>
      <c r="C594" s="52"/>
      <c r="D594" s="52"/>
      <c r="E594" s="52"/>
      <c r="F594" s="52"/>
      <c r="G594" s="52"/>
      <c r="H594" s="52"/>
      <c r="I594" s="52"/>
      <c r="J594" s="52"/>
      <c r="K594" s="52"/>
      <c r="L594" s="45"/>
    </row>
    <row r="595" spans="1:13" hidden="1" x14ac:dyDescent="0.3">
      <c r="A595" s="2">
        <f>A594</f>
        <v>0</v>
      </c>
      <c r="B595" s="52"/>
      <c r="C595" s="52"/>
      <c r="D595" s="52"/>
      <c r="E595" s="52"/>
      <c r="F595" s="52"/>
      <c r="G595" s="52"/>
      <c r="H595" s="52"/>
      <c r="I595" s="52"/>
      <c r="J595" s="52"/>
      <c r="K595" s="52"/>
      <c r="L595" s="45"/>
    </row>
    <row r="596" spans="1:13" ht="15" hidden="1" customHeight="1" x14ac:dyDescent="0.3">
      <c r="A596" s="2">
        <f>A599*IF(A594=1,0,1)</f>
        <v>0</v>
      </c>
      <c r="B596" s="52" t="s">
        <v>35</v>
      </c>
      <c r="C596" s="52"/>
      <c r="D596" s="52"/>
      <c r="E596" s="52"/>
      <c r="F596" s="52"/>
      <c r="G596" s="52"/>
      <c r="H596" s="52"/>
      <c r="I596" s="52"/>
      <c r="J596" s="52"/>
      <c r="K596" s="52"/>
      <c r="L596" s="45"/>
    </row>
    <row r="597" spans="1:13" hidden="1" x14ac:dyDescent="0.3">
      <c r="A597" s="2">
        <f>A596</f>
        <v>0</v>
      </c>
      <c r="B597" s="52"/>
      <c r="C597" s="52"/>
      <c r="D597" s="52"/>
      <c r="E597" s="52"/>
      <c r="F597" s="52"/>
      <c r="G597" s="52"/>
      <c r="H597" s="52"/>
      <c r="I597" s="52"/>
      <c r="J597" s="52"/>
      <c r="K597" s="52"/>
      <c r="L597" s="45"/>
    </row>
    <row r="598" spans="1:13" s="2" customFormat="1" ht="21" hidden="1" x14ac:dyDescent="0.3">
      <c r="A598" s="2">
        <f>A599*IF(J598="",0,1)</f>
        <v>0</v>
      </c>
      <c r="B598" s="4"/>
      <c r="C598" s="5"/>
      <c r="D598" s="5"/>
      <c r="E598" s="5"/>
      <c r="F598" s="5"/>
      <c r="G598" s="5"/>
      <c r="H598" s="5"/>
      <c r="I598" s="5"/>
      <c r="J598" s="97" t="str">
        <f>IF([1]summary!$K$21="",'[1]Výzva na prieskum trhu'!$C$143,"")</f>
        <v/>
      </c>
      <c r="K598" s="97"/>
      <c r="M598" s="6"/>
    </row>
    <row r="599" spans="1:13" s="2" customFormat="1" ht="23.4" hidden="1" x14ac:dyDescent="0.3">
      <c r="A599" s="2">
        <f>IF([1]summary!$K$21="",IF([1]summary!$G$17="všetky predmety spolu",0,1)*A621,IF([1]summary!$E$63="cenové ponuky komplexne",0,1)*A621)</f>
        <v>0</v>
      </c>
      <c r="B599" s="98" t="str">
        <f>IF([1]summary!$K$21="",'[1]Výzva na prieskum trhu'!$B$2,'[1]Výzva na predkladanie ponúk'!$E$102)</f>
        <v xml:space="preserve"> – Príloha č. 2:</v>
      </c>
      <c r="C599" s="98"/>
      <c r="D599" s="98"/>
      <c r="E599" s="98"/>
      <c r="F599" s="98"/>
      <c r="G599" s="98"/>
      <c r="H599" s="98"/>
      <c r="I599" s="98"/>
      <c r="J599" s="98"/>
      <c r="K599" s="98"/>
      <c r="M599" s="6"/>
    </row>
    <row r="600" spans="1:13" s="2" customFormat="1" hidden="1" x14ac:dyDescent="0.3">
      <c r="A600" s="2">
        <f>A599</f>
        <v>0</v>
      </c>
      <c r="B600" s="7"/>
      <c r="C600" s="7"/>
      <c r="D600" s="7"/>
      <c r="E600" s="7"/>
      <c r="F600" s="7"/>
      <c r="G600" s="7"/>
      <c r="H600" s="7"/>
      <c r="I600" s="7"/>
      <c r="J600" s="7"/>
      <c r="K600" s="7"/>
      <c r="M600" s="6"/>
    </row>
    <row r="601" spans="1:13" s="2" customFormat="1" ht="23.4" hidden="1" x14ac:dyDescent="0.3">
      <c r="A601" s="2">
        <f>A599</f>
        <v>0</v>
      </c>
      <c r="B601" s="98" t="str">
        <f>IF([1]summary!$K$21="",'[1]Výzva na prieskum trhu'!$E$143,'[1]Výzva na predkladanie ponúk'!$H$102)</f>
        <v>Cena dodávaného predmetu zákazky</v>
      </c>
      <c r="C601" s="98"/>
      <c r="D601" s="98"/>
      <c r="E601" s="98"/>
      <c r="F601" s="98"/>
      <c r="G601" s="98"/>
      <c r="H601" s="98"/>
      <c r="I601" s="98"/>
      <c r="J601" s="98"/>
      <c r="K601" s="98"/>
      <c r="M601" s="6"/>
    </row>
    <row r="602" spans="1:13" hidden="1" x14ac:dyDescent="0.3">
      <c r="A602" s="2">
        <f>A599</f>
        <v>0</v>
      </c>
    </row>
    <row r="603" spans="1:13" ht="15" hidden="1" customHeight="1" x14ac:dyDescent="0.3">
      <c r="A603" s="2">
        <f>A599</f>
        <v>0</v>
      </c>
      <c r="B603" s="50" t="s">
        <v>1</v>
      </c>
      <c r="C603" s="50"/>
      <c r="D603" s="50"/>
      <c r="E603" s="50"/>
      <c r="F603" s="50"/>
      <c r="G603" s="50"/>
      <c r="H603" s="50"/>
      <c r="I603" s="50"/>
      <c r="J603" s="50"/>
      <c r="K603" s="50"/>
    </row>
    <row r="604" spans="1:13" hidden="1" x14ac:dyDescent="0.3">
      <c r="A604" s="2">
        <f>A599</f>
        <v>0</v>
      </c>
      <c r="B604" s="50"/>
      <c r="C604" s="50"/>
      <c r="D604" s="50"/>
      <c r="E604" s="50"/>
      <c r="F604" s="50"/>
      <c r="G604" s="50"/>
      <c r="H604" s="50"/>
      <c r="I604" s="50"/>
      <c r="J604" s="50"/>
      <c r="K604" s="50"/>
    </row>
    <row r="605" spans="1:13" hidden="1" x14ac:dyDescent="0.3">
      <c r="A605" s="2">
        <f>A599</f>
        <v>0</v>
      </c>
      <c r="B605" s="50"/>
      <c r="C605" s="50"/>
      <c r="D605" s="50"/>
      <c r="E605" s="50"/>
      <c r="F605" s="50"/>
      <c r="G605" s="50"/>
      <c r="H605" s="50"/>
      <c r="I605" s="50"/>
      <c r="J605" s="50"/>
      <c r="K605" s="50"/>
    </row>
    <row r="606" spans="1:13" hidden="1" x14ac:dyDescent="0.3">
      <c r="A606" s="2">
        <f>A599</f>
        <v>0</v>
      </c>
    </row>
    <row r="607" spans="1:13" s="2" customFormat="1" ht="19.5" hidden="1" customHeight="1" thickBot="1" x14ac:dyDescent="0.35">
      <c r="A607" s="2">
        <f>A599</f>
        <v>0</v>
      </c>
      <c r="C607" s="99" t="str">
        <f>"Identifikačné údaje "&amp;IF([1]summary!$K$21="","navrhovateľa:","dodávateľa:")</f>
        <v>Identifikačné údaje dodávateľa:</v>
      </c>
      <c r="D607" s="100"/>
      <c r="E607" s="100"/>
      <c r="F607" s="100"/>
      <c r="G607" s="101"/>
      <c r="M607" s="6"/>
    </row>
    <row r="608" spans="1:13" s="2" customFormat="1" ht="19.5" hidden="1" customHeight="1" x14ac:dyDescent="0.3">
      <c r="A608" s="2">
        <f>A599</f>
        <v>0</v>
      </c>
      <c r="C608" s="102" t="s">
        <v>2</v>
      </c>
      <c r="D608" s="103"/>
      <c r="E608" s="104"/>
      <c r="F608" s="105"/>
      <c r="G608" s="106"/>
      <c r="M608" s="6"/>
    </row>
    <row r="609" spans="1:13" s="2" customFormat="1" ht="39" hidden="1" customHeight="1" x14ac:dyDescent="0.3">
      <c r="A609" s="2">
        <f>A599</f>
        <v>0</v>
      </c>
      <c r="C609" s="95" t="s">
        <v>3</v>
      </c>
      <c r="D609" s="96"/>
      <c r="E609" s="90"/>
      <c r="F609" s="91"/>
      <c r="G609" s="92"/>
      <c r="M609" s="6"/>
    </row>
    <row r="610" spans="1:13" s="2" customFormat="1" ht="19.5" hidden="1" customHeight="1" x14ac:dyDescent="0.3">
      <c r="A610" s="2">
        <f>A599</f>
        <v>0</v>
      </c>
      <c r="C610" s="88" t="s">
        <v>4</v>
      </c>
      <c r="D610" s="89"/>
      <c r="E610" s="90"/>
      <c r="F610" s="91"/>
      <c r="G610" s="92"/>
      <c r="M610" s="6"/>
    </row>
    <row r="611" spans="1:13" s="2" customFormat="1" ht="19.5" hidden="1" customHeight="1" x14ac:dyDescent="0.3">
      <c r="A611" s="2">
        <f>A599</f>
        <v>0</v>
      </c>
      <c r="C611" s="88" t="s">
        <v>5</v>
      </c>
      <c r="D611" s="89"/>
      <c r="E611" s="90"/>
      <c r="F611" s="91"/>
      <c r="G611" s="92"/>
      <c r="M611" s="6"/>
    </row>
    <row r="612" spans="1:13" s="2" customFormat="1" ht="30" hidden="1" customHeight="1" x14ac:dyDescent="0.3">
      <c r="A612" s="2">
        <f>A599</f>
        <v>0</v>
      </c>
      <c r="C612" s="93" t="s">
        <v>6</v>
      </c>
      <c r="D612" s="94"/>
      <c r="E612" s="90"/>
      <c r="F612" s="91"/>
      <c r="G612" s="92"/>
      <c r="M612" s="6"/>
    </row>
    <row r="613" spans="1:13" s="2" customFormat="1" ht="19.5" hidden="1" customHeight="1" x14ac:dyDescent="0.3">
      <c r="A613" s="2">
        <f>A599</f>
        <v>0</v>
      </c>
      <c r="C613" s="88" t="s">
        <v>7</v>
      </c>
      <c r="D613" s="89"/>
      <c r="E613" s="90"/>
      <c r="F613" s="91"/>
      <c r="G613" s="92"/>
      <c r="M613" s="6"/>
    </row>
    <row r="614" spans="1:13" s="2" customFormat="1" ht="19.5" hidden="1" customHeight="1" x14ac:dyDescent="0.3">
      <c r="A614" s="2">
        <f>A599</f>
        <v>0</v>
      </c>
      <c r="C614" s="88" t="s">
        <v>8</v>
      </c>
      <c r="D614" s="89"/>
      <c r="E614" s="90"/>
      <c r="F614" s="91"/>
      <c r="G614" s="92"/>
      <c r="M614" s="6"/>
    </row>
    <row r="615" spans="1:13" s="2" customFormat="1" ht="19.5" hidden="1" customHeight="1" x14ac:dyDescent="0.3">
      <c r="A615" s="2">
        <f>A599</f>
        <v>0</v>
      </c>
      <c r="C615" s="88" t="s">
        <v>9</v>
      </c>
      <c r="D615" s="89"/>
      <c r="E615" s="90"/>
      <c r="F615" s="91"/>
      <c r="G615" s="92"/>
      <c r="M615" s="6"/>
    </row>
    <row r="616" spans="1:13" s="2" customFormat="1" ht="19.5" hidden="1" customHeight="1" x14ac:dyDescent="0.3">
      <c r="A616" s="2">
        <f>A599</f>
        <v>0</v>
      </c>
      <c r="C616" s="88" t="s">
        <v>10</v>
      </c>
      <c r="D616" s="89"/>
      <c r="E616" s="90"/>
      <c r="F616" s="91"/>
      <c r="G616" s="92"/>
      <c r="M616" s="6"/>
    </row>
    <row r="617" spans="1:13" s="2" customFormat="1" ht="19.5" hidden="1" customHeight="1" x14ac:dyDescent="0.3">
      <c r="A617" s="2">
        <f>A599</f>
        <v>0</v>
      </c>
      <c r="C617" s="88" t="s">
        <v>11</v>
      </c>
      <c r="D617" s="89"/>
      <c r="E617" s="90"/>
      <c r="F617" s="91"/>
      <c r="G617" s="92"/>
      <c r="M617" s="6"/>
    </row>
    <row r="618" spans="1:13" s="2" customFormat="1" ht="19.5" hidden="1" customHeight="1" thickBot="1" x14ac:dyDescent="0.35">
      <c r="A618" s="2">
        <f>A599</f>
        <v>0</v>
      </c>
      <c r="C618" s="76" t="s">
        <v>12</v>
      </c>
      <c r="D618" s="77"/>
      <c r="E618" s="78"/>
      <c r="F618" s="79"/>
      <c r="G618" s="80"/>
      <c r="M618" s="6"/>
    </row>
    <row r="619" spans="1:13" hidden="1" x14ac:dyDescent="0.3">
      <c r="A619" s="2">
        <f>A599</f>
        <v>0</v>
      </c>
    </row>
    <row r="620" spans="1:13" hidden="1" x14ac:dyDescent="0.3">
      <c r="A620" s="2">
        <f>A599</f>
        <v>0</v>
      </c>
    </row>
    <row r="621" spans="1:13" hidden="1" x14ac:dyDescent="0.3">
      <c r="A621">
        <f>IF(D621&lt;&gt;"",1,0)</f>
        <v>0</v>
      </c>
      <c r="B621" s="81" t="s">
        <v>46</v>
      </c>
      <c r="C621" s="81"/>
      <c r="D621" s="82" t="str">
        <f>IF(VLOOKUP(M621,[1]summary!$A$42:$F$61,2,FALSE)&lt;&gt;"",VLOOKUP(M621,[1]summary!$A$42:$F$61,2,FALSE),"")</f>
        <v/>
      </c>
      <c r="E621" s="82"/>
      <c r="F621" s="82"/>
      <c r="G621" s="82"/>
      <c r="H621" s="82"/>
      <c r="I621" s="82"/>
      <c r="J621" s="82"/>
      <c r="K621" s="9"/>
      <c r="M621" s="1">
        <f>M567+1</f>
        <v>12</v>
      </c>
    </row>
    <row r="622" spans="1:13" hidden="1" x14ac:dyDescent="0.3">
      <c r="A622" s="2">
        <f>A621</f>
        <v>0</v>
      </c>
    </row>
    <row r="623" spans="1:13" ht="54.9" hidden="1" customHeight="1" thickBot="1" x14ac:dyDescent="0.35">
      <c r="A623" s="2">
        <f>A621</f>
        <v>0</v>
      </c>
      <c r="B623" s="83" t="s">
        <v>13</v>
      </c>
      <c r="C623" s="84"/>
      <c r="D623" s="85"/>
      <c r="E623" s="86" t="s">
        <v>14</v>
      </c>
      <c r="F623" s="87"/>
      <c r="G623" s="10" t="s">
        <v>15</v>
      </c>
      <c r="H623" s="11" t="s">
        <v>16</v>
      </c>
      <c r="I623" s="10" t="s">
        <v>17</v>
      </c>
      <c r="J623" s="12" t="s">
        <v>18</v>
      </c>
      <c r="K623" s="13" t="s">
        <v>19</v>
      </c>
    </row>
    <row r="624" spans="1:13" ht="25.5" hidden="1" customHeight="1" x14ac:dyDescent="0.3">
      <c r="A624" s="2">
        <f>A621*IF(B624&lt;&gt;"",1,0)</f>
        <v>0</v>
      </c>
      <c r="B624" s="71"/>
      <c r="C624" s="72"/>
      <c r="D624" s="73"/>
      <c r="E624" s="74"/>
      <c r="F624" s="75"/>
      <c r="G624" s="14" t="s">
        <v>21</v>
      </c>
      <c r="H624" s="15"/>
      <c r="I624" s="16"/>
      <c r="J624" s="17" t="str">
        <f t="shared" ref="J624:J630" si="11">IF(AND(H624&lt;&gt;"",I624&lt;&gt;""),H624*I624,"")</f>
        <v/>
      </c>
      <c r="K624" s="18" t="str">
        <f>IF(J624&lt;&gt;"",J624*IF(E612="platiteľ DPH",1.2,1),"")</f>
        <v/>
      </c>
    </row>
    <row r="625" spans="1:13" ht="25.5" hidden="1" customHeight="1" x14ac:dyDescent="0.3">
      <c r="A625" s="2">
        <f>A621*IF(B625&lt;&gt;"",1,0)</f>
        <v>0</v>
      </c>
      <c r="B625" s="53"/>
      <c r="C625" s="54"/>
      <c r="D625" s="55"/>
      <c r="E625" s="56"/>
      <c r="F625" s="57"/>
      <c r="G625" s="19" t="s">
        <v>21</v>
      </c>
      <c r="H625" s="20"/>
      <c r="I625" s="21"/>
      <c r="J625" s="22" t="str">
        <f t="shared" si="11"/>
        <v/>
      </c>
      <c r="K625" s="23" t="str">
        <f>IF(J625&lt;&gt;"",J625*IF(E612="platiteľ DPH",1.2,1),"")</f>
        <v/>
      </c>
    </row>
    <row r="626" spans="1:13" ht="25.5" hidden="1" customHeight="1" x14ac:dyDescent="0.3">
      <c r="A626" s="2">
        <f>A621*IF(B626&lt;&gt;"",1,0)</f>
        <v>0</v>
      </c>
      <c r="B626" s="53"/>
      <c r="C626" s="54"/>
      <c r="D626" s="55"/>
      <c r="E626" s="56"/>
      <c r="F626" s="57"/>
      <c r="G626" s="19" t="s">
        <v>21</v>
      </c>
      <c r="H626" s="20"/>
      <c r="I626" s="21"/>
      <c r="J626" s="22" t="str">
        <f t="shared" si="11"/>
        <v/>
      </c>
      <c r="K626" s="23" t="str">
        <f>IF(J626&lt;&gt;"",J626*IF(E612="platiteľ DPH",1.2,1),"")</f>
        <v/>
      </c>
    </row>
    <row r="627" spans="1:13" ht="25.5" hidden="1" customHeight="1" x14ac:dyDescent="0.3">
      <c r="A627" s="2">
        <f>A621*IF(B627&lt;&gt;"",1,0)</f>
        <v>0</v>
      </c>
      <c r="B627" s="53"/>
      <c r="C627" s="54"/>
      <c r="D627" s="55"/>
      <c r="E627" s="56"/>
      <c r="F627" s="57"/>
      <c r="G627" s="19" t="s">
        <v>21</v>
      </c>
      <c r="H627" s="20"/>
      <c r="I627" s="21"/>
      <c r="J627" s="22" t="str">
        <f t="shared" si="11"/>
        <v/>
      </c>
      <c r="K627" s="23" t="str">
        <f>IF(J627&lt;&gt;"",J627*IF(E612="platiteľ DPH",1.2,1),"")</f>
        <v/>
      </c>
    </row>
    <row r="628" spans="1:13" ht="25.5" hidden="1" customHeight="1" thickBot="1" x14ac:dyDescent="0.35">
      <c r="A628" s="2">
        <f>A621*IF(B628&lt;&gt;"",1,0)</f>
        <v>0</v>
      </c>
      <c r="B628" s="58"/>
      <c r="C628" s="59"/>
      <c r="D628" s="60"/>
      <c r="E628" s="61"/>
      <c r="F628" s="62"/>
      <c r="G628" s="24" t="s">
        <v>21</v>
      </c>
      <c r="H628" s="25"/>
      <c r="I628" s="26"/>
      <c r="J628" s="27" t="str">
        <f t="shared" si="11"/>
        <v/>
      </c>
      <c r="K628" s="28" t="str">
        <f>IF(J628&lt;&gt;"",J628*IF(E612="platiteľ DPH",1.2,1),"")</f>
        <v/>
      </c>
    </row>
    <row r="629" spans="1:13" ht="25.5" hidden="1" customHeight="1" x14ac:dyDescent="0.3">
      <c r="A629" s="2">
        <f>A621*IF(D629&lt;&gt;"",1,0)</f>
        <v>0</v>
      </c>
      <c r="B629" s="63" t="s">
        <v>22</v>
      </c>
      <c r="C629" s="64"/>
      <c r="D629" s="29" t="s">
        <v>23</v>
      </c>
      <c r="E629" s="67" t="s">
        <v>24</v>
      </c>
      <c r="F629" s="68"/>
      <c r="G629" s="14" t="s">
        <v>24</v>
      </c>
      <c r="H629" s="15"/>
      <c r="I629" s="16">
        <v>1</v>
      </c>
      <c r="J629" s="17" t="str">
        <f t="shared" si="11"/>
        <v/>
      </c>
      <c r="K629" s="18" t="str">
        <f>IF(J629&lt;&gt;"",J629*IF(E612="platiteľ DPH",1.2,1),"")</f>
        <v/>
      </c>
    </row>
    <row r="630" spans="1:13" ht="25.5" hidden="1" customHeight="1" thickBot="1" x14ac:dyDescent="0.35">
      <c r="A630" s="2">
        <f>A621*IF(D630&lt;&gt;"",1,0)</f>
        <v>0</v>
      </c>
      <c r="B630" s="65"/>
      <c r="C630" s="66"/>
      <c r="D630" s="30" t="s">
        <v>25</v>
      </c>
      <c r="E630" s="69" t="s">
        <v>24</v>
      </c>
      <c r="F630" s="70"/>
      <c r="G630" s="24" t="s">
        <v>24</v>
      </c>
      <c r="H630" s="25"/>
      <c r="I630" s="26">
        <v>1</v>
      </c>
      <c r="J630" s="27" t="str">
        <f t="shared" si="11"/>
        <v/>
      </c>
      <c r="K630" s="28" t="str">
        <f>IF(J630&lt;&gt;"",J630*IF(E612="platiteľ DPH",1.2,1),"")</f>
        <v/>
      </c>
    </row>
    <row r="631" spans="1:13" ht="25.5" hidden="1" customHeight="1" thickBot="1" x14ac:dyDescent="0.35">
      <c r="A631" s="31">
        <f>A621</f>
        <v>0</v>
      </c>
      <c r="B631" s="32"/>
      <c r="C631" s="33"/>
      <c r="D631" s="33"/>
      <c r="E631" s="33"/>
      <c r="F631" s="33"/>
      <c r="G631" s="33"/>
      <c r="H631" s="34"/>
      <c r="I631" s="34" t="s">
        <v>26</v>
      </c>
      <c r="J631" s="35" t="str">
        <f>IF(SUM(J624:J630)&gt;0,SUM(J624:J630),"")</f>
        <v/>
      </c>
      <c r="K631" s="35" t="str">
        <f>IF(SUM(K624:K630)&gt;0,SUM(K624:K630),"")</f>
        <v/>
      </c>
    </row>
    <row r="632" spans="1:13" hidden="1" x14ac:dyDescent="0.3">
      <c r="A632" s="2">
        <f>A621</f>
        <v>0</v>
      </c>
      <c r="B632" s="36" t="s">
        <v>27</v>
      </c>
      <c r="C632" s="37"/>
      <c r="D632" s="37"/>
      <c r="E632" s="37"/>
      <c r="F632" s="37"/>
      <c r="G632" s="37"/>
      <c r="H632" s="37"/>
      <c r="I632" s="37"/>
    </row>
    <row r="633" spans="1:13" hidden="1" x14ac:dyDescent="0.3">
      <c r="A633" s="2">
        <f>A621</f>
        <v>0</v>
      </c>
    </row>
    <row r="634" spans="1:13" hidden="1" x14ac:dyDescent="0.3">
      <c r="A634" s="2">
        <f>A621</f>
        <v>0</v>
      </c>
    </row>
    <row r="635" spans="1:13" hidden="1" x14ac:dyDescent="0.3">
      <c r="A635" s="2">
        <f>A621*IF([1]summary!$K$21="",1,0)</f>
        <v>0</v>
      </c>
      <c r="C635" s="46" t="s">
        <v>28</v>
      </c>
      <c r="D635" s="47"/>
      <c r="E635" s="47"/>
      <c r="F635" s="47"/>
      <c r="G635" s="47"/>
      <c r="H635" s="47"/>
      <c r="I635" s="47"/>
      <c r="J635" s="48"/>
    </row>
    <row r="636" spans="1:13" hidden="1" x14ac:dyDescent="0.3">
      <c r="A636" s="2">
        <f>A635</f>
        <v>0</v>
      </c>
    </row>
    <row r="637" spans="1:13" hidden="1" x14ac:dyDescent="0.3">
      <c r="A637" s="2">
        <f>A635</f>
        <v>0</v>
      </c>
    </row>
    <row r="638" spans="1:13" hidden="1" x14ac:dyDescent="0.3">
      <c r="A638" s="2">
        <f>A621*IF([1]summary!$F$10=M638,1,0)</f>
        <v>0</v>
      </c>
      <c r="B638" s="49" t="s">
        <v>29</v>
      </c>
      <c r="C638" s="49"/>
      <c r="D638" s="49"/>
      <c r="E638" s="49"/>
      <c r="F638" s="49"/>
      <c r="G638" s="49"/>
      <c r="H638" s="49"/>
      <c r="I638" s="49"/>
      <c r="J638" s="49"/>
      <c r="K638" s="49"/>
      <c r="M638" s="6" t="s">
        <v>30</v>
      </c>
    </row>
    <row r="639" spans="1:13" hidden="1" x14ac:dyDescent="0.3">
      <c r="A639" s="2">
        <f>A638</f>
        <v>0</v>
      </c>
    </row>
    <row r="640" spans="1:13" ht="15" hidden="1" customHeight="1" x14ac:dyDescent="0.3">
      <c r="A640" s="2">
        <f>A638</f>
        <v>0</v>
      </c>
      <c r="B640" s="50" t="s">
        <v>31</v>
      </c>
      <c r="C640" s="50"/>
      <c r="D640" s="50"/>
      <c r="E640" s="50"/>
      <c r="F640" s="50"/>
      <c r="G640" s="50"/>
      <c r="H640" s="50"/>
      <c r="I640" s="50"/>
      <c r="J640" s="50"/>
      <c r="K640" s="50"/>
    </row>
    <row r="641" spans="1:13" hidden="1" x14ac:dyDescent="0.3">
      <c r="A641" s="2">
        <f>A638</f>
        <v>0</v>
      </c>
    </row>
    <row r="642" spans="1:13" hidden="1" x14ac:dyDescent="0.3">
      <c r="A642" s="2">
        <f>A653</f>
        <v>0</v>
      </c>
    </row>
    <row r="643" spans="1:13" hidden="1" x14ac:dyDescent="0.3">
      <c r="A643" s="2">
        <f>A653</f>
        <v>0</v>
      </c>
      <c r="C643" s="38" t="s">
        <v>32</v>
      </c>
      <c r="D643" s="39"/>
    </row>
    <row r="644" spans="1:13" s="40" customFormat="1" hidden="1" x14ac:dyDescent="0.3">
      <c r="A644" s="2">
        <f>A653</f>
        <v>0</v>
      </c>
      <c r="C644" s="38"/>
      <c r="M644" s="41"/>
    </row>
    <row r="645" spans="1:13" s="40" customFormat="1" ht="15" hidden="1" customHeight="1" x14ac:dyDescent="0.3">
      <c r="A645" s="2">
        <f>A653</f>
        <v>0</v>
      </c>
      <c r="C645" s="38" t="s">
        <v>33</v>
      </c>
      <c r="D645" s="39"/>
      <c r="G645" s="42"/>
      <c r="H645" s="42"/>
      <c r="I645" s="42"/>
      <c r="J645" s="42"/>
      <c r="K645" s="42"/>
      <c r="M645" s="41"/>
    </row>
    <row r="646" spans="1:13" s="40" customFormat="1" hidden="1" x14ac:dyDescent="0.3">
      <c r="A646" s="2">
        <f>A653</f>
        <v>0</v>
      </c>
      <c r="F646" s="43"/>
      <c r="G646" s="51" t="str">
        <f>"podpis a pečiatka "&amp;IF([1]summary!$K$21="","navrhovateľa","dodávateľa")</f>
        <v>podpis a pečiatka dodávateľa</v>
      </c>
      <c r="H646" s="51"/>
      <c r="I646" s="51"/>
      <c r="J646" s="51"/>
      <c r="K646" s="51"/>
      <c r="M646" s="41"/>
    </row>
    <row r="647" spans="1:13" s="40" customFormat="1" hidden="1" x14ac:dyDescent="0.3">
      <c r="A647" s="2">
        <f>A653</f>
        <v>0</v>
      </c>
      <c r="F647" s="43"/>
      <c r="G647" s="44"/>
      <c r="H647" s="44"/>
      <c r="I647" s="44"/>
      <c r="J647" s="44"/>
      <c r="K647" s="44"/>
      <c r="M647" s="41"/>
    </row>
    <row r="648" spans="1:13" ht="15" hidden="1" customHeight="1" x14ac:dyDescent="0.3">
      <c r="A648" s="2">
        <f>A653*IF([1]summary!$K$21="",1,0)</f>
        <v>0</v>
      </c>
      <c r="B648" s="52" t="s">
        <v>34</v>
      </c>
      <c r="C648" s="52"/>
      <c r="D648" s="52"/>
      <c r="E648" s="52"/>
      <c r="F648" s="52"/>
      <c r="G648" s="52"/>
      <c r="H648" s="52"/>
      <c r="I648" s="52"/>
      <c r="J648" s="52"/>
      <c r="K648" s="52"/>
      <c r="L648" s="45"/>
    </row>
    <row r="649" spans="1:13" hidden="1" x14ac:dyDescent="0.3">
      <c r="A649" s="2">
        <f>A648</f>
        <v>0</v>
      </c>
      <c r="B649" s="52"/>
      <c r="C649" s="52"/>
      <c r="D649" s="52"/>
      <c r="E649" s="52"/>
      <c r="F649" s="52"/>
      <c r="G649" s="52"/>
      <c r="H649" s="52"/>
      <c r="I649" s="52"/>
      <c r="J649" s="52"/>
      <c r="K649" s="52"/>
      <c r="L649" s="45"/>
    </row>
    <row r="650" spans="1:13" ht="15" hidden="1" customHeight="1" x14ac:dyDescent="0.3">
      <c r="A650" s="2">
        <f>A653*IF(A648=1,0,1)</f>
        <v>0</v>
      </c>
      <c r="B650" s="52" t="s">
        <v>35</v>
      </c>
      <c r="C650" s="52"/>
      <c r="D650" s="52"/>
      <c r="E650" s="52"/>
      <c r="F650" s="52"/>
      <c r="G650" s="52"/>
      <c r="H650" s="52"/>
      <c r="I650" s="52"/>
      <c r="J650" s="52"/>
      <c r="K650" s="52"/>
      <c r="L650" s="45"/>
    </row>
    <row r="651" spans="1:13" hidden="1" x14ac:dyDescent="0.3">
      <c r="A651" s="2">
        <f>A650</f>
        <v>0</v>
      </c>
      <c r="B651" s="52"/>
      <c r="C651" s="52"/>
      <c r="D651" s="52"/>
      <c r="E651" s="52"/>
      <c r="F651" s="52"/>
      <c r="G651" s="52"/>
      <c r="H651" s="52"/>
      <c r="I651" s="52"/>
      <c r="J651" s="52"/>
      <c r="K651" s="52"/>
      <c r="L651" s="45"/>
    </row>
    <row r="652" spans="1:13" s="2" customFormat="1" ht="21" hidden="1" x14ac:dyDescent="0.3">
      <c r="A652" s="2">
        <f>A653*IF(J652="",0,1)</f>
        <v>0</v>
      </c>
      <c r="B652" s="4"/>
      <c r="C652" s="5"/>
      <c r="D652" s="5"/>
      <c r="E652" s="5"/>
      <c r="F652" s="5"/>
      <c r="G652" s="5"/>
      <c r="H652" s="5"/>
      <c r="I652" s="5"/>
      <c r="J652" s="97" t="str">
        <f>IF([1]summary!$K$21="",'[1]Výzva na prieskum trhu'!$C$143,"")</f>
        <v/>
      </c>
      <c r="K652" s="97"/>
      <c r="M652" s="6"/>
    </row>
    <row r="653" spans="1:13" s="2" customFormat="1" ht="23.25" hidden="1" customHeight="1" x14ac:dyDescent="0.3">
      <c r="A653" s="2">
        <f>IF([1]summary!$K$21="",IF([1]summary!$G$17="všetky predmety spolu",0,1)*A675,IF([1]summary!$E$63="cenové ponuky komplexne",0,1)*A675)</f>
        <v>0</v>
      </c>
      <c r="B653" s="98" t="str">
        <f>IF([1]summary!$K$21="",'[1]Výzva na prieskum trhu'!$B$2,'[1]Výzva na predkladanie ponúk'!$E$102)</f>
        <v xml:space="preserve"> – Príloha č. 2:</v>
      </c>
      <c r="C653" s="98"/>
      <c r="D653" s="98"/>
      <c r="E653" s="98"/>
      <c r="F653" s="98"/>
      <c r="G653" s="98"/>
      <c r="H653" s="98"/>
      <c r="I653" s="98"/>
      <c r="J653" s="98"/>
      <c r="K653" s="98"/>
      <c r="M653" s="6"/>
    </row>
    <row r="654" spans="1:13" s="2" customFormat="1" hidden="1" x14ac:dyDescent="0.3">
      <c r="A654" s="2">
        <f>A653</f>
        <v>0</v>
      </c>
      <c r="B654" s="7"/>
      <c r="C654" s="7"/>
      <c r="D654" s="7"/>
      <c r="E654" s="7"/>
      <c r="F654" s="7"/>
      <c r="G654" s="7"/>
      <c r="H654" s="7"/>
      <c r="I654" s="7"/>
      <c r="J654" s="7"/>
      <c r="K654" s="7"/>
      <c r="M654" s="6"/>
    </row>
    <row r="655" spans="1:13" s="2" customFormat="1" ht="23.4" hidden="1" x14ac:dyDescent="0.3">
      <c r="A655" s="2">
        <f>A653</f>
        <v>0</v>
      </c>
      <c r="B655" s="98" t="str">
        <f>IF([1]summary!$K$21="",'[1]Výzva na prieskum trhu'!$E$143,'[1]Výzva na predkladanie ponúk'!$H$102)</f>
        <v>Cena dodávaného predmetu zákazky</v>
      </c>
      <c r="C655" s="98"/>
      <c r="D655" s="98"/>
      <c r="E655" s="98"/>
      <c r="F655" s="98"/>
      <c r="G655" s="98"/>
      <c r="H655" s="98"/>
      <c r="I655" s="98"/>
      <c r="J655" s="98"/>
      <c r="K655" s="98"/>
      <c r="M655" s="6"/>
    </row>
    <row r="656" spans="1:13" hidden="1" x14ac:dyDescent="0.3">
      <c r="A656" s="2">
        <f>A653</f>
        <v>0</v>
      </c>
    </row>
    <row r="657" spans="1:13" ht="15" hidden="1" customHeight="1" x14ac:dyDescent="0.3">
      <c r="A657" s="2">
        <f>A653</f>
        <v>0</v>
      </c>
      <c r="B657" s="50" t="s">
        <v>1</v>
      </c>
      <c r="C657" s="50"/>
      <c r="D657" s="50"/>
      <c r="E657" s="50"/>
      <c r="F657" s="50"/>
      <c r="G657" s="50"/>
      <c r="H657" s="50"/>
      <c r="I657" s="50"/>
      <c r="J657" s="50"/>
      <c r="K657" s="50"/>
    </row>
    <row r="658" spans="1:13" hidden="1" x14ac:dyDescent="0.3">
      <c r="A658" s="2">
        <f>A653</f>
        <v>0</v>
      </c>
      <c r="B658" s="50"/>
      <c r="C658" s="50"/>
      <c r="D658" s="50"/>
      <c r="E658" s="50"/>
      <c r="F658" s="50"/>
      <c r="G658" s="50"/>
      <c r="H658" s="50"/>
      <c r="I658" s="50"/>
      <c r="J658" s="50"/>
      <c r="K658" s="50"/>
    </row>
    <row r="659" spans="1:13" hidden="1" x14ac:dyDescent="0.3">
      <c r="A659" s="2">
        <f>A653</f>
        <v>0</v>
      </c>
      <c r="B659" s="50"/>
      <c r="C659" s="50"/>
      <c r="D659" s="50"/>
      <c r="E659" s="50"/>
      <c r="F659" s="50"/>
      <c r="G659" s="50"/>
      <c r="H659" s="50"/>
      <c r="I659" s="50"/>
      <c r="J659" s="50"/>
      <c r="K659" s="50"/>
    </row>
    <row r="660" spans="1:13" hidden="1" x14ac:dyDescent="0.3">
      <c r="A660" s="2">
        <f>A653</f>
        <v>0</v>
      </c>
    </row>
    <row r="661" spans="1:13" s="2" customFormat="1" ht="19.5" hidden="1" customHeight="1" thickBot="1" x14ac:dyDescent="0.35">
      <c r="A661" s="2">
        <f>A653</f>
        <v>0</v>
      </c>
      <c r="C661" s="99" t="str">
        <f>"Identifikačné údaje "&amp;IF([1]summary!$K$21="","navrhovateľa:","dodávateľa:")</f>
        <v>Identifikačné údaje dodávateľa:</v>
      </c>
      <c r="D661" s="100"/>
      <c r="E661" s="100"/>
      <c r="F661" s="100"/>
      <c r="G661" s="101"/>
      <c r="M661" s="6"/>
    </row>
    <row r="662" spans="1:13" s="2" customFormat="1" ht="19.5" hidden="1" customHeight="1" x14ac:dyDescent="0.3">
      <c r="A662" s="2">
        <f>A653</f>
        <v>0</v>
      </c>
      <c r="C662" s="102" t="s">
        <v>2</v>
      </c>
      <c r="D662" s="103"/>
      <c r="E662" s="104"/>
      <c r="F662" s="105"/>
      <c r="G662" s="106"/>
      <c r="M662" s="6"/>
    </row>
    <row r="663" spans="1:13" s="2" customFormat="1" ht="39" hidden="1" customHeight="1" x14ac:dyDescent="0.3">
      <c r="A663" s="2">
        <f>A653</f>
        <v>0</v>
      </c>
      <c r="C663" s="95" t="s">
        <v>3</v>
      </c>
      <c r="D663" s="96"/>
      <c r="E663" s="90"/>
      <c r="F663" s="91"/>
      <c r="G663" s="92"/>
      <c r="M663" s="6"/>
    </row>
    <row r="664" spans="1:13" s="2" customFormat="1" ht="19.5" hidden="1" customHeight="1" x14ac:dyDescent="0.3">
      <c r="A664" s="2">
        <f>A653</f>
        <v>0</v>
      </c>
      <c r="C664" s="88" t="s">
        <v>4</v>
      </c>
      <c r="D664" s="89"/>
      <c r="E664" s="90"/>
      <c r="F664" s="91"/>
      <c r="G664" s="92"/>
      <c r="M664" s="6"/>
    </row>
    <row r="665" spans="1:13" s="2" customFormat="1" ht="19.5" hidden="1" customHeight="1" x14ac:dyDescent="0.3">
      <c r="A665" s="2">
        <f>A653</f>
        <v>0</v>
      </c>
      <c r="C665" s="88" t="s">
        <v>5</v>
      </c>
      <c r="D665" s="89"/>
      <c r="E665" s="90"/>
      <c r="F665" s="91"/>
      <c r="G665" s="92"/>
      <c r="M665" s="6"/>
    </row>
    <row r="666" spans="1:13" s="2" customFormat="1" ht="30" hidden="1" customHeight="1" x14ac:dyDescent="0.3">
      <c r="A666" s="2">
        <f>A653</f>
        <v>0</v>
      </c>
      <c r="C666" s="93" t="s">
        <v>6</v>
      </c>
      <c r="D666" s="94"/>
      <c r="E666" s="90"/>
      <c r="F666" s="91"/>
      <c r="G666" s="92"/>
      <c r="M666" s="6"/>
    </row>
    <row r="667" spans="1:13" s="2" customFormat="1" ht="19.5" hidden="1" customHeight="1" x14ac:dyDescent="0.3">
      <c r="A667" s="2">
        <f>A653</f>
        <v>0</v>
      </c>
      <c r="C667" s="88" t="s">
        <v>7</v>
      </c>
      <c r="D667" s="89"/>
      <c r="E667" s="90"/>
      <c r="F667" s="91"/>
      <c r="G667" s="92"/>
      <c r="M667" s="6"/>
    </row>
    <row r="668" spans="1:13" s="2" customFormat="1" ht="19.5" hidden="1" customHeight="1" x14ac:dyDescent="0.3">
      <c r="A668" s="2">
        <f>A653</f>
        <v>0</v>
      </c>
      <c r="C668" s="88" t="s">
        <v>8</v>
      </c>
      <c r="D668" s="89"/>
      <c r="E668" s="90"/>
      <c r="F668" s="91"/>
      <c r="G668" s="92"/>
      <c r="M668" s="6"/>
    </row>
    <row r="669" spans="1:13" s="2" customFormat="1" ht="19.5" hidden="1" customHeight="1" x14ac:dyDescent="0.3">
      <c r="A669" s="2">
        <f>A653</f>
        <v>0</v>
      </c>
      <c r="C669" s="88" t="s">
        <v>9</v>
      </c>
      <c r="D669" s="89"/>
      <c r="E669" s="90"/>
      <c r="F669" s="91"/>
      <c r="G669" s="92"/>
      <c r="M669" s="6"/>
    </row>
    <row r="670" spans="1:13" s="2" customFormat="1" ht="19.5" hidden="1" customHeight="1" x14ac:dyDescent="0.3">
      <c r="A670" s="2">
        <f>A653</f>
        <v>0</v>
      </c>
      <c r="C670" s="88" t="s">
        <v>10</v>
      </c>
      <c r="D670" s="89"/>
      <c r="E670" s="90"/>
      <c r="F670" s="91"/>
      <c r="G670" s="92"/>
      <c r="M670" s="6"/>
    </row>
    <row r="671" spans="1:13" s="2" customFormat="1" ht="19.5" hidden="1" customHeight="1" x14ac:dyDescent="0.3">
      <c r="A671" s="2">
        <f>A653</f>
        <v>0</v>
      </c>
      <c r="C671" s="88" t="s">
        <v>11</v>
      </c>
      <c r="D671" s="89"/>
      <c r="E671" s="90"/>
      <c r="F671" s="91"/>
      <c r="G671" s="92"/>
      <c r="M671" s="6"/>
    </row>
    <row r="672" spans="1:13" s="2" customFormat="1" ht="19.5" hidden="1" customHeight="1" thickBot="1" x14ac:dyDescent="0.35">
      <c r="A672" s="2">
        <f>A653</f>
        <v>0</v>
      </c>
      <c r="C672" s="76" t="s">
        <v>12</v>
      </c>
      <c r="D672" s="77"/>
      <c r="E672" s="78"/>
      <c r="F672" s="79"/>
      <c r="G672" s="80"/>
      <c r="M672" s="6"/>
    </row>
    <row r="673" spans="1:13" hidden="1" x14ac:dyDescent="0.3">
      <c r="A673" s="2">
        <f>A653</f>
        <v>0</v>
      </c>
    </row>
    <row r="674" spans="1:13" hidden="1" x14ac:dyDescent="0.3">
      <c r="A674" s="2">
        <f>A653</f>
        <v>0</v>
      </c>
    </row>
    <row r="675" spans="1:13" hidden="1" x14ac:dyDescent="0.3">
      <c r="A675">
        <f>IF(D675&lt;&gt;"",1,0)</f>
        <v>0</v>
      </c>
      <c r="B675" s="81" t="s">
        <v>47</v>
      </c>
      <c r="C675" s="81"/>
      <c r="D675" s="82" t="str">
        <f>IF(VLOOKUP(M675,[1]summary!$A$42:$F$61,2,FALSE)&lt;&gt;"",VLOOKUP(M675,[1]summary!$A$42:$F$61,2,FALSE),"")</f>
        <v/>
      </c>
      <c r="E675" s="82"/>
      <c r="F675" s="82"/>
      <c r="G675" s="82"/>
      <c r="H675" s="82"/>
      <c r="I675" s="82"/>
      <c r="J675" s="82"/>
      <c r="K675" s="9"/>
      <c r="M675" s="1">
        <f>M621+1</f>
        <v>13</v>
      </c>
    </row>
    <row r="676" spans="1:13" hidden="1" x14ac:dyDescent="0.3">
      <c r="A676" s="2">
        <f>A675</f>
        <v>0</v>
      </c>
    </row>
    <row r="677" spans="1:13" ht="54.9" hidden="1" customHeight="1" thickBot="1" x14ac:dyDescent="0.35">
      <c r="A677" s="2">
        <f>A675</f>
        <v>0</v>
      </c>
      <c r="B677" s="83" t="s">
        <v>13</v>
      </c>
      <c r="C677" s="84"/>
      <c r="D677" s="85"/>
      <c r="E677" s="86" t="s">
        <v>14</v>
      </c>
      <c r="F677" s="87"/>
      <c r="G677" s="10" t="s">
        <v>15</v>
      </c>
      <c r="H677" s="11" t="s">
        <v>16</v>
      </c>
      <c r="I677" s="10" t="s">
        <v>17</v>
      </c>
      <c r="J677" s="12" t="s">
        <v>18</v>
      </c>
      <c r="K677" s="13" t="s">
        <v>19</v>
      </c>
    </row>
    <row r="678" spans="1:13" ht="25.5" hidden="1" customHeight="1" x14ac:dyDescent="0.3">
      <c r="A678" s="2">
        <f>A675*IF(B678&lt;&gt;"",1,0)</f>
        <v>0</v>
      </c>
      <c r="B678" s="71"/>
      <c r="C678" s="72"/>
      <c r="D678" s="73"/>
      <c r="E678" s="74"/>
      <c r="F678" s="75"/>
      <c r="G678" s="14" t="s">
        <v>21</v>
      </c>
      <c r="H678" s="15"/>
      <c r="I678" s="16"/>
      <c r="J678" s="17" t="str">
        <f t="shared" ref="J678:J684" si="12">IF(AND(H678&lt;&gt;"",I678&lt;&gt;""),H678*I678,"")</f>
        <v/>
      </c>
      <c r="K678" s="18" t="str">
        <f>IF(J678&lt;&gt;"",J678*IF(E666="platiteľ DPH",1.2,1),"")</f>
        <v/>
      </c>
    </row>
    <row r="679" spans="1:13" ht="25.5" hidden="1" customHeight="1" x14ac:dyDescent="0.3">
      <c r="A679" s="2">
        <f>A675*IF(B679&lt;&gt;"",1,0)</f>
        <v>0</v>
      </c>
      <c r="B679" s="53"/>
      <c r="C679" s="54"/>
      <c r="D679" s="55"/>
      <c r="E679" s="56"/>
      <c r="F679" s="57"/>
      <c r="G679" s="19" t="s">
        <v>21</v>
      </c>
      <c r="H679" s="20"/>
      <c r="I679" s="21"/>
      <c r="J679" s="22" t="str">
        <f t="shared" si="12"/>
        <v/>
      </c>
      <c r="K679" s="23" t="str">
        <f>IF(J679&lt;&gt;"",J679*IF(E666="platiteľ DPH",1.2,1),"")</f>
        <v/>
      </c>
    </row>
    <row r="680" spans="1:13" ht="25.5" hidden="1" customHeight="1" x14ac:dyDescent="0.3">
      <c r="A680" s="2">
        <f>A675*IF(B680&lt;&gt;"",1,0)</f>
        <v>0</v>
      </c>
      <c r="B680" s="53"/>
      <c r="C680" s="54"/>
      <c r="D680" s="55"/>
      <c r="E680" s="56"/>
      <c r="F680" s="57"/>
      <c r="G680" s="19" t="s">
        <v>21</v>
      </c>
      <c r="H680" s="20"/>
      <c r="I680" s="21"/>
      <c r="J680" s="22" t="str">
        <f t="shared" si="12"/>
        <v/>
      </c>
      <c r="K680" s="23" t="str">
        <f>IF(J680&lt;&gt;"",J680*IF(E666="platiteľ DPH",1.2,1),"")</f>
        <v/>
      </c>
    </row>
    <row r="681" spans="1:13" ht="25.5" hidden="1" customHeight="1" x14ac:dyDescent="0.3">
      <c r="A681" s="2">
        <f>A675*IF(B681&lt;&gt;"",1,0)</f>
        <v>0</v>
      </c>
      <c r="B681" s="53"/>
      <c r="C681" s="54"/>
      <c r="D681" s="55"/>
      <c r="E681" s="56"/>
      <c r="F681" s="57"/>
      <c r="G681" s="19" t="s">
        <v>21</v>
      </c>
      <c r="H681" s="20"/>
      <c r="I681" s="21"/>
      <c r="J681" s="22" t="str">
        <f t="shared" si="12"/>
        <v/>
      </c>
      <c r="K681" s="23" t="str">
        <f>IF(J681&lt;&gt;"",J681*IF(E666="platiteľ DPH",1.2,1),"")</f>
        <v/>
      </c>
    </row>
    <row r="682" spans="1:13" ht="25.5" hidden="1" customHeight="1" thickBot="1" x14ac:dyDescent="0.35">
      <c r="A682" s="2">
        <f>A675*IF(B682&lt;&gt;"",1,0)</f>
        <v>0</v>
      </c>
      <c r="B682" s="58"/>
      <c r="C682" s="59"/>
      <c r="D682" s="60"/>
      <c r="E682" s="61"/>
      <c r="F682" s="62"/>
      <c r="G682" s="24" t="s">
        <v>21</v>
      </c>
      <c r="H682" s="25"/>
      <c r="I682" s="26"/>
      <c r="J682" s="27" t="str">
        <f t="shared" si="12"/>
        <v/>
      </c>
      <c r="K682" s="28" t="str">
        <f>IF(J682&lt;&gt;"",J682*IF(E666="platiteľ DPH",1.2,1),"")</f>
        <v/>
      </c>
    </row>
    <row r="683" spans="1:13" ht="25.5" hidden="1" customHeight="1" x14ac:dyDescent="0.3">
      <c r="A683" s="2">
        <f>A675*IF(D683&lt;&gt;"",1,0)</f>
        <v>0</v>
      </c>
      <c r="B683" s="63" t="s">
        <v>22</v>
      </c>
      <c r="C683" s="64"/>
      <c r="D683" s="29" t="s">
        <v>23</v>
      </c>
      <c r="E683" s="67" t="s">
        <v>24</v>
      </c>
      <c r="F683" s="68"/>
      <c r="G683" s="14" t="s">
        <v>24</v>
      </c>
      <c r="H683" s="15"/>
      <c r="I683" s="16">
        <v>1</v>
      </c>
      <c r="J683" s="17" t="str">
        <f t="shared" si="12"/>
        <v/>
      </c>
      <c r="K683" s="18" t="str">
        <f>IF(J683&lt;&gt;"",J683*IF(E666="platiteľ DPH",1.2,1),"")</f>
        <v/>
      </c>
    </row>
    <row r="684" spans="1:13" ht="25.5" hidden="1" customHeight="1" thickBot="1" x14ac:dyDescent="0.35">
      <c r="A684" s="2">
        <f>A675*IF(D684&lt;&gt;"",1,0)</f>
        <v>0</v>
      </c>
      <c r="B684" s="65"/>
      <c r="C684" s="66"/>
      <c r="D684" s="30" t="s">
        <v>25</v>
      </c>
      <c r="E684" s="69" t="s">
        <v>24</v>
      </c>
      <c r="F684" s="70"/>
      <c r="G684" s="24" t="s">
        <v>24</v>
      </c>
      <c r="H684" s="25"/>
      <c r="I684" s="26">
        <v>1</v>
      </c>
      <c r="J684" s="27" t="str">
        <f t="shared" si="12"/>
        <v/>
      </c>
      <c r="K684" s="28" t="str">
        <f>IF(J684&lt;&gt;"",J684*IF(E666="platiteľ DPH",1.2,1),"")</f>
        <v/>
      </c>
    </row>
    <row r="685" spans="1:13" ht="25.5" hidden="1" customHeight="1" thickBot="1" x14ac:dyDescent="0.35">
      <c r="A685" s="31">
        <f>A675</f>
        <v>0</v>
      </c>
      <c r="B685" s="32"/>
      <c r="C685" s="33"/>
      <c r="D685" s="33"/>
      <c r="E685" s="33"/>
      <c r="F685" s="33"/>
      <c r="G685" s="33"/>
      <c r="H685" s="34"/>
      <c r="I685" s="34" t="s">
        <v>26</v>
      </c>
      <c r="J685" s="35" t="str">
        <f>IF(SUM(J678:J684)&gt;0,SUM(J678:J684),"")</f>
        <v/>
      </c>
      <c r="K685" s="35" t="str">
        <f>IF(SUM(K678:K684)&gt;0,SUM(K678:K684),"")</f>
        <v/>
      </c>
    </row>
    <row r="686" spans="1:13" hidden="1" x14ac:dyDescent="0.3">
      <c r="A686" s="2">
        <f>A675</f>
        <v>0</v>
      </c>
      <c r="B686" s="36" t="s">
        <v>27</v>
      </c>
      <c r="C686" s="37"/>
      <c r="D686" s="37"/>
      <c r="E686" s="37"/>
      <c r="F686" s="37"/>
      <c r="G686" s="37"/>
      <c r="H686" s="37"/>
      <c r="I686" s="37"/>
    </row>
    <row r="687" spans="1:13" hidden="1" x14ac:dyDescent="0.3">
      <c r="A687" s="2">
        <f>A675</f>
        <v>0</v>
      </c>
    </row>
    <row r="688" spans="1:13" hidden="1" x14ac:dyDescent="0.3">
      <c r="A688" s="2">
        <f>A675</f>
        <v>0</v>
      </c>
    </row>
    <row r="689" spans="1:13" hidden="1" x14ac:dyDescent="0.3">
      <c r="A689" s="2">
        <f>A675*IF([1]summary!$K$21="",1,0)</f>
        <v>0</v>
      </c>
      <c r="C689" s="46" t="s">
        <v>28</v>
      </c>
      <c r="D689" s="47"/>
      <c r="E689" s="47"/>
      <c r="F689" s="47"/>
      <c r="G689" s="47"/>
      <c r="H689" s="47"/>
      <c r="I689" s="47"/>
      <c r="J689" s="48"/>
    </row>
    <row r="690" spans="1:13" hidden="1" x14ac:dyDescent="0.3">
      <c r="A690" s="2">
        <f>A689</f>
        <v>0</v>
      </c>
    </row>
    <row r="691" spans="1:13" hidden="1" x14ac:dyDescent="0.3">
      <c r="A691" s="2">
        <f>A689</f>
        <v>0</v>
      </c>
    </row>
    <row r="692" spans="1:13" hidden="1" x14ac:dyDescent="0.3">
      <c r="A692" s="2">
        <f>A675*IF([1]summary!$F$10=M692,1,0)</f>
        <v>0</v>
      </c>
      <c r="B692" s="49" t="s">
        <v>29</v>
      </c>
      <c r="C692" s="49"/>
      <c r="D692" s="49"/>
      <c r="E692" s="49"/>
      <c r="F692" s="49"/>
      <c r="G692" s="49"/>
      <c r="H692" s="49"/>
      <c r="I692" s="49"/>
      <c r="J692" s="49"/>
      <c r="K692" s="49"/>
      <c r="M692" s="6" t="s">
        <v>30</v>
      </c>
    </row>
    <row r="693" spans="1:13" hidden="1" x14ac:dyDescent="0.3">
      <c r="A693" s="2">
        <f>A692</f>
        <v>0</v>
      </c>
    </row>
    <row r="694" spans="1:13" ht="15" hidden="1" customHeight="1" x14ac:dyDescent="0.3">
      <c r="A694" s="2">
        <f>A692</f>
        <v>0</v>
      </c>
      <c r="B694" s="50" t="s">
        <v>31</v>
      </c>
      <c r="C694" s="50"/>
      <c r="D694" s="50"/>
      <c r="E694" s="50"/>
      <c r="F694" s="50"/>
      <c r="G694" s="50"/>
      <c r="H694" s="50"/>
      <c r="I694" s="50"/>
      <c r="J694" s="50"/>
      <c r="K694" s="50"/>
    </row>
    <row r="695" spans="1:13" hidden="1" x14ac:dyDescent="0.3">
      <c r="A695" s="2">
        <f>A692</f>
        <v>0</v>
      </c>
    </row>
    <row r="696" spans="1:13" hidden="1" x14ac:dyDescent="0.3">
      <c r="A696" s="2">
        <f>A707</f>
        <v>0</v>
      </c>
    </row>
    <row r="697" spans="1:13" hidden="1" x14ac:dyDescent="0.3">
      <c r="A697" s="2">
        <f>A707</f>
        <v>0</v>
      </c>
      <c r="C697" s="38" t="s">
        <v>32</v>
      </c>
      <c r="D697" s="39"/>
    </row>
    <row r="698" spans="1:13" s="40" customFormat="1" hidden="1" x14ac:dyDescent="0.3">
      <c r="A698" s="2">
        <f>A707</f>
        <v>0</v>
      </c>
      <c r="C698" s="38"/>
      <c r="M698" s="41"/>
    </row>
    <row r="699" spans="1:13" s="40" customFormat="1" ht="15" hidden="1" customHeight="1" x14ac:dyDescent="0.3">
      <c r="A699" s="2">
        <f>A707</f>
        <v>0</v>
      </c>
      <c r="C699" s="38" t="s">
        <v>33</v>
      </c>
      <c r="D699" s="39"/>
      <c r="G699" s="42"/>
      <c r="H699" s="42"/>
      <c r="I699" s="42"/>
      <c r="J699" s="42"/>
      <c r="K699" s="42"/>
      <c r="M699" s="41"/>
    </row>
    <row r="700" spans="1:13" s="40" customFormat="1" hidden="1" x14ac:dyDescent="0.3">
      <c r="A700" s="2">
        <f>A707</f>
        <v>0</v>
      </c>
      <c r="F700" s="43"/>
      <c r="G700" s="51" t="str">
        <f>"podpis a pečiatka "&amp;IF([1]summary!$K$21="","navrhovateľa","dodávateľa")</f>
        <v>podpis a pečiatka dodávateľa</v>
      </c>
      <c r="H700" s="51"/>
      <c r="I700" s="51"/>
      <c r="J700" s="51"/>
      <c r="K700" s="51"/>
      <c r="M700" s="41"/>
    </row>
    <row r="701" spans="1:13" s="40" customFormat="1" hidden="1" x14ac:dyDescent="0.3">
      <c r="A701" s="2">
        <f>A707</f>
        <v>0</v>
      </c>
      <c r="F701" s="43"/>
      <c r="G701" s="44"/>
      <c r="H701" s="44"/>
      <c r="I701" s="44"/>
      <c r="J701" s="44"/>
      <c r="K701" s="44"/>
      <c r="M701" s="41"/>
    </row>
    <row r="702" spans="1:13" ht="15" hidden="1" customHeight="1" x14ac:dyDescent="0.3">
      <c r="A702" s="2">
        <f>A707*IF([1]summary!$K$21="",1,0)</f>
        <v>0</v>
      </c>
      <c r="B702" s="52" t="s">
        <v>34</v>
      </c>
      <c r="C702" s="52"/>
      <c r="D702" s="52"/>
      <c r="E702" s="52"/>
      <c r="F702" s="52"/>
      <c r="G702" s="52"/>
      <c r="H702" s="52"/>
      <c r="I702" s="52"/>
      <c r="J702" s="52"/>
      <c r="K702" s="52"/>
      <c r="L702" s="45"/>
    </row>
    <row r="703" spans="1:13" hidden="1" x14ac:dyDescent="0.3">
      <c r="A703" s="2">
        <f>A702</f>
        <v>0</v>
      </c>
      <c r="B703" s="52"/>
      <c r="C703" s="52"/>
      <c r="D703" s="52"/>
      <c r="E703" s="52"/>
      <c r="F703" s="52"/>
      <c r="G703" s="52"/>
      <c r="H703" s="52"/>
      <c r="I703" s="52"/>
      <c r="J703" s="52"/>
      <c r="K703" s="52"/>
      <c r="L703" s="45"/>
    </row>
    <row r="704" spans="1:13" ht="15" hidden="1" customHeight="1" x14ac:dyDescent="0.3">
      <c r="A704" s="2">
        <f>A707*IF(A702=1,0,1)</f>
        <v>0</v>
      </c>
      <c r="B704" s="52" t="s">
        <v>35</v>
      </c>
      <c r="C704" s="52"/>
      <c r="D704" s="52"/>
      <c r="E704" s="52"/>
      <c r="F704" s="52"/>
      <c r="G704" s="52"/>
      <c r="H704" s="52"/>
      <c r="I704" s="52"/>
      <c r="J704" s="52"/>
      <c r="K704" s="52"/>
      <c r="L704" s="45"/>
    </row>
    <row r="705" spans="1:13" hidden="1" x14ac:dyDescent="0.3">
      <c r="A705" s="2">
        <f>A704</f>
        <v>0</v>
      </c>
      <c r="B705" s="52"/>
      <c r="C705" s="52"/>
      <c r="D705" s="52"/>
      <c r="E705" s="52"/>
      <c r="F705" s="52"/>
      <c r="G705" s="52"/>
      <c r="H705" s="52"/>
      <c r="I705" s="52"/>
      <c r="J705" s="52"/>
      <c r="K705" s="52"/>
      <c r="L705" s="45"/>
    </row>
    <row r="706" spans="1:13" s="2" customFormat="1" ht="21" hidden="1" x14ac:dyDescent="0.3">
      <c r="A706" s="2">
        <f>A707*IF(J706="",0,1)</f>
        <v>0</v>
      </c>
      <c r="B706" s="4"/>
      <c r="C706" s="5"/>
      <c r="D706" s="5"/>
      <c r="E706" s="5"/>
      <c r="F706" s="5"/>
      <c r="G706" s="5"/>
      <c r="H706" s="5"/>
      <c r="I706" s="5"/>
      <c r="J706" s="97" t="str">
        <f>IF([1]summary!$K$21="",'[1]Výzva na prieskum trhu'!$C$143,"")</f>
        <v/>
      </c>
      <c r="K706" s="97"/>
      <c r="M706" s="6"/>
    </row>
    <row r="707" spans="1:13" s="2" customFormat="1" ht="23.4" hidden="1" x14ac:dyDescent="0.3">
      <c r="A707" s="2">
        <f>IF([1]summary!$K$21="",IF([1]summary!$G$17="všetky predmety spolu",0,1)*A729,IF([1]summary!$E$63="cenové ponuky komplexne",0,1)*A729)</f>
        <v>0</v>
      </c>
      <c r="B707" s="98" t="str">
        <f>IF([1]summary!$K$21="",'[1]Výzva na prieskum trhu'!$B$2,'[1]Výzva na predkladanie ponúk'!$E$102)</f>
        <v xml:space="preserve"> – Príloha č. 2:</v>
      </c>
      <c r="C707" s="98"/>
      <c r="D707" s="98"/>
      <c r="E707" s="98"/>
      <c r="F707" s="98"/>
      <c r="G707" s="98"/>
      <c r="H707" s="98"/>
      <c r="I707" s="98"/>
      <c r="J707" s="98"/>
      <c r="K707" s="98"/>
      <c r="M707" s="6"/>
    </row>
    <row r="708" spans="1:13" s="2" customFormat="1" hidden="1" x14ac:dyDescent="0.3">
      <c r="A708" s="2">
        <f>A707</f>
        <v>0</v>
      </c>
      <c r="B708" s="7"/>
      <c r="C708" s="7"/>
      <c r="D708" s="7"/>
      <c r="E708" s="7"/>
      <c r="F708" s="7"/>
      <c r="G708" s="7"/>
      <c r="H708" s="7"/>
      <c r="I708" s="7"/>
      <c r="J708" s="7"/>
      <c r="K708" s="7"/>
      <c r="M708" s="6"/>
    </row>
    <row r="709" spans="1:13" s="2" customFormat="1" ht="23.4" hidden="1" x14ac:dyDescent="0.3">
      <c r="A709" s="2">
        <f>A707</f>
        <v>0</v>
      </c>
      <c r="B709" s="98" t="str">
        <f>IF([1]summary!$K$21="",'[1]Výzva na prieskum trhu'!$E$143,'[1]Výzva na predkladanie ponúk'!$H$102)</f>
        <v>Cena dodávaného predmetu zákazky</v>
      </c>
      <c r="C709" s="98"/>
      <c r="D709" s="98"/>
      <c r="E709" s="98"/>
      <c r="F709" s="98"/>
      <c r="G709" s="98"/>
      <c r="H709" s="98"/>
      <c r="I709" s="98"/>
      <c r="J709" s="98"/>
      <c r="K709" s="98"/>
      <c r="M709" s="6"/>
    </row>
    <row r="710" spans="1:13" hidden="1" x14ac:dyDescent="0.3">
      <c r="A710" s="2">
        <f>A707</f>
        <v>0</v>
      </c>
    </row>
    <row r="711" spans="1:13" ht="15" hidden="1" customHeight="1" x14ac:dyDescent="0.3">
      <c r="A711" s="2">
        <f>A707</f>
        <v>0</v>
      </c>
      <c r="B711" s="50" t="s">
        <v>1</v>
      </c>
      <c r="C711" s="50"/>
      <c r="D711" s="50"/>
      <c r="E711" s="50"/>
      <c r="F711" s="50"/>
      <c r="G711" s="50"/>
      <c r="H711" s="50"/>
      <c r="I711" s="50"/>
      <c r="J711" s="50"/>
      <c r="K711" s="50"/>
    </row>
    <row r="712" spans="1:13" hidden="1" x14ac:dyDescent="0.3">
      <c r="A712" s="2">
        <f>A707</f>
        <v>0</v>
      </c>
      <c r="B712" s="50"/>
      <c r="C712" s="50"/>
      <c r="D712" s="50"/>
      <c r="E712" s="50"/>
      <c r="F712" s="50"/>
      <c r="G712" s="50"/>
      <c r="H712" s="50"/>
      <c r="I712" s="50"/>
      <c r="J712" s="50"/>
      <c r="K712" s="50"/>
    </row>
    <row r="713" spans="1:13" hidden="1" x14ac:dyDescent="0.3">
      <c r="A713" s="2">
        <f>A707</f>
        <v>0</v>
      </c>
      <c r="B713" s="50"/>
      <c r="C713" s="50"/>
      <c r="D713" s="50"/>
      <c r="E713" s="50"/>
      <c r="F713" s="50"/>
      <c r="G713" s="50"/>
      <c r="H713" s="50"/>
      <c r="I713" s="50"/>
      <c r="J713" s="50"/>
      <c r="K713" s="50"/>
    </row>
    <row r="714" spans="1:13" hidden="1" x14ac:dyDescent="0.3">
      <c r="A714" s="2">
        <f>A707</f>
        <v>0</v>
      </c>
    </row>
    <row r="715" spans="1:13" s="2" customFormat="1" ht="19.5" hidden="1" customHeight="1" thickBot="1" x14ac:dyDescent="0.35">
      <c r="A715" s="2">
        <f>A707</f>
        <v>0</v>
      </c>
      <c r="C715" s="99" t="str">
        <f>"Identifikačné údaje "&amp;IF([1]summary!$K$21="","navrhovateľa:","dodávateľa:")</f>
        <v>Identifikačné údaje dodávateľa:</v>
      </c>
      <c r="D715" s="100"/>
      <c r="E715" s="100"/>
      <c r="F715" s="100"/>
      <c r="G715" s="101"/>
      <c r="M715" s="6"/>
    </row>
    <row r="716" spans="1:13" s="2" customFormat="1" ht="19.5" hidden="1" customHeight="1" x14ac:dyDescent="0.3">
      <c r="A716" s="2">
        <f>A707</f>
        <v>0</v>
      </c>
      <c r="C716" s="102" t="s">
        <v>2</v>
      </c>
      <c r="D716" s="103"/>
      <c r="E716" s="104"/>
      <c r="F716" s="105"/>
      <c r="G716" s="106"/>
      <c r="M716" s="6"/>
    </row>
    <row r="717" spans="1:13" s="2" customFormat="1" ht="39" hidden="1" customHeight="1" x14ac:dyDescent="0.3">
      <c r="A717" s="2">
        <f>A707</f>
        <v>0</v>
      </c>
      <c r="C717" s="95" t="s">
        <v>3</v>
      </c>
      <c r="D717" s="96"/>
      <c r="E717" s="90"/>
      <c r="F717" s="91"/>
      <c r="G717" s="92"/>
      <c r="M717" s="6"/>
    </row>
    <row r="718" spans="1:13" s="2" customFormat="1" ht="19.5" hidden="1" customHeight="1" x14ac:dyDescent="0.3">
      <c r="A718" s="2">
        <f>A707</f>
        <v>0</v>
      </c>
      <c r="C718" s="88" t="s">
        <v>4</v>
      </c>
      <c r="D718" s="89"/>
      <c r="E718" s="90"/>
      <c r="F718" s="91"/>
      <c r="G718" s="92"/>
      <c r="M718" s="6"/>
    </row>
    <row r="719" spans="1:13" s="2" customFormat="1" ht="19.5" hidden="1" customHeight="1" x14ac:dyDescent="0.3">
      <c r="A719" s="2">
        <f>A707</f>
        <v>0</v>
      </c>
      <c r="C719" s="88" t="s">
        <v>5</v>
      </c>
      <c r="D719" s="89"/>
      <c r="E719" s="90"/>
      <c r="F719" s="91"/>
      <c r="G719" s="92"/>
      <c r="M719" s="6"/>
    </row>
    <row r="720" spans="1:13" s="2" customFormat="1" ht="30" hidden="1" customHeight="1" x14ac:dyDescent="0.3">
      <c r="A720" s="2">
        <f>A707</f>
        <v>0</v>
      </c>
      <c r="C720" s="93" t="s">
        <v>6</v>
      </c>
      <c r="D720" s="94"/>
      <c r="E720" s="90"/>
      <c r="F720" s="91"/>
      <c r="G720" s="92"/>
      <c r="M720" s="6"/>
    </row>
    <row r="721" spans="1:13" s="2" customFormat="1" ht="19.5" hidden="1" customHeight="1" x14ac:dyDescent="0.3">
      <c r="A721" s="2">
        <f>A707</f>
        <v>0</v>
      </c>
      <c r="C721" s="88" t="s">
        <v>7</v>
      </c>
      <c r="D721" s="89"/>
      <c r="E721" s="90"/>
      <c r="F721" s="91"/>
      <c r="G721" s="92"/>
      <c r="M721" s="6"/>
    </row>
    <row r="722" spans="1:13" s="2" customFormat="1" ht="19.5" hidden="1" customHeight="1" x14ac:dyDescent="0.3">
      <c r="A722" s="2">
        <f>A707</f>
        <v>0</v>
      </c>
      <c r="C722" s="88" t="s">
        <v>8</v>
      </c>
      <c r="D722" s="89"/>
      <c r="E722" s="90"/>
      <c r="F722" s="91"/>
      <c r="G722" s="92"/>
      <c r="M722" s="6"/>
    </row>
    <row r="723" spans="1:13" s="2" customFormat="1" ht="19.5" hidden="1" customHeight="1" x14ac:dyDescent="0.3">
      <c r="A723" s="2">
        <f>A707</f>
        <v>0</v>
      </c>
      <c r="C723" s="88" t="s">
        <v>9</v>
      </c>
      <c r="D723" s="89"/>
      <c r="E723" s="90"/>
      <c r="F723" s="91"/>
      <c r="G723" s="92"/>
      <c r="M723" s="6"/>
    </row>
    <row r="724" spans="1:13" s="2" customFormat="1" ht="19.5" hidden="1" customHeight="1" x14ac:dyDescent="0.3">
      <c r="A724" s="2">
        <f>A707</f>
        <v>0</v>
      </c>
      <c r="C724" s="88" t="s">
        <v>10</v>
      </c>
      <c r="D724" s="89"/>
      <c r="E724" s="90"/>
      <c r="F724" s="91"/>
      <c r="G724" s="92"/>
      <c r="M724" s="6"/>
    </row>
    <row r="725" spans="1:13" s="2" customFormat="1" ht="19.5" hidden="1" customHeight="1" x14ac:dyDescent="0.3">
      <c r="A725" s="2">
        <f>A707</f>
        <v>0</v>
      </c>
      <c r="C725" s="88" t="s">
        <v>11</v>
      </c>
      <c r="D725" s="89"/>
      <c r="E725" s="90"/>
      <c r="F725" s="91"/>
      <c r="G725" s="92"/>
      <c r="M725" s="6"/>
    </row>
    <row r="726" spans="1:13" s="2" customFormat="1" ht="19.5" hidden="1" customHeight="1" thickBot="1" x14ac:dyDescent="0.35">
      <c r="A726" s="2">
        <f>A707</f>
        <v>0</v>
      </c>
      <c r="C726" s="76" t="s">
        <v>12</v>
      </c>
      <c r="D726" s="77"/>
      <c r="E726" s="78"/>
      <c r="F726" s="79"/>
      <c r="G726" s="80"/>
      <c r="M726" s="6"/>
    </row>
    <row r="727" spans="1:13" hidden="1" x14ac:dyDescent="0.3">
      <c r="A727" s="2">
        <f>A707</f>
        <v>0</v>
      </c>
    </row>
    <row r="728" spans="1:13" hidden="1" x14ac:dyDescent="0.3">
      <c r="A728" s="2">
        <f>A707</f>
        <v>0</v>
      </c>
    </row>
    <row r="729" spans="1:13" hidden="1" x14ac:dyDescent="0.3">
      <c r="A729">
        <f>IF(D729&lt;&gt;"",1,0)</f>
        <v>0</v>
      </c>
      <c r="B729" s="81" t="s">
        <v>48</v>
      </c>
      <c r="C729" s="81"/>
      <c r="D729" s="82" t="str">
        <f>IF(VLOOKUP(M729,[1]summary!$A$42:$F$61,2,FALSE)&lt;&gt;"",VLOOKUP(M729,[1]summary!$A$42:$F$61,2,FALSE),"")</f>
        <v/>
      </c>
      <c r="E729" s="82"/>
      <c r="F729" s="82"/>
      <c r="G729" s="82"/>
      <c r="H729" s="82"/>
      <c r="I729" s="82"/>
      <c r="J729" s="82"/>
      <c r="K729" s="9"/>
      <c r="M729" s="1">
        <f>M675+1</f>
        <v>14</v>
      </c>
    </row>
    <row r="730" spans="1:13" hidden="1" x14ac:dyDescent="0.3">
      <c r="A730" s="2">
        <f>A729</f>
        <v>0</v>
      </c>
    </row>
    <row r="731" spans="1:13" ht="54.9" hidden="1" customHeight="1" thickBot="1" x14ac:dyDescent="0.35">
      <c r="A731" s="2">
        <f>A729</f>
        <v>0</v>
      </c>
      <c r="B731" s="83" t="s">
        <v>13</v>
      </c>
      <c r="C731" s="84"/>
      <c r="D731" s="85"/>
      <c r="E731" s="86" t="s">
        <v>14</v>
      </c>
      <c r="F731" s="87"/>
      <c r="G731" s="10" t="s">
        <v>15</v>
      </c>
      <c r="H731" s="11" t="s">
        <v>16</v>
      </c>
      <c r="I731" s="10" t="s">
        <v>17</v>
      </c>
      <c r="J731" s="12" t="s">
        <v>18</v>
      </c>
      <c r="K731" s="13" t="s">
        <v>19</v>
      </c>
    </row>
    <row r="732" spans="1:13" ht="25.5" hidden="1" customHeight="1" x14ac:dyDescent="0.3">
      <c r="A732" s="2">
        <f>A729*IF(B732&lt;&gt;"",1,0)</f>
        <v>0</v>
      </c>
      <c r="B732" s="71"/>
      <c r="C732" s="72"/>
      <c r="D732" s="73"/>
      <c r="E732" s="74"/>
      <c r="F732" s="75"/>
      <c r="G732" s="14" t="s">
        <v>21</v>
      </c>
      <c r="H732" s="15"/>
      <c r="I732" s="16"/>
      <c r="J732" s="17" t="str">
        <f t="shared" ref="J732:J738" si="13">IF(AND(H732&lt;&gt;"",I732&lt;&gt;""),H732*I732,"")</f>
        <v/>
      </c>
      <c r="K732" s="18" t="str">
        <f>IF(J732&lt;&gt;"",J732*IF(E720="platiteľ DPH",1.2,1),"")</f>
        <v/>
      </c>
    </row>
    <row r="733" spans="1:13" ht="25.5" hidden="1" customHeight="1" x14ac:dyDescent="0.3">
      <c r="A733" s="2">
        <f>A729*IF(B733&lt;&gt;"",1,0)</f>
        <v>0</v>
      </c>
      <c r="B733" s="53"/>
      <c r="C733" s="54"/>
      <c r="D733" s="55"/>
      <c r="E733" s="56"/>
      <c r="F733" s="57"/>
      <c r="G733" s="19" t="s">
        <v>21</v>
      </c>
      <c r="H733" s="20"/>
      <c r="I733" s="21"/>
      <c r="J733" s="22" t="str">
        <f t="shared" si="13"/>
        <v/>
      </c>
      <c r="K733" s="23" t="str">
        <f>IF(J733&lt;&gt;"",J733*IF(E720="platiteľ DPH",1.2,1),"")</f>
        <v/>
      </c>
    </row>
    <row r="734" spans="1:13" ht="25.5" hidden="1" customHeight="1" x14ac:dyDescent="0.3">
      <c r="A734" s="2">
        <f>A729*IF(B734&lt;&gt;"",1,0)</f>
        <v>0</v>
      </c>
      <c r="B734" s="53"/>
      <c r="C734" s="54"/>
      <c r="D734" s="55"/>
      <c r="E734" s="56"/>
      <c r="F734" s="57"/>
      <c r="G734" s="19" t="s">
        <v>21</v>
      </c>
      <c r="H734" s="20"/>
      <c r="I734" s="21"/>
      <c r="J734" s="22" t="str">
        <f t="shared" si="13"/>
        <v/>
      </c>
      <c r="K734" s="23" t="str">
        <f>IF(J734&lt;&gt;"",J734*IF(E720="platiteľ DPH",1.2,1),"")</f>
        <v/>
      </c>
    </row>
    <row r="735" spans="1:13" ht="25.5" hidden="1" customHeight="1" x14ac:dyDescent="0.3">
      <c r="A735" s="2">
        <f>A729*IF(B735&lt;&gt;"",1,0)</f>
        <v>0</v>
      </c>
      <c r="B735" s="53"/>
      <c r="C735" s="54"/>
      <c r="D735" s="55"/>
      <c r="E735" s="56"/>
      <c r="F735" s="57"/>
      <c r="G735" s="19" t="s">
        <v>21</v>
      </c>
      <c r="H735" s="20"/>
      <c r="I735" s="21"/>
      <c r="J735" s="22" t="str">
        <f t="shared" si="13"/>
        <v/>
      </c>
      <c r="K735" s="23" t="str">
        <f>IF(J735&lt;&gt;"",J735*IF(E720="platiteľ DPH",1.2,1),"")</f>
        <v/>
      </c>
    </row>
    <row r="736" spans="1:13" ht="25.5" hidden="1" customHeight="1" thickBot="1" x14ac:dyDescent="0.35">
      <c r="A736" s="2">
        <f>A729*IF(B736&lt;&gt;"",1,0)</f>
        <v>0</v>
      </c>
      <c r="B736" s="58"/>
      <c r="C736" s="59"/>
      <c r="D736" s="60"/>
      <c r="E736" s="61"/>
      <c r="F736" s="62"/>
      <c r="G736" s="24" t="s">
        <v>21</v>
      </c>
      <c r="H736" s="25"/>
      <c r="I736" s="26"/>
      <c r="J736" s="27" t="str">
        <f t="shared" si="13"/>
        <v/>
      </c>
      <c r="K736" s="28" t="str">
        <f>IF(J736&lt;&gt;"",J736*IF(E720="platiteľ DPH",1.2,1),"")</f>
        <v/>
      </c>
    </row>
    <row r="737" spans="1:13" ht="25.5" hidden="1" customHeight="1" x14ac:dyDescent="0.3">
      <c r="A737" s="2">
        <f>A729*IF(D737&lt;&gt;"",1,0)</f>
        <v>0</v>
      </c>
      <c r="B737" s="63" t="s">
        <v>22</v>
      </c>
      <c r="C737" s="64"/>
      <c r="D737" s="29" t="s">
        <v>23</v>
      </c>
      <c r="E737" s="67" t="s">
        <v>24</v>
      </c>
      <c r="F737" s="68"/>
      <c r="G737" s="14" t="s">
        <v>24</v>
      </c>
      <c r="H737" s="15"/>
      <c r="I737" s="16">
        <v>1</v>
      </c>
      <c r="J737" s="17" t="str">
        <f t="shared" si="13"/>
        <v/>
      </c>
      <c r="K737" s="18" t="str">
        <f>IF(J737&lt;&gt;"",J737*IF(E720="platiteľ DPH",1.2,1),"")</f>
        <v/>
      </c>
    </row>
    <row r="738" spans="1:13" ht="25.5" hidden="1" customHeight="1" thickBot="1" x14ac:dyDescent="0.35">
      <c r="A738" s="2">
        <f>A729*IF(D738&lt;&gt;"",1,0)</f>
        <v>0</v>
      </c>
      <c r="B738" s="65"/>
      <c r="C738" s="66"/>
      <c r="D738" s="30" t="s">
        <v>25</v>
      </c>
      <c r="E738" s="69" t="s">
        <v>24</v>
      </c>
      <c r="F738" s="70"/>
      <c r="G738" s="24" t="s">
        <v>24</v>
      </c>
      <c r="H738" s="25"/>
      <c r="I738" s="26">
        <v>1</v>
      </c>
      <c r="J738" s="27" t="str">
        <f t="shared" si="13"/>
        <v/>
      </c>
      <c r="K738" s="28" t="str">
        <f>IF(J738&lt;&gt;"",J738*IF(E720="platiteľ DPH",1.2,1),"")</f>
        <v/>
      </c>
    </row>
    <row r="739" spans="1:13" ht="25.5" hidden="1" customHeight="1" thickBot="1" x14ac:dyDescent="0.35">
      <c r="A739" s="31">
        <f>A729</f>
        <v>0</v>
      </c>
      <c r="B739" s="32"/>
      <c r="C739" s="33"/>
      <c r="D739" s="33"/>
      <c r="E739" s="33"/>
      <c r="F739" s="33"/>
      <c r="G739" s="33"/>
      <c r="H739" s="34"/>
      <c r="I739" s="34" t="s">
        <v>26</v>
      </c>
      <c r="J739" s="35" t="str">
        <f>IF(SUM(J732:J738)&gt;0,SUM(J732:J738),"")</f>
        <v/>
      </c>
      <c r="K739" s="35" t="str">
        <f>IF(SUM(K732:K738)&gt;0,SUM(K732:K738),"")</f>
        <v/>
      </c>
    </row>
    <row r="740" spans="1:13" hidden="1" x14ac:dyDescent="0.3">
      <c r="A740" s="2">
        <f>A729</f>
        <v>0</v>
      </c>
      <c r="B740" s="36" t="s">
        <v>27</v>
      </c>
      <c r="C740" s="37"/>
      <c r="D740" s="37"/>
      <c r="E740" s="37"/>
      <c r="F740" s="37"/>
      <c r="G740" s="37"/>
      <c r="H740" s="37"/>
      <c r="I740" s="37"/>
    </row>
    <row r="741" spans="1:13" hidden="1" x14ac:dyDescent="0.3">
      <c r="A741" s="2">
        <f>A729</f>
        <v>0</v>
      </c>
    </row>
    <row r="742" spans="1:13" hidden="1" x14ac:dyDescent="0.3">
      <c r="A742" s="2">
        <f>A729</f>
        <v>0</v>
      </c>
    </row>
    <row r="743" spans="1:13" hidden="1" x14ac:dyDescent="0.3">
      <c r="A743" s="2">
        <f>A729*IF([1]summary!$K$21="",1,0)</f>
        <v>0</v>
      </c>
      <c r="C743" s="46" t="s">
        <v>28</v>
      </c>
      <c r="D743" s="47"/>
      <c r="E743" s="47"/>
      <c r="F743" s="47"/>
      <c r="G743" s="47"/>
      <c r="H743" s="47"/>
      <c r="I743" s="47"/>
      <c r="J743" s="48"/>
    </row>
    <row r="744" spans="1:13" hidden="1" x14ac:dyDescent="0.3">
      <c r="A744" s="2">
        <f>A743</f>
        <v>0</v>
      </c>
    </row>
    <row r="745" spans="1:13" hidden="1" x14ac:dyDescent="0.3">
      <c r="A745" s="2">
        <f>A743</f>
        <v>0</v>
      </c>
    </row>
    <row r="746" spans="1:13" hidden="1" x14ac:dyDescent="0.3">
      <c r="A746" s="2">
        <f>A729*IF([1]summary!$F$10=M746,1,0)</f>
        <v>0</v>
      </c>
      <c r="B746" s="49" t="s">
        <v>29</v>
      </c>
      <c r="C746" s="49"/>
      <c r="D746" s="49"/>
      <c r="E746" s="49"/>
      <c r="F746" s="49"/>
      <c r="G746" s="49"/>
      <c r="H746" s="49"/>
      <c r="I746" s="49"/>
      <c r="J746" s="49"/>
      <c r="K746" s="49"/>
      <c r="M746" s="6" t="s">
        <v>30</v>
      </c>
    </row>
    <row r="747" spans="1:13" hidden="1" x14ac:dyDescent="0.3">
      <c r="A747" s="2">
        <f>A746</f>
        <v>0</v>
      </c>
    </row>
    <row r="748" spans="1:13" ht="15" hidden="1" customHeight="1" x14ac:dyDescent="0.3">
      <c r="A748" s="2">
        <f>A746</f>
        <v>0</v>
      </c>
      <c r="B748" s="50" t="s">
        <v>31</v>
      </c>
      <c r="C748" s="50"/>
      <c r="D748" s="50"/>
      <c r="E748" s="50"/>
      <c r="F748" s="50"/>
      <c r="G748" s="50"/>
      <c r="H748" s="50"/>
      <c r="I748" s="50"/>
      <c r="J748" s="50"/>
      <c r="K748" s="50"/>
    </row>
    <row r="749" spans="1:13" hidden="1" x14ac:dyDescent="0.3">
      <c r="A749" s="2">
        <f>A746</f>
        <v>0</v>
      </c>
    </row>
    <row r="750" spans="1:13" hidden="1" x14ac:dyDescent="0.3">
      <c r="A750" s="2">
        <f>A761</f>
        <v>0</v>
      </c>
    </row>
    <row r="751" spans="1:13" hidden="1" x14ac:dyDescent="0.3">
      <c r="A751" s="2">
        <f>A761</f>
        <v>0</v>
      </c>
      <c r="C751" s="38" t="s">
        <v>32</v>
      </c>
      <c r="D751" s="39"/>
    </row>
    <row r="752" spans="1:13" s="40" customFormat="1" hidden="1" x14ac:dyDescent="0.3">
      <c r="A752" s="2">
        <f>A761</f>
        <v>0</v>
      </c>
      <c r="C752" s="38"/>
      <c r="M752" s="41"/>
    </row>
    <row r="753" spans="1:13" s="40" customFormat="1" ht="15" hidden="1" customHeight="1" x14ac:dyDescent="0.3">
      <c r="A753" s="2">
        <f>A761</f>
        <v>0</v>
      </c>
      <c r="C753" s="38" t="s">
        <v>33</v>
      </c>
      <c r="D753" s="39"/>
      <c r="G753" s="42"/>
      <c r="H753" s="42"/>
      <c r="I753" s="42"/>
      <c r="J753" s="42"/>
      <c r="K753" s="42"/>
      <c r="M753" s="41"/>
    </row>
    <row r="754" spans="1:13" s="40" customFormat="1" hidden="1" x14ac:dyDescent="0.3">
      <c r="A754" s="2">
        <f>A761</f>
        <v>0</v>
      </c>
      <c r="F754" s="43"/>
      <c r="G754" s="51" t="str">
        <f>"podpis a pečiatka "&amp;IF([1]summary!$K$21="","navrhovateľa","dodávateľa")</f>
        <v>podpis a pečiatka dodávateľa</v>
      </c>
      <c r="H754" s="51"/>
      <c r="I754" s="51"/>
      <c r="J754" s="51"/>
      <c r="K754" s="51"/>
      <c r="M754" s="41"/>
    </row>
    <row r="755" spans="1:13" s="40" customFormat="1" hidden="1" x14ac:dyDescent="0.3">
      <c r="A755" s="2">
        <f>A761</f>
        <v>0</v>
      </c>
      <c r="F755" s="43"/>
      <c r="G755" s="44"/>
      <c r="H755" s="44"/>
      <c r="I755" s="44"/>
      <c r="J755" s="44"/>
      <c r="K755" s="44"/>
      <c r="M755" s="41"/>
    </row>
    <row r="756" spans="1:13" ht="15" hidden="1" customHeight="1" x14ac:dyDescent="0.3">
      <c r="A756" s="2">
        <f>A761*IF([1]summary!$K$21="",1,0)</f>
        <v>0</v>
      </c>
      <c r="B756" s="52" t="s">
        <v>34</v>
      </c>
      <c r="C756" s="52"/>
      <c r="D756" s="52"/>
      <c r="E756" s="52"/>
      <c r="F756" s="52"/>
      <c r="G756" s="52"/>
      <c r="H756" s="52"/>
      <c r="I756" s="52"/>
      <c r="J756" s="52"/>
      <c r="K756" s="52"/>
      <c r="L756" s="45"/>
    </row>
    <row r="757" spans="1:13" hidden="1" x14ac:dyDescent="0.3">
      <c r="A757" s="2">
        <f>A756</f>
        <v>0</v>
      </c>
      <c r="B757" s="52"/>
      <c r="C757" s="52"/>
      <c r="D757" s="52"/>
      <c r="E757" s="52"/>
      <c r="F757" s="52"/>
      <c r="G757" s="52"/>
      <c r="H757" s="52"/>
      <c r="I757" s="52"/>
      <c r="J757" s="52"/>
      <c r="K757" s="52"/>
      <c r="L757" s="45"/>
    </row>
    <row r="758" spans="1:13" ht="15" hidden="1" customHeight="1" x14ac:dyDescent="0.3">
      <c r="A758" s="2">
        <f>A761*IF(A756=1,0,1)</f>
        <v>0</v>
      </c>
      <c r="B758" s="52" t="s">
        <v>35</v>
      </c>
      <c r="C758" s="52"/>
      <c r="D758" s="52"/>
      <c r="E758" s="52"/>
      <c r="F758" s="52"/>
      <c r="G758" s="52"/>
      <c r="H758" s="52"/>
      <c r="I758" s="52"/>
      <c r="J758" s="52"/>
      <c r="K758" s="52"/>
      <c r="L758" s="45"/>
    </row>
    <row r="759" spans="1:13" hidden="1" x14ac:dyDescent="0.3">
      <c r="A759" s="2">
        <f>A758</f>
        <v>0</v>
      </c>
      <c r="B759" s="52"/>
      <c r="C759" s="52"/>
      <c r="D759" s="52"/>
      <c r="E759" s="52"/>
      <c r="F759" s="52"/>
      <c r="G759" s="52"/>
      <c r="H759" s="52"/>
      <c r="I759" s="52"/>
      <c r="J759" s="52"/>
      <c r="K759" s="52"/>
      <c r="L759" s="45"/>
    </row>
    <row r="760" spans="1:13" s="2" customFormat="1" ht="21" hidden="1" x14ac:dyDescent="0.3">
      <c r="A760" s="2">
        <f>A761*IF(J760="",0,1)</f>
        <v>0</v>
      </c>
      <c r="B760" s="4"/>
      <c r="C760" s="5"/>
      <c r="D760" s="5"/>
      <c r="E760" s="5"/>
      <c r="F760" s="5"/>
      <c r="G760" s="5"/>
      <c r="H760" s="5"/>
      <c r="I760" s="5"/>
      <c r="J760" s="97" t="str">
        <f>IF([1]summary!$K$21="",'[1]Výzva na prieskum trhu'!$C$143,"")</f>
        <v/>
      </c>
      <c r="K760" s="97"/>
      <c r="M760" s="6"/>
    </row>
    <row r="761" spans="1:13" s="2" customFormat="1" ht="23.4" hidden="1" x14ac:dyDescent="0.3">
      <c r="A761" s="2">
        <f>IF([1]summary!$K$21="",IF([1]summary!$G$17="všetky predmety spolu",0,1)*A783,IF([1]summary!$E$63="cenové ponuky komplexne",0,1)*A783)</f>
        <v>0</v>
      </c>
      <c r="B761" s="98" t="str">
        <f>IF([1]summary!$K$21="",'[1]Výzva na prieskum trhu'!$B$2,'[1]Výzva na predkladanie ponúk'!$E$102)</f>
        <v xml:space="preserve"> – Príloha č. 2:</v>
      </c>
      <c r="C761" s="98"/>
      <c r="D761" s="98"/>
      <c r="E761" s="98"/>
      <c r="F761" s="98"/>
      <c r="G761" s="98"/>
      <c r="H761" s="98"/>
      <c r="I761" s="98"/>
      <c r="J761" s="98"/>
      <c r="K761" s="98"/>
      <c r="M761" s="6"/>
    </row>
    <row r="762" spans="1:13" s="2" customFormat="1" hidden="1" x14ac:dyDescent="0.3">
      <c r="A762" s="2">
        <f>A761</f>
        <v>0</v>
      </c>
      <c r="B762" s="7"/>
      <c r="C762" s="7"/>
      <c r="D762" s="7"/>
      <c r="E762" s="7"/>
      <c r="F762" s="7"/>
      <c r="G762" s="7"/>
      <c r="H762" s="7"/>
      <c r="I762" s="7"/>
      <c r="J762" s="7"/>
      <c r="K762" s="7"/>
      <c r="M762" s="6"/>
    </row>
    <row r="763" spans="1:13" s="2" customFormat="1" ht="23.4" hidden="1" x14ac:dyDescent="0.3">
      <c r="A763" s="2">
        <f>A761</f>
        <v>0</v>
      </c>
      <c r="B763" s="98" t="str">
        <f>IF([1]summary!$K$21="",'[1]Výzva na prieskum trhu'!$E$143,'[1]Výzva na predkladanie ponúk'!$H$102)</f>
        <v>Cena dodávaného predmetu zákazky</v>
      </c>
      <c r="C763" s="98"/>
      <c r="D763" s="98"/>
      <c r="E763" s="98"/>
      <c r="F763" s="98"/>
      <c r="G763" s="98"/>
      <c r="H763" s="98"/>
      <c r="I763" s="98"/>
      <c r="J763" s="98"/>
      <c r="K763" s="98"/>
      <c r="M763" s="6"/>
    </row>
    <row r="764" spans="1:13" hidden="1" x14ac:dyDescent="0.3">
      <c r="A764" s="2">
        <f>A761</f>
        <v>0</v>
      </c>
    </row>
    <row r="765" spans="1:13" ht="15" hidden="1" customHeight="1" x14ac:dyDescent="0.3">
      <c r="A765" s="2">
        <f>A761</f>
        <v>0</v>
      </c>
      <c r="B765" s="50" t="s">
        <v>1</v>
      </c>
      <c r="C765" s="50"/>
      <c r="D765" s="50"/>
      <c r="E765" s="50"/>
      <c r="F765" s="50"/>
      <c r="G765" s="50"/>
      <c r="H765" s="50"/>
      <c r="I765" s="50"/>
      <c r="J765" s="50"/>
      <c r="K765" s="50"/>
    </row>
    <row r="766" spans="1:13" hidden="1" x14ac:dyDescent="0.3">
      <c r="A766" s="2">
        <f>A761</f>
        <v>0</v>
      </c>
      <c r="B766" s="50"/>
      <c r="C766" s="50"/>
      <c r="D766" s="50"/>
      <c r="E766" s="50"/>
      <c r="F766" s="50"/>
      <c r="G766" s="50"/>
      <c r="H766" s="50"/>
      <c r="I766" s="50"/>
      <c r="J766" s="50"/>
      <c r="K766" s="50"/>
    </row>
    <row r="767" spans="1:13" hidden="1" x14ac:dyDescent="0.3">
      <c r="A767" s="2">
        <f>A761</f>
        <v>0</v>
      </c>
      <c r="B767" s="50"/>
      <c r="C767" s="50"/>
      <c r="D767" s="50"/>
      <c r="E767" s="50"/>
      <c r="F767" s="50"/>
      <c r="G767" s="50"/>
      <c r="H767" s="50"/>
      <c r="I767" s="50"/>
      <c r="J767" s="50"/>
      <c r="K767" s="50"/>
    </row>
    <row r="768" spans="1:13" hidden="1" x14ac:dyDescent="0.3">
      <c r="A768" s="2">
        <f>A761</f>
        <v>0</v>
      </c>
    </row>
    <row r="769" spans="1:13" s="2" customFormat="1" ht="19.5" hidden="1" customHeight="1" thickBot="1" x14ac:dyDescent="0.35">
      <c r="A769" s="2">
        <f>A761</f>
        <v>0</v>
      </c>
      <c r="C769" s="99" t="str">
        <f>"Identifikačné údaje "&amp;IF([1]summary!$K$21="","navrhovateľa:","dodávateľa:")</f>
        <v>Identifikačné údaje dodávateľa:</v>
      </c>
      <c r="D769" s="100"/>
      <c r="E769" s="100"/>
      <c r="F769" s="100"/>
      <c r="G769" s="101"/>
      <c r="M769" s="6"/>
    </row>
    <row r="770" spans="1:13" s="2" customFormat="1" ht="19.5" hidden="1" customHeight="1" x14ac:dyDescent="0.3">
      <c r="A770" s="2">
        <f>A761</f>
        <v>0</v>
      </c>
      <c r="C770" s="102" t="s">
        <v>2</v>
      </c>
      <c r="D770" s="103"/>
      <c r="E770" s="104"/>
      <c r="F770" s="105"/>
      <c r="G770" s="106"/>
      <c r="M770" s="6"/>
    </row>
    <row r="771" spans="1:13" s="2" customFormat="1" ht="39" hidden="1" customHeight="1" x14ac:dyDescent="0.3">
      <c r="A771" s="2">
        <f>A761</f>
        <v>0</v>
      </c>
      <c r="C771" s="95" t="s">
        <v>3</v>
      </c>
      <c r="D771" s="96"/>
      <c r="E771" s="90"/>
      <c r="F771" s="91"/>
      <c r="G771" s="92"/>
      <c r="M771" s="6"/>
    </row>
    <row r="772" spans="1:13" s="2" customFormat="1" ht="19.5" hidden="1" customHeight="1" x14ac:dyDescent="0.3">
      <c r="A772" s="2">
        <f>A761</f>
        <v>0</v>
      </c>
      <c r="C772" s="88" t="s">
        <v>4</v>
      </c>
      <c r="D772" s="89"/>
      <c r="E772" s="90"/>
      <c r="F772" s="91"/>
      <c r="G772" s="92"/>
      <c r="M772" s="6"/>
    </row>
    <row r="773" spans="1:13" s="2" customFormat="1" ht="19.5" hidden="1" customHeight="1" x14ac:dyDescent="0.3">
      <c r="A773" s="2">
        <f>A761</f>
        <v>0</v>
      </c>
      <c r="C773" s="88" t="s">
        <v>5</v>
      </c>
      <c r="D773" s="89"/>
      <c r="E773" s="90"/>
      <c r="F773" s="91"/>
      <c r="G773" s="92"/>
      <c r="M773" s="6"/>
    </row>
    <row r="774" spans="1:13" s="2" customFormat="1" ht="30" hidden="1" customHeight="1" x14ac:dyDescent="0.3">
      <c r="A774" s="2">
        <f>A761</f>
        <v>0</v>
      </c>
      <c r="C774" s="93" t="s">
        <v>6</v>
      </c>
      <c r="D774" s="94"/>
      <c r="E774" s="90"/>
      <c r="F774" s="91"/>
      <c r="G774" s="92"/>
      <c r="M774" s="6"/>
    </row>
    <row r="775" spans="1:13" s="2" customFormat="1" ht="19.5" hidden="1" customHeight="1" x14ac:dyDescent="0.3">
      <c r="A775" s="2">
        <f>A761</f>
        <v>0</v>
      </c>
      <c r="C775" s="88" t="s">
        <v>7</v>
      </c>
      <c r="D775" s="89"/>
      <c r="E775" s="90"/>
      <c r="F775" s="91"/>
      <c r="G775" s="92"/>
      <c r="M775" s="6"/>
    </row>
    <row r="776" spans="1:13" s="2" customFormat="1" ht="19.5" hidden="1" customHeight="1" x14ac:dyDescent="0.3">
      <c r="A776" s="2">
        <f>A761</f>
        <v>0</v>
      </c>
      <c r="C776" s="88" t="s">
        <v>8</v>
      </c>
      <c r="D776" s="89"/>
      <c r="E776" s="90"/>
      <c r="F776" s="91"/>
      <c r="G776" s="92"/>
      <c r="M776" s="6"/>
    </row>
    <row r="777" spans="1:13" s="2" customFormat="1" ht="19.5" hidden="1" customHeight="1" x14ac:dyDescent="0.3">
      <c r="A777" s="2">
        <f>A761</f>
        <v>0</v>
      </c>
      <c r="C777" s="88" t="s">
        <v>9</v>
      </c>
      <c r="D777" s="89"/>
      <c r="E777" s="90"/>
      <c r="F777" s="91"/>
      <c r="G777" s="92"/>
      <c r="M777" s="6"/>
    </row>
    <row r="778" spans="1:13" s="2" customFormat="1" ht="19.5" hidden="1" customHeight="1" x14ac:dyDescent="0.3">
      <c r="A778" s="2">
        <f>A761</f>
        <v>0</v>
      </c>
      <c r="C778" s="88" t="s">
        <v>10</v>
      </c>
      <c r="D778" s="89"/>
      <c r="E778" s="90"/>
      <c r="F778" s="91"/>
      <c r="G778" s="92"/>
      <c r="M778" s="6"/>
    </row>
    <row r="779" spans="1:13" s="2" customFormat="1" ht="19.5" hidden="1" customHeight="1" x14ac:dyDescent="0.3">
      <c r="A779" s="2">
        <f>A761</f>
        <v>0</v>
      </c>
      <c r="C779" s="88" t="s">
        <v>11</v>
      </c>
      <c r="D779" s="89"/>
      <c r="E779" s="90"/>
      <c r="F779" s="91"/>
      <c r="G779" s="92"/>
      <c r="M779" s="6"/>
    </row>
    <row r="780" spans="1:13" s="2" customFormat="1" ht="19.5" hidden="1" customHeight="1" thickBot="1" x14ac:dyDescent="0.35">
      <c r="A780" s="2">
        <f>A761</f>
        <v>0</v>
      </c>
      <c r="C780" s="76" t="s">
        <v>12</v>
      </c>
      <c r="D780" s="77"/>
      <c r="E780" s="78"/>
      <c r="F780" s="79"/>
      <c r="G780" s="80"/>
      <c r="M780" s="6"/>
    </row>
    <row r="781" spans="1:13" hidden="1" x14ac:dyDescent="0.3">
      <c r="A781" s="2">
        <f>A761</f>
        <v>0</v>
      </c>
    </row>
    <row r="782" spans="1:13" hidden="1" x14ac:dyDescent="0.3">
      <c r="A782" s="2">
        <f>A761</f>
        <v>0</v>
      </c>
    </row>
    <row r="783" spans="1:13" hidden="1" x14ac:dyDescent="0.3">
      <c r="A783">
        <f>IF(D783&lt;&gt;"",1,0)</f>
        <v>0</v>
      </c>
      <c r="B783" s="81" t="s">
        <v>49</v>
      </c>
      <c r="C783" s="81"/>
      <c r="D783" s="82" t="str">
        <f>IF(VLOOKUP(M783,[1]summary!$A$42:$F$61,2,FALSE)&lt;&gt;"",VLOOKUP(M783,[1]summary!$A$42:$F$61,2,FALSE),"")</f>
        <v/>
      </c>
      <c r="E783" s="82"/>
      <c r="F783" s="82"/>
      <c r="G783" s="82"/>
      <c r="H783" s="82"/>
      <c r="I783" s="82"/>
      <c r="J783" s="82"/>
      <c r="K783" s="9"/>
      <c r="M783" s="1">
        <f>M729+1</f>
        <v>15</v>
      </c>
    </row>
    <row r="784" spans="1:13" hidden="1" x14ac:dyDescent="0.3">
      <c r="A784" s="2">
        <f>A783</f>
        <v>0</v>
      </c>
    </row>
    <row r="785" spans="1:13" ht="54.9" hidden="1" customHeight="1" thickBot="1" x14ac:dyDescent="0.35">
      <c r="A785" s="2">
        <f>A783</f>
        <v>0</v>
      </c>
      <c r="B785" s="83" t="s">
        <v>13</v>
      </c>
      <c r="C785" s="84"/>
      <c r="D785" s="85"/>
      <c r="E785" s="86" t="s">
        <v>14</v>
      </c>
      <c r="F785" s="87"/>
      <c r="G785" s="10" t="s">
        <v>15</v>
      </c>
      <c r="H785" s="11" t="s">
        <v>16</v>
      </c>
      <c r="I785" s="10" t="s">
        <v>17</v>
      </c>
      <c r="J785" s="12" t="s">
        <v>18</v>
      </c>
      <c r="K785" s="13" t="s">
        <v>19</v>
      </c>
    </row>
    <row r="786" spans="1:13" ht="25.5" hidden="1" customHeight="1" x14ac:dyDescent="0.3">
      <c r="A786" s="2">
        <f>A783*IF(B786&lt;&gt;"",1,0)</f>
        <v>0</v>
      </c>
      <c r="B786" s="71"/>
      <c r="C786" s="72"/>
      <c r="D786" s="73"/>
      <c r="E786" s="74"/>
      <c r="F786" s="75"/>
      <c r="G786" s="14" t="s">
        <v>21</v>
      </c>
      <c r="H786" s="15"/>
      <c r="I786" s="16"/>
      <c r="J786" s="17" t="str">
        <f t="shared" ref="J786:J792" si="14">IF(AND(H786&lt;&gt;"",I786&lt;&gt;""),H786*I786,"")</f>
        <v/>
      </c>
      <c r="K786" s="18" t="str">
        <f>IF(J786&lt;&gt;"",J786*IF(E774="platiteľ DPH",1.2,1),"")</f>
        <v/>
      </c>
    </row>
    <row r="787" spans="1:13" ht="25.5" hidden="1" customHeight="1" x14ac:dyDescent="0.3">
      <c r="A787" s="2">
        <f>A783*IF(B787&lt;&gt;"",1,0)</f>
        <v>0</v>
      </c>
      <c r="B787" s="53"/>
      <c r="C787" s="54"/>
      <c r="D787" s="55"/>
      <c r="E787" s="56"/>
      <c r="F787" s="57"/>
      <c r="G787" s="19" t="s">
        <v>21</v>
      </c>
      <c r="H787" s="20"/>
      <c r="I787" s="21"/>
      <c r="J787" s="22" t="str">
        <f t="shared" si="14"/>
        <v/>
      </c>
      <c r="K787" s="23" t="str">
        <f>IF(J787&lt;&gt;"",J787*IF(E774="platiteľ DPH",1.2,1),"")</f>
        <v/>
      </c>
    </row>
    <row r="788" spans="1:13" ht="25.5" hidden="1" customHeight="1" x14ac:dyDescent="0.3">
      <c r="A788" s="2">
        <f>A783*IF(B788&lt;&gt;"",1,0)</f>
        <v>0</v>
      </c>
      <c r="B788" s="53"/>
      <c r="C788" s="54"/>
      <c r="D788" s="55"/>
      <c r="E788" s="56"/>
      <c r="F788" s="57"/>
      <c r="G788" s="19" t="s">
        <v>21</v>
      </c>
      <c r="H788" s="20"/>
      <c r="I788" s="21"/>
      <c r="J788" s="22" t="str">
        <f t="shared" si="14"/>
        <v/>
      </c>
      <c r="K788" s="23" t="str">
        <f>IF(J788&lt;&gt;"",J788*IF(E774="platiteľ DPH",1.2,1),"")</f>
        <v/>
      </c>
    </row>
    <row r="789" spans="1:13" ht="25.5" hidden="1" customHeight="1" x14ac:dyDescent="0.3">
      <c r="A789" s="2">
        <f>A783*IF(B789&lt;&gt;"",1,0)</f>
        <v>0</v>
      </c>
      <c r="B789" s="53"/>
      <c r="C789" s="54"/>
      <c r="D789" s="55"/>
      <c r="E789" s="56"/>
      <c r="F789" s="57"/>
      <c r="G789" s="19" t="s">
        <v>21</v>
      </c>
      <c r="H789" s="20"/>
      <c r="I789" s="21"/>
      <c r="J789" s="22" t="str">
        <f t="shared" si="14"/>
        <v/>
      </c>
      <c r="K789" s="23" t="str">
        <f>IF(J789&lt;&gt;"",J789*IF(E774="platiteľ DPH",1.2,1),"")</f>
        <v/>
      </c>
    </row>
    <row r="790" spans="1:13" ht="25.5" hidden="1" customHeight="1" thickBot="1" x14ac:dyDescent="0.35">
      <c r="A790" s="2">
        <f>A783*IF(B790&lt;&gt;"",1,0)</f>
        <v>0</v>
      </c>
      <c r="B790" s="58"/>
      <c r="C790" s="59"/>
      <c r="D790" s="60"/>
      <c r="E790" s="61"/>
      <c r="F790" s="62"/>
      <c r="G790" s="24" t="s">
        <v>21</v>
      </c>
      <c r="H790" s="25"/>
      <c r="I790" s="26"/>
      <c r="J790" s="27" t="str">
        <f t="shared" si="14"/>
        <v/>
      </c>
      <c r="K790" s="28" t="str">
        <f>IF(J790&lt;&gt;"",J790*IF(E774="platiteľ DPH",1.2,1),"")</f>
        <v/>
      </c>
    </row>
    <row r="791" spans="1:13" ht="25.5" hidden="1" customHeight="1" x14ac:dyDescent="0.3">
      <c r="A791" s="2">
        <f>A783*IF(D791&lt;&gt;"",1,0)</f>
        <v>0</v>
      </c>
      <c r="B791" s="63" t="s">
        <v>22</v>
      </c>
      <c r="C791" s="64"/>
      <c r="D791" s="29" t="s">
        <v>23</v>
      </c>
      <c r="E791" s="67" t="s">
        <v>24</v>
      </c>
      <c r="F791" s="68"/>
      <c r="G791" s="14" t="s">
        <v>24</v>
      </c>
      <c r="H791" s="15"/>
      <c r="I791" s="16">
        <v>1</v>
      </c>
      <c r="J791" s="17" t="str">
        <f t="shared" si="14"/>
        <v/>
      </c>
      <c r="K791" s="18" t="str">
        <f>IF(J791&lt;&gt;"",J791*IF(E774="platiteľ DPH",1.2,1),"")</f>
        <v/>
      </c>
    </row>
    <row r="792" spans="1:13" ht="25.5" hidden="1" customHeight="1" thickBot="1" x14ac:dyDescent="0.35">
      <c r="A792" s="2">
        <f>A783*IF(D792&lt;&gt;"",1,0)</f>
        <v>0</v>
      </c>
      <c r="B792" s="65"/>
      <c r="C792" s="66"/>
      <c r="D792" s="30" t="s">
        <v>25</v>
      </c>
      <c r="E792" s="69" t="s">
        <v>24</v>
      </c>
      <c r="F792" s="70"/>
      <c r="G792" s="24" t="s">
        <v>24</v>
      </c>
      <c r="H792" s="25"/>
      <c r="I792" s="26">
        <v>1</v>
      </c>
      <c r="J792" s="27" t="str">
        <f t="shared" si="14"/>
        <v/>
      </c>
      <c r="K792" s="28" t="str">
        <f>IF(J792&lt;&gt;"",J792*IF(E774="platiteľ DPH",1.2,1),"")</f>
        <v/>
      </c>
    </row>
    <row r="793" spans="1:13" ht="25.5" hidden="1" customHeight="1" thickBot="1" x14ac:dyDescent="0.35">
      <c r="A793" s="31">
        <f>A783</f>
        <v>0</v>
      </c>
      <c r="B793" s="32"/>
      <c r="C793" s="33"/>
      <c r="D793" s="33"/>
      <c r="E793" s="33"/>
      <c r="F793" s="33"/>
      <c r="G793" s="33"/>
      <c r="H793" s="34"/>
      <c r="I793" s="34" t="s">
        <v>26</v>
      </c>
      <c r="J793" s="35" t="str">
        <f>IF(SUM(J786:J792)&gt;0,SUM(J786:J792),"")</f>
        <v/>
      </c>
      <c r="K793" s="35" t="str">
        <f>IF(SUM(K786:K792)&gt;0,SUM(K786:K792),"")</f>
        <v/>
      </c>
    </row>
    <row r="794" spans="1:13" hidden="1" x14ac:dyDescent="0.3">
      <c r="A794" s="2">
        <f>A783</f>
        <v>0</v>
      </c>
      <c r="B794" s="36" t="s">
        <v>27</v>
      </c>
      <c r="C794" s="37"/>
      <c r="D794" s="37"/>
      <c r="E794" s="37"/>
      <c r="F794" s="37"/>
      <c r="G794" s="37"/>
      <c r="H794" s="37"/>
      <c r="I794" s="37"/>
    </row>
    <row r="795" spans="1:13" hidden="1" x14ac:dyDescent="0.3">
      <c r="A795" s="2">
        <f>A783</f>
        <v>0</v>
      </c>
    </row>
    <row r="796" spans="1:13" hidden="1" x14ac:dyDescent="0.3">
      <c r="A796" s="2">
        <f>A783</f>
        <v>0</v>
      </c>
    </row>
    <row r="797" spans="1:13" hidden="1" x14ac:dyDescent="0.3">
      <c r="A797" s="2">
        <f>A783*IF([1]summary!$K$21="",1,0)</f>
        <v>0</v>
      </c>
      <c r="C797" s="46" t="s">
        <v>28</v>
      </c>
      <c r="D797" s="47"/>
      <c r="E797" s="47"/>
      <c r="F797" s="47"/>
      <c r="G797" s="47"/>
      <c r="H797" s="47"/>
      <c r="I797" s="47"/>
      <c r="J797" s="48"/>
    </row>
    <row r="798" spans="1:13" hidden="1" x14ac:dyDescent="0.3">
      <c r="A798" s="2">
        <f>A797</f>
        <v>0</v>
      </c>
    </row>
    <row r="799" spans="1:13" hidden="1" x14ac:dyDescent="0.3">
      <c r="A799" s="2">
        <f>A797</f>
        <v>0</v>
      </c>
    </row>
    <row r="800" spans="1:13" hidden="1" x14ac:dyDescent="0.3">
      <c r="A800" s="2">
        <f>A783*IF([1]summary!$F$10=M800,1,0)</f>
        <v>0</v>
      </c>
      <c r="B800" s="49" t="s">
        <v>29</v>
      </c>
      <c r="C800" s="49"/>
      <c r="D800" s="49"/>
      <c r="E800" s="49"/>
      <c r="F800" s="49"/>
      <c r="G800" s="49"/>
      <c r="H800" s="49"/>
      <c r="I800" s="49"/>
      <c r="J800" s="49"/>
      <c r="K800" s="49"/>
      <c r="M800" s="6" t="s">
        <v>30</v>
      </c>
    </row>
    <row r="801" spans="1:13" hidden="1" x14ac:dyDescent="0.3">
      <c r="A801" s="2">
        <f>A800</f>
        <v>0</v>
      </c>
    </row>
    <row r="802" spans="1:13" ht="15" hidden="1" customHeight="1" x14ac:dyDescent="0.3">
      <c r="A802" s="2">
        <f>A800</f>
        <v>0</v>
      </c>
      <c r="B802" s="50" t="s">
        <v>31</v>
      </c>
      <c r="C802" s="50"/>
      <c r="D802" s="50"/>
      <c r="E802" s="50"/>
      <c r="F802" s="50"/>
      <c r="G802" s="50"/>
      <c r="H802" s="50"/>
      <c r="I802" s="50"/>
      <c r="J802" s="50"/>
      <c r="K802" s="50"/>
    </row>
    <row r="803" spans="1:13" hidden="1" x14ac:dyDescent="0.3">
      <c r="A803" s="2">
        <f>A800</f>
        <v>0</v>
      </c>
    </row>
    <row r="804" spans="1:13" hidden="1" x14ac:dyDescent="0.3">
      <c r="A804" s="2">
        <f>A815</f>
        <v>0</v>
      </c>
    </row>
    <row r="805" spans="1:13" hidden="1" x14ac:dyDescent="0.3">
      <c r="A805" s="2">
        <f>A815</f>
        <v>0</v>
      </c>
      <c r="C805" s="38" t="s">
        <v>32</v>
      </c>
      <c r="D805" s="39"/>
    </row>
    <row r="806" spans="1:13" s="40" customFormat="1" hidden="1" x14ac:dyDescent="0.3">
      <c r="A806" s="2">
        <f>A815</f>
        <v>0</v>
      </c>
      <c r="C806" s="38"/>
      <c r="M806" s="41"/>
    </row>
    <row r="807" spans="1:13" s="40" customFormat="1" ht="15" hidden="1" customHeight="1" x14ac:dyDescent="0.3">
      <c r="A807" s="2">
        <f>A815</f>
        <v>0</v>
      </c>
      <c r="C807" s="38" t="s">
        <v>33</v>
      </c>
      <c r="D807" s="39"/>
      <c r="G807" s="42"/>
      <c r="H807" s="42"/>
      <c r="I807" s="42"/>
      <c r="J807" s="42"/>
      <c r="K807" s="42"/>
      <c r="M807" s="41"/>
    </row>
    <row r="808" spans="1:13" s="40" customFormat="1" hidden="1" x14ac:dyDescent="0.3">
      <c r="A808" s="2">
        <f>A815</f>
        <v>0</v>
      </c>
      <c r="F808" s="43"/>
      <c r="G808" s="51" t="str">
        <f>"podpis a pečiatka "&amp;IF([1]summary!$K$21="","navrhovateľa","dodávateľa")</f>
        <v>podpis a pečiatka dodávateľa</v>
      </c>
      <c r="H808" s="51"/>
      <c r="I808" s="51"/>
      <c r="J808" s="51"/>
      <c r="K808" s="51"/>
      <c r="M808" s="41"/>
    </row>
    <row r="809" spans="1:13" s="40" customFormat="1" hidden="1" x14ac:dyDescent="0.3">
      <c r="A809" s="2">
        <f>A815</f>
        <v>0</v>
      </c>
      <c r="F809" s="43"/>
      <c r="G809" s="44"/>
      <c r="H809" s="44"/>
      <c r="I809" s="44"/>
      <c r="J809" s="44"/>
      <c r="K809" s="44"/>
      <c r="M809" s="41"/>
    </row>
    <row r="810" spans="1:13" ht="15" hidden="1" customHeight="1" x14ac:dyDescent="0.3">
      <c r="A810" s="2">
        <f>A815*IF([1]summary!$K$21="",1,0)</f>
        <v>0</v>
      </c>
      <c r="B810" s="52" t="s">
        <v>34</v>
      </c>
      <c r="C810" s="52"/>
      <c r="D810" s="52"/>
      <c r="E810" s="52"/>
      <c r="F810" s="52"/>
      <c r="G810" s="52"/>
      <c r="H810" s="52"/>
      <c r="I810" s="52"/>
      <c r="J810" s="52"/>
      <c r="K810" s="52"/>
      <c r="L810" s="45"/>
    </row>
    <row r="811" spans="1:13" hidden="1" x14ac:dyDescent="0.3">
      <c r="A811" s="2">
        <f>A810</f>
        <v>0</v>
      </c>
      <c r="B811" s="52"/>
      <c r="C811" s="52"/>
      <c r="D811" s="52"/>
      <c r="E811" s="52"/>
      <c r="F811" s="52"/>
      <c r="G811" s="52"/>
      <c r="H811" s="52"/>
      <c r="I811" s="52"/>
      <c r="J811" s="52"/>
      <c r="K811" s="52"/>
      <c r="L811" s="45"/>
    </row>
    <row r="812" spans="1:13" ht="15" hidden="1" customHeight="1" x14ac:dyDescent="0.3">
      <c r="A812" s="2">
        <f>A815*IF(A810=1,0,1)</f>
        <v>0</v>
      </c>
      <c r="B812" s="52" t="s">
        <v>35</v>
      </c>
      <c r="C812" s="52"/>
      <c r="D812" s="52"/>
      <c r="E812" s="52"/>
      <c r="F812" s="52"/>
      <c r="G812" s="52"/>
      <c r="H812" s="52"/>
      <c r="I812" s="52"/>
      <c r="J812" s="52"/>
      <c r="K812" s="52"/>
      <c r="L812" s="45"/>
    </row>
    <row r="813" spans="1:13" hidden="1" x14ac:dyDescent="0.3">
      <c r="A813" s="2">
        <f>A812</f>
        <v>0</v>
      </c>
      <c r="B813" s="52"/>
      <c r="C813" s="52"/>
      <c r="D813" s="52"/>
      <c r="E813" s="52"/>
      <c r="F813" s="52"/>
      <c r="G813" s="52"/>
      <c r="H813" s="52"/>
      <c r="I813" s="52"/>
      <c r="J813" s="52"/>
      <c r="K813" s="52"/>
      <c r="L813" s="45"/>
    </row>
    <row r="814" spans="1:13" s="2" customFormat="1" ht="21" hidden="1" x14ac:dyDescent="0.3">
      <c r="A814" s="2">
        <f>A815*IF(J814="",0,1)</f>
        <v>0</v>
      </c>
      <c r="B814" s="4"/>
      <c r="C814" s="5"/>
      <c r="D814" s="5"/>
      <c r="E814" s="5"/>
      <c r="F814" s="5"/>
      <c r="G814" s="5"/>
      <c r="H814" s="5"/>
      <c r="I814" s="5"/>
      <c r="J814" s="97" t="str">
        <f>IF([1]summary!$K$21="",'[1]Výzva na prieskum trhu'!$C$143,"")</f>
        <v/>
      </c>
      <c r="K814" s="97"/>
      <c r="M814" s="6"/>
    </row>
    <row r="815" spans="1:13" s="2" customFormat="1" ht="23.4" hidden="1" x14ac:dyDescent="0.3">
      <c r="A815" s="2">
        <f>IF([1]summary!$K$21="",IF([1]summary!$G$17="všetky predmety spolu",0,1)*A837,IF([1]summary!$E$63="cenové ponuky komplexne",0,1)*A837)</f>
        <v>0</v>
      </c>
      <c r="B815" s="98" t="str">
        <f>IF([1]summary!$K$21="",'[1]Výzva na prieskum trhu'!$B$2,'[1]Výzva na predkladanie ponúk'!$E$102)</f>
        <v xml:space="preserve"> – Príloha č. 2:</v>
      </c>
      <c r="C815" s="98"/>
      <c r="D815" s="98"/>
      <c r="E815" s="98"/>
      <c r="F815" s="98"/>
      <c r="G815" s="98"/>
      <c r="H815" s="98"/>
      <c r="I815" s="98"/>
      <c r="J815" s="98"/>
      <c r="K815" s="98"/>
      <c r="M815" s="6"/>
    </row>
    <row r="816" spans="1:13" s="2" customFormat="1" hidden="1" x14ac:dyDescent="0.3">
      <c r="A816" s="2">
        <f>A815</f>
        <v>0</v>
      </c>
      <c r="B816" s="7"/>
      <c r="C816" s="7"/>
      <c r="D816" s="7"/>
      <c r="E816" s="7"/>
      <c r="F816" s="7"/>
      <c r="G816" s="7"/>
      <c r="H816" s="7"/>
      <c r="I816" s="7"/>
      <c r="J816" s="7"/>
      <c r="K816" s="7"/>
      <c r="M816" s="6"/>
    </row>
    <row r="817" spans="1:13" s="2" customFormat="1" ht="23.4" hidden="1" x14ac:dyDescent="0.3">
      <c r="A817" s="2">
        <f>A815</f>
        <v>0</v>
      </c>
      <c r="B817" s="98" t="str">
        <f>IF([1]summary!$K$21="",'[1]Výzva na prieskum trhu'!$E$143,'[1]Výzva na predkladanie ponúk'!$H$102)</f>
        <v>Cena dodávaného predmetu zákazky</v>
      </c>
      <c r="C817" s="98"/>
      <c r="D817" s="98"/>
      <c r="E817" s="98"/>
      <c r="F817" s="98"/>
      <c r="G817" s="98"/>
      <c r="H817" s="98"/>
      <c r="I817" s="98"/>
      <c r="J817" s="98"/>
      <c r="K817" s="98"/>
      <c r="M817" s="6"/>
    </row>
    <row r="818" spans="1:13" hidden="1" x14ac:dyDescent="0.3">
      <c r="A818" s="2">
        <f>A815</f>
        <v>0</v>
      </c>
    </row>
    <row r="819" spans="1:13" ht="15" hidden="1" customHeight="1" x14ac:dyDescent="0.3">
      <c r="A819" s="2">
        <f>A815</f>
        <v>0</v>
      </c>
      <c r="B819" s="50" t="s">
        <v>1</v>
      </c>
      <c r="C819" s="50"/>
      <c r="D819" s="50"/>
      <c r="E819" s="50"/>
      <c r="F819" s="50"/>
      <c r="G819" s="50"/>
      <c r="H819" s="50"/>
      <c r="I819" s="50"/>
      <c r="J819" s="50"/>
      <c r="K819" s="50"/>
    </row>
    <row r="820" spans="1:13" hidden="1" x14ac:dyDescent="0.3">
      <c r="A820" s="2">
        <f>A815</f>
        <v>0</v>
      </c>
      <c r="B820" s="50"/>
      <c r="C820" s="50"/>
      <c r="D820" s="50"/>
      <c r="E820" s="50"/>
      <c r="F820" s="50"/>
      <c r="G820" s="50"/>
      <c r="H820" s="50"/>
      <c r="I820" s="50"/>
      <c r="J820" s="50"/>
      <c r="K820" s="50"/>
    </row>
    <row r="821" spans="1:13" hidden="1" x14ac:dyDescent="0.3">
      <c r="A821" s="2">
        <f>A815</f>
        <v>0</v>
      </c>
      <c r="B821" s="50"/>
      <c r="C821" s="50"/>
      <c r="D821" s="50"/>
      <c r="E821" s="50"/>
      <c r="F821" s="50"/>
      <c r="G821" s="50"/>
      <c r="H821" s="50"/>
      <c r="I821" s="50"/>
      <c r="J821" s="50"/>
      <c r="K821" s="50"/>
    </row>
    <row r="822" spans="1:13" hidden="1" x14ac:dyDescent="0.3">
      <c r="A822" s="2">
        <f>A815</f>
        <v>0</v>
      </c>
    </row>
    <row r="823" spans="1:13" s="2" customFormat="1" ht="19.5" hidden="1" customHeight="1" thickBot="1" x14ac:dyDescent="0.35">
      <c r="A823" s="2">
        <f>A815</f>
        <v>0</v>
      </c>
      <c r="C823" s="99" t="str">
        <f>"Identifikačné údaje "&amp;IF([1]summary!$K$21="","navrhovateľa:","dodávateľa:")</f>
        <v>Identifikačné údaje dodávateľa:</v>
      </c>
      <c r="D823" s="100"/>
      <c r="E823" s="100"/>
      <c r="F823" s="100"/>
      <c r="G823" s="101"/>
      <c r="M823" s="6"/>
    </row>
    <row r="824" spans="1:13" s="2" customFormat="1" ht="19.5" hidden="1" customHeight="1" x14ac:dyDescent="0.3">
      <c r="A824" s="2">
        <f>A815</f>
        <v>0</v>
      </c>
      <c r="C824" s="102" t="s">
        <v>2</v>
      </c>
      <c r="D824" s="103"/>
      <c r="E824" s="104"/>
      <c r="F824" s="105"/>
      <c r="G824" s="106"/>
      <c r="M824" s="6"/>
    </row>
    <row r="825" spans="1:13" s="2" customFormat="1" ht="39" hidden="1" customHeight="1" x14ac:dyDescent="0.3">
      <c r="A825" s="2">
        <f>A815</f>
        <v>0</v>
      </c>
      <c r="C825" s="95" t="s">
        <v>3</v>
      </c>
      <c r="D825" s="96"/>
      <c r="E825" s="90"/>
      <c r="F825" s="91"/>
      <c r="G825" s="92"/>
      <c r="M825" s="6"/>
    </row>
    <row r="826" spans="1:13" s="2" customFormat="1" ht="19.5" hidden="1" customHeight="1" x14ac:dyDescent="0.3">
      <c r="A826" s="2">
        <f>A815</f>
        <v>0</v>
      </c>
      <c r="C826" s="88" t="s">
        <v>4</v>
      </c>
      <c r="D826" s="89"/>
      <c r="E826" s="90"/>
      <c r="F826" s="91"/>
      <c r="G826" s="92"/>
      <c r="M826" s="6"/>
    </row>
    <row r="827" spans="1:13" s="2" customFormat="1" ht="19.5" hidden="1" customHeight="1" x14ac:dyDescent="0.3">
      <c r="A827" s="2">
        <f>A815</f>
        <v>0</v>
      </c>
      <c r="C827" s="88" t="s">
        <v>5</v>
      </c>
      <c r="D827" s="89"/>
      <c r="E827" s="90"/>
      <c r="F827" s="91"/>
      <c r="G827" s="92"/>
      <c r="M827" s="6"/>
    </row>
    <row r="828" spans="1:13" s="2" customFormat="1" ht="30" hidden="1" customHeight="1" x14ac:dyDescent="0.3">
      <c r="A828" s="2">
        <f>A815</f>
        <v>0</v>
      </c>
      <c r="C828" s="93" t="s">
        <v>6</v>
      </c>
      <c r="D828" s="94"/>
      <c r="E828" s="90"/>
      <c r="F828" s="91"/>
      <c r="G828" s="92"/>
      <c r="M828" s="6"/>
    </row>
    <row r="829" spans="1:13" s="2" customFormat="1" ht="19.5" hidden="1" customHeight="1" x14ac:dyDescent="0.3">
      <c r="A829" s="2">
        <f>A815</f>
        <v>0</v>
      </c>
      <c r="C829" s="88" t="s">
        <v>7</v>
      </c>
      <c r="D829" s="89"/>
      <c r="E829" s="90"/>
      <c r="F829" s="91"/>
      <c r="G829" s="92"/>
      <c r="M829" s="6"/>
    </row>
    <row r="830" spans="1:13" s="2" customFormat="1" ht="19.5" hidden="1" customHeight="1" x14ac:dyDescent="0.3">
      <c r="A830" s="2">
        <f>A815</f>
        <v>0</v>
      </c>
      <c r="C830" s="88" t="s">
        <v>8</v>
      </c>
      <c r="D830" s="89"/>
      <c r="E830" s="90"/>
      <c r="F830" s="91"/>
      <c r="G830" s="92"/>
      <c r="M830" s="6"/>
    </row>
    <row r="831" spans="1:13" s="2" customFormat="1" ht="19.5" hidden="1" customHeight="1" x14ac:dyDescent="0.3">
      <c r="A831" s="2">
        <f>A815</f>
        <v>0</v>
      </c>
      <c r="C831" s="88" t="s">
        <v>9</v>
      </c>
      <c r="D831" s="89"/>
      <c r="E831" s="90"/>
      <c r="F831" s="91"/>
      <c r="G831" s="92"/>
      <c r="M831" s="6"/>
    </row>
    <row r="832" spans="1:13" s="2" customFormat="1" ht="19.5" hidden="1" customHeight="1" x14ac:dyDescent="0.3">
      <c r="A832" s="2">
        <f>A815</f>
        <v>0</v>
      </c>
      <c r="C832" s="88" t="s">
        <v>10</v>
      </c>
      <c r="D832" s="89"/>
      <c r="E832" s="90"/>
      <c r="F832" s="91"/>
      <c r="G832" s="92"/>
      <c r="M832" s="6"/>
    </row>
    <row r="833" spans="1:13" s="2" customFormat="1" ht="19.5" hidden="1" customHeight="1" x14ac:dyDescent="0.3">
      <c r="A833" s="2">
        <f>A815</f>
        <v>0</v>
      </c>
      <c r="C833" s="88" t="s">
        <v>11</v>
      </c>
      <c r="D833" s="89"/>
      <c r="E833" s="90"/>
      <c r="F833" s="91"/>
      <c r="G833" s="92"/>
      <c r="M833" s="6"/>
    </row>
    <row r="834" spans="1:13" s="2" customFormat="1" ht="19.5" hidden="1" customHeight="1" thickBot="1" x14ac:dyDescent="0.35">
      <c r="A834" s="2">
        <f>A815</f>
        <v>0</v>
      </c>
      <c r="C834" s="76" t="s">
        <v>12</v>
      </c>
      <c r="D834" s="77"/>
      <c r="E834" s="78"/>
      <c r="F834" s="79"/>
      <c r="G834" s="80"/>
      <c r="M834" s="6"/>
    </row>
    <row r="835" spans="1:13" hidden="1" x14ac:dyDescent="0.3">
      <c r="A835" s="2">
        <f>A815</f>
        <v>0</v>
      </c>
    </row>
    <row r="836" spans="1:13" hidden="1" x14ac:dyDescent="0.3">
      <c r="A836" s="2">
        <f>A815</f>
        <v>0</v>
      </c>
    </row>
    <row r="837" spans="1:13" hidden="1" x14ac:dyDescent="0.3">
      <c r="A837">
        <f>IF(D837&lt;&gt;"",1,0)</f>
        <v>0</v>
      </c>
      <c r="B837" s="81" t="s">
        <v>50</v>
      </c>
      <c r="C837" s="81"/>
      <c r="D837" s="82" t="str">
        <f>IF(VLOOKUP(M837,[1]summary!$A$42:$F$61,2,FALSE)&lt;&gt;"",VLOOKUP(M837,[1]summary!$A$42:$F$61,2,FALSE),"")</f>
        <v/>
      </c>
      <c r="E837" s="82"/>
      <c r="F837" s="82"/>
      <c r="G837" s="82"/>
      <c r="H837" s="82"/>
      <c r="I837" s="82"/>
      <c r="J837" s="82"/>
      <c r="K837" s="9"/>
      <c r="M837" s="1">
        <f>M783+1</f>
        <v>16</v>
      </c>
    </row>
    <row r="838" spans="1:13" hidden="1" x14ac:dyDescent="0.3">
      <c r="A838" s="2">
        <f>A837</f>
        <v>0</v>
      </c>
    </row>
    <row r="839" spans="1:13" ht="54.9" hidden="1" customHeight="1" thickBot="1" x14ac:dyDescent="0.35">
      <c r="A839" s="2">
        <f>A837</f>
        <v>0</v>
      </c>
      <c r="B839" s="83" t="s">
        <v>13</v>
      </c>
      <c r="C839" s="84"/>
      <c r="D839" s="85"/>
      <c r="E839" s="86" t="s">
        <v>14</v>
      </c>
      <c r="F839" s="87"/>
      <c r="G839" s="10" t="s">
        <v>15</v>
      </c>
      <c r="H839" s="11" t="s">
        <v>16</v>
      </c>
      <c r="I839" s="10" t="s">
        <v>17</v>
      </c>
      <c r="J839" s="12" t="s">
        <v>18</v>
      </c>
      <c r="K839" s="13" t="s">
        <v>19</v>
      </c>
    </row>
    <row r="840" spans="1:13" ht="25.5" hidden="1" customHeight="1" x14ac:dyDescent="0.3">
      <c r="A840" s="2">
        <f>A837*IF(B840&lt;&gt;"",1,0)</f>
        <v>0</v>
      </c>
      <c r="B840" s="71"/>
      <c r="C840" s="72"/>
      <c r="D840" s="73"/>
      <c r="E840" s="74"/>
      <c r="F840" s="75"/>
      <c r="G840" s="14" t="s">
        <v>21</v>
      </c>
      <c r="H840" s="15"/>
      <c r="I840" s="16"/>
      <c r="J840" s="17" t="str">
        <f t="shared" ref="J840:J846" si="15">IF(AND(H840&lt;&gt;"",I840&lt;&gt;""),H840*I840,"")</f>
        <v/>
      </c>
      <c r="K840" s="18" t="str">
        <f>IF(J840&lt;&gt;"",J840*IF(E828="platiteľ DPH",1.2,1),"")</f>
        <v/>
      </c>
    </row>
    <row r="841" spans="1:13" ht="25.5" hidden="1" customHeight="1" x14ac:dyDescent="0.3">
      <c r="A841" s="2">
        <f>A837*IF(B841&lt;&gt;"",1,0)</f>
        <v>0</v>
      </c>
      <c r="B841" s="53"/>
      <c r="C841" s="54"/>
      <c r="D841" s="55"/>
      <c r="E841" s="56"/>
      <c r="F841" s="57"/>
      <c r="G841" s="19" t="s">
        <v>21</v>
      </c>
      <c r="H841" s="20"/>
      <c r="I841" s="21"/>
      <c r="J841" s="22" t="str">
        <f t="shared" si="15"/>
        <v/>
      </c>
      <c r="K841" s="23" t="str">
        <f>IF(J841&lt;&gt;"",J841*IF(E828="platiteľ DPH",1.2,1),"")</f>
        <v/>
      </c>
    </row>
    <row r="842" spans="1:13" ht="25.5" hidden="1" customHeight="1" x14ac:dyDescent="0.3">
      <c r="A842" s="2">
        <f>A837*IF(B842&lt;&gt;"",1,0)</f>
        <v>0</v>
      </c>
      <c r="B842" s="53"/>
      <c r="C842" s="54"/>
      <c r="D842" s="55"/>
      <c r="E842" s="56"/>
      <c r="F842" s="57"/>
      <c r="G842" s="19" t="s">
        <v>21</v>
      </c>
      <c r="H842" s="20"/>
      <c r="I842" s="21"/>
      <c r="J842" s="22" t="str">
        <f t="shared" si="15"/>
        <v/>
      </c>
      <c r="K842" s="23" t="str">
        <f>IF(J842&lt;&gt;"",J842*IF(E828="platiteľ DPH",1.2,1),"")</f>
        <v/>
      </c>
    </row>
    <row r="843" spans="1:13" ht="25.5" hidden="1" customHeight="1" x14ac:dyDescent="0.3">
      <c r="A843" s="2">
        <f>A837*IF(B843&lt;&gt;"",1,0)</f>
        <v>0</v>
      </c>
      <c r="B843" s="53"/>
      <c r="C843" s="54"/>
      <c r="D843" s="55"/>
      <c r="E843" s="56"/>
      <c r="F843" s="57"/>
      <c r="G843" s="19" t="s">
        <v>21</v>
      </c>
      <c r="H843" s="20"/>
      <c r="I843" s="21"/>
      <c r="J843" s="22" t="str">
        <f t="shared" si="15"/>
        <v/>
      </c>
      <c r="K843" s="23" t="str">
        <f>IF(J843&lt;&gt;"",J843*IF(E828="platiteľ DPH",1.2,1),"")</f>
        <v/>
      </c>
    </row>
    <row r="844" spans="1:13" ht="25.5" hidden="1" customHeight="1" thickBot="1" x14ac:dyDescent="0.35">
      <c r="A844" s="2">
        <f>A837*IF(B844&lt;&gt;"",1,0)</f>
        <v>0</v>
      </c>
      <c r="B844" s="58"/>
      <c r="C844" s="59"/>
      <c r="D844" s="60"/>
      <c r="E844" s="61"/>
      <c r="F844" s="62"/>
      <c r="G844" s="24" t="s">
        <v>21</v>
      </c>
      <c r="H844" s="25"/>
      <c r="I844" s="26"/>
      <c r="J844" s="27" t="str">
        <f t="shared" si="15"/>
        <v/>
      </c>
      <c r="K844" s="28" t="str">
        <f>IF(J844&lt;&gt;"",J844*IF(E828="platiteľ DPH",1.2,1),"")</f>
        <v/>
      </c>
    </row>
    <row r="845" spans="1:13" ht="25.5" hidden="1" customHeight="1" x14ac:dyDescent="0.3">
      <c r="A845" s="2">
        <f>A837*IF(D845&lt;&gt;"",1,0)</f>
        <v>0</v>
      </c>
      <c r="B845" s="63" t="s">
        <v>22</v>
      </c>
      <c r="C845" s="64"/>
      <c r="D845" s="29" t="s">
        <v>23</v>
      </c>
      <c r="E845" s="67" t="s">
        <v>24</v>
      </c>
      <c r="F845" s="68"/>
      <c r="G845" s="14" t="s">
        <v>24</v>
      </c>
      <c r="H845" s="15"/>
      <c r="I845" s="16">
        <v>1</v>
      </c>
      <c r="J845" s="17" t="str">
        <f t="shared" si="15"/>
        <v/>
      </c>
      <c r="K845" s="18" t="str">
        <f>IF(J845&lt;&gt;"",J845*IF(E828="platiteľ DPH",1.2,1),"")</f>
        <v/>
      </c>
    </row>
    <row r="846" spans="1:13" ht="25.5" hidden="1" customHeight="1" thickBot="1" x14ac:dyDescent="0.35">
      <c r="A846" s="2">
        <f>A837*IF(D846&lt;&gt;"",1,0)</f>
        <v>0</v>
      </c>
      <c r="B846" s="65"/>
      <c r="C846" s="66"/>
      <c r="D846" s="30" t="s">
        <v>25</v>
      </c>
      <c r="E846" s="69" t="s">
        <v>24</v>
      </c>
      <c r="F846" s="70"/>
      <c r="G846" s="24" t="s">
        <v>24</v>
      </c>
      <c r="H846" s="25"/>
      <c r="I846" s="26">
        <v>1</v>
      </c>
      <c r="J846" s="27" t="str">
        <f t="shared" si="15"/>
        <v/>
      </c>
      <c r="K846" s="28" t="str">
        <f>IF(J846&lt;&gt;"",J846*IF(E828="platiteľ DPH",1.2,1),"")</f>
        <v/>
      </c>
    </row>
    <row r="847" spans="1:13" ht="25.5" hidden="1" customHeight="1" thickBot="1" x14ac:dyDescent="0.35">
      <c r="A847" s="31">
        <f>A837</f>
        <v>0</v>
      </c>
      <c r="B847" s="32"/>
      <c r="C847" s="33"/>
      <c r="D847" s="33"/>
      <c r="E847" s="33"/>
      <c r="F847" s="33"/>
      <c r="G847" s="33"/>
      <c r="H847" s="34"/>
      <c r="I847" s="34" t="s">
        <v>26</v>
      </c>
      <c r="J847" s="35" t="str">
        <f>IF(SUM(J840:J846)&gt;0,SUM(J840:J846),"")</f>
        <v/>
      </c>
      <c r="K847" s="35" t="str">
        <f>IF(SUM(K840:K846)&gt;0,SUM(K840:K846),"")</f>
        <v/>
      </c>
    </row>
    <row r="848" spans="1:13" hidden="1" x14ac:dyDescent="0.3">
      <c r="A848" s="2">
        <f>A837</f>
        <v>0</v>
      </c>
      <c r="B848" s="36" t="s">
        <v>27</v>
      </c>
      <c r="C848" s="37"/>
      <c r="D848" s="37"/>
      <c r="E848" s="37"/>
      <c r="F848" s="37"/>
      <c r="G848" s="37"/>
      <c r="H848" s="37"/>
      <c r="I848" s="37"/>
    </row>
    <row r="849" spans="1:13" hidden="1" x14ac:dyDescent="0.3">
      <c r="A849" s="2">
        <f>A837</f>
        <v>0</v>
      </c>
    </row>
    <row r="850" spans="1:13" hidden="1" x14ac:dyDescent="0.3">
      <c r="A850" s="2">
        <f>A837</f>
        <v>0</v>
      </c>
    </row>
    <row r="851" spans="1:13" hidden="1" x14ac:dyDescent="0.3">
      <c r="A851" s="2">
        <f>A837*IF([1]summary!$K$21="",1,0)</f>
        <v>0</v>
      </c>
      <c r="C851" s="46" t="s">
        <v>28</v>
      </c>
      <c r="D851" s="47"/>
      <c r="E851" s="47"/>
      <c r="F851" s="47"/>
      <c r="G851" s="47"/>
      <c r="H851" s="47"/>
      <c r="I851" s="47"/>
      <c r="J851" s="48"/>
    </row>
    <row r="852" spans="1:13" hidden="1" x14ac:dyDescent="0.3">
      <c r="A852" s="2">
        <f>A851</f>
        <v>0</v>
      </c>
    </row>
    <row r="853" spans="1:13" hidden="1" x14ac:dyDescent="0.3">
      <c r="A853" s="2">
        <f>A851</f>
        <v>0</v>
      </c>
    </row>
    <row r="854" spans="1:13" hidden="1" x14ac:dyDescent="0.3">
      <c r="A854" s="2">
        <f>A837*IF([1]summary!$F$10=M854,1,0)</f>
        <v>0</v>
      </c>
      <c r="B854" s="49" t="s">
        <v>29</v>
      </c>
      <c r="C854" s="49"/>
      <c r="D854" s="49"/>
      <c r="E854" s="49"/>
      <c r="F854" s="49"/>
      <c r="G854" s="49"/>
      <c r="H854" s="49"/>
      <c r="I854" s="49"/>
      <c r="J854" s="49"/>
      <c r="K854" s="49"/>
      <c r="M854" s="6" t="s">
        <v>30</v>
      </c>
    </row>
    <row r="855" spans="1:13" hidden="1" x14ac:dyDescent="0.3">
      <c r="A855" s="2">
        <f>A854</f>
        <v>0</v>
      </c>
    </row>
    <row r="856" spans="1:13" ht="15" hidden="1" customHeight="1" x14ac:dyDescent="0.3">
      <c r="A856" s="2">
        <f>A854</f>
        <v>0</v>
      </c>
      <c r="B856" s="50" t="s">
        <v>31</v>
      </c>
      <c r="C856" s="50"/>
      <c r="D856" s="50"/>
      <c r="E856" s="50"/>
      <c r="F856" s="50"/>
      <c r="G856" s="50"/>
      <c r="H856" s="50"/>
      <c r="I856" s="50"/>
      <c r="J856" s="50"/>
      <c r="K856" s="50"/>
    </row>
    <row r="857" spans="1:13" hidden="1" x14ac:dyDescent="0.3">
      <c r="A857" s="2">
        <f>A854</f>
        <v>0</v>
      </c>
    </row>
    <row r="858" spans="1:13" hidden="1" x14ac:dyDescent="0.3">
      <c r="A858" s="2">
        <f>A869</f>
        <v>0</v>
      </c>
    </row>
    <row r="859" spans="1:13" hidden="1" x14ac:dyDescent="0.3">
      <c r="A859" s="2">
        <f>A869</f>
        <v>0</v>
      </c>
      <c r="C859" s="38" t="s">
        <v>32</v>
      </c>
      <c r="D859" s="39"/>
    </row>
    <row r="860" spans="1:13" s="40" customFormat="1" hidden="1" x14ac:dyDescent="0.3">
      <c r="A860" s="2">
        <f>A869</f>
        <v>0</v>
      </c>
      <c r="C860" s="38"/>
      <c r="M860" s="41"/>
    </row>
    <row r="861" spans="1:13" s="40" customFormat="1" ht="15" hidden="1" customHeight="1" x14ac:dyDescent="0.3">
      <c r="A861" s="2">
        <f>A869</f>
        <v>0</v>
      </c>
      <c r="C861" s="38" t="s">
        <v>33</v>
      </c>
      <c r="D861" s="39"/>
      <c r="G861" s="42"/>
      <c r="H861" s="42"/>
      <c r="I861" s="42"/>
      <c r="J861" s="42"/>
      <c r="K861" s="42"/>
      <c r="M861" s="41"/>
    </row>
    <row r="862" spans="1:13" s="40" customFormat="1" hidden="1" x14ac:dyDescent="0.3">
      <c r="A862" s="2">
        <f>A869</f>
        <v>0</v>
      </c>
      <c r="F862" s="43"/>
      <c r="G862" s="51" t="str">
        <f>"podpis a pečiatka "&amp;IF([1]summary!$K$21="","navrhovateľa","dodávateľa")</f>
        <v>podpis a pečiatka dodávateľa</v>
      </c>
      <c r="H862" s="51"/>
      <c r="I862" s="51"/>
      <c r="J862" s="51"/>
      <c r="K862" s="51"/>
      <c r="M862" s="41"/>
    </row>
    <row r="863" spans="1:13" s="40" customFormat="1" hidden="1" x14ac:dyDescent="0.3">
      <c r="A863" s="2">
        <f>A869</f>
        <v>0</v>
      </c>
      <c r="F863" s="43"/>
      <c r="G863" s="44"/>
      <c r="H863" s="44"/>
      <c r="I863" s="44"/>
      <c r="J863" s="44"/>
      <c r="K863" s="44"/>
      <c r="M863" s="41"/>
    </row>
    <row r="864" spans="1:13" ht="15" hidden="1" customHeight="1" x14ac:dyDescent="0.3">
      <c r="A864" s="2">
        <f>A869*IF([1]summary!$K$21="",1,0)</f>
        <v>0</v>
      </c>
      <c r="B864" s="52" t="s">
        <v>34</v>
      </c>
      <c r="C864" s="52"/>
      <c r="D864" s="52"/>
      <c r="E864" s="52"/>
      <c r="F864" s="52"/>
      <c r="G864" s="52"/>
      <c r="H864" s="52"/>
      <c r="I864" s="52"/>
      <c r="J864" s="52"/>
      <c r="K864" s="52"/>
      <c r="L864" s="45"/>
    </row>
    <row r="865" spans="1:13" hidden="1" x14ac:dyDescent="0.3">
      <c r="A865" s="2">
        <f>A864</f>
        <v>0</v>
      </c>
      <c r="B865" s="52"/>
      <c r="C865" s="52"/>
      <c r="D865" s="52"/>
      <c r="E865" s="52"/>
      <c r="F865" s="52"/>
      <c r="G865" s="52"/>
      <c r="H865" s="52"/>
      <c r="I865" s="52"/>
      <c r="J865" s="52"/>
      <c r="K865" s="52"/>
      <c r="L865" s="45"/>
    </row>
    <row r="866" spans="1:13" ht="15" hidden="1" customHeight="1" x14ac:dyDescent="0.3">
      <c r="A866" s="2">
        <f>A869*IF(A864=1,0,1)</f>
        <v>0</v>
      </c>
      <c r="B866" s="52" t="s">
        <v>35</v>
      </c>
      <c r="C866" s="52"/>
      <c r="D866" s="52"/>
      <c r="E866" s="52"/>
      <c r="F866" s="52"/>
      <c r="G866" s="52"/>
      <c r="H866" s="52"/>
      <c r="I866" s="52"/>
      <c r="J866" s="52"/>
      <c r="K866" s="52"/>
      <c r="L866" s="45"/>
    </row>
    <row r="867" spans="1:13" hidden="1" x14ac:dyDescent="0.3">
      <c r="A867" s="2">
        <f>A866</f>
        <v>0</v>
      </c>
      <c r="B867" s="52"/>
      <c r="C867" s="52"/>
      <c r="D867" s="52"/>
      <c r="E867" s="52"/>
      <c r="F867" s="52"/>
      <c r="G867" s="52"/>
      <c r="H867" s="52"/>
      <c r="I867" s="52"/>
      <c r="J867" s="52"/>
      <c r="K867" s="52"/>
      <c r="L867" s="45"/>
    </row>
    <row r="868" spans="1:13" s="2" customFormat="1" ht="21" hidden="1" x14ac:dyDescent="0.3">
      <c r="A868" s="2">
        <f>A869*IF(J868="",0,1)</f>
        <v>0</v>
      </c>
      <c r="B868" s="4"/>
      <c r="C868" s="5"/>
      <c r="D868" s="5"/>
      <c r="E868" s="5"/>
      <c r="F868" s="5"/>
      <c r="G868" s="5"/>
      <c r="H868" s="5"/>
      <c r="I868" s="5"/>
      <c r="J868" s="97" t="str">
        <f>IF([1]summary!$K$21="",'[1]Výzva na prieskum trhu'!$C$143,"")</f>
        <v/>
      </c>
      <c r="K868" s="97"/>
      <c r="M868" s="6"/>
    </row>
    <row r="869" spans="1:13" s="2" customFormat="1" ht="23.4" hidden="1" x14ac:dyDescent="0.3">
      <c r="A869" s="2">
        <f>IF([1]summary!$K$21="",IF([1]summary!$G$17="všetky predmety spolu",0,1)*A891,IF([1]summary!$E$63="cenové ponuky komplexne",0,1)*A891)</f>
        <v>0</v>
      </c>
      <c r="B869" s="98" t="str">
        <f>IF([1]summary!$K$21="",'[1]Výzva na prieskum trhu'!$B$2,'[1]Výzva na predkladanie ponúk'!$E$102)</f>
        <v xml:space="preserve"> – Príloha č. 2:</v>
      </c>
      <c r="C869" s="98"/>
      <c r="D869" s="98"/>
      <c r="E869" s="98"/>
      <c r="F869" s="98"/>
      <c r="G869" s="98"/>
      <c r="H869" s="98"/>
      <c r="I869" s="98"/>
      <c r="J869" s="98"/>
      <c r="K869" s="98"/>
      <c r="M869" s="6"/>
    </row>
    <row r="870" spans="1:13" s="2" customFormat="1" hidden="1" x14ac:dyDescent="0.3">
      <c r="A870" s="2">
        <f>A869</f>
        <v>0</v>
      </c>
      <c r="B870" s="7"/>
      <c r="C870" s="7"/>
      <c r="D870" s="7"/>
      <c r="E870" s="7"/>
      <c r="F870" s="7"/>
      <c r="G870" s="7"/>
      <c r="H870" s="7"/>
      <c r="I870" s="7"/>
      <c r="J870" s="7"/>
      <c r="K870" s="7"/>
      <c r="M870" s="6"/>
    </row>
    <row r="871" spans="1:13" s="2" customFormat="1" ht="23.4" hidden="1" x14ac:dyDescent="0.3">
      <c r="A871" s="2">
        <f>A869</f>
        <v>0</v>
      </c>
      <c r="B871" s="98" t="str">
        <f>IF([1]summary!$K$21="",'[1]Výzva na prieskum trhu'!$E$143,'[1]Výzva na predkladanie ponúk'!$H$102)</f>
        <v>Cena dodávaného predmetu zákazky</v>
      </c>
      <c r="C871" s="98"/>
      <c r="D871" s="98"/>
      <c r="E871" s="98"/>
      <c r="F871" s="98"/>
      <c r="G871" s="98"/>
      <c r="H871" s="98"/>
      <c r="I871" s="98"/>
      <c r="J871" s="98"/>
      <c r="K871" s="98"/>
      <c r="M871" s="6"/>
    </row>
    <row r="872" spans="1:13" hidden="1" x14ac:dyDescent="0.3">
      <c r="A872" s="2">
        <f>A869</f>
        <v>0</v>
      </c>
    </row>
    <row r="873" spans="1:13" ht="15" hidden="1" customHeight="1" x14ac:dyDescent="0.3">
      <c r="A873" s="2">
        <f>A869</f>
        <v>0</v>
      </c>
      <c r="B873" s="50" t="s">
        <v>1</v>
      </c>
      <c r="C873" s="50"/>
      <c r="D873" s="50"/>
      <c r="E873" s="50"/>
      <c r="F873" s="50"/>
      <c r="G873" s="50"/>
      <c r="H873" s="50"/>
      <c r="I873" s="50"/>
      <c r="J873" s="50"/>
      <c r="K873" s="50"/>
    </row>
    <row r="874" spans="1:13" hidden="1" x14ac:dyDescent="0.3">
      <c r="A874" s="2">
        <f>A869</f>
        <v>0</v>
      </c>
      <c r="B874" s="50"/>
      <c r="C874" s="50"/>
      <c r="D874" s="50"/>
      <c r="E874" s="50"/>
      <c r="F874" s="50"/>
      <c r="G874" s="50"/>
      <c r="H874" s="50"/>
      <c r="I874" s="50"/>
      <c r="J874" s="50"/>
      <c r="K874" s="50"/>
    </row>
    <row r="875" spans="1:13" hidden="1" x14ac:dyDescent="0.3">
      <c r="A875" s="2">
        <f>A869</f>
        <v>0</v>
      </c>
      <c r="B875" s="50"/>
      <c r="C875" s="50"/>
      <c r="D875" s="50"/>
      <c r="E875" s="50"/>
      <c r="F875" s="50"/>
      <c r="G875" s="50"/>
      <c r="H875" s="50"/>
      <c r="I875" s="50"/>
      <c r="J875" s="50"/>
      <c r="K875" s="50"/>
    </row>
    <row r="876" spans="1:13" hidden="1" x14ac:dyDescent="0.3">
      <c r="A876" s="2">
        <f>A869</f>
        <v>0</v>
      </c>
    </row>
    <row r="877" spans="1:13" s="2" customFormat="1" ht="19.5" hidden="1" customHeight="1" thickBot="1" x14ac:dyDescent="0.35">
      <c r="A877" s="2">
        <f>A869</f>
        <v>0</v>
      </c>
      <c r="C877" s="99" t="str">
        <f>"Identifikačné údaje "&amp;IF([1]summary!$K$21="","navrhovateľa:","dodávateľa:")</f>
        <v>Identifikačné údaje dodávateľa:</v>
      </c>
      <c r="D877" s="100"/>
      <c r="E877" s="100"/>
      <c r="F877" s="100"/>
      <c r="G877" s="101"/>
      <c r="M877" s="6"/>
    </row>
    <row r="878" spans="1:13" s="2" customFormat="1" ht="19.5" hidden="1" customHeight="1" x14ac:dyDescent="0.3">
      <c r="A878" s="2">
        <f>A869</f>
        <v>0</v>
      </c>
      <c r="C878" s="102" t="s">
        <v>2</v>
      </c>
      <c r="D878" s="103"/>
      <c r="E878" s="104"/>
      <c r="F878" s="105"/>
      <c r="G878" s="106"/>
      <c r="M878" s="6"/>
    </row>
    <row r="879" spans="1:13" s="2" customFormat="1" ht="39" hidden="1" customHeight="1" x14ac:dyDescent="0.3">
      <c r="A879" s="2">
        <f>A869</f>
        <v>0</v>
      </c>
      <c r="C879" s="95" t="s">
        <v>3</v>
      </c>
      <c r="D879" s="96"/>
      <c r="E879" s="90"/>
      <c r="F879" s="91"/>
      <c r="G879" s="92"/>
      <c r="M879" s="6"/>
    </row>
    <row r="880" spans="1:13" s="2" customFormat="1" ht="19.5" hidden="1" customHeight="1" x14ac:dyDescent="0.3">
      <c r="A880" s="2">
        <f>A869</f>
        <v>0</v>
      </c>
      <c r="C880" s="88" t="s">
        <v>4</v>
      </c>
      <c r="D880" s="89"/>
      <c r="E880" s="90"/>
      <c r="F880" s="91"/>
      <c r="G880" s="92"/>
      <c r="M880" s="6"/>
    </row>
    <row r="881" spans="1:13" s="2" customFormat="1" ht="19.5" hidden="1" customHeight="1" x14ac:dyDescent="0.3">
      <c r="A881" s="2">
        <f>A869</f>
        <v>0</v>
      </c>
      <c r="C881" s="88" t="s">
        <v>5</v>
      </c>
      <c r="D881" s="89"/>
      <c r="E881" s="90"/>
      <c r="F881" s="91"/>
      <c r="G881" s="92"/>
      <c r="M881" s="6"/>
    </row>
    <row r="882" spans="1:13" s="2" customFormat="1" ht="30" hidden="1" customHeight="1" x14ac:dyDescent="0.3">
      <c r="A882" s="2">
        <f>A869</f>
        <v>0</v>
      </c>
      <c r="C882" s="93" t="s">
        <v>6</v>
      </c>
      <c r="D882" s="94"/>
      <c r="E882" s="90"/>
      <c r="F882" s="91"/>
      <c r="G882" s="92"/>
      <c r="M882" s="6"/>
    </row>
    <row r="883" spans="1:13" s="2" customFormat="1" ht="19.5" hidden="1" customHeight="1" x14ac:dyDescent="0.3">
      <c r="A883" s="2">
        <f>A869</f>
        <v>0</v>
      </c>
      <c r="C883" s="88" t="s">
        <v>7</v>
      </c>
      <c r="D883" s="89"/>
      <c r="E883" s="90"/>
      <c r="F883" s="91"/>
      <c r="G883" s="92"/>
      <c r="M883" s="6"/>
    </row>
    <row r="884" spans="1:13" s="2" customFormat="1" ht="19.5" hidden="1" customHeight="1" x14ac:dyDescent="0.3">
      <c r="A884" s="2">
        <f>A869</f>
        <v>0</v>
      </c>
      <c r="C884" s="88" t="s">
        <v>8</v>
      </c>
      <c r="D884" s="89"/>
      <c r="E884" s="90"/>
      <c r="F884" s="91"/>
      <c r="G884" s="92"/>
      <c r="M884" s="6"/>
    </row>
    <row r="885" spans="1:13" s="2" customFormat="1" ht="19.5" hidden="1" customHeight="1" x14ac:dyDescent="0.3">
      <c r="A885" s="2">
        <f>A869</f>
        <v>0</v>
      </c>
      <c r="C885" s="88" t="s">
        <v>9</v>
      </c>
      <c r="D885" s="89"/>
      <c r="E885" s="90"/>
      <c r="F885" s="91"/>
      <c r="G885" s="92"/>
      <c r="M885" s="6"/>
    </row>
    <row r="886" spans="1:13" s="2" customFormat="1" ht="19.5" hidden="1" customHeight="1" x14ac:dyDescent="0.3">
      <c r="A886" s="2">
        <f>A869</f>
        <v>0</v>
      </c>
      <c r="C886" s="88" t="s">
        <v>10</v>
      </c>
      <c r="D886" s="89"/>
      <c r="E886" s="90"/>
      <c r="F886" s="91"/>
      <c r="G886" s="92"/>
      <c r="M886" s="6"/>
    </row>
    <row r="887" spans="1:13" s="2" customFormat="1" ht="19.5" hidden="1" customHeight="1" x14ac:dyDescent="0.3">
      <c r="A887" s="2">
        <f>A869</f>
        <v>0</v>
      </c>
      <c r="C887" s="88" t="s">
        <v>11</v>
      </c>
      <c r="D887" s="89"/>
      <c r="E887" s="90"/>
      <c r="F887" s="91"/>
      <c r="G887" s="92"/>
      <c r="M887" s="6"/>
    </row>
    <row r="888" spans="1:13" s="2" customFormat="1" ht="19.5" hidden="1" customHeight="1" thickBot="1" x14ac:dyDescent="0.35">
      <c r="A888" s="2">
        <f>A869</f>
        <v>0</v>
      </c>
      <c r="C888" s="76" t="s">
        <v>12</v>
      </c>
      <c r="D888" s="77"/>
      <c r="E888" s="78"/>
      <c r="F888" s="79"/>
      <c r="G888" s="80"/>
      <c r="M888" s="6"/>
    </row>
    <row r="889" spans="1:13" hidden="1" x14ac:dyDescent="0.3">
      <c r="A889" s="2">
        <f>A869</f>
        <v>0</v>
      </c>
    </row>
    <row r="890" spans="1:13" hidden="1" x14ac:dyDescent="0.3">
      <c r="A890" s="2">
        <f>A869</f>
        <v>0</v>
      </c>
    </row>
    <row r="891" spans="1:13" hidden="1" x14ac:dyDescent="0.3">
      <c r="A891">
        <f>IF(D891&lt;&gt;"",1,0)</f>
        <v>0</v>
      </c>
      <c r="B891" s="81" t="s">
        <v>51</v>
      </c>
      <c r="C891" s="81"/>
      <c r="D891" s="82" t="str">
        <f>IF(VLOOKUP(M891,[1]summary!$A$42:$F$61,2,FALSE)&lt;&gt;"",VLOOKUP(M891,[1]summary!$A$42:$F$61,2,FALSE),"")</f>
        <v/>
      </c>
      <c r="E891" s="82"/>
      <c r="F891" s="82"/>
      <c r="G891" s="82"/>
      <c r="H891" s="82"/>
      <c r="I891" s="82"/>
      <c r="J891" s="82"/>
      <c r="K891" s="9"/>
      <c r="M891" s="1">
        <f>M837+1</f>
        <v>17</v>
      </c>
    </row>
    <row r="892" spans="1:13" hidden="1" x14ac:dyDescent="0.3">
      <c r="A892" s="2">
        <f>A891</f>
        <v>0</v>
      </c>
    </row>
    <row r="893" spans="1:13" ht="54.9" hidden="1" customHeight="1" thickBot="1" x14ac:dyDescent="0.35">
      <c r="A893" s="2">
        <f>A891</f>
        <v>0</v>
      </c>
      <c r="B893" s="83" t="s">
        <v>13</v>
      </c>
      <c r="C893" s="84"/>
      <c r="D893" s="85"/>
      <c r="E893" s="86" t="s">
        <v>14</v>
      </c>
      <c r="F893" s="87"/>
      <c r="G893" s="10" t="s">
        <v>15</v>
      </c>
      <c r="H893" s="11" t="s">
        <v>16</v>
      </c>
      <c r="I893" s="10" t="s">
        <v>17</v>
      </c>
      <c r="J893" s="12" t="s">
        <v>18</v>
      </c>
      <c r="K893" s="13" t="s">
        <v>19</v>
      </c>
    </row>
    <row r="894" spans="1:13" ht="25.5" hidden="1" customHeight="1" x14ac:dyDescent="0.3">
      <c r="A894" s="2">
        <f>A891*IF(B894&lt;&gt;"",1,0)</f>
        <v>0</v>
      </c>
      <c r="B894" s="71"/>
      <c r="C894" s="72"/>
      <c r="D894" s="73"/>
      <c r="E894" s="74"/>
      <c r="F894" s="75"/>
      <c r="G894" s="14" t="s">
        <v>21</v>
      </c>
      <c r="H894" s="15"/>
      <c r="I894" s="16"/>
      <c r="J894" s="17" t="str">
        <f t="shared" ref="J894:J900" si="16">IF(AND(H894&lt;&gt;"",I894&lt;&gt;""),H894*I894,"")</f>
        <v/>
      </c>
      <c r="K894" s="18" t="str">
        <f>IF(J894&lt;&gt;"",J894*IF(E882="platiteľ DPH",1.2,1),"")</f>
        <v/>
      </c>
    </row>
    <row r="895" spans="1:13" ht="25.5" hidden="1" customHeight="1" x14ac:dyDescent="0.3">
      <c r="A895" s="2">
        <f>A891*IF(B895&lt;&gt;"",1,0)</f>
        <v>0</v>
      </c>
      <c r="B895" s="53"/>
      <c r="C895" s="54"/>
      <c r="D895" s="55"/>
      <c r="E895" s="56"/>
      <c r="F895" s="57"/>
      <c r="G895" s="19" t="s">
        <v>21</v>
      </c>
      <c r="H895" s="20"/>
      <c r="I895" s="21"/>
      <c r="J895" s="22" t="str">
        <f t="shared" si="16"/>
        <v/>
      </c>
      <c r="K895" s="23" t="str">
        <f>IF(J895&lt;&gt;"",J895*IF(E882="platiteľ DPH",1.2,1),"")</f>
        <v/>
      </c>
    </row>
    <row r="896" spans="1:13" ht="25.5" hidden="1" customHeight="1" x14ac:dyDescent="0.3">
      <c r="A896" s="2">
        <f>A891*IF(B896&lt;&gt;"",1,0)</f>
        <v>0</v>
      </c>
      <c r="B896" s="53"/>
      <c r="C896" s="54"/>
      <c r="D896" s="55"/>
      <c r="E896" s="56"/>
      <c r="F896" s="57"/>
      <c r="G896" s="19" t="s">
        <v>21</v>
      </c>
      <c r="H896" s="20"/>
      <c r="I896" s="21"/>
      <c r="J896" s="22" t="str">
        <f t="shared" si="16"/>
        <v/>
      </c>
      <c r="K896" s="23" t="str">
        <f>IF(J896&lt;&gt;"",J896*IF(E882="platiteľ DPH",1.2,1),"")</f>
        <v/>
      </c>
    </row>
    <row r="897" spans="1:13" ht="25.5" hidden="1" customHeight="1" x14ac:dyDescent="0.3">
      <c r="A897" s="2">
        <f>A891*IF(B897&lt;&gt;"",1,0)</f>
        <v>0</v>
      </c>
      <c r="B897" s="53"/>
      <c r="C897" s="54"/>
      <c r="D897" s="55"/>
      <c r="E897" s="56"/>
      <c r="F897" s="57"/>
      <c r="G897" s="19" t="s">
        <v>21</v>
      </c>
      <c r="H897" s="20"/>
      <c r="I897" s="21"/>
      <c r="J897" s="22" t="str">
        <f t="shared" si="16"/>
        <v/>
      </c>
      <c r="K897" s="23" t="str">
        <f>IF(J897&lt;&gt;"",J897*IF(E882="platiteľ DPH",1.2,1),"")</f>
        <v/>
      </c>
    </row>
    <row r="898" spans="1:13" ht="25.5" hidden="1" customHeight="1" thickBot="1" x14ac:dyDescent="0.35">
      <c r="A898" s="2">
        <f>A891*IF(B898&lt;&gt;"",1,0)</f>
        <v>0</v>
      </c>
      <c r="B898" s="58"/>
      <c r="C898" s="59"/>
      <c r="D898" s="60"/>
      <c r="E898" s="61"/>
      <c r="F898" s="62"/>
      <c r="G898" s="24" t="s">
        <v>21</v>
      </c>
      <c r="H898" s="25"/>
      <c r="I898" s="26"/>
      <c r="J898" s="27" t="str">
        <f t="shared" si="16"/>
        <v/>
      </c>
      <c r="K898" s="28" t="str">
        <f>IF(J898&lt;&gt;"",J898*IF(E882="platiteľ DPH",1.2,1),"")</f>
        <v/>
      </c>
    </row>
    <row r="899" spans="1:13" ht="25.5" hidden="1" customHeight="1" x14ac:dyDescent="0.3">
      <c r="A899" s="2">
        <f>A891*IF(D899&lt;&gt;"",1,0)</f>
        <v>0</v>
      </c>
      <c r="B899" s="63" t="s">
        <v>22</v>
      </c>
      <c r="C899" s="64"/>
      <c r="D899" s="29" t="s">
        <v>23</v>
      </c>
      <c r="E899" s="67" t="s">
        <v>24</v>
      </c>
      <c r="F899" s="68"/>
      <c r="G899" s="14" t="s">
        <v>24</v>
      </c>
      <c r="H899" s="15"/>
      <c r="I899" s="16">
        <v>1</v>
      </c>
      <c r="J899" s="17" t="str">
        <f t="shared" si="16"/>
        <v/>
      </c>
      <c r="K899" s="18" t="str">
        <f>IF(J899&lt;&gt;"",J899*IF(E882="platiteľ DPH",1.2,1),"")</f>
        <v/>
      </c>
    </row>
    <row r="900" spans="1:13" ht="25.5" hidden="1" customHeight="1" thickBot="1" x14ac:dyDescent="0.35">
      <c r="A900" s="2">
        <f>A891*IF(D900&lt;&gt;"",1,0)</f>
        <v>0</v>
      </c>
      <c r="B900" s="65"/>
      <c r="C900" s="66"/>
      <c r="D900" s="30" t="s">
        <v>25</v>
      </c>
      <c r="E900" s="69" t="s">
        <v>24</v>
      </c>
      <c r="F900" s="70"/>
      <c r="G900" s="24" t="s">
        <v>24</v>
      </c>
      <c r="H900" s="25"/>
      <c r="I900" s="26">
        <v>1</v>
      </c>
      <c r="J900" s="27" t="str">
        <f t="shared" si="16"/>
        <v/>
      </c>
      <c r="K900" s="28" t="str">
        <f>IF(J900&lt;&gt;"",J900*IF(E882="platiteľ DPH",1.2,1),"")</f>
        <v/>
      </c>
    </row>
    <row r="901" spans="1:13" ht="25.5" hidden="1" customHeight="1" thickBot="1" x14ac:dyDescent="0.35">
      <c r="A901" s="31">
        <f>A891</f>
        <v>0</v>
      </c>
      <c r="B901" s="32"/>
      <c r="C901" s="33"/>
      <c r="D901" s="33"/>
      <c r="E901" s="33"/>
      <c r="F901" s="33"/>
      <c r="G901" s="33"/>
      <c r="H901" s="34"/>
      <c r="I901" s="34" t="s">
        <v>26</v>
      </c>
      <c r="J901" s="35" t="str">
        <f>IF(SUM(J894:J900)&gt;0,SUM(J894:J900),"")</f>
        <v/>
      </c>
      <c r="K901" s="35" t="str">
        <f>IF(SUM(K894:K900)&gt;0,SUM(K894:K900),"")</f>
        <v/>
      </c>
    </row>
    <row r="902" spans="1:13" hidden="1" x14ac:dyDescent="0.3">
      <c r="A902" s="2">
        <f>A891</f>
        <v>0</v>
      </c>
      <c r="B902" s="36" t="s">
        <v>27</v>
      </c>
      <c r="C902" s="37"/>
      <c r="D902" s="37"/>
      <c r="E902" s="37"/>
      <c r="F902" s="37"/>
      <c r="G902" s="37"/>
      <c r="H902" s="37"/>
      <c r="I902" s="37"/>
    </row>
    <row r="903" spans="1:13" hidden="1" x14ac:dyDescent="0.3">
      <c r="A903" s="2">
        <f>A891</f>
        <v>0</v>
      </c>
    </row>
    <row r="904" spans="1:13" hidden="1" x14ac:dyDescent="0.3">
      <c r="A904" s="2">
        <f>A891</f>
        <v>0</v>
      </c>
    </row>
    <row r="905" spans="1:13" hidden="1" x14ac:dyDescent="0.3">
      <c r="A905" s="2">
        <f>A891*IF([1]summary!$K$21="",1,0)</f>
        <v>0</v>
      </c>
      <c r="C905" s="46" t="s">
        <v>28</v>
      </c>
      <c r="D905" s="47"/>
      <c r="E905" s="47"/>
      <c r="F905" s="47"/>
      <c r="G905" s="47"/>
      <c r="H905" s="47"/>
      <c r="I905" s="47"/>
      <c r="J905" s="48"/>
    </row>
    <row r="906" spans="1:13" hidden="1" x14ac:dyDescent="0.3">
      <c r="A906" s="2">
        <f>A905</f>
        <v>0</v>
      </c>
    </row>
    <row r="907" spans="1:13" hidden="1" x14ac:dyDescent="0.3">
      <c r="A907" s="2">
        <f>A905</f>
        <v>0</v>
      </c>
    </row>
    <row r="908" spans="1:13" hidden="1" x14ac:dyDescent="0.3">
      <c r="A908" s="2">
        <f>A891*IF([1]summary!$F$10=M908,1,0)</f>
        <v>0</v>
      </c>
      <c r="B908" s="49" t="s">
        <v>29</v>
      </c>
      <c r="C908" s="49"/>
      <c r="D908" s="49"/>
      <c r="E908" s="49"/>
      <c r="F908" s="49"/>
      <c r="G908" s="49"/>
      <c r="H908" s="49"/>
      <c r="I908" s="49"/>
      <c r="J908" s="49"/>
      <c r="K908" s="49"/>
      <c r="M908" s="6" t="s">
        <v>30</v>
      </c>
    </row>
    <row r="909" spans="1:13" hidden="1" x14ac:dyDescent="0.3">
      <c r="A909" s="2">
        <f>A908</f>
        <v>0</v>
      </c>
    </row>
    <row r="910" spans="1:13" ht="15" hidden="1" customHeight="1" x14ac:dyDescent="0.3">
      <c r="A910" s="2">
        <f>A908</f>
        <v>0</v>
      </c>
      <c r="B910" s="50" t="s">
        <v>31</v>
      </c>
      <c r="C910" s="50"/>
      <c r="D910" s="50"/>
      <c r="E910" s="50"/>
      <c r="F910" s="50"/>
      <c r="G910" s="50"/>
      <c r="H910" s="50"/>
      <c r="I910" s="50"/>
      <c r="J910" s="50"/>
      <c r="K910" s="50"/>
    </row>
    <row r="911" spans="1:13" hidden="1" x14ac:dyDescent="0.3">
      <c r="A911" s="2">
        <f>A908</f>
        <v>0</v>
      </c>
    </row>
    <row r="912" spans="1:13" hidden="1" x14ac:dyDescent="0.3">
      <c r="A912" s="2">
        <f>A923</f>
        <v>0</v>
      </c>
    </row>
    <row r="913" spans="1:13" hidden="1" x14ac:dyDescent="0.3">
      <c r="A913" s="2">
        <f>A923</f>
        <v>0</v>
      </c>
      <c r="C913" s="38" t="s">
        <v>32</v>
      </c>
      <c r="D913" s="39"/>
    </row>
    <row r="914" spans="1:13" s="40" customFormat="1" hidden="1" x14ac:dyDescent="0.3">
      <c r="A914" s="2">
        <f>A923</f>
        <v>0</v>
      </c>
      <c r="C914" s="38"/>
      <c r="M914" s="41"/>
    </row>
    <row r="915" spans="1:13" s="40" customFormat="1" ht="15" hidden="1" customHeight="1" x14ac:dyDescent="0.3">
      <c r="A915" s="2">
        <f>A923</f>
        <v>0</v>
      </c>
      <c r="C915" s="38" t="s">
        <v>33</v>
      </c>
      <c r="D915" s="39"/>
      <c r="G915" s="42"/>
      <c r="H915" s="42"/>
      <c r="I915" s="42"/>
      <c r="J915" s="42"/>
      <c r="K915" s="42"/>
      <c r="M915" s="41"/>
    </row>
    <row r="916" spans="1:13" s="40" customFormat="1" hidden="1" x14ac:dyDescent="0.3">
      <c r="A916" s="2">
        <f>A923</f>
        <v>0</v>
      </c>
      <c r="F916" s="43"/>
      <c r="G916" s="51" t="str">
        <f>"podpis a pečiatka "&amp;IF([1]summary!$K$21="","navrhovateľa","dodávateľa")</f>
        <v>podpis a pečiatka dodávateľa</v>
      </c>
      <c r="H916" s="51"/>
      <c r="I916" s="51"/>
      <c r="J916" s="51"/>
      <c r="K916" s="51"/>
      <c r="M916" s="41"/>
    </row>
    <row r="917" spans="1:13" s="40" customFormat="1" hidden="1" x14ac:dyDescent="0.3">
      <c r="A917" s="2">
        <f>A923</f>
        <v>0</v>
      </c>
      <c r="F917" s="43"/>
      <c r="G917" s="44"/>
      <c r="H917" s="44"/>
      <c r="I917" s="44"/>
      <c r="J917" s="44"/>
      <c r="K917" s="44"/>
      <c r="M917" s="41"/>
    </row>
    <row r="918" spans="1:13" ht="15" hidden="1" customHeight="1" x14ac:dyDescent="0.3">
      <c r="A918" s="2">
        <f>A923*IF([1]summary!$K$21="",1,0)</f>
        <v>0</v>
      </c>
      <c r="B918" s="52" t="s">
        <v>34</v>
      </c>
      <c r="C918" s="52"/>
      <c r="D918" s="52"/>
      <c r="E918" s="52"/>
      <c r="F918" s="52"/>
      <c r="G918" s="52"/>
      <c r="H918" s="52"/>
      <c r="I918" s="52"/>
      <c r="J918" s="52"/>
      <c r="K918" s="52"/>
      <c r="L918" s="45"/>
    </row>
    <row r="919" spans="1:13" hidden="1" x14ac:dyDescent="0.3">
      <c r="A919" s="2">
        <f>A918</f>
        <v>0</v>
      </c>
      <c r="B919" s="52"/>
      <c r="C919" s="52"/>
      <c r="D919" s="52"/>
      <c r="E919" s="52"/>
      <c r="F919" s="52"/>
      <c r="G919" s="52"/>
      <c r="H919" s="52"/>
      <c r="I919" s="52"/>
      <c r="J919" s="52"/>
      <c r="K919" s="52"/>
      <c r="L919" s="45"/>
    </row>
    <row r="920" spans="1:13" ht="15" hidden="1" customHeight="1" x14ac:dyDescent="0.3">
      <c r="A920" s="2">
        <f>A923*IF(A918=1,0,1)</f>
        <v>0</v>
      </c>
      <c r="B920" s="52" t="s">
        <v>35</v>
      </c>
      <c r="C920" s="52"/>
      <c r="D920" s="52"/>
      <c r="E920" s="52"/>
      <c r="F920" s="52"/>
      <c r="G920" s="52"/>
      <c r="H920" s="52"/>
      <c r="I920" s="52"/>
      <c r="J920" s="52"/>
      <c r="K920" s="52"/>
      <c r="L920" s="45"/>
    </row>
    <row r="921" spans="1:13" hidden="1" x14ac:dyDescent="0.3">
      <c r="A921" s="2">
        <f>A920</f>
        <v>0</v>
      </c>
      <c r="B921" s="52"/>
      <c r="C921" s="52"/>
      <c r="D921" s="52"/>
      <c r="E921" s="52"/>
      <c r="F921" s="52"/>
      <c r="G921" s="52"/>
      <c r="H921" s="52"/>
      <c r="I921" s="52"/>
      <c r="J921" s="52"/>
      <c r="K921" s="52"/>
      <c r="L921" s="45"/>
    </row>
    <row r="922" spans="1:13" s="2" customFormat="1" ht="21" hidden="1" x14ac:dyDescent="0.3">
      <c r="A922" s="2">
        <f>A923*IF(J922="",0,1)</f>
        <v>0</v>
      </c>
      <c r="B922" s="4"/>
      <c r="C922" s="5"/>
      <c r="D922" s="5"/>
      <c r="E922" s="5"/>
      <c r="F922" s="5"/>
      <c r="G922" s="5"/>
      <c r="H922" s="5"/>
      <c r="I922" s="5"/>
      <c r="J922" s="97" t="str">
        <f>IF([1]summary!$K$21="",'[1]Výzva na prieskum trhu'!$C$143,"")</f>
        <v/>
      </c>
      <c r="K922" s="97"/>
      <c r="M922" s="6"/>
    </row>
    <row r="923" spans="1:13" s="2" customFormat="1" ht="23.4" hidden="1" x14ac:dyDescent="0.3">
      <c r="A923" s="2">
        <f>IF([1]summary!$K$21="",IF([1]summary!$G$17="všetky predmety spolu",0,1)*A945,IF([1]summary!$E$63="cenové ponuky komplexne",0,1)*A945)</f>
        <v>0</v>
      </c>
      <c r="B923" s="98" t="str">
        <f>IF([1]summary!$K$21="",'[1]Výzva na prieskum trhu'!$B$2,'[1]Výzva na predkladanie ponúk'!$E$102)</f>
        <v xml:space="preserve"> – Príloha č. 2:</v>
      </c>
      <c r="C923" s="98"/>
      <c r="D923" s="98"/>
      <c r="E923" s="98"/>
      <c r="F923" s="98"/>
      <c r="G923" s="98"/>
      <c r="H923" s="98"/>
      <c r="I923" s="98"/>
      <c r="J923" s="98"/>
      <c r="K923" s="98"/>
      <c r="M923" s="6"/>
    </row>
    <row r="924" spans="1:13" s="2" customFormat="1" hidden="1" x14ac:dyDescent="0.3">
      <c r="A924" s="2">
        <f>A923</f>
        <v>0</v>
      </c>
      <c r="B924" s="7"/>
      <c r="C924" s="7"/>
      <c r="D924" s="7"/>
      <c r="E924" s="7"/>
      <c r="F924" s="7"/>
      <c r="G924" s="7"/>
      <c r="H924" s="7"/>
      <c r="I924" s="7"/>
      <c r="J924" s="7"/>
      <c r="K924" s="7"/>
      <c r="M924" s="6"/>
    </row>
    <row r="925" spans="1:13" s="2" customFormat="1" ht="23.4" hidden="1" x14ac:dyDescent="0.3">
      <c r="A925" s="2">
        <f>A923</f>
        <v>0</v>
      </c>
      <c r="B925" s="98" t="str">
        <f>IF([1]summary!$K$21="",'[1]Výzva na prieskum trhu'!$E$143,'[1]Výzva na predkladanie ponúk'!$H$102)</f>
        <v>Cena dodávaného predmetu zákazky</v>
      </c>
      <c r="C925" s="98"/>
      <c r="D925" s="98"/>
      <c r="E925" s="98"/>
      <c r="F925" s="98"/>
      <c r="G925" s="98"/>
      <c r="H925" s="98"/>
      <c r="I925" s="98"/>
      <c r="J925" s="98"/>
      <c r="K925" s="98"/>
      <c r="M925" s="6"/>
    </row>
    <row r="926" spans="1:13" hidden="1" x14ac:dyDescent="0.3">
      <c r="A926" s="2">
        <f>A923</f>
        <v>0</v>
      </c>
    </row>
    <row r="927" spans="1:13" ht="15" hidden="1" customHeight="1" x14ac:dyDescent="0.3">
      <c r="A927" s="2">
        <f>A923</f>
        <v>0</v>
      </c>
      <c r="B927" s="50" t="s">
        <v>1</v>
      </c>
      <c r="C927" s="50"/>
      <c r="D927" s="50"/>
      <c r="E927" s="50"/>
      <c r="F927" s="50"/>
      <c r="G927" s="50"/>
      <c r="H927" s="50"/>
      <c r="I927" s="50"/>
      <c r="J927" s="50"/>
      <c r="K927" s="50"/>
    </row>
    <row r="928" spans="1:13" hidden="1" x14ac:dyDescent="0.3">
      <c r="A928" s="2">
        <f>A923</f>
        <v>0</v>
      </c>
      <c r="B928" s="50"/>
      <c r="C928" s="50"/>
      <c r="D928" s="50"/>
      <c r="E928" s="50"/>
      <c r="F928" s="50"/>
      <c r="G928" s="50"/>
      <c r="H928" s="50"/>
      <c r="I928" s="50"/>
      <c r="J928" s="50"/>
      <c r="K928" s="50"/>
    </row>
    <row r="929" spans="1:13" hidden="1" x14ac:dyDescent="0.3">
      <c r="A929" s="2">
        <f>A923</f>
        <v>0</v>
      </c>
      <c r="B929" s="50"/>
      <c r="C929" s="50"/>
      <c r="D929" s="50"/>
      <c r="E929" s="50"/>
      <c r="F929" s="50"/>
      <c r="G929" s="50"/>
      <c r="H929" s="50"/>
      <c r="I929" s="50"/>
      <c r="J929" s="50"/>
      <c r="K929" s="50"/>
    </row>
    <row r="930" spans="1:13" hidden="1" x14ac:dyDescent="0.3">
      <c r="A930" s="2">
        <f>A923</f>
        <v>0</v>
      </c>
    </row>
    <row r="931" spans="1:13" s="2" customFormat="1" ht="19.5" hidden="1" customHeight="1" thickBot="1" x14ac:dyDescent="0.35">
      <c r="A931" s="2">
        <f>A923</f>
        <v>0</v>
      </c>
      <c r="C931" s="99" t="str">
        <f>"Identifikačné údaje "&amp;IF([1]summary!$K$21="","navrhovateľa:","dodávateľa:")</f>
        <v>Identifikačné údaje dodávateľa:</v>
      </c>
      <c r="D931" s="100"/>
      <c r="E931" s="100"/>
      <c r="F931" s="100"/>
      <c r="G931" s="101"/>
      <c r="M931" s="6"/>
    </row>
    <row r="932" spans="1:13" s="2" customFormat="1" ht="19.5" hidden="1" customHeight="1" x14ac:dyDescent="0.3">
      <c r="A932" s="2">
        <f>A923</f>
        <v>0</v>
      </c>
      <c r="C932" s="102" t="s">
        <v>2</v>
      </c>
      <c r="D932" s="103"/>
      <c r="E932" s="104"/>
      <c r="F932" s="105"/>
      <c r="G932" s="106"/>
      <c r="M932" s="6"/>
    </row>
    <row r="933" spans="1:13" s="2" customFormat="1" ht="39" hidden="1" customHeight="1" x14ac:dyDescent="0.3">
      <c r="A933" s="2">
        <f>A923</f>
        <v>0</v>
      </c>
      <c r="C933" s="95" t="s">
        <v>3</v>
      </c>
      <c r="D933" s="96"/>
      <c r="E933" s="90"/>
      <c r="F933" s="91"/>
      <c r="G933" s="92"/>
      <c r="M933" s="6"/>
    </row>
    <row r="934" spans="1:13" s="2" customFormat="1" ht="19.5" hidden="1" customHeight="1" x14ac:dyDescent="0.3">
      <c r="A934" s="2">
        <f>A923</f>
        <v>0</v>
      </c>
      <c r="C934" s="88" t="s">
        <v>4</v>
      </c>
      <c r="D934" s="89"/>
      <c r="E934" s="90"/>
      <c r="F934" s="91"/>
      <c r="G934" s="92"/>
      <c r="M934" s="6"/>
    </row>
    <row r="935" spans="1:13" s="2" customFormat="1" ht="19.5" hidden="1" customHeight="1" x14ac:dyDescent="0.3">
      <c r="A935" s="2">
        <f>A923</f>
        <v>0</v>
      </c>
      <c r="C935" s="88" t="s">
        <v>5</v>
      </c>
      <c r="D935" s="89"/>
      <c r="E935" s="90"/>
      <c r="F935" s="91"/>
      <c r="G935" s="92"/>
      <c r="M935" s="6"/>
    </row>
    <row r="936" spans="1:13" s="2" customFormat="1" ht="30" hidden="1" customHeight="1" x14ac:dyDescent="0.3">
      <c r="A936" s="2">
        <f>A923</f>
        <v>0</v>
      </c>
      <c r="C936" s="93" t="s">
        <v>6</v>
      </c>
      <c r="D936" s="94"/>
      <c r="E936" s="90"/>
      <c r="F936" s="91"/>
      <c r="G936" s="92"/>
      <c r="M936" s="6"/>
    </row>
    <row r="937" spans="1:13" s="2" customFormat="1" ht="19.5" hidden="1" customHeight="1" x14ac:dyDescent="0.3">
      <c r="A937" s="2">
        <f>A923</f>
        <v>0</v>
      </c>
      <c r="C937" s="88" t="s">
        <v>7</v>
      </c>
      <c r="D937" s="89"/>
      <c r="E937" s="90"/>
      <c r="F937" s="91"/>
      <c r="G937" s="92"/>
      <c r="M937" s="6"/>
    </row>
    <row r="938" spans="1:13" s="2" customFormat="1" ht="19.5" hidden="1" customHeight="1" x14ac:dyDescent="0.3">
      <c r="A938" s="2">
        <f>A923</f>
        <v>0</v>
      </c>
      <c r="C938" s="88" t="s">
        <v>8</v>
      </c>
      <c r="D938" s="89"/>
      <c r="E938" s="90"/>
      <c r="F938" s="91"/>
      <c r="G938" s="92"/>
      <c r="M938" s="6"/>
    </row>
    <row r="939" spans="1:13" s="2" customFormat="1" ht="19.5" hidden="1" customHeight="1" x14ac:dyDescent="0.3">
      <c r="A939" s="2">
        <f>A923</f>
        <v>0</v>
      </c>
      <c r="C939" s="88" t="s">
        <v>9</v>
      </c>
      <c r="D939" s="89"/>
      <c r="E939" s="90"/>
      <c r="F939" s="91"/>
      <c r="G939" s="92"/>
      <c r="M939" s="6"/>
    </row>
    <row r="940" spans="1:13" s="2" customFormat="1" ht="19.5" hidden="1" customHeight="1" x14ac:dyDescent="0.3">
      <c r="A940" s="2">
        <f>A923</f>
        <v>0</v>
      </c>
      <c r="C940" s="88" t="s">
        <v>10</v>
      </c>
      <c r="D940" s="89"/>
      <c r="E940" s="90"/>
      <c r="F940" s="91"/>
      <c r="G940" s="92"/>
      <c r="M940" s="6"/>
    </row>
    <row r="941" spans="1:13" s="2" customFormat="1" ht="19.5" hidden="1" customHeight="1" x14ac:dyDescent="0.3">
      <c r="A941" s="2">
        <f>A923</f>
        <v>0</v>
      </c>
      <c r="C941" s="88" t="s">
        <v>11</v>
      </c>
      <c r="D941" s="89"/>
      <c r="E941" s="90"/>
      <c r="F941" s="91"/>
      <c r="G941" s="92"/>
      <c r="M941" s="6"/>
    </row>
    <row r="942" spans="1:13" s="2" customFormat="1" ht="19.5" hidden="1" customHeight="1" thickBot="1" x14ac:dyDescent="0.35">
      <c r="A942" s="2">
        <f>A923</f>
        <v>0</v>
      </c>
      <c r="C942" s="76" t="s">
        <v>12</v>
      </c>
      <c r="D942" s="77"/>
      <c r="E942" s="78"/>
      <c r="F942" s="79"/>
      <c r="G942" s="80"/>
      <c r="M942" s="6"/>
    </row>
    <row r="943" spans="1:13" hidden="1" x14ac:dyDescent="0.3">
      <c r="A943" s="2">
        <f>A923</f>
        <v>0</v>
      </c>
    </row>
    <row r="944" spans="1:13" hidden="1" x14ac:dyDescent="0.3">
      <c r="A944" s="2">
        <f>A923</f>
        <v>0</v>
      </c>
    </row>
    <row r="945" spans="1:13" hidden="1" x14ac:dyDescent="0.3">
      <c r="A945">
        <f>IF(D945&lt;&gt;"",1,0)</f>
        <v>0</v>
      </c>
      <c r="B945" s="81" t="s">
        <v>52</v>
      </c>
      <c r="C945" s="81"/>
      <c r="D945" s="82" t="str">
        <f>IF(VLOOKUP(M945,[1]summary!$A$42:$F$61,2,FALSE)&lt;&gt;"",VLOOKUP(M945,[1]summary!$A$42:$F$61,2,FALSE),"")</f>
        <v/>
      </c>
      <c r="E945" s="82"/>
      <c r="F945" s="82"/>
      <c r="G945" s="82"/>
      <c r="H945" s="82"/>
      <c r="I945" s="82"/>
      <c r="J945" s="82"/>
      <c r="K945" s="9"/>
      <c r="M945" s="1">
        <f>M891+1</f>
        <v>18</v>
      </c>
    </row>
    <row r="946" spans="1:13" hidden="1" x14ac:dyDescent="0.3">
      <c r="A946" s="2">
        <f>A945</f>
        <v>0</v>
      </c>
    </row>
    <row r="947" spans="1:13" ht="54.9" hidden="1" customHeight="1" thickBot="1" x14ac:dyDescent="0.35">
      <c r="A947" s="2">
        <f>A945</f>
        <v>0</v>
      </c>
      <c r="B947" s="83" t="s">
        <v>13</v>
      </c>
      <c r="C947" s="84"/>
      <c r="D947" s="85"/>
      <c r="E947" s="86" t="s">
        <v>14</v>
      </c>
      <c r="F947" s="87"/>
      <c r="G947" s="10" t="s">
        <v>15</v>
      </c>
      <c r="H947" s="11" t="s">
        <v>16</v>
      </c>
      <c r="I947" s="10" t="s">
        <v>17</v>
      </c>
      <c r="J947" s="12" t="s">
        <v>18</v>
      </c>
      <c r="K947" s="13" t="s">
        <v>19</v>
      </c>
    </row>
    <row r="948" spans="1:13" ht="25.5" hidden="1" customHeight="1" x14ac:dyDescent="0.3">
      <c r="A948" s="2">
        <f>A945*IF(B948&lt;&gt;"",1,0)</f>
        <v>0</v>
      </c>
      <c r="B948" s="71"/>
      <c r="C948" s="72"/>
      <c r="D948" s="73"/>
      <c r="E948" s="74"/>
      <c r="F948" s="75"/>
      <c r="G948" s="14" t="s">
        <v>21</v>
      </c>
      <c r="H948" s="15"/>
      <c r="I948" s="16"/>
      <c r="J948" s="17" t="str">
        <f t="shared" ref="J948:J954" si="17">IF(AND(H948&lt;&gt;"",I948&lt;&gt;""),H948*I948,"")</f>
        <v/>
      </c>
      <c r="K948" s="18" t="str">
        <f>IF(J948&lt;&gt;"",J948*IF(E936="platiteľ DPH",1.2,1),"")</f>
        <v/>
      </c>
    </row>
    <row r="949" spans="1:13" ht="25.5" hidden="1" customHeight="1" x14ac:dyDescent="0.3">
      <c r="A949" s="2">
        <f>A945*IF(B949&lt;&gt;"",1,0)</f>
        <v>0</v>
      </c>
      <c r="B949" s="53"/>
      <c r="C949" s="54"/>
      <c r="D949" s="55"/>
      <c r="E949" s="56"/>
      <c r="F949" s="57"/>
      <c r="G949" s="19" t="s">
        <v>21</v>
      </c>
      <c r="H949" s="20"/>
      <c r="I949" s="21"/>
      <c r="J949" s="22" t="str">
        <f t="shared" si="17"/>
        <v/>
      </c>
      <c r="K949" s="23" t="str">
        <f>IF(J949&lt;&gt;"",J949*IF(E936="platiteľ DPH",1.2,1),"")</f>
        <v/>
      </c>
    </row>
    <row r="950" spans="1:13" ht="25.5" hidden="1" customHeight="1" x14ac:dyDescent="0.3">
      <c r="A950" s="2">
        <f>A945*IF(B950&lt;&gt;"",1,0)</f>
        <v>0</v>
      </c>
      <c r="B950" s="53"/>
      <c r="C950" s="54"/>
      <c r="D950" s="55"/>
      <c r="E950" s="56"/>
      <c r="F950" s="57"/>
      <c r="G950" s="19" t="s">
        <v>21</v>
      </c>
      <c r="H950" s="20"/>
      <c r="I950" s="21"/>
      <c r="J950" s="22" t="str">
        <f t="shared" si="17"/>
        <v/>
      </c>
      <c r="K950" s="23" t="str">
        <f>IF(J950&lt;&gt;"",J950*IF(E936="platiteľ DPH",1.2,1),"")</f>
        <v/>
      </c>
    </row>
    <row r="951" spans="1:13" ht="25.5" hidden="1" customHeight="1" x14ac:dyDescent="0.3">
      <c r="A951" s="2">
        <f>A945*IF(B951&lt;&gt;"",1,0)</f>
        <v>0</v>
      </c>
      <c r="B951" s="53"/>
      <c r="C951" s="54"/>
      <c r="D951" s="55"/>
      <c r="E951" s="56"/>
      <c r="F951" s="57"/>
      <c r="G951" s="19" t="s">
        <v>21</v>
      </c>
      <c r="H951" s="20"/>
      <c r="I951" s="21"/>
      <c r="J951" s="22" t="str">
        <f t="shared" si="17"/>
        <v/>
      </c>
      <c r="K951" s="23" t="str">
        <f>IF(J951&lt;&gt;"",J951*IF(E936="platiteľ DPH",1.2,1),"")</f>
        <v/>
      </c>
    </row>
    <row r="952" spans="1:13" ht="25.5" hidden="1" customHeight="1" thickBot="1" x14ac:dyDescent="0.35">
      <c r="A952" s="2">
        <f>A945*IF(B952&lt;&gt;"",1,0)</f>
        <v>0</v>
      </c>
      <c r="B952" s="58"/>
      <c r="C952" s="59"/>
      <c r="D952" s="60"/>
      <c r="E952" s="61"/>
      <c r="F952" s="62"/>
      <c r="G952" s="24" t="s">
        <v>21</v>
      </c>
      <c r="H952" s="25"/>
      <c r="I952" s="26"/>
      <c r="J952" s="27" t="str">
        <f t="shared" si="17"/>
        <v/>
      </c>
      <c r="K952" s="28" t="str">
        <f>IF(J952&lt;&gt;"",J952*IF(E936="platiteľ DPH",1.2,1),"")</f>
        <v/>
      </c>
    </row>
    <row r="953" spans="1:13" ht="25.5" hidden="1" customHeight="1" x14ac:dyDescent="0.3">
      <c r="A953" s="2">
        <f>A945*IF(D953&lt;&gt;"",1,0)</f>
        <v>0</v>
      </c>
      <c r="B953" s="63" t="s">
        <v>22</v>
      </c>
      <c r="C953" s="64"/>
      <c r="D953" s="29" t="s">
        <v>23</v>
      </c>
      <c r="E953" s="67" t="s">
        <v>24</v>
      </c>
      <c r="F953" s="68"/>
      <c r="G953" s="14" t="s">
        <v>24</v>
      </c>
      <c r="H953" s="15"/>
      <c r="I953" s="16">
        <v>1</v>
      </c>
      <c r="J953" s="17" t="str">
        <f t="shared" si="17"/>
        <v/>
      </c>
      <c r="K953" s="18" t="str">
        <f>IF(J953&lt;&gt;"",J953*IF(E936="platiteľ DPH",1.2,1),"")</f>
        <v/>
      </c>
    </row>
    <row r="954" spans="1:13" ht="25.5" hidden="1" customHeight="1" thickBot="1" x14ac:dyDescent="0.35">
      <c r="A954" s="2">
        <f>A945*IF(D954&lt;&gt;"",1,0)</f>
        <v>0</v>
      </c>
      <c r="B954" s="65"/>
      <c r="C954" s="66"/>
      <c r="D954" s="30" t="s">
        <v>25</v>
      </c>
      <c r="E954" s="69" t="s">
        <v>24</v>
      </c>
      <c r="F954" s="70"/>
      <c r="G954" s="24" t="s">
        <v>24</v>
      </c>
      <c r="H954" s="25"/>
      <c r="I954" s="26">
        <v>1</v>
      </c>
      <c r="J954" s="27" t="str">
        <f t="shared" si="17"/>
        <v/>
      </c>
      <c r="K954" s="28" t="str">
        <f>IF(J954&lt;&gt;"",J954*IF(E936="platiteľ DPH",1.2,1),"")</f>
        <v/>
      </c>
    </row>
    <row r="955" spans="1:13" ht="25.5" hidden="1" customHeight="1" thickBot="1" x14ac:dyDescent="0.35">
      <c r="A955" s="31">
        <f>A945</f>
        <v>0</v>
      </c>
      <c r="B955" s="32"/>
      <c r="C955" s="33"/>
      <c r="D955" s="33"/>
      <c r="E955" s="33"/>
      <c r="F955" s="33"/>
      <c r="G955" s="33"/>
      <c r="H955" s="34"/>
      <c r="I955" s="34" t="s">
        <v>26</v>
      </c>
      <c r="J955" s="35" t="str">
        <f>IF(SUM(J948:J954)&gt;0,SUM(J948:J954),"")</f>
        <v/>
      </c>
      <c r="K955" s="35" t="str">
        <f>IF(SUM(K948:K954)&gt;0,SUM(K948:K954),"")</f>
        <v/>
      </c>
    </row>
    <row r="956" spans="1:13" hidden="1" x14ac:dyDescent="0.3">
      <c r="A956" s="2">
        <f>A945</f>
        <v>0</v>
      </c>
      <c r="B956" s="36" t="s">
        <v>27</v>
      </c>
      <c r="C956" s="37"/>
      <c r="D956" s="37"/>
      <c r="E956" s="37"/>
      <c r="F956" s="37"/>
      <c r="G956" s="37"/>
      <c r="H956" s="37"/>
      <c r="I956" s="37"/>
    </row>
    <row r="957" spans="1:13" hidden="1" x14ac:dyDescent="0.3">
      <c r="A957" s="2">
        <f>A945</f>
        <v>0</v>
      </c>
    </row>
    <row r="958" spans="1:13" hidden="1" x14ac:dyDescent="0.3">
      <c r="A958" s="2">
        <f>A945</f>
        <v>0</v>
      </c>
    </row>
    <row r="959" spans="1:13" hidden="1" x14ac:dyDescent="0.3">
      <c r="A959" s="2">
        <f>A945*IF([1]summary!$K$21="",1,0)</f>
        <v>0</v>
      </c>
      <c r="C959" s="46" t="s">
        <v>28</v>
      </c>
      <c r="D959" s="47"/>
      <c r="E959" s="47"/>
      <c r="F959" s="47"/>
      <c r="G959" s="47"/>
      <c r="H959" s="47"/>
      <c r="I959" s="47"/>
      <c r="J959" s="48"/>
    </row>
    <row r="960" spans="1:13" hidden="1" x14ac:dyDescent="0.3">
      <c r="A960" s="2">
        <f>A959</f>
        <v>0</v>
      </c>
    </row>
    <row r="961" spans="1:13" hidden="1" x14ac:dyDescent="0.3">
      <c r="A961" s="2">
        <f>A959</f>
        <v>0</v>
      </c>
    </row>
    <row r="962" spans="1:13" hidden="1" x14ac:dyDescent="0.3">
      <c r="A962" s="2">
        <f>A945*IF([1]summary!$F$10=M962,1,0)</f>
        <v>0</v>
      </c>
      <c r="B962" s="49" t="s">
        <v>29</v>
      </c>
      <c r="C962" s="49"/>
      <c r="D962" s="49"/>
      <c r="E962" s="49"/>
      <c r="F962" s="49"/>
      <c r="G962" s="49"/>
      <c r="H962" s="49"/>
      <c r="I962" s="49"/>
      <c r="J962" s="49"/>
      <c r="K962" s="49"/>
      <c r="M962" s="6" t="s">
        <v>30</v>
      </c>
    </row>
    <row r="963" spans="1:13" hidden="1" x14ac:dyDescent="0.3">
      <c r="A963" s="2">
        <f>A962</f>
        <v>0</v>
      </c>
    </row>
    <row r="964" spans="1:13" ht="15" hidden="1" customHeight="1" x14ac:dyDescent="0.3">
      <c r="A964" s="2">
        <f>A962</f>
        <v>0</v>
      </c>
      <c r="B964" s="50" t="s">
        <v>31</v>
      </c>
      <c r="C964" s="50"/>
      <c r="D964" s="50"/>
      <c r="E964" s="50"/>
      <c r="F964" s="50"/>
      <c r="G964" s="50"/>
      <c r="H964" s="50"/>
      <c r="I964" s="50"/>
      <c r="J964" s="50"/>
      <c r="K964" s="50"/>
    </row>
    <row r="965" spans="1:13" hidden="1" x14ac:dyDescent="0.3">
      <c r="A965" s="2">
        <f>A962</f>
        <v>0</v>
      </c>
    </row>
    <row r="966" spans="1:13" hidden="1" x14ac:dyDescent="0.3">
      <c r="A966" s="2">
        <f>A977</f>
        <v>0</v>
      </c>
    </row>
    <row r="967" spans="1:13" hidden="1" x14ac:dyDescent="0.3">
      <c r="A967" s="2">
        <f>A977</f>
        <v>0</v>
      </c>
      <c r="C967" s="38" t="s">
        <v>32</v>
      </c>
      <c r="D967" s="39"/>
    </row>
    <row r="968" spans="1:13" s="40" customFormat="1" hidden="1" x14ac:dyDescent="0.3">
      <c r="A968" s="2">
        <f>A977</f>
        <v>0</v>
      </c>
      <c r="C968" s="38"/>
      <c r="M968" s="41"/>
    </row>
    <row r="969" spans="1:13" s="40" customFormat="1" ht="15" hidden="1" customHeight="1" x14ac:dyDescent="0.3">
      <c r="A969" s="2">
        <f>A977</f>
        <v>0</v>
      </c>
      <c r="C969" s="38" t="s">
        <v>33</v>
      </c>
      <c r="D969" s="39"/>
      <c r="G969" s="42"/>
      <c r="H969" s="42"/>
      <c r="I969" s="42"/>
      <c r="J969" s="42"/>
      <c r="K969" s="42"/>
      <c r="M969" s="41"/>
    </row>
    <row r="970" spans="1:13" s="40" customFormat="1" hidden="1" x14ac:dyDescent="0.3">
      <c r="A970" s="2">
        <f>A977</f>
        <v>0</v>
      </c>
      <c r="F970" s="43"/>
      <c r="G970" s="51" t="str">
        <f>"podpis a pečiatka "&amp;IF([1]summary!$K$21="","navrhovateľa","dodávateľa")</f>
        <v>podpis a pečiatka dodávateľa</v>
      </c>
      <c r="H970" s="51"/>
      <c r="I970" s="51"/>
      <c r="J970" s="51"/>
      <c r="K970" s="51"/>
      <c r="M970" s="41"/>
    </row>
    <row r="971" spans="1:13" s="40" customFormat="1" hidden="1" x14ac:dyDescent="0.3">
      <c r="A971" s="2">
        <f>A977</f>
        <v>0</v>
      </c>
      <c r="F971" s="43"/>
      <c r="G971" s="44"/>
      <c r="H971" s="44"/>
      <c r="I971" s="44"/>
      <c r="J971" s="44"/>
      <c r="K971" s="44"/>
      <c r="M971" s="41"/>
    </row>
    <row r="972" spans="1:13" ht="15" hidden="1" customHeight="1" x14ac:dyDescent="0.3">
      <c r="A972" s="2">
        <f>A977*IF([1]summary!$K$21="",1,0)</f>
        <v>0</v>
      </c>
      <c r="B972" s="52" t="s">
        <v>34</v>
      </c>
      <c r="C972" s="52"/>
      <c r="D972" s="52"/>
      <c r="E972" s="52"/>
      <c r="F972" s="52"/>
      <c r="G972" s="52"/>
      <c r="H972" s="52"/>
      <c r="I972" s="52"/>
      <c r="J972" s="52"/>
      <c r="K972" s="52"/>
      <c r="L972" s="45"/>
    </row>
    <row r="973" spans="1:13" hidden="1" x14ac:dyDescent="0.3">
      <c r="A973" s="2">
        <f>A972</f>
        <v>0</v>
      </c>
      <c r="B973" s="52"/>
      <c r="C973" s="52"/>
      <c r="D973" s="52"/>
      <c r="E973" s="52"/>
      <c r="F973" s="52"/>
      <c r="G973" s="52"/>
      <c r="H973" s="52"/>
      <c r="I973" s="52"/>
      <c r="J973" s="52"/>
      <c r="K973" s="52"/>
      <c r="L973" s="45"/>
    </row>
    <row r="974" spans="1:13" ht="15" hidden="1" customHeight="1" x14ac:dyDescent="0.3">
      <c r="A974" s="2">
        <f>A977*IF(A972=1,0,1)</f>
        <v>0</v>
      </c>
      <c r="B974" s="52" t="s">
        <v>35</v>
      </c>
      <c r="C974" s="52"/>
      <c r="D974" s="52"/>
      <c r="E974" s="52"/>
      <c r="F974" s="52"/>
      <c r="G974" s="52"/>
      <c r="H974" s="52"/>
      <c r="I974" s="52"/>
      <c r="J974" s="52"/>
      <c r="K974" s="52"/>
      <c r="L974" s="45"/>
    </row>
    <row r="975" spans="1:13" hidden="1" x14ac:dyDescent="0.3">
      <c r="A975" s="2">
        <f>A974</f>
        <v>0</v>
      </c>
      <c r="B975" s="52"/>
      <c r="C975" s="52"/>
      <c r="D975" s="52"/>
      <c r="E975" s="52"/>
      <c r="F975" s="52"/>
      <c r="G975" s="52"/>
      <c r="H975" s="52"/>
      <c r="I975" s="52"/>
      <c r="J975" s="52"/>
      <c r="K975" s="52"/>
      <c r="L975" s="45"/>
    </row>
    <row r="976" spans="1:13" s="2" customFormat="1" ht="21" hidden="1" x14ac:dyDescent="0.3">
      <c r="A976" s="2">
        <f>A977*IF(J976="",0,1)</f>
        <v>0</v>
      </c>
      <c r="B976" s="4"/>
      <c r="C976" s="5"/>
      <c r="D976" s="5"/>
      <c r="E976" s="5"/>
      <c r="F976" s="5"/>
      <c r="G976" s="5"/>
      <c r="H976" s="5"/>
      <c r="I976" s="5"/>
      <c r="J976" s="97" t="str">
        <f>IF([1]summary!$K$21="",'[1]Výzva na prieskum trhu'!$C$143,"")</f>
        <v/>
      </c>
      <c r="K976" s="97"/>
      <c r="M976" s="6"/>
    </row>
    <row r="977" spans="1:13" s="2" customFormat="1" ht="23.4" hidden="1" x14ac:dyDescent="0.3">
      <c r="A977" s="2">
        <f>IF([1]summary!$K$21="",IF([1]summary!$G$17="všetky predmety spolu",0,1)*A999,IF([1]summary!$E$63="cenové ponuky komplexne",0,1)*A999)</f>
        <v>0</v>
      </c>
      <c r="B977" s="98" t="str">
        <f>IF([1]summary!$K$21="",'[1]Výzva na prieskum trhu'!$B$2,'[1]Výzva na predkladanie ponúk'!$E$102)</f>
        <v xml:space="preserve"> – Príloha č. 2:</v>
      </c>
      <c r="C977" s="98"/>
      <c r="D977" s="98"/>
      <c r="E977" s="98"/>
      <c r="F977" s="98"/>
      <c r="G977" s="98"/>
      <c r="H977" s="98"/>
      <c r="I977" s="98"/>
      <c r="J977" s="98"/>
      <c r="K977" s="98"/>
      <c r="M977" s="6"/>
    </row>
    <row r="978" spans="1:13" s="2" customFormat="1" hidden="1" x14ac:dyDescent="0.3">
      <c r="A978" s="2">
        <f>A977</f>
        <v>0</v>
      </c>
      <c r="B978" s="7"/>
      <c r="C978" s="7"/>
      <c r="D978" s="7"/>
      <c r="E978" s="7"/>
      <c r="F978" s="7"/>
      <c r="G978" s="7"/>
      <c r="H978" s="7"/>
      <c r="I978" s="7"/>
      <c r="J978" s="7"/>
      <c r="K978" s="7"/>
      <c r="M978" s="6"/>
    </row>
    <row r="979" spans="1:13" s="2" customFormat="1" ht="23.4" hidden="1" x14ac:dyDescent="0.3">
      <c r="A979" s="2">
        <f>A977</f>
        <v>0</v>
      </c>
      <c r="B979" s="98" t="str">
        <f>IF([1]summary!$K$21="",'[1]Výzva na prieskum trhu'!$E$143,'[1]Výzva na predkladanie ponúk'!$H$102)</f>
        <v>Cena dodávaného predmetu zákazky</v>
      </c>
      <c r="C979" s="98"/>
      <c r="D979" s="98"/>
      <c r="E979" s="98"/>
      <c r="F979" s="98"/>
      <c r="G979" s="98"/>
      <c r="H979" s="98"/>
      <c r="I979" s="98"/>
      <c r="J979" s="98"/>
      <c r="K979" s="98"/>
      <c r="M979" s="6"/>
    </row>
    <row r="980" spans="1:13" hidden="1" x14ac:dyDescent="0.3">
      <c r="A980" s="2">
        <f>A977</f>
        <v>0</v>
      </c>
    </row>
    <row r="981" spans="1:13" ht="15" hidden="1" customHeight="1" x14ac:dyDescent="0.3">
      <c r="A981" s="2">
        <f>A977</f>
        <v>0</v>
      </c>
      <c r="B981" s="50" t="s">
        <v>1</v>
      </c>
      <c r="C981" s="50"/>
      <c r="D981" s="50"/>
      <c r="E981" s="50"/>
      <c r="F981" s="50"/>
      <c r="G981" s="50"/>
      <c r="H981" s="50"/>
      <c r="I981" s="50"/>
      <c r="J981" s="50"/>
      <c r="K981" s="50"/>
    </row>
    <row r="982" spans="1:13" hidden="1" x14ac:dyDescent="0.3">
      <c r="A982" s="2">
        <f>A977</f>
        <v>0</v>
      </c>
      <c r="B982" s="50"/>
      <c r="C982" s="50"/>
      <c r="D982" s="50"/>
      <c r="E982" s="50"/>
      <c r="F982" s="50"/>
      <c r="G982" s="50"/>
      <c r="H982" s="50"/>
      <c r="I982" s="50"/>
      <c r="J982" s="50"/>
      <c r="K982" s="50"/>
    </row>
    <row r="983" spans="1:13" hidden="1" x14ac:dyDescent="0.3">
      <c r="A983" s="2">
        <f>A977</f>
        <v>0</v>
      </c>
      <c r="B983" s="50"/>
      <c r="C983" s="50"/>
      <c r="D983" s="50"/>
      <c r="E983" s="50"/>
      <c r="F983" s="50"/>
      <c r="G983" s="50"/>
      <c r="H983" s="50"/>
      <c r="I983" s="50"/>
      <c r="J983" s="50"/>
      <c r="K983" s="50"/>
    </row>
    <row r="984" spans="1:13" hidden="1" x14ac:dyDescent="0.3">
      <c r="A984" s="2">
        <f>A977</f>
        <v>0</v>
      </c>
    </row>
    <row r="985" spans="1:13" s="2" customFormat="1" ht="19.5" hidden="1" customHeight="1" thickBot="1" x14ac:dyDescent="0.35">
      <c r="A985" s="2">
        <f>A977</f>
        <v>0</v>
      </c>
      <c r="C985" s="99" t="str">
        <f>"Identifikačné údaje "&amp;IF([1]summary!$K$21="","navrhovateľa:","dodávateľa:")</f>
        <v>Identifikačné údaje dodávateľa:</v>
      </c>
      <c r="D985" s="100"/>
      <c r="E985" s="100"/>
      <c r="F985" s="100"/>
      <c r="G985" s="101"/>
      <c r="M985" s="6"/>
    </row>
    <row r="986" spans="1:13" s="2" customFormat="1" ht="19.5" hidden="1" customHeight="1" x14ac:dyDescent="0.3">
      <c r="A986" s="2">
        <f>A977</f>
        <v>0</v>
      </c>
      <c r="C986" s="102" t="s">
        <v>2</v>
      </c>
      <c r="D986" s="103"/>
      <c r="E986" s="104"/>
      <c r="F986" s="105"/>
      <c r="G986" s="106"/>
      <c r="M986" s="6"/>
    </row>
    <row r="987" spans="1:13" s="2" customFormat="1" ht="39" hidden="1" customHeight="1" x14ac:dyDescent="0.3">
      <c r="A987" s="2">
        <f>A977</f>
        <v>0</v>
      </c>
      <c r="C987" s="95" t="s">
        <v>3</v>
      </c>
      <c r="D987" s="96"/>
      <c r="E987" s="90"/>
      <c r="F987" s="91"/>
      <c r="G987" s="92"/>
      <c r="M987" s="6"/>
    </row>
    <row r="988" spans="1:13" s="2" customFormat="1" ht="19.5" hidden="1" customHeight="1" x14ac:dyDescent="0.3">
      <c r="A988" s="2">
        <f>A977</f>
        <v>0</v>
      </c>
      <c r="C988" s="88" t="s">
        <v>4</v>
      </c>
      <c r="D988" s="89"/>
      <c r="E988" s="90"/>
      <c r="F988" s="91"/>
      <c r="G988" s="92"/>
      <c r="M988" s="6"/>
    </row>
    <row r="989" spans="1:13" s="2" customFormat="1" ht="19.5" hidden="1" customHeight="1" x14ac:dyDescent="0.3">
      <c r="A989" s="2">
        <f>A977</f>
        <v>0</v>
      </c>
      <c r="C989" s="88" t="s">
        <v>5</v>
      </c>
      <c r="D989" s="89"/>
      <c r="E989" s="90"/>
      <c r="F989" s="91"/>
      <c r="G989" s="92"/>
      <c r="M989" s="6"/>
    </row>
    <row r="990" spans="1:13" s="2" customFormat="1" ht="30" hidden="1" customHeight="1" x14ac:dyDescent="0.3">
      <c r="A990" s="2">
        <f>A977</f>
        <v>0</v>
      </c>
      <c r="C990" s="93" t="s">
        <v>6</v>
      </c>
      <c r="D990" s="94"/>
      <c r="E990" s="90"/>
      <c r="F990" s="91"/>
      <c r="G990" s="92"/>
      <c r="M990" s="6"/>
    </row>
    <row r="991" spans="1:13" s="2" customFormat="1" ht="19.5" hidden="1" customHeight="1" x14ac:dyDescent="0.3">
      <c r="A991" s="2">
        <f>A977</f>
        <v>0</v>
      </c>
      <c r="C991" s="88" t="s">
        <v>7</v>
      </c>
      <c r="D991" s="89"/>
      <c r="E991" s="90"/>
      <c r="F991" s="91"/>
      <c r="G991" s="92"/>
      <c r="M991" s="6"/>
    </row>
    <row r="992" spans="1:13" s="2" customFormat="1" ht="19.5" hidden="1" customHeight="1" x14ac:dyDescent="0.3">
      <c r="A992" s="2">
        <f>A977</f>
        <v>0</v>
      </c>
      <c r="C992" s="88" t="s">
        <v>8</v>
      </c>
      <c r="D992" s="89"/>
      <c r="E992" s="90"/>
      <c r="F992" s="91"/>
      <c r="G992" s="92"/>
      <c r="M992" s="6"/>
    </row>
    <row r="993" spans="1:13" s="2" customFormat="1" ht="19.5" hidden="1" customHeight="1" x14ac:dyDescent="0.3">
      <c r="A993" s="2">
        <f>A977</f>
        <v>0</v>
      </c>
      <c r="C993" s="88" t="s">
        <v>9</v>
      </c>
      <c r="D993" s="89"/>
      <c r="E993" s="90"/>
      <c r="F993" s="91"/>
      <c r="G993" s="92"/>
      <c r="M993" s="6"/>
    </row>
    <row r="994" spans="1:13" s="2" customFormat="1" ht="19.5" hidden="1" customHeight="1" x14ac:dyDescent="0.3">
      <c r="A994" s="2">
        <f>A977</f>
        <v>0</v>
      </c>
      <c r="C994" s="88" t="s">
        <v>10</v>
      </c>
      <c r="D994" s="89"/>
      <c r="E994" s="90"/>
      <c r="F994" s="91"/>
      <c r="G994" s="92"/>
      <c r="M994" s="6"/>
    </row>
    <row r="995" spans="1:13" s="2" customFormat="1" ht="19.5" hidden="1" customHeight="1" x14ac:dyDescent="0.3">
      <c r="A995" s="2">
        <f>A977</f>
        <v>0</v>
      </c>
      <c r="C995" s="88" t="s">
        <v>11</v>
      </c>
      <c r="D995" s="89"/>
      <c r="E995" s="90"/>
      <c r="F995" s="91"/>
      <c r="G995" s="92"/>
      <c r="M995" s="6"/>
    </row>
    <row r="996" spans="1:13" s="2" customFormat="1" ht="19.5" hidden="1" customHeight="1" thickBot="1" x14ac:dyDescent="0.35">
      <c r="A996" s="2">
        <f>A977</f>
        <v>0</v>
      </c>
      <c r="C996" s="76" t="s">
        <v>12</v>
      </c>
      <c r="D996" s="77"/>
      <c r="E996" s="78"/>
      <c r="F996" s="79"/>
      <c r="G996" s="80"/>
      <c r="M996" s="6"/>
    </row>
    <row r="997" spans="1:13" hidden="1" x14ac:dyDescent="0.3">
      <c r="A997" s="2">
        <f>A977</f>
        <v>0</v>
      </c>
    </row>
    <row r="998" spans="1:13" hidden="1" x14ac:dyDescent="0.3">
      <c r="A998" s="2">
        <f>A977</f>
        <v>0</v>
      </c>
    </row>
    <row r="999" spans="1:13" hidden="1" x14ac:dyDescent="0.3">
      <c r="A999">
        <f>IF(D999&lt;&gt;"",1,0)</f>
        <v>0</v>
      </c>
      <c r="B999" s="81" t="s">
        <v>53</v>
      </c>
      <c r="C999" s="81"/>
      <c r="D999" s="82" t="str">
        <f>IF(VLOOKUP(M999,[1]summary!$A$42:$F$61,2,FALSE)&lt;&gt;"",VLOOKUP(M999,[1]summary!$A$42:$F$61,2,FALSE),"")</f>
        <v/>
      </c>
      <c r="E999" s="82"/>
      <c r="F999" s="82"/>
      <c r="G999" s="82"/>
      <c r="H999" s="82"/>
      <c r="I999" s="82"/>
      <c r="J999" s="82"/>
      <c r="K999" s="9"/>
      <c r="M999" s="1">
        <f>M945+1</f>
        <v>19</v>
      </c>
    </row>
    <row r="1000" spans="1:13" hidden="1" x14ac:dyDescent="0.3">
      <c r="A1000" s="2">
        <f>A999</f>
        <v>0</v>
      </c>
    </row>
    <row r="1001" spans="1:13" ht="54.9" hidden="1" customHeight="1" thickBot="1" x14ac:dyDescent="0.35">
      <c r="A1001" s="2">
        <f>A999</f>
        <v>0</v>
      </c>
      <c r="B1001" s="83" t="s">
        <v>13</v>
      </c>
      <c r="C1001" s="84"/>
      <c r="D1001" s="85"/>
      <c r="E1001" s="86" t="s">
        <v>14</v>
      </c>
      <c r="F1001" s="87"/>
      <c r="G1001" s="10" t="s">
        <v>15</v>
      </c>
      <c r="H1001" s="11" t="s">
        <v>16</v>
      </c>
      <c r="I1001" s="10" t="s">
        <v>17</v>
      </c>
      <c r="J1001" s="12" t="s">
        <v>18</v>
      </c>
      <c r="K1001" s="13" t="s">
        <v>19</v>
      </c>
    </row>
    <row r="1002" spans="1:13" ht="25.5" hidden="1" customHeight="1" x14ac:dyDescent="0.3">
      <c r="A1002" s="2">
        <f>A999*IF(B1002&lt;&gt;"",1,0)</f>
        <v>0</v>
      </c>
      <c r="B1002" s="71"/>
      <c r="C1002" s="72"/>
      <c r="D1002" s="73"/>
      <c r="E1002" s="74"/>
      <c r="F1002" s="75"/>
      <c r="G1002" s="14" t="s">
        <v>21</v>
      </c>
      <c r="H1002" s="15"/>
      <c r="I1002" s="16"/>
      <c r="J1002" s="17" t="str">
        <f t="shared" ref="J1002:J1008" si="18">IF(AND(H1002&lt;&gt;"",I1002&lt;&gt;""),H1002*I1002,"")</f>
        <v/>
      </c>
      <c r="K1002" s="18" t="str">
        <f>IF(J1002&lt;&gt;"",J1002*IF(E990="platiteľ DPH",1.2,1),"")</f>
        <v/>
      </c>
    </row>
    <row r="1003" spans="1:13" ht="25.5" hidden="1" customHeight="1" x14ac:dyDescent="0.3">
      <c r="A1003" s="2">
        <f>A999*IF(B1003&lt;&gt;"",1,0)</f>
        <v>0</v>
      </c>
      <c r="B1003" s="53"/>
      <c r="C1003" s="54"/>
      <c r="D1003" s="55"/>
      <c r="E1003" s="56"/>
      <c r="F1003" s="57"/>
      <c r="G1003" s="19" t="s">
        <v>21</v>
      </c>
      <c r="H1003" s="20"/>
      <c r="I1003" s="21"/>
      <c r="J1003" s="22" t="str">
        <f t="shared" si="18"/>
        <v/>
      </c>
      <c r="K1003" s="23" t="str">
        <f>IF(J1003&lt;&gt;"",J1003*IF(E990="platiteľ DPH",1.2,1),"")</f>
        <v/>
      </c>
    </row>
    <row r="1004" spans="1:13" ht="25.5" hidden="1" customHeight="1" x14ac:dyDescent="0.3">
      <c r="A1004" s="2">
        <f>A999*IF(B1004&lt;&gt;"",1,0)</f>
        <v>0</v>
      </c>
      <c r="B1004" s="53"/>
      <c r="C1004" s="54"/>
      <c r="D1004" s="55"/>
      <c r="E1004" s="56"/>
      <c r="F1004" s="57"/>
      <c r="G1004" s="19" t="s">
        <v>21</v>
      </c>
      <c r="H1004" s="20"/>
      <c r="I1004" s="21"/>
      <c r="J1004" s="22" t="str">
        <f t="shared" si="18"/>
        <v/>
      </c>
      <c r="K1004" s="23" t="str">
        <f>IF(J1004&lt;&gt;"",J1004*IF(E990="platiteľ DPH",1.2,1),"")</f>
        <v/>
      </c>
    </row>
    <row r="1005" spans="1:13" ht="25.5" hidden="1" customHeight="1" x14ac:dyDescent="0.3">
      <c r="A1005" s="2">
        <f>A999*IF(B1005&lt;&gt;"",1,0)</f>
        <v>0</v>
      </c>
      <c r="B1005" s="53"/>
      <c r="C1005" s="54"/>
      <c r="D1005" s="55"/>
      <c r="E1005" s="56"/>
      <c r="F1005" s="57"/>
      <c r="G1005" s="19" t="s">
        <v>21</v>
      </c>
      <c r="H1005" s="20"/>
      <c r="I1005" s="21"/>
      <c r="J1005" s="22" t="str">
        <f t="shared" si="18"/>
        <v/>
      </c>
      <c r="K1005" s="23" t="str">
        <f>IF(J1005&lt;&gt;"",J1005*IF(E990="platiteľ DPH",1.2,1),"")</f>
        <v/>
      </c>
    </row>
    <row r="1006" spans="1:13" ht="25.5" hidden="1" customHeight="1" thickBot="1" x14ac:dyDescent="0.35">
      <c r="A1006" s="2">
        <f>A999*IF(B1006&lt;&gt;"",1,0)</f>
        <v>0</v>
      </c>
      <c r="B1006" s="58"/>
      <c r="C1006" s="59"/>
      <c r="D1006" s="60"/>
      <c r="E1006" s="61"/>
      <c r="F1006" s="62"/>
      <c r="G1006" s="24" t="s">
        <v>21</v>
      </c>
      <c r="H1006" s="25"/>
      <c r="I1006" s="26"/>
      <c r="J1006" s="27" t="str">
        <f t="shared" si="18"/>
        <v/>
      </c>
      <c r="K1006" s="28" t="str">
        <f>IF(J1006&lt;&gt;"",J1006*IF(E990="platiteľ DPH",1.2,1),"")</f>
        <v/>
      </c>
    </row>
    <row r="1007" spans="1:13" ht="25.5" hidden="1" customHeight="1" x14ac:dyDescent="0.3">
      <c r="A1007" s="2">
        <f>A999*IF(D1007&lt;&gt;"",1,0)</f>
        <v>0</v>
      </c>
      <c r="B1007" s="63" t="s">
        <v>22</v>
      </c>
      <c r="C1007" s="64"/>
      <c r="D1007" s="29" t="s">
        <v>23</v>
      </c>
      <c r="E1007" s="67" t="s">
        <v>24</v>
      </c>
      <c r="F1007" s="68"/>
      <c r="G1007" s="14" t="s">
        <v>24</v>
      </c>
      <c r="H1007" s="15"/>
      <c r="I1007" s="16">
        <v>1</v>
      </c>
      <c r="J1007" s="17" t="str">
        <f t="shared" si="18"/>
        <v/>
      </c>
      <c r="K1007" s="18" t="str">
        <f>IF(J1007&lt;&gt;"",J1007*IF(E990="platiteľ DPH",1.2,1),"")</f>
        <v/>
      </c>
    </row>
    <row r="1008" spans="1:13" ht="25.5" hidden="1" customHeight="1" thickBot="1" x14ac:dyDescent="0.35">
      <c r="A1008" s="2">
        <f>A999*IF(D1008&lt;&gt;"",1,0)</f>
        <v>0</v>
      </c>
      <c r="B1008" s="65"/>
      <c r="C1008" s="66"/>
      <c r="D1008" s="30" t="s">
        <v>25</v>
      </c>
      <c r="E1008" s="69" t="s">
        <v>24</v>
      </c>
      <c r="F1008" s="70"/>
      <c r="G1008" s="24" t="s">
        <v>24</v>
      </c>
      <c r="H1008" s="25"/>
      <c r="I1008" s="26">
        <v>1</v>
      </c>
      <c r="J1008" s="27" t="str">
        <f t="shared" si="18"/>
        <v/>
      </c>
      <c r="K1008" s="28" t="str">
        <f>IF(J1008&lt;&gt;"",J1008*IF(E990="platiteľ DPH",1.2,1),"")</f>
        <v/>
      </c>
    </row>
    <row r="1009" spans="1:13" ht="25.5" hidden="1" customHeight="1" thickBot="1" x14ac:dyDescent="0.35">
      <c r="A1009" s="31">
        <f>A999</f>
        <v>0</v>
      </c>
      <c r="B1009" s="32"/>
      <c r="C1009" s="33"/>
      <c r="D1009" s="33"/>
      <c r="E1009" s="33"/>
      <c r="F1009" s="33"/>
      <c r="G1009" s="33"/>
      <c r="H1009" s="34"/>
      <c r="I1009" s="34" t="s">
        <v>26</v>
      </c>
      <c r="J1009" s="35" t="str">
        <f>IF(SUM(J1002:J1008)&gt;0,SUM(J1002:J1008),"")</f>
        <v/>
      </c>
      <c r="K1009" s="35" t="str">
        <f>IF(SUM(K1002:K1008)&gt;0,SUM(K1002:K1008),"")</f>
        <v/>
      </c>
    </row>
    <row r="1010" spans="1:13" hidden="1" x14ac:dyDescent="0.3">
      <c r="A1010" s="2">
        <f>A999</f>
        <v>0</v>
      </c>
      <c r="B1010" s="36" t="s">
        <v>27</v>
      </c>
      <c r="C1010" s="37"/>
      <c r="D1010" s="37"/>
      <c r="E1010" s="37"/>
      <c r="F1010" s="37"/>
      <c r="G1010" s="37"/>
      <c r="H1010" s="37"/>
      <c r="I1010" s="37"/>
    </row>
    <row r="1011" spans="1:13" hidden="1" x14ac:dyDescent="0.3">
      <c r="A1011" s="2">
        <f>A999</f>
        <v>0</v>
      </c>
    </row>
    <row r="1012" spans="1:13" hidden="1" x14ac:dyDescent="0.3">
      <c r="A1012" s="2">
        <f>A999</f>
        <v>0</v>
      </c>
    </row>
    <row r="1013" spans="1:13" hidden="1" x14ac:dyDescent="0.3">
      <c r="A1013" s="2">
        <f>A999*IF([1]summary!$K$21="",1,0)</f>
        <v>0</v>
      </c>
      <c r="C1013" s="46" t="s">
        <v>28</v>
      </c>
      <c r="D1013" s="47"/>
      <c r="E1013" s="47"/>
      <c r="F1013" s="47"/>
      <c r="G1013" s="47"/>
      <c r="H1013" s="47"/>
      <c r="I1013" s="47"/>
      <c r="J1013" s="48"/>
    </row>
    <row r="1014" spans="1:13" hidden="1" x14ac:dyDescent="0.3">
      <c r="A1014" s="2">
        <f>A1013</f>
        <v>0</v>
      </c>
    </row>
    <row r="1015" spans="1:13" hidden="1" x14ac:dyDescent="0.3">
      <c r="A1015" s="2">
        <f>A1013</f>
        <v>0</v>
      </c>
    </row>
    <row r="1016" spans="1:13" hidden="1" x14ac:dyDescent="0.3">
      <c r="A1016" s="2">
        <f>A999*IF([1]summary!$F$10=M1016,1,0)</f>
        <v>0</v>
      </c>
      <c r="B1016" s="49" t="s">
        <v>29</v>
      </c>
      <c r="C1016" s="49"/>
      <c r="D1016" s="49"/>
      <c r="E1016" s="49"/>
      <c r="F1016" s="49"/>
      <c r="G1016" s="49"/>
      <c r="H1016" s="49"/>
      <c r="I1016" s="49"/>
      <c r="J1016" s="49"/>
      <c r="K1016" s="49"/>
      <c r="M1016" s="6" t="s">
        <v>30</v>
      </c>
    </row>
    <row r="1017" spans="1:13" hidden="1" x14ac:dyDescent="0.3">
      <c r="A1017" s="2">
        <f>A1016</f>
        <v>0</v>
      </c>
    </row>
    <row r="1018" spans="1:13" ht="15" hidden="1" customHeight="1" x14ac:dyDescent="0.3">
      <c r="A1018" s="2">
        <f>A1016</f>
        <v>0</v>
      </c>
      <c r="B1018" s="50" t="s">
        <v>31</v>
      </c>
      <c r="C1018" s="50"/>
      <c r="D1018" s="50"/>
      <c r="E1018" s="50"/>
      <c r="F1018" s="50"/>
      <c r="G1018" s="50"/>
      <c r="H1018" s="50"/>
      <c r="I1018" s="50"/>
      <c r="J1018" s="50"/>
      <c r="K1018" s="50"/>
    </row>
    <row r="1019" spans="1:13" hidden="1" x14ac:dyDescent="0.3">
      <c r="A1019" s="2">
        <f>A1016</f>
        <v>0</v>
      </c>
    </row>
    <row r="1020" spans="1:13" hidden="1" x14ac:dyDescent="0.3">
      <c r="A1020" s="2">
        <f>A1031</f>
        <v>0</v>
      </c>
    </row>
    <row r="1021" spans="1:13" hidden="1" x14ac:dyDescent="0.3">
      <c r="A1021" s="2">
        <f>A1031</f>
        <v>0</v>
      </c>
      <c r="C1021" s="38" t="s">
        <v>32</v>
      </c>
      <c r="D1021" s="39"/>
    </row>
    <row r="1022" spans="1:13" s="40" customFormat="1" hidden="1" x14ac:dyDescent="0.3">
      <c r="A1022" s="2">
        <f>A1031</f>
        <v>0</v>
      </c>
      <c r="C1022" s="38"/>
      <c r="M1022" s="41"/>
    </row>
    <row r="1023" spans="1:13" s="40" customFormat="1" ht="15" hidden="1" customHeight="1" x14ac:dyDescent="0.3">
      <c r="A1023" s="2">
        <f>A1031</f>
        <v>0</v>
      </c>
      <c r="C1023" s="38" t="s">
        <v>33</v>
      </c>
      <c r="D1023" s="39"/>
      <c r="G1023" s="42"/>
      <c r="H1023" s="42"/>
      <c r="I1023" s="42"/>
      <c r="J1023" s="42"/>
      <c r="K1023" s="42"/>
      <c r="M1023" s="41"/>
    </row>
    <row r="1024" spans="1:13" s="40" customFormat="1" hidden="1" x14ac:dyDescent="0.3">
      <c r="A1024" s="2">
        <f>A1031</f>
        <v>0</v>
      </c>
      <c r="F1024" s="43"/>
      <c r="G1024" s="51" t="str">
        <f>"podpis a pečiatka "&amp;IF([1]summary!$K$21="","navrhovateľa","dodávateľa")</f>
        <v>podpis a pečiatka dodávateľa</v>
      </c>
      <c r="H1024" s="51"/>
      <c r="I1024" s="51"/>
      <c r="J1024" s="51"/>
      <c r="K1024" s="51"/>
      <c r="M1024" s="41"/>
    </row>
    <row r="1025" spans="1:13" s="40" customFormat="1" hidden="1" x14ac:dyDescent="0.3">
      <c r="A1025" s="2">
        <f>A1031</f>
        <v>0</v>
      </c>
      <c r="F1025" s="43"/>
      <c r="G1025" s="44"/>
      <c r="H1025" s="44"/>
      <c r="I1025" s="44"/>
      <c r="J1025" s="44"/>
      <c r="K1025" s="44"/>
      <c r="M1025" s="41"/>
    </row>
    <row r="1026" spans="1:13" ht="15" hidden="1" customHeight="1" x14ac:dyDescent="0.3">
      <c r="A1026" s="2">
        <f>A1031*IF([1]summary!$K$21="",1,0)</f>
        <v>0</v>
      </c>
      <c r="B1026" s="52" t="s">
        <v>34</v>
      </c>
      <c r="C1026" s="52"/>
      <c r="D1026" s="52"/>
      <c r="E1026" s="52"/>
      <c r="F1026" s="52"/>
      <c r="G1026" s="52"/>
      <c r="H1026" s="52"/>
      <c r="I1026" s="52"/>
      <c r="J1026" s="52"/>
      <c r="K1026" s="52"/>
      <c r="L1026" s="45"/>
    </row>
    <row r="1027" spans="1:13" hidden="1" x14ac:dyDescent="0.3">
      <c r="A1027" s="2">
        <f>A1026</f>
        <v>0</v>
      </c>
      <c r="B1027" s="52"/>
      <c r="C1027" s="52"/>
      <c r="D1027" s="52"/>
      <c r="E1027" s="52"/>
      <c r="F1027" s="52"/>
      <c r="G1027" s="52"/>
      <c r="H1027" s="52"/>
      <c r="I1027" s="52"/>
      <c r="J1027" s="52"/>
      <c r="K1027" s="52"/>
      <c r="L1027" s="45"/>
    </row>
    <row r="1028" spans="1:13" ht="15" hidden="1" customHeight="1" x14ac:dyDescent="0.3">
      <c r="A1028" s="2">
        <f>A1031*IF(A1026=1,0,1)</f>
        <v>0</v>
      </c>
      <c r="B1028" s="52" t="s">
        <v>35</v>
      </c>
      <c r="C1028" s="52"/>
      <c r="D1028" s="52"/>
      <c r="E1028" s="52"/>
      <c r="F1028" s="52"/>
      <c r="G1028" s="52"/>
      <c r="H1028" s="52"/>
      <c r="I1028" s="52"/>
      <c r="J1028" s="52"/>
      <c r="K1028" s="52"/>
      <c r="L1028" s="45"/>
    </row>
    <row r="1029" spans="1:13" hidden="1" x14ac:dyDescent="0.3">
      <c r="A1029" s="2">
        <f>A1028</f>
        <v>0</v>
      </c>
      <c r="B1029" s="52"/>
      <c r="C1029" s="52"/>
      <c r="D1029" s="52"/>
      <c r="E1029" s="52"/>
      <c r="F1029" s="52"/>
      <c r="G1029" s="52"/>
      <c r="H1029" s="52"/>
      <c r="I1029" s="52"/>
      <c r="J1029" s="52"/>
      <c r="K1029" s="52"/>
      <c r="L1029" s="45"/>
    </row>
    <row r="1030" spans="1:13" s="2" customFormat="1" ht="21" hidden="1" x14ac:dyDescent="0.3">
      <c r="A1030" s="2">
        <f>A1031*IF(J1030="",0,1)</f>
        <v>0</v>
      </c>
      <c r="B1030" s="4"/>
      <c r="C1030" s="5"/>
      <c r="D1030" s="5"/>
      <c r="E1030" s="5"/>
      <c r="F1030" s="5"/>
      <c r="G1030" s="5"/>
      <c r="H1030" s="5"/>
      <c r="I1030" s="5"/>
      <c r="J1030" s="97" t="str">
        <f>IF([1]summary!$K$21="",'[1]Výzva na prieskum trhu'!$C$143,"")</f>
        <v/>
      </c>
      <c r="K1030" s="97"/>
      <c r="M1030" s="6"/>
    </row>
    <row r="1031" spans="1:13" s="2" customFormat="1" ht="23.4" hidden="1" x14ac:dyDescent="0.3">
      <c r="A1031" s="2">
        <f>IF([1]summary!$K$21="",IF([1]summary!$G$17="všetky predmety spolu",0,1)*A1053,IF([1]summary!$E$63="cenové ponuky komplexne",0,1)*A1053)</f>
        <v>0</v>
      </c>
      <c r="B1031" s="98" t="str">
        <f>IF([1]summary!$K$21="",'[1]Výzva na prieskum trhu'!$B$2,'[1]Výzva na predkladanie ponúk'!$E$102)</f>
        <v xml:space="preserve"> – Príloha č. 2:</v>
      </c>
      <c r="C1031" s="98"/>
      <c r="D1031" s="98"/>
      <c r="E1031" s="98"/>
      <c r="F1031" s="98"/>
      <c r="G1031" s="98"/>
      <c r="H1031" s="98"/>
      <c r="I1031" s="98"/>
      <c r="J1031" s="98"/>
      <c r="K1031" s="98"/>
      <c r="M1031" s="6"/>
    </row>
    <row r="1032" spans="1:13" s="2" customFormat="1" hidden="1" x14ac:dyDescent="0.3">
      <c r="A1032" s="2">
        <f>A1031</f>
        <v>0</v>
      </c>
      <c r="B1032" s="7"/>
      <c r="C1032" s="7"/>
      <c r="D1032" s="7"/>
      <c r="E1032" s="7"/>
      <c r="F1032" s="7"/>
      <c r="G1032" s="7"/>
      <c r="H1032" s="7"/>
      <c r="I1032" s="7"/>
      <c r="J1032" s="7"/>
      <c r="K1032" s="7"/>
      <c r="M1032" s="6"/>
    </row>
    <row r="1033" spans="1:13" s="2" customFormat="1" ht="23.4" hidden="1" x14ac:dyDescent="0.3">
      <c r="A1033" s="2">
        <f>A1031</f>
        <v>0</v>
      </c>
      <c r="B1033" s="98" t="str">
        <f>IF([1]summary!$K$21="",'[1]Výzva na prieskum trhu'!$E$143,'[1]Výzva na predkladanie ponúk'!$H$102)</f>
        <v>Cena dodávaného predmetu zákazky</v>
      </c>
      <c r="C1033" s="98"/>
      <c r="D1033" s="98"/>
      <c r="E1033" s="98"/>
      <c r="F1033" s="98"/>
      <c r="G1033" s="98"/>
      <c r="H1033" s="98"/>
      <c r="I1033" s="98"/>
      <c r="J1033" s="98"/>
      <c r="K1033" s="98"/>
      <c r="M1033" s="6"/>
    </row>
    <row r="1034" spans="1:13" hidden="1" x14ac:dyDescent="0.3">
      <c r="A1034" s="2">
        <f>A1031</f>
        <v>0</v>
      </c>
    </row>
    <row r="1035" spans="1:13" ht="15" hidden="1" customHeight="1" x14ac:dyDescent="0.3">
      <c r="A1035" s="2">
        <f>A1031</f>
        <v>0</v>
      </c>
      <c r="B1035" s="50" t="s">
        <v>1</v>
      </c>
      <c r="C1035" s="50"/>
      <c r="D1035" s="50"/>
      <c r="E1035" s="50"/>
      <c r="F1035" s="50"/>
      <c r="G1035" s="50"/>
      <c r="H1035" s="50"/>
      <c r="I1035" s="50"/>
      <c r="J1035" s="50"/>
      <c r="K1035" s="50"/>
    </row>
    <row r="1036" spans="1:13" hidden="1" x14ac:dyDescent="0.3">
      <c r="A1036" s="2">
        <f>A1031</f>
        <v>0</v>
      </c>
      <c r="B1036" s="50"/>
      <c r="C1036" s="50"/>
      <c r="D1036" s="50"/>
      <c r="E1036" s="50"/>
      <c r="F1036" s="50"/>
      <c r="G1036" s="50"/>
      <c r="H1036" s="50"/>
      <c r="I1036" s="50"/>
      <c r="J1036" s="50"/>
      <c r="K1036" s="50"/>
    </row>
    <row r="1037" spans="1:13" hidden="1" x14ac:dyDescent="0.3">
      <c r="A1037" s="2">
        <f>A1031</f>
        <v>0</v>
      </c>
      <c r="B1037" s="50"/>
      <c r="C1037" s="50"/>
      <c r="D1037" s="50"/>
      <c r="E1037" s="50"/>
      <c r="F1037" s="50"/>
      <c r="G1037" s="50"/>
      <c r="H1037" s="50"/>
      <c r="I1037" s="50"/>
      <c r="J1037" s="50"/>
      <c r="K1037" s="50"/>
    </row>
    <row r="1038" spans="1:13" hidden="1" x14ac:dyDescent="0.3">
      <c r="A1038" s="2">
        <f>A1031</f>
        <v>0</v>
      </c>
    </row>
    <row r="1039" spans="1:13" s="2" customFormat="1" ht="19.5" hidden="1" customHeight="1" thickBot="1" x14ac:dyDescent="0.35">
      <c r="A1039" s="2">
        <f>A1031</f>
        <v>0</v>
      </c>
      <c r="C1039" s="99" t="str">
        <f>"Identifikačné údaje "&amp;IF([1]summary!$K$21="","navrhovateľa:","dodávateľa:")</f>
        <v>Identifikačné údaje dodávateľa:</v>
      </c>
      <c r="D1039" s="100"/>
      <c r="E1039" s="100"/>
      <c r="F1039" s="100"/>
      <c r="G1039" s="101"/>
      <c r="M1039" s="6"/>
    </row>
    <row r="1040" spans="1:13" s="2" customFormat="1" ht="19.5" hidden="1" customHeight="1" x14ac:dyDescent="0.3">
      <c r="A1040" s="2">
        <f>A1031</f>
        <v>0</v>
      </c>
      <c r="C1040" s="102" t="s">
        <v>2</v>
      </c>
      <c r="D1040" s="103"/>
      <c r="E1040" s="104"/>
      <c r="F1040" s="105"/>
      <c r="G1040" s="106"/>
      <c r="M1040" s="6"/>
    </row>
    <row r="1041" spans="1:13" s="2" customFormat="1" ht="39" hidden="1" customHeight="1" x14ac:dyDescent="0.3">
      <c r="A1041" s="2">
        <f>A1031</f>
        <v>0</v>
      </c>
      <c r="C1041" s="95" t="s">
        <v>3</v>
      </c>
      <c r="D1041" s="96"/>
      <c r="E1041" s="90"/>
      <c r="F1041" s="91"/>
      <c r="G1041" s="92"/>
      <c r="M1041" s="6"/>
    </row>
    <row r="1042" spans="1:13" s="2" customFormat="1" ht="19.5" hidden="1" customHeight="1" x14ac:dyDescent="0.3">
      <c r="A1042" s="2">
        <f>A1031</f>
        <v>0</v>
      </c>
      <c r="C1042" s="88" t="s">
        <v>4</v>
      </c>
      <c r="D1042" s="89"/>
      <c r="E1042" s="90"/>
      <c r="F1042" s="91"/>
      <c r="G1042" s="92"/>
      <c r="M1042" s="6"/>
    </row>
    <row r="1043" spans="1:13" s="2" customFormat="1" ht="19.5" hidden="1" customHeight="1" x14ac:dyDescent="0.3">
      <c r="A1043" s="2">
        <f>A1031</f>
        <v>0</v>
      </c>
      <c r="C1043" s="88" t="s">
        <v>5</v>
      </c>
      <c r="D1043" s="89"/>
      <c r="E1043" s="90"/>
      <c r="F1043" s="91"/>
      <c r="G1043" s="92"/>
      <c r="M1043" s="6"/>
    </row>
    <row r="1044" spans="1:13" s="2" customFormat="1" ht="30" hidden="1" customHeight="1" x14ac:dyDescent="0.3">
      <c r="A1044" s="2">
        <f>A1031</f>
        <v>0</v>
      </c>
      <c r="C1044" s="93" t="s">
        <v>6</v>
      </c>
      <c r="D1044" s="94"/>
      <c r="E1044" s="90"/>
      <c r="F1044" s="91"/>
      <c r="G1044" s="92"/>
      <c r="M1044" s="6"/>
    </row>
    <row r="1045" spans="1:13" s="2" customFormat="1" ht="19.5" hidden="1" customHeight="1" x14ac:dyDescent="0.3">
      <c r="A1045" s="2">
        <f>A1031</f>
        <v>0</v>
      </c>
      <c r="C1045" s="88" t="s">
        <v>7</v>
      </c>
      <c r="D1045" s="89"/>
      <c r="E1045" s="90"/>
      <c r="F1045" s="91"/>
      <c r="G1045" s="92"/>
      <c r="M1045" s="6"/>
    </row>
    <row r="1046" spans="1:13" s="2" customFormat="1" ht="19.5" hidden="1" customHeight="1" x14ac:dyDescent="0.3">
      <c r="A1046" s="2">
        <f>A1031</f>
        <v>0</v>
      </c>
      <c r="C1046" s="88" t="s">
        <v>8</v>
      </c>
      <c r="D1046" s="89"/>
      <c r="E1046" s="90"/>
      <c r="F1046" s="91"/>
      <c r="G1046" s="92"/>
      <c r="M1046" s="6"/>
    </row>
    <row r="1047" spans="1:13" s="2" customFormat="1" ht="19.5" hidden="1" customHeight="1" x14ac:dyDescent="0.3">
      <c r="A1047" s="2">
        <f>A1031</f>
        <v>0</v>
      </c>
      <c r="C1047" s="88" t="s">
        <v>9</v>
      </c>
      <c r="D1047" s="89"/>
      <c r="E1047" s="90"/>
      <c r="F1047" s="91"/>
      <c r="G1047" s="92"/>
      <c r="M1047" s="6"/>
    </row>
    <row r="1048" spans="1:13" s="2" customFormat="1" ht="19.5" hidden="1" customHeight="1" x14ac:dyDescent="0.3">
      <c r="A1048" s="2">
        <f>A1031</f>
        <v>0</v>
      </c>
      <c r="C1048" s="88" t="s">
        <v>10</v>
      </c>
      <c r="D1048" s="89"/>
      <c r="E1048" s="90"/>
      <c r="F1048" s="91"/>
      <c r="G1048" s="92"/>
      <c r="M1048" s="6"/>
    </row>
    <row r="1049" spans="1:13" s="2" customFormat="1" ht="19.5" hidden="1" customHeight="1" x14ac:dyDescent="0.3">
      <c r="A1049" s="2">
        <f>A1031</f>
        <v>0</v>
      </c>
      <c r="C1049" s="88" t="s">
        <v>11</v>
      </c>
      <c r="D1049" s="89"/>
      <c r="E1049" s="90"/>
      <c r="F1049" s="91"/>
      <c r="G1049" s="92"/>
      <c r="M1049" s="6"/>
    </row>
    <row r="1050" spans="1:13" s="2" customFormat="1" ht="19.5" hidden="1" customHeight="1" thickBot="1" x14ac:dyDescent="0.35">
      <c r="A1050" s="2">
        <f>A1031</f>
        <v>0</v>
      </c>
      <c r="C1050" s="76" t="s">
        <v>12</v>
      </c>
      <c r="D1050" s="77"/>
      <c r="E1050" s="78"/>
      <c r="F1050" s="79"/>
      <c r="G1050" s="80"/>
      <c r="M1050" s="6"/>
    </row>
    <row r="1051" spans="1:13" hidden="1" x14ac:dyDescent="0.3">
      <c r="A1051" s="2">
        <f>A1031</f>
        <v>0</v>
      </c>
    </row>
    <row r="1052" spans="1:13" hidden="1" x14ac:dyDescent="0.3">
      <c r="A1052" s="2">
        <f>A1031</f>
        <v>0</v>
      </c>
    </row>
    <row r="1053" spans="1:13" hidden="1" x14ac:dyDescent="0.3">
      <c r="A1053">
        <f>IF(D1053&lt;&gt;"",1,0)</f>
        <v>0</v>
      </c>
      <c r="B1053" s="81" t="s">
        <v>54</v>
      </c>
      <c r="C1053" s="81"/>
      <c r="D1053" s="82" t="str">
        <f>IF(VLOOKUP(M1053,[1]summary!$A$42:$F$61,2,FALSE)&lt;&gt;"",VLOOKUP(M1053,[1]summary!$A$42:$F$61,2,FALSE),"")</f>
        <v/>
      </c>
      <c r="E1053" s="82"/>
      <c r="F1053" s="82"/>
      <c r="G1053" s="82"/>
      <c r="H1053" s="82"/>
      <c r="I1053" s="82"/>
      <c r="J1053" s="82"/>
      <c r="K1053" s="9"/>
      <c r="M1053" s="1">
        <f>M999+1</f>
        <v>20</v>
      </c>
    </row>
    <row r="1054" spans="1:13" hidden="1" x14ac:dyDescent="0.3">
      <c r="A1054" s="2">
        <f>A1053</f>
        <v>0</v>
      </c>
    </row>
    <row r="1055" spans="1:13" ht="54.9" hidden="1" customHeight="1" thickBot="1" x14ac:dyDescent="0.35">
      <c r="A1055" s="2">
        <f>A1053</f>
        <v>0</v>
      </c>
      <c r="B1055" s="83" t="s">
        <v>13</v>
      </c>
      <c r="C1055" s="84"/>
      <c r="D1055" s="85"/>
      <c r="E1055" s="86" t="s">
        <v>14</v>
      </c>
      <c r="F1055" s="87"/>
      <c r="G1055" s="10" t="s">
        <v>15</v>
      </c>
      <c r="H1055" s="11" t="s">
        <v>16</v>
      </c>
      <c r="I1055" s="10" t="s">
        <v>17</v>
      </c>
      <c r="J1055" s="12" t="s">
        <v>18</v>
      </c>
      <c r="K1055" s="13" t="s">
        <v>19</v>
      </c>
    </row>
    <row r="1056" spans="1:13" ht="25.5" hidden="1" customHeight="1" x14ac:dyDescent="0.3">
      <c r="A1056" s="2">
        <f>A1053*IF(B1056&lt;&gt;"",1,0)</f>
        <v>0</v>
      </c>
      <c r="B1056" s="71"/>
      <c r="C1056" s="72"/>
      <c r="D1056" s="73"/>
      <c r="E1056" s="74"/>
      <c r="F1056" s="75"/>
      <c r="G1056" s="14" t="s">
        <v>21</v>
      </c>
      <c r="H1056" s="15"/>
      <c r="I1056" s="16"/>
      <c r="J1056" s="17" t="str">
        <f t="shared" ref="J1056:J1062" si="19">IF(AND(H1056&lt;&gt;"",I1056&lt;&gt;""),H1056*I1056,"")</f>
        <v/>
      </c>
      <c r="K1056" s="18" t="str">
        <f>IF(J1056&lt;&gt;"",J1056*IF(E1044="platiteľ DPH",1.2,1),"")</f>
        <v/>
      </c>
    </row>
    <row r="1057" spans="1:13" ht="25.5" hidden="1" customHeight="1" x14ac:dyDescent="0.3">
      <c r="A1057" s="2">
        <f>A1053*IF(B1057&lt;&gt;"",1,0)</f>
        <v>0</v>
      </c>
      <c r="B1057" s="53"/>
      <c r="C1057" s="54"/>
      <c r="D1057" s="55"/>
      <c r="E1057" s="56"/>
      <c r="F1057" s="57"/>
      <c r="G1057" s="19" t="s">
        <v>21</v>
      </c>
      <c r="H1057" s="20"/>
      <c r="I1057" s="21"/>
      <c r="J1057" s="22" t="str">
        <f t="shared" si="19"/>
        <v/>
      </c>
      <c r="K1057" s="23" t="str">
        <f>IF(J1057&lt;&gt;"",J1057*IF(E1044="platiteľ DPH",1.2,1),"")</f>
        <v/>
      </c>
    </row>
    <row r="1058" spans="1:13" ht="25.5" hidden="1" customHeight="1" x14ac:dyDescent="0.3">
      <c r="A1058" s="2">
        <f>A1053*IF(B1058&lt;&gt;"",1,0)</f>
        <v>0</v>
      </c>
      <c r="B1058" s="53"/>
      <c r="C1058" s="54"/>
      <c r="D1058" s="55"/>
      <c r="E1058" s="56"/>
      <c r="F1058" s="57"/>
      <c r="G1058" s="19" t="s">
        <v>21</v>
      </c>
      <c r="H1058" s="20"/>
      <c r="I1058" s="21"/>
      <c r="J1058" s="22" t="str">
        <f t="shared" si="19"/>
        <v/>
      </c>
      <c r="K1058" s="23" t="str">
        <f>IF(J1058&lt;&gt;"",J1058*IF(E1044="platiteľ DPH",1.2,1),"")</f>
        <v/>
      </c>
    </row>
    <row r="1059" spans="1:13" ht="25.5" hidden="1" customHeight="1" x14ac:dyDescent="0.3">
      <c r="A1059" s="2">
        <f>A1053*IF(B1059&lt;&gt;"",1,0)</f>
        <v>0</v>
      </c>
      <c r="B1059" s="53"/>
      <c r="C1059" s="54"/>
      <c r="D1059" s="55"/>
      <c r="E1059" s="56"/>
      <c r="F1059" s="57"/>
      <c r="G1059" s="19" t="s">
        <v>21</v>
      </c>
      <c r="H1059" s="20"/>
      <c r="I1059" s="21"/>
      <c r="J1059" s="22" t="str">
        <f t="shared" si="19"/>
        <v/>
      </c>
      <c r="K1059" s="23" t="str">
        <f>IF(J1059&lt;&gt;"",J1059*IF(E1044="platiteľ DPH",1.2,1),"")</f>
        <v/>
      </c>
    </row>
    <row r="1060" spans="1:13" ht="25.5" hidden="1" customHeight="1" thickBot="1" x14ac:dyDescent="0.35">
      <c r="A1060" s="2">
        <f>A1053*IF(B1060&lt;&gt;"",1,0)</f>
        <v>0</v>
      </c>
      <c r="B1060" s="58"/>
      <c r="C1060" s="59"/>
      <c r="D1060" s="60"/>
      <c r="E1060" s="61"/>
      <c r="F1060" s="62"/>
      <c r="G1060" s="24" t="s">
        <v>21</v>
      </c>
      <c r="H1060" s="25"/>
      <c r="I1060" s="26"/>
      <c r="J1060" s="27" t="str">
        <f t="shared" si="19"/>
        <v/>
      </c>
      <c r="K1060" s="28" t="str">
        <f>IF(J1060&lt;&gt;"",J1060*IF(E1044="platiteľ DPH",1.2,1),"")</f>
        <v/>
      </c>
    </row>
    <row r="1061" spans="1:13" ht="25.5" hidden="1" customHeight="1" x14ac:dyDescent="0.3">
      <c r="A1061" s="2">
        <f>A1053*IF(D1061&lt;&gt;"",1,0)</f>
        <v>0</v>
      </c>
      <c r="B1061" s="63" t="s">
        <v>22</v>
      </c>
      <c r="C1061" s="64"/>
      <c r="D1061" s="29" t="s">
        <v>23</v>
      </c>
      <c r="E1061" s="67" t="s">
        <v>24</v>
      </c>
      <c r="F1061" s="68"/>
      <c r="G1061" s="14" t="s">
        <v>24</v>
      </c>
      <c r="H1061" s="15"/>
      <c r="I1061" s="16">
        <v>1</v>
      </c>
      <c r="J1061" s="17" t="str">
        <f t="shared" si="19"/>
        <v/>
      </c>
      <c r="K1061" s="18" t="str">
        <f>IF(J1061&lt;&gt;"",J1061*IF(E1044="platiteľ DPH",1.2,1),"")</f>
        <v/>
      </c>
    </row>
    <row r="1062" spans="1:13" ht="25.5" hidden="1" customHeight="1" thickBot="1" x14ac:dyDescent="0.35">
      <c r="A1062" s="2">
        <f>A1053*IF(D1062&lt;&gt;"",1,0)</f>
        <v>0</v>
      </c>
      <c r="B1062" s="65"/>
      <c r="C1062" s="66"/>
      <c r="D1062" s="30" t="s">
        <v>25</v>
      </c>
      <c r="E1062" s="69" t="s">
        <v>24</v>
      </c>
      <c r="F1062" s="70"/>
      <c r="G1062" s="24" t="s">
        <v>24</v>
      </c>
      <c r="H1062" s="25"/>
      <c r="I1062" s="26">
        <v>1</v>
      </c>
      <c r="J1062" s="27" t="str">
        <f t="shared" si="19"/>
        <v/>
      </c>
      <c r="K1062" s="28" t="str">
        <f>IF(J1062&lt;&gt;"",J1062*IF(E1044="platiteľ DPH",1.2,1),"")</f>
        <v/>
      </c>
    </row>
    <row r="1063" spans="1:13" ht="25.5" hidden="1" customHeight="1" thickBot="1" x14ac:dyDescent="0.35">
      <c r="A1063" s="31">
        <f>A1053</f>
        <v>0</v>
      </c>
      <c r="B1063" s="32"/>
      <c r="C1063" s="33"/>
      <c r="D1063" s="33"/>
      <c r="E1063" s="33"/>
      <c r="F1063" s="33"/>
      <c r="G1063" s="33"/>
      <c r="H1063" s="34"/>
      <c r="I1063" s="34" t="s">
        <v>26</v>
      </c>
      <c r="J1063" s="35" t="str">
        <f>IF(SUM(J1056:J1062)&gt;0,SUM(J1056:J1062),"")</f>
        <v/>
      </c>
      <c r="K1063" s="35" t="str">
        <f>IF(SUM(K1056:K1062)&gt;0,SUM(K1056:K1062),"")</f>
        <v/>
      </c>
    </row>
    <row r="1064" spans="1:13" hidden="1" x14ac:dyDescent="0.3">
      <c r="A1064" s="2">
        <f>A1053</f>
        <v>0</v>
      </c>
      <c r="B1064" s="36" t="s">
        <v>27</v>
      </c>
      <c r="C1064" s="37"/>
      <c r="D1064" s="37"/>
      <c r="E1064" s="37"/>
      <c r="F1064" s="37"/>
      <c r="G1064" s="37"/>
      <c r="H1064" s="37"/>
      <c r="I1064" s="37"/>
    </row>
    <row r="1065" spans="1:13" hidden="1" x14ac:dyDescent="0.3">
      <c r="A1065" s="2">
        <f>A1053</f>
        <v>0</v>
      </c>
    </row>
    <row r="1066" spans="1:13" hidden="1" x14ac:dyDescent="0.3">
      <c r="A1066" s="2">
        <f>A1053</f>
        <v>0</v>
      </c>
    </row>
    <row r="1067" spans="1:13" hidden="1" x14ac:dyDescent="0.3">
      <c r="A1067" s="2">
        <f>A1053*IF([1]summary!$K$21="",1,0)</f>
        <v>0</v>
      </c>
      <c r="C1067" s="46" t="s">
        <v>28</v>
      </c>
      <c r="D1067" s="47"/>
      <c r="E1067" s="47"/>
      <c r="F1067" s="47"/>
      <c r="G1067" s="47"/>
      <c r="H1067" s="47"/>
      <c r="I1067" s="47"/>
      <c r="J1067" s="48"/>
    </row>
    <row r="1068" spans="1:13" hidden="1" x14ac:dyDescent="0.3">
      <c r="A1068" s="2">
        <f>A1067</f>
        <v>0</v>
      </c>
    </row>
    <row r="1069" spans="1:13" hidden="1" x14ac:dyDescent="0.3">
      <c r="A1069" s="2">
        <f>A1067</f>
        <v>0</v>
      </c>
    </row>
    <row r="1070" spans="1:13" hidden="1" x14ac:dyDescent="0.3">
      <c r="A1070" s="2">
        <f>A1053*IF([1]summary!$F$10=M1070,1,0)</f>
        <v>0</v>
      </c>
      <c r="B1070" s="49" t="s">
        <v>29</v>
      </c>
      <c r="C1070" s="49"/>
      <c r="D1070" s="49"/>
      <c r="E1070" s="49"/>
      <c r="F1070" s="49"/>
      <c r="G1070" s="49"/>
      <c r="H1070" s="49"/>
      <c r="I1070" s="49"/>
      <c r="J1070" s="49"/>
      <c r="K1070" s="49"/>
      <c r="M1070" s="6" t="s">
        <v>30</v>
      </c>
    </row>
    <row r="1071" spans="1:13" hidden="1" x14ac:dyDescent="0.3">
      <c r="A1071" s="2">
        <f>A1070</f>
        <v>0</v>
      </c>
    </row>
    <row r="1072" spans="1:13" ht="15" hidden="1" customHeight="1" x14ac:dyDescent="0.3">
      <c r="A1072" s="2">
        <f>A1070</f>
        <v>0</v>
      </c>
      <c r="B1072" s="50" t="s">
        <v>31</v>
      </c>
      <c r="C1072" s="50"/>
      <c r="D1072" s="50"/>
      <c r="E1072" s="50"/>
      <c r="F1072" s="50"/>
      <c r="G1072" s="50"/>
      <c r="H1072" s="50"/>
      <c r="I1072" s="50"/>
      <c r="J1072" s="50"/>
      <c r="K1072" s="50"/>
    </row>
    <row r="1073" spans="1:13" hidden="1" x14ac:dyDescent="0.3">
      <c r="A1073" s="2">
        <f>A1070</f>
        <v>0</v>
      </c>
    </row>
    <row r="1074" spans="1:13" x14ac:dyDescent="0.3">
      <c r="A1074" s="2">
        <f>A1075</f>
        <v>1</v>
      </c>
    </row>
    <row r="1075" spans="1:13" x14ac:dyDescent="0.3">
      <c r="A1075" s="2">
        <f>A27</f>
        <v>1</v>
      </c>
      <c r="C1075" s="38" t="s">
        <v>32</v>
      </c>
      <c r="D1075" s="39"/>
    </row>
    <row r="1076" spans="1:13" s="40" customFormat="1" x14ac:dyDescent="0.3">
      <c r="A1076" s="2">
        <f>A1075</f>
        <v>1</v>
      </c>
      <c r="C1076" s="38"/>
      <c r="M1076" s="41"/>
    </row>
    <row r="1077" spans="1:13" s="40" customFormat="1" ht="15" customHeight="1" x14ac:dyDescent="0.3">
      <c r="A1077" s="2">
        <f>A1075</f>
        <v>1</v>
      </c>
      <c r="C1077" s="38" t="s">
        <v>33</v>
      </c>
      <c r="D1077" s="39"/>
      <c r="G1077" s="42"/>
      <c r="H1077" s="42"/>
      <c r="I1077" s="42"/>
      <c r="J1077" s="42"/>
      <c r="K1077" s="42"/>
      <c r="M1077" s="41"/>
    </row>
    <row r="1078" spans="1:13" s="40" customFormat="1" x14ac:dyDescent="0.3">
      <c r="A1078" s="2">
        <f>A1075</f>
        <v>1</v>
      </c>
      <c r="F1078" s="43"/>
      <c r="G1078" s="51" t="str">
        <f>"podpis a pečiatka "&amp;IF([1]summary!$K$21="","navrhovateľa","dodávateľa")</f>
        <v>podpis a pečiatka dodávateľa</v>
      </c>
      <c r="H1078" s="51"/>
      <c r="I1078" s="51"/>
      <c r="J1078" s="51"/>
      <c r="K1078" s="51"/>
      <c r="M1078" s="41"/>
    </row>
    <row r="1079" spans="1:13" s="40" customFormat="1" x14ac:dyDescent="0.3">
      <c r="A1079" s="2">
        <f>A1075</f>
        <v>1</v>
      </c>
      <c r="F1079" s="43"/>
      <c r="G1079" s="44"/>
      <c r="H1079" s="44"/>
      <c r="I1079" s="44"/>
      <c r="J1079" s="44"/>
      <c r="K1079" s="44"/>
      <c r="M1079" s="41"/>
    </row>
    <row r="1080" spans="1:13" ht="15" hidden="1" customHeight="1" x14ac:dyDescent="0.3">
      <c r="A1080" s="2">
        <f>A1075*IF([1]summary!$K$21="",1,0)</f>
        <v>0</v>
      </c>
      <c r="B1080" s="52" t="s">
        <v>34</v>
      </c>
      <c r="C1080" s="52"/>
      <c r="D1080" s="52"/>
      <c r="E1080" s="52"/>
      <c r="F1080" s="52"/>
      <c r="G1080" s="52"/>
      <c r="H1080" s="52"/>
      <c r="I1080" s="52"/>
      <c r="J1080" s="52"/>
      <c r="K1080" s="52"/>
      <c r="L1080" s="45"/>
    </row>
    <row r="1081" spans="1:13" hidden="1" x14ac:dyDescent="0.3">
      <c r="A1081" s="2">
        <f>A1080</f>
        <v>0</v>
      </c>
      <c r="B1081" s="52"/>
      <c r="C1081" s="52"/>
      <c r="D1081" s="52"/>
      <c r="E1081" s="52"/>
      <c r="F1081" s="52"/>
      <c r="G1081" s="52"/>
      <c r="H1081" s="52"/>
      <c r="I1081" s="52"/>
      <c r="J1081" s="52"/>
      <c r="K1081" s="52"/>
      <c r="L1081" s="45"/>
    </row>
    <row r="1082" spans="1:13" ht="15" customHeight="1" x14ac:dyDescent="0.3">
      <c r="A1082" s="2">
        <f>A1075*IF(A1080=1,0,1)</f>
        <v>1</v>
      </c>
      <c r="B1082" s="52" t="s">
        <v>35</v>
      </c>
      <c r="C1082" s="52"/>
      <c r="D1082" s="52"/>
      <c r="E1082" s="52"/>
      <c r="F1082" s="52"/>
      <c r="G1082" s="52"/>
      <c r="H1082" s="52"/>
      <c r="I1082" s="52"/>
      <c r="J1082" s="52"/>
      <c r="K1082" s="52"/>
      <c r="L1082" s="45"/>
    </row>
    <row r="1083" spans="1:13" x14ac:dyDescent="0.3">
      <c r="A1083" s="2">
        <f>A1082</f>
        <v>1</v>
      </c>
      <c r="B1083" s="52"/>
      <c r="C1083" s="52"/>
      <c r="D1083" s="52"/>
      <c r="E1083" s="52"/>
      <c r="F1083" s="52"/>
      <c r="G1083" s="52"/>
      <c r="H1083" s="52"/>
      <c r="I1083" s="52"/>
      <c r="J1083" s="52"/>
      <c r="K1083" s="52"/>
      <c r="L1083" s="45"/>
    </row>
  </sheetData>
  <sheetProtection algorithmName="SHA-512" hashValue="9NrSOSJXgeR0tlRvCeIbrxXbVoOn1jlPldaaPOch9jjcrLQKFruiWMk7tRkhbbL99OWrbrJfS9ex3ysn9crQww==" saltValue="QeyN9s4u3JuAinZCi7Na0g==" spinCount="100000" sheet="1" selectLockedCells="1"/>
  <autoFilter ref="A1:A1083" xr:uid="{00000000-0009-0000-0000-000007000000}">
    <filterColumn colId="0">
      <filters>
        <filter val="1"/>
      </filters>
    </filterColumn>
  </autoFilter>
  <mergeCells count="1000">
    <mergeCell ref="C15:D15"/>
    <mergeCell ref="E15:G15"/>
    <mergeCell ref="C16:D16"/>
    <mergeCell ref="E16:G16"/>
    <mergeCell ref="C17:D17"/>
    <mergeCell ref="E17:G17"/>
    <mergeCell ref="J4:K4"/>
    <mergeCell ref="B5:K5"/>
    <mergeCell ref="B7:K7"/>
    <mergeCell ref="B9:K11"/>
    <mergeCell ref="C13:G13"/>
    <mergeCell ref="C14:D14"/>
    <mergeCell ref="E14:G14"/>
    <mergeCell ref="C21:D21"/>
    <mergeCell ref="E21:G21"/>
    <mergeCell ref="C22:D22"/>
    <mergeCell ref="E22:G22"/>
    <mergeCell ref="C23:D23"/>
    <mergeCell ref="E23:G23"/>
    <mergeCell ref="C18:D18"/>
    <mergeCell ref="E18:G18"/>
    <mergeCell ref="C19:D19"/>
    <mergeCell ref="E19:G19"/>
    <mergeCell ref="C20:D20"/>
    <mergeCell ref="E20:G20"/>
    <mergeCell ref="B30:D30"/>
    <mergeCell ref="E30:F30"/>
    <mergeCell ref="B31:D31"/>
    <mergeCell ref="E31:F31"/>
    <mergeCell ref="B32:D32"/>
    <mergeCell ref="E32:F32"/>
    <mergeCell ref="C24:D24"/>
    <mergeCell ref="E24:G24"/>
    <mergeCell ref="B27:C27"/>
    <mergeCell ref="D27:J27"/>
    <mergeCell ref="B29:D29"/>
    <mergeCell ref="E29:F29"/>
    <mergeCell ref="C41:J41"/>
    <mergeCell ref="B44:K44"/>
    <mergeCell ref="B46:K46"/>
    <mergeCell ref="G52:K52"/>
    <mergeCell ref="B54:K55"/>
    <mergeCell ref="B56:K57"/>
    <mergeCell ref="B33:D33"/>
    <mergeCell ref="E33:F33"/>
    <mergeCell ref="B34:D34"/>
    <mergeCell ref="E34:F34"/>
    <mergeCell ref="B35:C36"/>
    <mergeCell ref="E35:F35"/>
    <mergeCell ref="E36:F36"/>
    <mergeCell ref="C69:D69"/>
    <mergeCell ref="E69:G69"/>
    <mergeCell ref="C70:D70"/>
    <mergeCell ref="E70:G70"/>
    <mergeCell ref="C71:D71"/>
    <mergeCell ref="E71:G71"/>
    <mergeCell ref="J58:K58"/>
    <mergeCell ref="B59:K59"/>
    <mergeCell ref="B61:K61"/>
    <mergeCell ref="B63:K65"/>
    <mergeCell ref="C67:G67"/>
    <mergeCell ref="C68:D68"/>
    <mergeCell ref="E68:G68"/>
    <mergeCell ref="C75:D75"/>
    <mergeCell ref="E75:G75"/>
    <mergeCell ref="C76:D76"/>
    <mergeCell ref="E76:G76"/>
    <mergeCell ref="C77:D77"/>
    <mergeCell ref="E77:G77"/>
    <mergeCell ref="C72:D72"/>
    <mergeCell ref="E72:G72"/>
    <mergeCell ref="C73:D73"/>
    <mergeCell ref="E73:G73"/>
    <mergeCell ref="C74:D74"/>
    <mergeCell ref="E74:G74"/>
    <mergeCell ref="B84:D84"/>
    <mergeCell ref="E84:F84"/>
    <mergeCell ref="B85:D85"/>
    <mergeCell ref="E85:F85"/>
    <mergeCell ref="B86:D86"/>
    <mergeCell ref="E86:F86"/>
    <mergeCell ref="C78:D78"/>
    <mergeCell ref="E78:G78"/>
    <mergeCell ref="B81:C81"/>
    <mergeCell ref="D81:J81"/>
    <mergeCell ref="B83:D83"/>
    <mergeCell ref="E83:F83"/>
    <mergeCell ref="C95:J95"/>
    <mergeCell ref="B98:K98"/>
    <mergeCell ref="B100:K100"/>
    <mergeCell ref="G106:K106"/>
    <mergeCell ref="B108:K109"/>
    <mergeCell ref="B110:K111"/>
    <mergeCell ref="B87:D87"/>
    <mergeCell ref="E87:F87"/>
    <mergeCell ref="B88:D88"/>
    <mergeCell ref="E88:F88"/>
    <mergeCell ref="B89:C90"/>
    <mergeCell ref="E89:F89"/>
    <mergeCell ref="E90:F90"/>
    <mergeCell ref="C123:D123"/>
    <mergeCell ref="E123:G123"/>
    <mergeCell ref="C124:D124"/>
    <mergeCell ref="E124:G124"/>
    <mergeCell ref="C125:D125"/>
    <mergeCell ref="E125:G125"/>
    <mergeCell ref="J112:K112"/>
    <mergeCell ref="B113:K113"/>
    <mergeCell ref="B115:K115"/>
    <mergeCell ref="B117:K119"/>
    <mergeCell ref="C121:G121"/>
    <mergeCell ref="C122:D122"/>
    <mergeCell ref="E122:G122"/>
    <mergeCell ref="C129:D129"/>
    <mergeCell ref="E129:G129"/>
    <mergeCell ref="C130:D130"/>
    <mergeCell ref="E130:G130"/>
    <mergeCell ref="C131:D131"/>
    <mergeCell ref="E131:G131"/>
    <mergeCell ref="C126:D126"/>
    <mergeCell ref="E126:G126"/>
    <mergeCell ref="C127:D127"/>
    <mergeCell ref="E127:G127"/>
    <mergeCell ref="C128:D128"/>
    <mergeCell ref="E128:G128"/>
    <mergeCell ref="B138:D138"/>
    <mergeCell ref="E138:F138"/>
    <mergeCell ref="B139:D139"/>
    <mergeCell ref="E139:F139"/>
    <mergeCell ref="B140:D140"/>
    <mergeCell ref="E140:F140"/>
    <mergeCell ref="C132:D132"/>
    <mergeCell ref="E132:G132"/>
    <mergeCell ref="B135:C135"/>
    <mergeCell ref="D135:J135"/>
    <mergeCell ref="B137:D137"/>
    <mergeCell ref="E137:F137"/>
    <mergeCell ref="C149:J149"/>
    <mergeCell ref="B152:K152"/>
    <mergeCell ref="B154:K154"/>
    <mergeCell ref="G160:K160"/>
    <mergeCell ref="B162:K163"/>
    <mergeCell ref="B164:K165"/>
    <mergeCell ref="B141:D141"/>
    <mergeCell ref="E141:F141"/>
    <mergeCell ref="B142:D142"/>
    <mergeCell ref="E142:F142"/>
    <mergeCell ref="B143:C144"/>
    <mergeCell ref="E143:F143"/>
    <mergeCell ref="E144:F144"/>
    <mergeCell ref="C177:D177"/>
    <mergeCell ref="E177:G177"/>
    <mergeCell ref="C178:D178"/>
    <mergeCell ref="E178:G178"/>
    <mergeCell ref="C179:D179"/>
    <mergeCell ref="E179:G179"/>
    <mergeCell ref="J166:K166"/>
    <mergeCell ref="B167:K167"/>
    <mergeCell ref="B169:K169"/>
    <mergeCell ref="B171:K173"/>
    <mergeCell ref="C175:G175"/>
    <mergeCell ref="C176:D176"/>
    <mergeCell ref="E176:G176"/>
    <mergeCell ref="C183:D183"/>
    <mergeCell ref="E183:G183"/>
    <mergeCell ref="C184:D184"/>
    <mergeCell ref="E184:G184"/>
    <mergeCell ref="C185:D185"/>
    <mergeCell ref="E185:G185"/>
    <mergeCell ref="C180:D180"/>
    <mergeCell ref="E180:G180"/>
    <mergeCell ref="C181:D181"/>
    <mergeCell ref="E181:G181"/>
    <mergeCell ref="C182:D182"/>
    <mergeCell ref="E182:G182"/>
    <mergeCell ref="B192:D192"/>
    <mergeCell ref="E192:F192"/>
    <mergeCell ref="B193:D193"/>
    <mergeCell ref="E193:F193"/>
    <mergeCell ref="B194:D194"/>
    <mergeCell ref="E194:F194"/>
    <mergeCell ref="C186:D186"/>
    <mergeCell ref="E186:G186"/>
    <mergeCell ref="B189:C189"/>
    <mergeCell ref="D189:J189"/>
    <mergeCell ref="B191:D191"/>
    <mergeCell ref="E191:F191"/>
    <mergeCell ref="C203:J203"/>
    <mergeCell ref="B206:K206"/>
    <mergeCell ref="B208:K208"/>
    <mergeCell ref="G214:K214"/>
    <mergeCell ref="B216:K217"/>
    <mergeCell ref="B218:K219"/>
    <mergeCell ref="B195:D195"/>
    <mergeCell ref="E195:F195"/>
    <mergeCell ref="B196:D196"/>
    <mergeCell ref="E196:F196"/>
    <mergeCell ref="B197:C198"/>
    <mergeCell ref="E197:F197"/>
    <mergeCell ref="E198:F198"/>
    <mergeCell ref="C231:D231"/>
    <mergeCell ref="E231:G231"/>
    <mergeCell ref="C232:D232"/>
    <mergeCell ref="E232:G232"/>
    <mergeCell ref="C233:D233"/>
    <mergeCell ref="E233:G233"/>
    <mergeCell ref="J220:K220"/>
    <mergeCell ref="B221:K221"/>
    <mergeCell ref="B223:K223"/>
    <mergeCell ref="B225:K227"/>
    <mergeCell ref="C229:G229"/>
    <mergeCell ref="C230:D230"/>
    <mergeCell ref="E230:G230"/>
    <mergeCell ref="C237:D237"/>
    <mergeCell ref="E237:G237"/>
    <mergeCell ref="C238:D238"/>
    <mergeCell ref="E238:G238"/>
    <mergeCell ref="C239:D239"/>
    <mergeCell ref="E239:G239"/>
    <mergeCell ref="C234:D234"/>
    <mergeCell ref="E234:G234"/>
    <mergeCell ref="C235:D235"/>
    <mergeCell ref="E235:G235"/>
    <mergeCell ref="C236:D236"/>
    <mergeCell ref="E236:G236"/>
    <mergeCell ref="B246:D246"/>
    <mergeCell ref="E246:F246"/>
    <mergeCell ref="B247:D247"/>
    <mergeCell ref="E247:F247"/>
    <mergeCell ref="B248:D248"/>
    <mergeCell ref="E248:F248"/>
    <mergeCell ref="C240:D240"/>
    <mergeCell ref="E240:G240"/>
    <mergeCell ref="B243:C243"/>
    <mergeCell ref="D243:J243"/>
    <mergeCell ref="B245:D245"/>
    <mergeCell ref="E245:F245"/>
    <mergeCell ref="C257:J257"/>
    <mergeCell ref="B260:K260"/>
    <mergeCell ref="B262:K262"/>
    <mergeCell ref="G268:K268"/>
    <mergeCell ref="B270:K271"/>
    <mergeCell ref="B272:K273"/>
    <mergeCell ref="B249:D249"/>
    <mergeCell ref="E249:F249"/>
    <mergeCell ref="B250:D250"/>
    <mergeCell ref="E250:F250"/>
    <mergeCell ref="B251:C252"/>
    <mergeCell ref="E251:F251"/>
    <mergeCell ref="E252:F252"/>
    <mergeCell ref="C285:D285"/>
    <mergeCell ref="E285:G285"/>
    <mergeCell ref="C286:D286"/>
    <mergeCell ref="E286:G286"/>
    <mergeCell ref="C287:D287"/>
    <mergeCell ref="E287:G287"/>
    <mergeCell ref="J274:K274"/>
    <mergeCell ref="B275:K275"/>
    <mergeCell ref="B277:K277"/>
    <mergeCell ref="B279:K281"/>
    <mergeCell ref="C283:G283"/>
    <mergeCell ref="C284:D284"/>
    <mergeCell ref="E284:G284"/>
    <mergeCell ref="C291:D291"/>
    <mergeCell ref="E291:G291"/>
    <mergeCell ref="C292:D292"/>
    <mergeCell ref="E292:G292"/>
    <mergeCell ref="C293:D293"/>
    <mergeCell ref="E293:G293"/>
    <mergeCell ref="C288:D288"/>
    <mergeCell ref="E288:G288"/>
    <mergeCell ref="C289:D289"/>
    <mergeCell ref="E289:G289"/>
    <mergeCell ref="C290:D290"/>
    <mergeCell ref="E290:G290"/>
    <mergeCell ref="B300:D300"/>
    <mergeCell ref="E300:F300"/>
    <mergeCell ref="B301:D301"/>
    <mergeCell ref="E301:F301"/>
    <mergeCell ref="B302:D302"/>
    <mergeCell ref="E302:F302"/>
    <mergeCell ref="C294:D294"/>
    <mergeCell ref="E294:G294"/>
    <mergeCell ref="B297:C297"/>
    <mergeCell ref="D297:J297"/>
    <mergeCell ref="B299:D299"/>
    <mergeCell ref="E299:F299"/>
    <mergeCell ref="C311:J311"/>
    <mergeCell ref="B314:K314"/>
    <mergeCell ref="B316:K316"/>
    <mergeCell ref="G322:K322"/>
    <mergeCell ref="B324:K325"/>
    <mergeCell ref="B326:K327"/>
    <mergeCell ref="B303:D303"/>
    <mergeCell ref="E303:F303"/>
    <mergeCell ref="B304:D304"/>
    <mergeCell ref="E304:F304"/>
    <mergeCell ref="B305:C306"/>
    <mergeCell ref="E305:F305"/>
    <mergeCell ref="E306:F306"/>
    <mergeCell ref="C339:D339"/>
    <mergeCell ref="E339:G339"/>
    <mergeCell ref="C340:D340"/>
    <mergeCell ref="E340:G340"/>
    <mergeCell ref="C341:D341"/>
    <mergeCell ref="E341:G341"/>
    <mergeCell ref="J328:K328"/>
    <mergeCell ref="B329:K329"/>
    <mergeCell ref="B331:K331"/>
    <mergeCell ref="B333:K335"/>
    <mergeCell ref="C337:G337"/>
    <mergeCell ref="C338:D338"/>
    <mergeCell ref="E338:G338"/>
    <mergeCell ref="C345:D345"/>
    <mergeCell ref="E345:G345"/>
    <mergeCell ref="C346:D346"/>
    <mergeCell ref="E346:G346"/>
    <mergeCell ref="C347:D347"/>
    <mergeCell ref="E347:G347"/>
    <mergeCell ref="C342:D342"/>
    <mergeCell ref="E342:G342"/>
    <mergeCell ref="C343:D343"/>
    <mergeCell ref="E343:G343"/>
    <mergeCell ref="C344:D344"/>
    <mergeCell ref="E344:G344"/>
    <mergeCell ref="B354:D354"/>
    <mergeCell ref="E354:F354"/>
    <mergeCell ref="B355:D355"/>
    <mergeCell ref="E355:F355"/>
    <mergeCell ref="B356:D356"/>
    <mergeCell ref="E356:F356"/>
    <mergeCell ref="C348:D348"/>
    <mergeCell ref="E348:G348"/>
    <mergeCell ref="B351:C351"/>
    <mergeCell ref="D351:J351"/>
    <mergeCell ref="B353:D353"/>
    <mergeCell ref="E353:F353"/>
    <mergeCell ref="C365:J365"/>
    <mergeCell ref="B368:K368"/>
    <mergeCell ref="B370:K370"/>
    <mergeCell ref="G376:K376"/>
    <mergeCell ref="B378:K379"/>
    <mergeCell ref="B380:K381"/>
    <mergeCell ref="B357:D357"/>
    <mergeCell ref="E357:F357"/>
    <mergeCell ref="B358:D358"/>
    <mergeCell ref="E358:F358"/>
    <mergeCell ref="B359:C360"/>
    <mergeCell ref="E359:F359"/>
    <mergeCell ref="E360:F360"/>
    <mergeCell ref="C393:D393"/>
    <mergeCell ref="E393:G393"/>
    <mergeCell ref="C394:D394"/>
    <mergeCell ref="E394:G394"/>
    <mergeCell ref="C395:D395"/>
    <mergeCell ref="E395:G395"/>
    <mergeCell ref="J382:K382"/>
    <mergeCell ref="B383:K383"/>
    <mergeCell ref="B385:K385"/>
    <mergeCell ref="B387:K389"/>
    <mergeCell ref="C391:G391"/>
    <mergeCell ref="C392:D392"/>
    <mergeCell ref="E392:G392"/>
    <mergeCell ref="C399:D399"/>
    <mergeCell ref="E399:G399"/>
    <mergeCell ref="C400:D400"/>
    <mergeCell ref="E400:G400"/>
    <mergeCell ref="C401:D401"/>
    <mergeCell ref="E401:G401"/>
    <mergeCell ref="C396:D396"/>
    <mergeCell ref="E396:G396"/>
    <mergeCell ref="C397:D397"/>
    <mergeCell ref="E397:G397"/>
    <mergeCell ref="C398:D398"/>
    <mergeCell ref="E398:G398"/>
    <mergeCell ref="B408:D408"/>
    <mergeCell ref="E408:F408"/>
    <mergeCell ref="B409:D409"/>
    <mergeCell ref="E409:F409"/>
    <mergeCell ref="B410:D410"/>
    <mergeCell ref="E410:F410"/>
    <mergeCell ref="C402:D402"/>
    <mergeCell ref="E402:G402"/>
    <mergeCell ref="B405:C405"/>
    <mergeCell ref="D405:J405"/>
    <mergeCell ref="B407:D407"/>
    <mergeCell ref="E407:F407"/>
    <mergeCell ref="C419:J419"/>
    <mergeCell ref="B422:K422"/>
    <mergeCell ref="B424:K424"/>
    <mergeCell ref="G430:K430"/>
    <mergeCell ref="B432:K433"/>
    <mergeCell ref="B434:K435"/>
    <mergeCell ref="B411:D411"/>
    <mergeCell ref="E411:F411"/>
    <mergeCell ref="B412:D412"/>
    <mergeCell ref="E412:F412"/>
    <mergeCell ref="B413:C414"/>
    <mergeCell ref="E413:F413"/>
    <mergeCell ref="E414:F414"/>
    <mergeCell ref="C447:D447"/>
    <mergeCell ref="E447:G447"/>
    <mergeCell ref="C448:D448"/>
    <mergeCell ref="E448:G448"/>
    <mergeCell ref="C449:D449"/>
    <mergeCell ref="E449:G449"/>
    <mergeCell ref="J436:K436"/>
    <mergeCell ref="B437:K437"/>
    <mergeCell ref="B439:K439"/>
    <mergeCell ref="B441:K443"/>
    <mergeCell ref="C445:G445"/>
    <mergeCell ref="C446:D446"/>
    <mergeCell ref="E446:G446"/>
    <mergeCell ref="C453:D453"/>
    <mergeCell ref="E453:G453"/>
    <mergeCell ref="C454:D454"/>
    <mergeCell ref="E454:G454"/>
    <mergeCell ref="C455:D455"/>
    <mergeCell ref="E455:G455"/>
    <mergeCell ref="C450:D450"/>
    <mergeCell ref="E450:G450"/>
    <mergeCell ref="C451:D451"/>
    <mergeCell ref="E451:G451"/>
    <mergeCell ref="C452:D452"/>
    <mergeCell ref="E452:G452"/>
    <mergeCell ref="B462:D462"/>
    <mergeCell ref="E462:F462"/>
    <mergeCell ref="B463:D463"/>
    <mergeCell ref="E463:F463"/>
    <mergeCell ref="B464:D464"/>
    <mergeCell ref="E464:F464"/>
    <mergeCell ref="C456:D456"/>
    <mergeCell ref="E456:G456"/>
    <mergeCell ref="B459:C459"/>
    <mergeCell ref="D459:J459"/>
    <mergeCell ref="B461:D461"/>
    <mergeCell ref="E461:F461"/>
    <mergeCell ref="C473:J473"/>
    <mergeCell ref="B476:K476"/>
    <mergeCell ref="B478:K478"/>
    <mergeCell ref="G484:K484"/>
    <mergeCell ref="B486:K487"/>
    <mergeCell ref="B488:K489"/>
    <mergeCell ref="B465:D465"/>
    <mergeCell ref="E465:F465"/>
    <mergeCell ref="B466:D466"/>
    <mergeCell ref="E466:F466"/>
    <mergeCell ref="B467:C468"/>
    <mergeCell ref="E467:F467"/>
    <mergeCell ref="E468:F468"/>
    <mergeCell ref="C501:D501"/>
    <mergeCell ref="E501:G501"/>
    <mergeCell ref="C502:D502"/>
    <mergeCell ref="E502:G502"/>
    <mergeCell ref="C503:D503"/>
    <mergeCell ref="E503:G503"/>
    <mergeCell ref="J490:K490"/>
    <mergeCell ref="B491:K491"/>
    <mergeCell ref="B493:K493"/>
    <mergeCell ref="B495:K497"/>
    <mergeCell ref="C499:G499"/>
    <mergeCell ref="C500:D500"/>
    <mergeCell ref="E500:G500"/>
    <mergeCell ref="C507:D507"/>
    <mergeCell ref="E507:G507"/>
    <mergeCell ref="C508:D508"/>
    <mergeCell ref="E508:G508"/>
    <mergeCell ref="C509:D509"/>
    <mergeCell ref="E509:G509"/>
    <mergeCell ref="C504:D504"/>
    <mergeCell ref="E504:G504"/>
    <mergeCell ref="C505:D505"/>
    <mergeCell ref="E505:G505"/>
    <mergeCell ref="C506:D506"/>
    <mergeCell ref="E506:G506"/>
    <mergeCell ref="B516:D516"/>
    <mergeCell ref="E516:F516"/>
    <mergeCell ref="B517:D517"/>
    <mergeCell ref="E517:F517"/>
    <mergeCell ref="B518:D518"/>
    <mergeCell ref="E518:F518"/>
    <mergeCell ref="C510:D510"/>
    <mergeCell ref="E510:G510"/>
    <mergeCell ref="B513:C513"/>
    <mergeCell ref="D513:J513"/>
    <mergeCell ref="B515:D515"/>
    <mergeCell ref="E515:F515"/>
    <mergeCell ref="C527:J527"/>
    <mergeCell ref="B530:K530"/>
    <mergeCell ref="B532:K532"/>
    <mergeCell ref="G538:K538"/>
    <mergeCell ref="B540:K541"/>
    <mergeCell ref="B542:K543"/>
    <mergeCell ref="B519:D519"/>
    <mergeCell ref="E519:F519"/>
    <mergeCell ref="B520:D520"/>
    <mergeCell ref="E520:F520"/>
    <mergeCell ref="B521:C522"/>
    <mergeCell ref="E521:F521"/>
    <mergeCell ref="E522:F522"/>
    <mergeCell ref="C555:D555"/>
    <mergeCell ref="E555:G555"/>
    <mergeCell ref="C556:D556"/>
    <mergeCell ref="E556:G556"/>
    <mergeCell ref="C557:D557"/>
    <mergeCell ref="E557:G557"/>
    <mergeCell ref="J544:K544"/>
    <mergeCell ref="B545:K545"/>
    <mergeCell ref="B547:K547"/>
    <mergeCell ref="B549:K551"/>
    <mergeCell ref="C553:G553"/>
    <mergeCell ref="C554:D554"/>
    <mergeCell ref="E554:G554"/>
    <mergeCell ref="C561:D561"/>
    <mergeCell ref="E561:G561"/>
    <mergeCell ref="C562:D562"/>
    <mergeCell ref="E562:G562"/>
    <mergeCell ref="C563:D563"/>
    <mergeCell ref="E563:G563"/>
    <mergeCell ref="C558:D558"/>
    <mergeCell ref="E558:G558"/>
    <mergeCell ref="C559:D559"/>
    <mergeCell ref="E559:G559"/>
    <mergeCell ref="C560:D560"/>
    <mergeCell ref="E560:G560"/>
    <mergeCell ref="B570:D570"/>
    <mergeCell ref="E570:F570"/>
    <mergeCell ref="B571:D571"/>
    <mergeCell ref="E571:F571"/>
    <mergeCell ref="B572:D572"/>
    <mergeCell ref="E572:F572"/>
    <mergeCell ref="C564:D564"/>
    <mergeCell ref="E564:G564"/>
    <mergeCell ref="B567:C567"/>
    <mergeCell ref="D567:J567"/>
    <mergeCell ref="B569:D569"/>
    <mergeCell ref="E569:F569"/>
    <mergeCell ref="C581:J581"/>
    <mergeCell ref="B584:K584"/>
    <mergeCell ref="B586:K586"/>
    <mergeCell ref="G592:K592"/>
    <mergeCell ref="B594:K595"/>
    <mergeCell ref="B596:K597"/>
    <mergeCell ref="B573:D573"/>
    <mergeCell ref="E573:F573"/>
    <mergeCell ref="B574:D574"/>
    <mergeCell ref="E574:F574"/>
    <mergeCell ref="B575:C576"/>
    <mergeCell ref="E575:F575"/>
    <mergeCell ref="E576:F576"/>
    <mergeCell ref="C609:D609"/>
    <mergeCell ref="E609:G609"/>
    <mergeCell ref="C610:D610"/>
    <mergeCell ref="E610:G610"/>
    <mergeCell ref="C611:D611"/>
    <mergeCell ref="E611:G611"/>
    <mergeCell ref="J598:K598"/>
    <mergeCell ref="B599:K599"/>
    <mergeCell ref="B601:K601"/>
    <mergeCell ref="B603:K605"/>
    <mergeCell ref="C607:G607"/>
    <mergeCell ref="C608:D608"/>
    <mergeCell ref="E608:G608"/>
    <mergeCell ref="C615:D615"/>
    <mergeCell ref="E615:G615"/>
    <mergeCell ref="C616:D616"/>
    <mergeCell ref="E616:G616"/>
    <mergeCell ref="C617:D617"/>
    <mergeCell ref="E617:G617"/>
    <mergeCell ref="C612:D612"/>
    <mergeCell ref="E612:G612"/>
    <mergeCell ref="C613:D613"/>
    <mergeCell ref="E613:G613"/>
    <mergeCell ref="C614:D614"/>
    <mergeCell ref="E614:G614"/>
    <mergeCell ref="B624:D624"/>
    <mergeCell ref="E624:F624"/>
    <mergeCell ref="B625:D625"/>
    <mergeCell ref="E625:F625"/>
    <mergeCell ref="B626:D626"/>
    <mergeCell ref="E626:F626"/>
    <mergeCell ref="C618:D618"/>
    <mergeCell ref="E618:G618"/>
    <mergeCell ref="B621:C621"/>
    <mergeCell ref="D621:J621"/>
    <mergeCell ref="B623:D623"/>
    <mergeCell ref="E623:F623"/>
    <mergeCell ref="C635:J635"/>
    <mergeCell ref="B638:K638"/>
    <mergeCell ref="B640:K640"/>
    <mergeCell ref="G646:K646"/>
    <mergeCell ref="B648:K649"/>
    <mergeCell ref="B650:K651"/>
    <mergeCell ref="B627:D627"/>
    <mergeCell ref="E627:F627"/>
    <mergeCell ref="B628:D628"/>
    <mergeCell ref="E628:F628"/>
    <mergeCell ref="B629:C630"/>
    <mergeCell ref="E629:F629"/>
    <mergeCell ref="E630:F630"/>
    <mergeCell ref="C663:D663"/>
    <mergeCell ref="E663:G663"/>
    <mergeCell ref="C664:D664"/>
    <mergeCell ref="E664:G664"/>
    <mergeCell ref="C665:D665"/>
    <mergeCell ref="E665:G665"/>
    <mergeCell ref="J652:K652"/>
    <mergeCell ref="B653:K653"/>
    <mergeCell ref="B655:K655"/>
    <mergeCell ref="B657:K659"/>
    <mergeCell ref="C661:G661"/>
    <mergeCell ref="C662:D662"/>
    <mergeCell ref="E662:G662"/>
    <mergeCell ref="C669:D669"/>
    <mergeCell ref="E669:G669"/>
    <mergeCell ref="C670:D670"/>
    <mergeCell ref="E670:G670"/>
    <mergeCell ref="C671:D671"/>
    <mergeCell ref="E671:G671"/>
    <mergeCell ref="C666:D666"/>
    <mergeCell ref="E666:G666"/>
    <mergeCell ref="C667:D667"/>
    <mergeCell ref="E667:G667"/>
    <mergeCell ref="C668:D668"/>
    <mergeCell ref="E668:G668"/>
    <mergeCell ref="B678:D678"/>
    <mergeCell ref="E678:F678"/>
    <mergeCell ref="B679:D679"/>
    <mergeCell ref="E679:F679"/>
    <mergeCell ref="B680:D680"/>
    <mergeCell ref="E680:F680"/>
    <mergeCell ref="C672:D672"/>
    <mergeCell ref="E672:G672"/>
    <mergeCell ref="B675:C675"/>
    <mergeCell ref="D675:J675"/>
    <mergeCell ref="B677:D677"/>
    <mergeCell ref="E677:F677"/>
    <mergeCell ref="C689:J689"/>
    <mergeCell ref="B692:K692"/>
    <mergeCell ref="B694:K694"/>
    <mergeCell ref="G700:K700"/>
    <mergeCell ref="B702:K703"/>
    <mergeCell ref="B704:K705"/>
    <mergeCell ref="B681:D681"/>
    <mergeCell ref="E681:F681"/>
    <mergeCell ref="B682:D682"/>
    <mergeCell ref="E682:F682"/>
    <mergeCell ref="B683:C684"/>
    <mergeCell ref="E683:F683"/>
    <mergeCell ref="E684:F684"/>
    <mergeCell ref="C717:D717"/>
    <mergeCell ref="E717:G717"/>
    <mergeCell ref="C718:D718"/>
    <mergeCell ref="E718:G718"/>
    <mergeCell ref="C719:D719"/>
    <mergeCell ref="E719:G719"/>
    <mergeCell ref="J706:K706"/>
    <mergeCell ref="B707:K707"/>
    <mergeCell ref="B709:K709"/>
    <mergeCell ref="B711:K713"/>
    <mergeCell ref="C715:G715"/>
    <mergeCell ref="C716:D716"/>
    <mergeCell ref="E716:G716"/>
    <mergeCell ref="C723:D723"/>
    <mergeCell ref="E723:G723"/>
    <mergeCell ref="C724:D724"/>
    <mergeCell ref="E724:G724"/>
    <mergeCell ref="C725:D725"/>
    <mergeCell ref="E725:G725"/>
    <mergeCell ref="C720:D720"/>
    <mergeCell ref="E720:G720"/>
    <mergeCell ref="C721:D721"/>
    <mergeCell ref="E721:G721"/>
    <mergeCell ref="C722:D722"/>
    <mergeCell ref="E722:G722"/>
    <mergeCell ref="B732:D732"/>
    <mergeCell ref="E732:F732"/>
    <mergeCell ref="B733:D733"/>
    <mergeCell ref="E733:F733"/>
    <mergeCell ref="B734:D734"/>
    <mergeCell ref="E734:F734"/>
    <mergeCell ref="C726:D726"/>
    <mergeCell ref="E726:G726"/>
    <mergeCell ref="B729:C729"/>
    <mergeCell ref="D729:J729"/>
    <mergeCell ref="B731:D731"/>
    <mergeCell ref="E731:F731"/>
    <mergeCell ref="C743:J743"/>
    <mergeCell ref="B746:K746"/>
    <mergeCell ref="B748:K748"/>
    <mergeCell ref="G754:K754"/>
    <mergeCell ref="B756:K757"/>
    <mergeCell ref="B758:K759"/>
    <mergeCell ref="B735:D735"/>
    <mergeCell ref="E735:F735"/>
    <mergeCell ref="B736:D736"/>
    <mergeCell ref="E736:F736"/>
    <mergeCell ref="B737:C738"/>
    <mergeCell ref="E737:F737"/>
    <mergeCell ref="E738:F738"/>
    <mergeCell ref="C771:D771"/>
    <mergeCell ref="E771:G771"/>
    <mergeCell ref="C772:D772"/>
    <mergeCell ref="E772:G772"/>
    <mergeCell ref="C773:D773"/>
    <mergeCell ref="E773:G773"/>
    <mergeCell ref="J760:K760"/>
    <mergeCell ref="B761:K761"/>
    <mergeCell ref="B763:K763"/>
    <mergeCell ref="B765:K767"/>
    <mergeCell ref="C769:G769"/>
    <mergeCell ref="C770:D770"/>
    <mergeCell ref="E770:G770"/>
    <mergeCell ref="C777:D777"/>
    <mergeCell ref="E777:G777"/>
    <mergeCell ref="C778:D778"/>
    <mergeCell ref="E778:G778"/>
    <mergeCell ref="C779:D779"/>
    <mergeCell ref="E779:G779"/>
    <mergeCell ref="C774:D774"/>
    <mergeCell ref="E774:G774"/>
    <mergeCell ref="C775:D775"/>
    <mergeCell ref="E775:G775"/>
    <mergeCell ref="C776:D776"/>
    <mergeCell ref="E776:G776"/>
    <mergeCell ref="B786:D786"/>
    <mergeCell ref="E786:F786"/>
    <mergeCell ref="B787:D787"/>
    <mergeCell ref="E787:F787"/>
    <mergeCell ref="B788:D788"/>
    <mergeCell ref="E788:F788"/>
    <mergeCell ref="C780:D780"/>
    <mergeCell ref="E780:G780"/>
    <mergeCell ref="B783:C783"/>
    <mergeCell ref="D783:J783"/>
    <mergeCell ref="B785:D785"/>
    <mergeCell ref="E785:F785"/>
    <mergeCell ref="C797:J797"/>
    <mergeCell ref="B800:K800"/>
    <mergeCell ref="B802:K802"/>
    <mergeCell ref="G808:K808"/>
    <mergeCell ref="B810:K811"/>
    <mergeCell ref="B812:K813"/>
    <mergeCell ref="B789:D789"/>
    <mergeCell ref="E789:F789"/>
    <mergeCell ref="B790:D790"/>
    <mergeCell ref="E790:F790"/>
    <mergeCell ref="B791:C792"/>
    <mergeCell ref="E791:F791"/>
    <mergeCell ref="E792:F792"/>
    <mergeCell ref="C825:D825"/>
    <mergeCell ref="E825:G825"/>
    <mergeCell ref="C826:D826"/>
    <mergeCell ref="E826:G826"/>
    <mergeCell ref="C827:D827"/>
    <mergeCell ref="E827:G827"/>
    <mergeCell ref="J814:K814"/>
    <mergeCell ref="B815:K815"/>
    <mergeCell ref="B817:K817"/>
    <mergeCell ref="B819:K821"/>
    <mergeCell ref="C823:G823"/>
    <mergeCell ref="C824:D824"/>
    <mergeCell ref="E824:G824"/>
    <mergeCell ref="C831:D831"/>
    <mergeCell ref="E831:G831"/>
    <mergeCell ref="C832:D832"/>
    <mergeCell ref="E832:G832"/>
    <mergeCell ref="C833:D833"/>
    <mergeCell ref="E833:G833"/>
    <mergeCell ref="C828:D828"/>
    <mergeCell ref="E828:G828"/>
    <mergeCell ref="C829:D829"/>
    <mergeCell ref="E829:G829"/>
    <mergeCell ref="C830:D830"/>
    <mergeCell ref="E830:G830"/>
    <mergeCell ref="B840:D840"/>
    <mergeCell ref="E840:F840"/>
    <mergeCell ref="B841:D841"/>
    <mergeCell ref="E841:F841"/>
    <mergeCell ref="B842:D842"/>
    <mergeCell ref="E842:F842"/>
    <mergeCell ref="C834:D834"/>
    <mergeCell ref="E834:G834"/>
    <mergeCell ref="B837:C837"/>
    <mergeCell ref="D837:J837"/>
    <mergeCell ref="B839:D839"/>
    <mergeCell ref="E839:F839"/>
    <mergeCell ref="C851:J851"/>
    <mergeCell ref="B854:K854"/>
    <mergeCell ref="B856:K856"/>
    <mergeCell ref="G862:K862"/>
    <mergeCell ref="B864:K865"/>
    <mergeCell ref="B866:K867"/>
    <mergeCell ref="B843:D843"/>
    <mergeCell ref="E843:F843"/>
    <mergeCell ref="B844:D844"/>
    <mergeCell ref="E844:F844"/>
    <mergeCell ref="B845:C846"/>
    <mergeCell ref="E845:F845"/>
    <mergeCell ref="E846:F846"/>
    <mergeCell ref="C879:D879"/>
    <mergeCell ref="E879:G879"/>
    <mergeCell ref="C880:D880"/>
    <mergeCell ref="E880:G880"/>
    <mergeCell ref="C881:D881"/>
    <mergeCell ref="E881:G881"/>
    <mergeCell ref="J868:K868"/>
    <mergeCell ref="B869:K869"/>
    <mergeCell ref="B871:K871"/>
    <mergeCell ref="B873:K875"/>
    <mergeCell ref="C877:G877"/>
    <mergeCell ref="C878:D878"/>
    <mergeCell ref="E878:G878"/>
    <mergeCell ref="C885:D885"/>
    <mergeCell ref="E885:G885"/>
    <mergeCell ref="C886:D886"/>
    <mergeCell ref="E886:G886"/>
    <mergeCell ref="C887:D887"/>
    <mergeCell ref="E887:G887"/>
    <mergeCell ref="C882:D882"/>
    <mergeCell ref="E882:G882"/>
    <mergeCell ref="C883:D883"/>
    <mergeCell ref="E883:G883"/>
    <mergeCell ref="C884:D884"/>
    <mergeCell ref="E884:G884"/>
    <mergeCell ref="B894:D894"/>
    <mergeCell ref="E894:F894"/>
    <mergeCell ref="B895:D895"/>
    <mergeCell ref="E895:F895"/>
    <mergeCell ref="B896:D896"/>
    <mergeCell ref="E896:F896"/>
    <mergeCell ref="C888:D888"/>
    <mergeCell ref="E888:G888"/>
    <mergeCell ref="B891:C891"/>
    <mergeCell ref="D891:J891"/>
    <mergeCell ref="B893:D893"/>
    <mergeCell ref="E893:F893"/>
    <mergeCell ref="C905:J905"/>
    <mergeCell ref="B908:K908"/>
    <mergeCell ref="B910:K910"/>
    <mergeCell ref="G916:K916"/>
    <mergeCell ref="B918:K919"/>
    <mergeCell ref="B920:K921"/>
    <mergeCell ref="B897:D897"/>
    <mergeCell ref="E897:F897"/>
    <mergeCell ref="B898:D898"/>
    <mergeCell ref="E898:F898"/>
    <mergeCell ref="B899:C900"/>
    <mergeCell ref="E899:F899"/>
    <mergeCell ref="E900:F900"/>
    <mergeCell ref="C933:D933"/>
    <mergeCell ref="E933:G933"/>
    <mergeCell ref="C934:D934"/>
    <mergeCell ref="E934:G934"/>
    <mergeCell ref="C935:D935"/>
    <mergeCell ref="E935:G935"/>
    <mergeCell ref="J922:K922"/>
    <mergeCell ref="B923:K923"/>
    <mergeCell ref="B925:K925"/>
    <mergeCell ref="B927:K929"/>
    <mergeCell ref="C931:G931"/>
    <mergeCell ref="C932:D932"/>
    <mergeCell ref="E932:G932"/>
    <mergeCell ref="C939:D939"/>
    <mergeCell ref="E939:G939"/>
    <mergeCell ref="C940:D940"/>
    <mergeCell ref="E940:G940"/>
    <mergeCell ref="C941:D941"/>
    <mergeCell ref="E941:G941"/>
    <mergeCell ref="C936:D936"/>
    <mergeCell ref="E936:G936"/>
    <mergeCell ref="C937:D937"/>
    <mergeCell ref="E937:G937"/>
    <mergeCell ref="C938:D938"/>
    <mergeCell ref="E938:G938"/>
    <mergeCell ref="B948:D948"/>
    <mergeCell ref="E948:F948"/>
    <mergeCell ref="B949:D949"/>
    <mergeCell ref="E949:F949"/>
    <mergeCell ref="B950:D950"/>
    <mergeCell ref="E950:F950"/>
    <mergeCell ref="C942:D942"/>
    <mergeCell ref="E942:G942"/>
    <mergeCell ref="B945:C945"/>
    <mergeCell ref="D945:J945"/>
    <mergeCell ref="B947:D947"/>
    <mergeCell ref="E947:F947"/>
    <mergeCell ref="C959:J959"/>
    <mergeCell ref="B962:K962"/>
    <mergeCell ref="B964:K964"/>
    <mergeCell ref="G970:K970"/>
    <mergeCell ref="B972:K973"/>
    <mergeCell ref="B974:K975"/>
    <mergeCell ref="B951:D951"/>
    <mergeCell ref="E951:F951"/>
    <mergeCell ref="B952:D952"/>
    <mergeCell ref="E952:F952"/>
    <mergeCell ref="B953:C954"/>
    <mergeCell ref="E953:F953"/>
    <mergeCell ref="E954:F954"/>
    <mergeCell ref="C987:D987"/>
    <mergeCell ref="E987:G987"/>
    <mergeCell ref="C988:D988"/>
    <mergeCell ref="E988:G988"/>
    <mergeCell ref="C989:D989"/>
    <mergeCell ref="E989:G989"/>
    <mergeCell ref="J976:K976"/>
    <mergeCell ref="B977:K977"/>
    <mergeCell ref="B979:K979"/>
    <mergeCell ref="B981:K983"/>
    <mergeCell ref="C985:G985"/>
    <mergeCell ref="C986:D986"/>
    <mergeCell ref="E986:G986"/>
    <mergeCell ref="C993:D993"/>
    <mergeCell ref="E993:G993"/>
    <mergeCell ref="C994:D994"/>
    <mergeCell ref="E994:G994"/>
    <mergeCell ref="C995:D995"/>
    <mergeCell ref="E995:G995"/>
    <mergeCell ref="C990:D990"/>
    <mergeCell ref="E990:G990"/>
    <mergeCell ref="C991:D991"/>
    <mergeCell ref="E991:G991"/>
    <mergeCell ref="C992:D992"/>
    <mergeCell ref="E992:G992"/>
    <mergeCell ref="B1002:D1002"/>
    <mergeCell ref="E1002:F1002"/>
    <mergeCell ref="B1003:D1003"/>
    <mergeCell ref="E1003:F1003"/>
    <mergeCell ref="B1004:D1004"/>
    <mergeCell ref="E1004:F1004"/>
    <mergeCell ref="C996:D996"/>
    <mergeCell ref="E996:G996"/>
    <mergeCell ref="B999:C999"/>
    <mergeCell ref="D999:J999"/>
    <mergeCell ref="B1001:D1001"/>
    <mergeCell ref="E1001:F1001"/>
    <mergeCell ref="C1013:J1013"/>
    <mergeCell ref="B1016:K1016"/>
    <mergeCell ref="B1018:K1018"/>
    <mergeCell ref="G1024:K1024"/>
    <mergeCell ref="B1026:K1027"/>
    <mergeCell ref="B1028:K1029"/>
    <mergeCell ref="B1005:D1005"/>
    <mergeCell ref="E1005:F1005"/>
    <mergeCell ref="B1006:D1006"/>
    <mergeCell ref="E1006:F1006"/>
    <mergeCell ref="B1007:C1008"/>
    <mergeCell ref="E1007:F1007"/>
    <mergeCell ref="E1008:F1008"/>
    <mergeCell ref="C1041:D1041"/>
    <mergeCell ref="E1041:G1041"/>
    <mergeCell ref="C1042:D1042"/>
    <mergeCell ref="E1042:G1042"/>
    <mergeCell ref="C1043:D1043"/>
    <mergeCell ref="E1043:G1043"/>
    <mergeCell ref="J1030:K1030"/>
    <mergeCell ref="B1031:K1031"/>
    <mergeCell ref="B1033:K1033"/>
    <mergeCell ref="B1035:K1037"/>
    <mergeCell ref="C1039:G1039"/>
    <mergeCell ref="C1040:D1040"/>
    <mergeCell ref="E1040:G1040"/>
    <mergeCell ref="C1047:D1047"/>
    <mergeCell ref="E1047:G1047"/>
    <mergeCell ref="C1048:D1048"/>
    <mergeCell ref="E1048:G1048"/>
    <mergeCell ref="C1049:D1049"/>
    <mergeCell ref="E1049:G1049"/>
    <mergeCell ref="C1044:D1044"/>
    <mergeCell ref="E1044:G1044"/>
    <mergeCell ref="C1045:D1045"/>
    <mergeCell ref="E1045:G1045"/>
    <mergeCell ref="C1046:D1046"/>
    <mergeCell ref="E1046:G1046"/>
    <mergeCell ref="B1056:D1056"/>
    <mergeCell ref="E1056:F1056"/>
    <mergeCell ref="B1057:D1057"/>
    <mergeCell ref="E1057:F1057"/>
    <mergeCell ref="B1058:D1058"/>
    <mergeCell ref="E1058:F1058"/>
    <mergeCell ref="C1050:D1050"/>
    <mergeCell ref="E1050:G1050"/>
    <mergeCell ref="B1053:C1053"/>
    <mergeCell ref="D1053:J1053"/>
    <mergeCell ref="B1055:D1055"/>
    <mergeCell ref="E1055:F1055"/>
    <mergeCell ref="C1067:J1067"/>
    <mergeCell ref="B1070:K1070"/>
    <mergeCell ref="B1072:K1072"/>
    <mergeCell ref="G1078:K1078"/>
    <mergeCell ref="B1080:K1081"/>
    <mergeCell ref="B1082:K1083"/>
    <mergeCell ref="B1059:D1059"/>
    <mergeCell ref="E1059:F1059"/>
    <mergeCell ref="B1060:D1060"/>
    <mergeCell ref="E1060:F1060"/>
    <mergeCell ref="B1061:C1062"/>
    <mergeCell ref="E1061:F1061"/>
    <mergeCell ref="E1062:F1062"/>
  </mergeCells>
  <conditionalFormatting sqref="E19:G19">
    <cfRule type="expression" dxfId="19" priority="20">
      <formula>AND($E$18="neplatca DPH")</formula>
    </cfRule>
  </conditionalFormatting>
  <conditionalFormatting sqref="E73:G73">
    <cfRule type="expression" dxfId="18" priority="19">
      <formula>AND($E$18="neplatca DPH")</formula>
    </cfRule>
  </conditionalFormatting>
  <conditionalFormatting sqref="E127:G127">
    <cfRule type="expression" dxfId="17" priority="18">
      <formula>AND($E$18="neplatca DPH")</formula>
    </cfRule>
  </conditionalFormatting>
  <conditionalFormatting sqref="E181:G181">
    <cfRule type="expression" dxfId="16" priority="17">
      <formula>AND($E$18="neplatca DPH")</formula>
    </cfRule>
  </conditionalFormatting>
  <conditionalFormatting sqref="E1045:G1045">
    <cfRule type="expression" dxfId="15" priority="16">
      <formula>AND($E$18="neplatca DPH")</formula>
    </cfRule>
  </conditionalFormatting>
  <conditionalFormatting sqref="E829:G829">
    <cfRule type="expression" dxfId="14" priority="15">
      <formula>AND($E$18="neplatca DPH")</formula>
    </cfRule>
  </conditionalFormatting>
  <conditionalFormatting sqref="E775:G775">
    <cfRule type="expression" dxfId="13" priority="14">
      <formula>AND($E$18="neplatca DPH")</formula>
    </cfRule>
  </conditionalFormatting>
  <conditionalFormatting sqref="E721:G721">
    <cfRule type="expression" dxfId="12" priority="13">
      <formula>AND($E$18="neplatca DPH")</formula>
    </cfRule>
  </conditionalFormatting>
  <conditionalFormatting sqref="E667:G667">
    <cfRule type="expression" dxfId="11" priority="12">
      <formula>AND($E$18="neplatca DPH")</formula>
    </cfRule>
  </conditionalFormatting>
  <conditionalFormatting sqref="E613:G613">
    <cfRule type="expression" dxfId="10" priority="11">
      <formula>AND($E$18="neplatca DPH")</formula>
    </cfRule>
  </conditionalFormatting>
  <conditionalFormatting sqref="E559:G559">
    <cfRule type="expression" dxfId="9" priority="10">
      <formula>AND($E$18="neplatca DPH")</formula>
    </cfRule>
  </conditionalFormatting>
  <conditionalFormatting sqref="E505:G505">
    <cfRule type="expression" dxfId="8" priority="9">
      <formula>AND($E$18="neplatca DPH")</formula>
    </cfRule>
  </conditionalFormatting>
  <conditionalFormatting sqref="E451:G451">
    <cfRule type="expression" dxfId="7" priority="8">
      <formula>AND($E$18="neplatca DPH")</formula>
    </cfRule>
  </conditionalFormatting>
  <conditionalFormatting sqref="E397:G397">
    <cfRule type="expression" dxfId="6" priority="7">
      <formula>AND($E$18="neplatca DPH")</formula>
    </cfRule>
  </conditionalFormatting>
  <conditionalFormatting sqref="E343:G343">
    <cfRule type="expression" dxfId="5" priority="6">
      <formula>AND($E$18="neplatca DPH")</formula>
    </cfRule>
  </conditionalFormatting>
  <conditionalFormatting sqref="E289:G289">
    <cfRule type="expression" dxfId="4" priority="5">
      <formula>AND($E$18="neplatca DPH")</formula>
    </cfRule>
  </conditionalFormatting>
  <conditionalFormatting sqref="E235:G235">
    <cfRule type="expression" dxfId="3" priority="4">
      <formula>AND($E$18="neplatca DPH")</formula>
    </cfRule>
  </conditionalFormatting>
  <conditionalFormatting sqref="E991:G991">
    <cfRule type="expression" dxfId="2" priority="3">
      <formula>AND($E$18="neplatca DPH")</formula>
    </cfRule>
  </conditionalFormatting>
  <conditionalFormatting sqref="E937:G937">
    <cfRule type="expression" dxfId="1" priority="2">
      <formula>AND($E$18="neplatca DPH")</formula>
    </cfRule>
  </conditionalFormatting>
  <conditionalFormatting sqref="E883:G883">
    <cfRule type="expression" dxfId="0" priority="1">
      <formula>AND($E$18="neplatca DPH")</formula>
    </cfRule>
  </conditionalFormatting>
  <dataValidations count="1">
    <dataValidation type="list" allowBlank="1" showInputMessage="1" showErrorMessage="1" sqref="E18:G18 E990:G990 E72:G72 E126:G126 E180:G180 E234:G234 E288:G288 E342:G342 E396:G396 E450:G450 E504:G504 E558:G558 E612:G612 E666:G666 E720:G720 E774:G774 E828:G828 E882:G882 E936:G936 E1044:G1044" xr:uid="{BAAC853C-BDBC-48F0-8A0E-CC9ED0B8107F}">
      <formula1>"platiteľ DPH,neplatiteľ DPH,zahraničný subjekt"</formula1>
    </dataValidation>
  </dataValidations>
  <printOptions horizontalCentered="1"/>
  <pageMargins left="7.874015748031496E-2" right="7.874015748031496E-2" top="0.39370078740157483" bottom="0.39370078740157483" header="0.31496062992125984" footer="0.31496062992125984"/>
  <pageSetup paperSize="9" scale="80" fitToHeight="1000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2</vt:lpstr>
      <vt:lpstr>'Príloha č. 2'!Oblasť_tlače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2023-09-06T08:25:34Z</dcterms:created>
  <dcterms:modified xsi:type="dcterms:W3CDTF">2023-09-06T08:27:00Z</dcterms:modified>
</cp:coreProperties>
</file>