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E:\DPMB\1120 SPRÁVA BUDOV\ŽÁDOSTI O ZAKÁZKY\Oprava podružných výměníkových stanic jižní haly a dílny ve vozovně Slatina\Výběr zhotovitele\"/>
    </mc:Choice>
  </mc:AlternateContent>
  <xr:revisionPtr revIDLastSave="0" documentId="13_ncr:1_{E75CB985-BC34-4CAF-B9FA-F911A5F1016E}" xr6:coauthVersionLast="47" xr6:coauthVersionMax="47" xr10:uidLastSave="{00000000-0000-0000-0000-000000000000}"/>
  <bookViews>
    <workbookView xWindow="-120" yWindow="-120" windowWidth="29040" windowHeight="15720" firstSheet="1" activeTab="3" xr2:uid="{00000000-000D-0000-FFFF-FFFF00000000}"/>
  </bookViews>
  <sheets>
    <sheet name="Pokyny pro vyplnění" sheetId="11" state="hidden" r:id="rId1"/>
    <sheet name="Stavba" sheetId="1" r:id="rId2"/>
    <sheet name="VzorPolozky" sheetId="10" state="hidden" r:id="rId3"/>
    <sheet name="SO01 SO03.01 Pol" sheetId="12" r:id="rId4"/>
    <sheet name="SO01 SO03.02 Pol" sheetId="13" r:id="rId5"/>
    <sheet name="SO01 SO03.03 Pol" sheetId="14" r:id="rId6"/>
  </sheets>
  <externalReferences>
    <externalReference r:id="rId7"/>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SO03.01 Pol'!$1:$7</definedName>
    <definedName name="_xlnm.Print_Titles" localSheetId="4">'SO01 SO03.02 Pol'!$1:$7</definedName>
    <definedName name="_xlnm.Print_Titles" localSheetId="5">'SO01 SO03.03 Pol'!$1:$7</definedName>
    <definedName name="oadresa">Stavba!$D$6</definedName>
    <definedName name="Objednatel" localSheetId="1">Stavba!$D$5</definedName>
    <definedName name="Objekt" localSheetId="1">Stavba!$B$38</definedName>
    <definedName name="_xlnm.Print_Area" localSheetId="3">'SO01 SO03.01 Pol'!$A$1:$Y$34</definedName>
    <definedName name="_xlnm.Print_Area" localSheetId="4">'SO01 SO03.02 Pol'!$A$1:$Y$37</definedName>
    <definedName name="_xlnm.Print_Area" localSheetId="5">'SO01 SO03.03 Pol'!$A$1:$Y$15</definedName>
    <definedName name="_xlnm.Print_Area" localSheetId="1">Stavba!$A$1:$J$61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1" i="14" l="1"/>
  <c r="BA35" i="13"/>
  <c r="BA25" i="13"/>
  <c r="BA23" i="13"/>
  <c r="BA21" i="13"/>
  <c r="BA10" i="13"/>
  <c r="J60" i="1"/>
  <c r="F44" i="1"/>
  <c r="G44" i="1"/>
  <c r="H44" i="1"/>
  <c r="J42" i="1"/>
  <c r="I21" i="1"/>
  <c r="J28" i="1"/>
  <c r="J26" i="1"/>
  <c r="G38" i="1"/>
  <c r="F38" i="1"/>
  <c r="J23" i="1"/>
  <c r="J24" i="1"/>
  <c r="J25" i="1"/>
  <c r="J27" i="1"/>
  <c r="E24" i="1"/>
  <c r="E26" i="1"/>
  <c r="J56" i="1" l="1"/>
  <c r="J58" i="1"/>
  <c r="J59" i="1"/>
  <c r="J57" i="1"/>
  <c r="J39" i="1"/>
  <c r="J44" i="1" s="1"/>
  <c r="J40" i="1"/>
  <c r="J41" i="1"/>
  <c r="J43" i="1"/>
  <c r="J6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09B14D0E-9701-4E80-A946-7426DB36616A}">
      <text>
        <r>
          <rPr>
            <sz val="9"/>
            <color indexed="81"/>
            <rFont val="Tahoma"/>
            <family val="2"/>
            <charset val="238"/>
          </rPr>
          <t>Jedná se o informaci, zda se jedná o položku, která je do rozpočtu zadána z cenové soustavy RTS, nebo vlastní.</t>
        </r>
      </text>
    </comment>
    <comment ref="T6" authorId="0" shapeId="0" xr:uid="{EDE8ECA0-C3E4-4B94-90BA-4AD37014556A}">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ABA86D16-197D-4D6B-9208-674F508E860A}">
      <text>
        <r>
          <rPr>
            <sz val="9"/>
            <color indexed="81"/>
            <rFont val="Tahoma"/>
            <family val="2"/>
            <charset val="238"/>
          </rPr>
          <t>Jedná se o informaci, zda se jedná o položku, která je do rozpočtu zadána z cenové soustavy RTS, nebo vlastní.</t>
        </r>
      </text>
    </comment>
    <comment ref="T6" authorId="0" shapeId="0" xr:uid="{5105E29E-C191-4E19-B5C3-1977DD4CC4B9}">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F7AA3391-1CAD-45FA-BFC6-CB63CDF8A1CB}">
      <text>
        <r>
          <rPr>
            <sz val="9"/>
            <color indexed="81"/>
            <rFont val="Tahoma"/>
            <family val="2"/>
            <charset val="238"/>
          </rPr>
          <t>Jedná se o informaci, zda se jedná o položku, která je do rozpočtu zadána z cenové soustavy RTS, nebo vlastní.</t>
        </r>
      </text>
    </comment>
    <comment ref="T6" authorId="0" shapeId="0" xr:uid="{9CA03218-F3F0-4C2E-AA65-D83C5A3C71BA}">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<sst xmlns="http://schemas.openxmlformats.org/spreadsheetml/2006/main" count="623" uniqueCount="229">
  <si>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</si>
  <si>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</si>
  <si>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</si>
  <si>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</si>
  <si>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</si>
  <si>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</si>
  <si>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</si>
  <si>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</si>
  <si>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</si>
  <si>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</si>
  <si>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</si>
  <si>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</si>
  <si>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</si>
  <si>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</si>
  <si>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</si>
  <si>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</si>
  <si>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</si>
  <si>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</si>
  <si>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</si>
  <si>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</si>
  <si>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</si>
  <si>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</si>
  <si>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</si>
  <si>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</si>
  <si>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</si>
  <si>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</si>
  <si>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</si>
  <si>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</si>
  <si>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</si>
  <si>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</si>
  <si>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</si>
  <si>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</si>
  <si>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</si>
  <si>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</si>
  <si>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</si>
  <si>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</si>
  <si>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</si>
  <si>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</si>
  <si>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</si>
  <si>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</si>
  <si>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</si>
  <si>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</si>
  <si>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</si>
  <si>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DPMB-Oprava MaR</t>
  </si>
  <si>
    <t>BMS SERVIS, s.r.o.</t>
  </si>
  <si>
    <t>Vídeňská 186/118</t>
  </si>
  <si>
    <t>Brno-Přízřenice</t>
  </si>
  <si>
    <t>61900</t>
  </si>
  <si>
    <t>27723364</t>
  </si>
  <si>
    <t>CZ27723364</t>
  </si>
  <si>
    <t>Stavba</t>
  </si>
  <si>
    <t>SO01</t>
  </si>
  <si>
    <t>MaR a silnoproud - podstanice jižní hala</t>
  </si>
  <si>
    <t>SO03.01</t>
  </si>
  <si>
    <t>Montážní a instalační materiál</t>
  </si>
  <si>
    <t>SO03.02</t>
  </si>
  <si>
    <t>Měření a regulace základní sestava</t>
  </si>
  <si>
    <t>SO03.03</t>
  </si>
  <si>
    <t>Regulační ventily</t>
  </si>
  <si>
    <t>Celkem za stavbu</t>
  </si>
  <si>
    <t>CZK</t>
  </si>
  <si>
    <t>#POPS</t>
  </si>
  <si>
    <t>Popis stavby: 2023-5515 - DPMB-Oprava MaR</t>
  </si>
  <si>
    <t>#POPO</t>
  </si>
  <si>
    <t>Popis objektu: SO01 - MaR a silnoproud - podstanice jižní hala</t>
  </si>
  <si>
    <t>#POPR</t>
  </si>
  <si>
    <t>Popis rozpočtu: SO03.01 - Montážní a instalační materiál</t>
  </si>
  <si>
    <t>Popis rozpočtu: SO03.02 - Měření a regulace základní sestava</t>
  </si>
  <si>
    <t>Popis rozpočtu: SO03.03 - Regulační ventily</t>
  </si>
  <si>
    <t>Rekapitulace dílů</t>
  </si>
  <si>
    <t>Typ dílu</t>
  </si>
  <si>
    <t>M36_01</t>
  </si>
  <si>
    <t>Dodávka a motáž rozvaděčů a ovl.skříní</t>
  </si>
  <si>
    <t>M36_02</t>
  </si>
  <si>
    <t>Řídící systém, software</t>
  </si>
  <si>
    <t>M36_03</t>
  </si>
  <si>
    <t>Dodávka a montáž periferních zařízení</t>
  </si>
  <si>
    <t>M21</t>
  </si>
  <si>
    <t>Elektromontáže</t>
  </si>
  <si>
    <t>ELEKTROMONTÁŽE - HLAVNÍ POSPOJOVÁNÍ</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</si>
  <si>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</si>
  <si>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</si>
  <si>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</si>
  <si>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</si>
  <si>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</si>
  <si>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</si>
  <si>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</si>
  <si>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</si>
  <si>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</si>
  <si>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</si>
  <si>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</si>
  <si>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</si>
  <si>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</si>
  <si>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</si>
  <si>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</si>
  <si>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</si>
  <si>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</si>
  <si>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</si>
  <si>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</si>
  <si>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</si>
  <si>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</si>
  <si>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</si>
  <si>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</si>
  <si>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</si>
  <si>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</si>
  <si>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</si>
  <si>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</si>
  <si>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</si>
  <si>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</si>
  <si>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</si>
  <si>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210810045R00</t>
  </si>
  <si>
    <t>Kabel CYKY-m 750 V 3 x 1,5 mm2 pevně uložený</t>
  </si>
  <si>
    <t>m</t>
  </si>
  <si>
    <t>RTS 23/ II</t>
  </si>
  <si>
    <t>Indiv</t>
  </si>
  <si>
    <t>Práce</t>
  </si>
  <si>
    <t>Běžná</t>
  </si>
  <si>
    <t>POL1_</t>
  </si>
  <si>
    <t>34111030R</t>
  </si>
  <si>
    <t>Kabel silový s Cu jádrem 750 V CYKY 3 x 1,5 mm2</t>
  </si>
  <si>
    <t>SPCM</t>
  </si>
  <si>
    <t>Specifikace</t>
  </si>
  <si>
    <t>POL3_</t>
  </si>
  <si>
    <t>210860201R00</t>
  </si>
  <si>
    <t>Kabel speciální JYTY s Al 2 x 1 mm volně uložený</t>
  </si>
  <si>
    <t>34121550R</t>
  </si>
  <si>
    <t>Kabel sdělovací s Cu jádrem JYTY 2 x 1 mm</t>
  </si>
  <si>
    <t>37123015xT</t>
  </si>
  <si>
    <t>Kabel FTP CAT5e, PVC+PE, 4x2x0,55mm, bezhalogenový</t>
  </si>
  <si>
    <t>Vlastní</t>
  </si>
  <si>
    <t>222280214R00</t>
  </si>
  <si>
    <t>Kabel UTP/FTP kat.5e v trubkách nebo lištách</t>
  </si>
  <si>
    <t>220301022R00</t>
  </si>
  <si>
    <t>Lišta elektroinstalační L 40</t>
  </si>
  <si>
    <t>34572125R</t>
  </si>
  <si>
    <t>Lišta vkládací z PVC délka 3 m  LV 40x40</t>
  </si>
  <si>
    <t>RTS 22/ II</t>
  </si>
  <si>
    <t>210010344R00</t>
  </si>
  <si>
    <t>Krabice přístrojová LK 80/1</t>
  </si>
  <si>
    <t>kus</t>
  </si>
  <si>
    <t>345714251R</t>
  </si>
  <si>
    <t>Krabice elektroinstalační plastová 8102</t>
  </si>
  <si>
    <t>34561420R</t>
  </si>
  <si>
    <t>Svorka WAGO compact 2 /2273-202/</t>
  </si>
  <si>
    <t>34561421R</t>
  </si>
  <si>
    <t>Svorka WAGO compact 3 /2273-203/</t>
  </si>
  <si>
    <t>34561422R</t>
  </si>
  <si>
    <t>Svorka WAGO compact 4 /2273-204/</t>
  </si>
  <si>
    <t>211010006RT1</t>
  </si>
  <si>
    <t>Osazení hmoždinky do ostrých cihel/kamene, HM 8 včetně dodávky hmoždinky</t>
  </si>
  <si>
    <t>433 580-126T</t>
  </si>
  <si>
    <t>Revize elektro</t>
  </si>
  <si>
    <t>Revize vyhrazeného elektrického zařízení dle ČSN 33 1500</t>
  </si>
  <si>
    <t>POP</t>
  </si>
  <si>
    <t>220611603T01</t>
  </si>
  <si>
    <t>Vypracování projektu MaR</t>
  </si>
  <si>
    <t>soubor</t>
  </si>
  <si>
    <t>005231030R</t>
  </si>
  <si>
    <t>Instalace, odstkoušení, zprovoznění</t>
  </si>
  <si>
    <t>Soubor</t>
  </si>
  <si>
    <t>0052110301T</t>
  </si>
  <si>
    <t>Doprava materiálu a osob</t>
  </si>
  <si>
    <t xml:space="preserve">km    </t>
  </si>
  <si>
    <t>Náklady na dopravu montážního  materilálu a pracovníků  na staveniště.</t>
  </si>
  <si>
    <t>210800606RT1</t>
  </si>
  <si>
    <t>Vodič nn a vn CYA 6 mm2 uložený v trubkách včetně dodávky vodiče CYA 6</t>
  </si>
  <si>
    <t>POL1_9</t>
  </si>
  <si>
    <t>210220321RT1</t>
  </si>
  <si>
    <t>Svorka na potrubí Bernard, včetně Cu pásku včetně dodávky svorky + Cu pásku</t>
  </si>
  <si>
    <t>zem01</t>
  </si>
  <si>
    <t>ekvipotencilání svorkovnice EPS1 vč. dodávky</t>
  </si>
  <si>
    <t>POL1_1</t>
  </si>
  <si>
    <t>END</t>
  </si>
  <si>
    <t>45166013-3002T</t>
  </si>
  <si>
    <t>Rozvaděčová skříň  rozměry 800x1000x300 (š x v x h),  Včetně "VPD"</t>
  </si>
  <si>
    <t>ks</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</si>
  <si>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</si>
  <si>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210190071R00</t>
  </si>
  <si>
    <t>Montáž rozvaděče nedělitelného do 500 kg</t>
  </si>
  <si>
    <t>4051000100.ROT</t>
  </si>
  <si>
    <t>Příslušenství rozvaděče Atest, zkoušky, prohlášení o shodě</t>
  </si>
  <si>
    <t>210100001R00</t>
  </si>
  <si>
    <t>Ukončení vodičů v rozvaděči + zapojení do 2,5 mm2</t>
  </si>
  <si>
    <t>210100002R00</t>
  </si>
  <si>
    <t>Ukončení vodičů v rozvaděči + zapojení do 6 mm2</t>
  </si>
  <si>
    <t>210100361R00</t>
  </si>
  <si>
    <t>Zátka ucpávková K (zaslepení) P 13,5 - P 42</t>
  </si>
  <si>
    <t>210100301R00</t>
  </si>
  <si>
    <t>Příplatek za ukončení stínění kabelů+zapojení</t>
  </si>
  <si>
    <t>AMiNi4DW2T</t>
  </si>
  <si>
    <t>8DI, 8DO, 8AI, 4AO, RS232, RS485, Ethernet, displej 122x32 b., kláv., webserver</t>
  </si>
  <si>
    <t xml:space="preserve">ks    </t>
  </si>
  <si>
    <t>222611451R00</t>
  </si>
  <si>
    <t xml:space="preserve">Montáž ostatních zařízení </t>
  </si>
  <si>
    <t>21101T03</t>
  </si>
  <si>
    <t>Software - uživatelský software DDC</t>
  </si>
  <si>
    <t>DB</t>
  </si>
  <si>
    <t>Vypracování technologického schéma , mapování datových bodů, nastavení parametrů, komplexní odzkoušení.</t>
  </si>
  <si>
    <t>21101T06T00</t>
  </si>
  <si>
    <t>Software MT- generace datových bodů do Grafické centrály např. Aréna</t>
  </si>
  <si>
    <t>Uživatelská  vizualizace datových bodů do grafické centrály /pracovní stanici (PC)- dle použitého typu/ dálkových odečtů MT  v definovaném rozsahu   software,  nastavení paramerů, komplexní vyzkoušení funkcionality, odladění, předání.</t>
  </si>
  <si>
    <t>21101T04</t>
  </si>
  <si>
    <t>Software - TEST 1:1</t>
  </si>
  <si>
    <t>Komplexní odkoušení s montážním pracovníkem, kontrola napojení, ověření měřených hodnot, nastavení základních hodnot dle RPD, ověření funkce funkce.</t>
  </si>
  <si>
    <t>čidla, detektory</t>
  </si>
  <si>
    <t>AF20-B65T</t>
  </si>
  <si>
    <t>Snímač venkovní teploty, NTC20k, -40..70°C, IP 65 Outdoor Temperature Sensor NTC20k, -40..70C, IP65</t>
  </si>
  <si>
    <t>VF10-1B65NWT</t>
  </si>
  <si>
    <t>Jímkový snímač teploty bez jímky, ponor 150mm, NTC10k,  -40..150°C, IP65 Immersion/air-duct sensor, NTC10k, 150mm, IP65, no well</t>
  </si>
  <si>
    <t>220611241R00</t>
  </si>
  <si>
    <t>Spínač zaplavení</t>
  </si>
  <si>
    <t>RTS 13/ I</t>
  </si>
  <si>
    <t>QBE2003-P4T</t>
  </si>
  <si>
    <t>Čidlo tlaku 0…4 bar, 4-20mA</t>
  </si>
  <si>
    <t>219010002T02</t>
  </si>
  <si>
    <t>Montáž snímače aktivního</t>
  </si>
  <si>
    <t>219010002T04</t>
  </si>
  <si>
    <t xml:space="preserve">Montáž  Motorů /čerpadel/ do 5 kW </t>
  </si>
  <si>
    <t>220-61-140-07T00</t>
  </si>
  <si>
    <t>Zapojení, nastavení Zařízení dodávka třetích stran</t>
  </si>
  <si>
    <t>Zapojení napájení a ovládání, připojení kabelů  na svorky, utažení ucpávky  kabelu,  nastavení hodnoty dle požadavku PD</t>
  </si>
  <si>
    <t>DT1159872</t>
  </si>
  <si>
    <t>ventil směs. 3-cest DN40, Kvs44</t>
  </si>
  <si>
    <t>429717210</t>
  </si>
  <si>
    <t>El.servopohon   Thermal 0...10 V Control</t>
  </si>
  <si>
    <t>krytí  IP65, PTN2 20.21.51.23</t>
  </si>
  <si>
    <t>222611211R00</t>
  </si>
  <si>
    <t xml:space="preserve">Montáž servopohonu 230/ 24 V, 0-10 V/ 4-20 mA, včetně zapojení </t>
  </si>
  <si>
    <t>El.servopohon, bez zpětné pružiny, bez doplňků, jm. moment  2kN, napájení  24 VAC,  50 Hz,  19 VA, řízení 0-10VDC,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</si>
</sst>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5">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28"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30" xfId="0" applyFont="1" applyFill="1" applyBorder="1" applyAlignment="1">
      <alignment horizontal="center" vertical="center" wrapText="1"/>
    </xf>
    <xf numFmtId="49" fontId="7" fillId="0" borderId="31" xfId="0" applyNumberFormat="1" applyFont="1" applyBorder="1" applyAlignment="1">
      <alignment vertical="center"/>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6" xfId="0" applyNumberFormat="1" applyFont="1" applyFill="1" applyBorder="1" applyAlignment="1">
      <alignment vertical="center"/>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3" borderId="36" xfId="0" applyNumberFormat="1" applyFont="1" applyFill="1" applyBorder="1" applyAlignment="1">
      <alignment horizontal="center"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shrinkToFit="1"/>
    </xf>
    <xf numFmtId="165"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19" fillId="0" borderId="0" xfId="0" applyFont="1" applyAlignment="1">
      <alignment wrapText="1"/>
    </xf>
    <xf numFmtId="49" fontId="8" fillId="3" borderId="12" xfId="0" applyNumberFormat="1" applyFont="1" applyFill="1" applyBorder="1" applyAlignment="1">
      <alignment horizontal="left" vertical="top"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0" borderId="18" xfId="0" applyFont="1" applyBorder="1" applyAlignment="1">
      <alignment horizontal="left" vertical="center"/>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0" xfId="0" applyFont="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0" borderId="6" xfId="0" applyFont="1" applyBorder="1" applyAlignment="1">
      <alignment horizontal="left" vertical="center"/>
    </xf>
    <xf numFmtId="0" fontId="0" fillId="0" borderId="6" xfId="0" applyBorder="1" applyAlignment="1">
      <alignment horizontal="left" vertical="center"/>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8" fillId="0" borderId="0" xfId="0" applyFont="1" applyAlignment="1">
      <alignment horizontal="left" vertical="top" wrapText="1"/>
    </xf>
    <xf numFmtId="0" fontId="18"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189" t="s">
        <v>41</v>
      </c>
      <c r="B2" s="189"/>
      <c r="C2" s="189"/>
      <c r="D2" s="189"/>
      <c r="E2" s="189"/>
      <c r="F2" s="189"/>
      <c r="G2" s="189"/>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4"/>
  <sheetViews>
    <sheetView showGridLines="0" topLeftCell="B40" zoomScaleNormal="100" zoomScaleSheetLayoutView="75" workbookViewId="0">
      <selection activeCell="I63" sqref="I63"/>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38</v>
      </c>
      <c r="B1" s="190" t="s">
        <v>4</v>
      </c>
      <c r="C1" s="191"/>
      <c r="D1" s="191"/>
      <c r="E1" s="191"/>
      <c r="F1" s="191"/>
      <c r="G1" s="191"/>
      <c r="H1" s="191"/>
      <c r="I1" s="191"/>
      <c r="J1" s="192"/>
    </row>
    <row r="2" spans="1:15" ht="36" customHeight="1" x14ac:dyDescent="0.2">
      <c r="A2" s="2"/>
      <c r="B2" s="74" t="s">
        <v>24</v>
      </c>
      <c r="C2" s="75"/>
      <c r="D2" s="76"/>
      <c r="E2" s="199" t="s">
        <v>43</v>
      </c>
      <c r="F2" s="200"/>
      <c r="G2" s="200"/>
      <c r="H2" s="200"/>
      <c r="I2" s="200"/>
      <c r="J2" s="201"/>
      <c r="O2" s="1"/>
    </row>
    <row r="3" spans="1:15" ht="27" hidden="1" customHeight="1" x14ac:dyDescent="0.2">
      <c r="A3" s="2"/>
      <c r="B3" s="77"/>
      <c r="C3" s="75"/>
      <c r="D3" s="78"/>
      <c r="E3" s="202"/>
      <c r="F3" s="203"/>
      <c r="G3" s="203"/>
      <c r="H3" s="203"/>
      <c r="I3" s="203"/>
      <c r="J3" s="204"/>
    </row>
    <row r="4" spans="1:15" ht="23.25" customHeight="1" x14ac:dyDescent="0.2">
      <c r="A4" s="2"/>
      <c r="B4" s="79"/>
      <c r="C4" s="80"/>
      <c r="D4" s="81"/>
      <c r="E4" s="212"/>
      <c r="F4" s="212"/>
      <c r="G4" s="212"/>
      <c r="H4" s="212"/>
      <c r="I4" s="212"/>
      <c r="J4" s="213"/>
    </row>
    <row r="5" spans="1:15" ht="24" customHeight="1" x14ac:dyDescent="0.2">
      <c r="A5" s="2"/>
      <c r="B5" s="31" t="s">
        <v>23</v>
      </c>
      <c r="D5" s="216"/>
      <c r="E5" s="217"/>
      <c r="F5" s="217"/>
      <c r="G5" s="217"/>
      <c r="H5" s="18" t="s">
        <v>42</v>
      </c>
      <c r="I5" s="22"/>
      <c r="J5" s="8"/>
    </row>
    <row r="6" spans="1:15" ht="15.75" customHeight="1" x14ac:dyDescent="0.2">
      <c r="A6" s="2"/>
      <c r="B6" s="28"/>
      <c r="C6" s="54"/>
      <c r="D6" s="218"/>
      <c r="E6" s="219"/>
      <c r="F6" s="219"/>
      <c r="G6" s="219"/>
      <c r="H6" s="18" t="s">
        <v>36</v>
      </c>
      <c r="I6" s="22"/>
      <c r="J6" s="8"/>
    </row>
    <row r="7" spans="1:15" ht="15.75" customHeight="1" x14ac:dyDescent="0.2">
      <c r="A7" s="2"/>
      <c r="B7" s="29"/>
      <c r="C7" s="55"/>
      <c r="D7" s="52"/>
      <c r="E7" s="220"/>
      <c r="F7" s="221"/>
      <c r="G7" s="221"/>
      <c r="H7" s="24"/>
      <c r="I7" s="23"/>
      <c r="J7" s="34"/>
    </row>
    <row r="8" spans="1:15" ht="24" hidden="1" customHeight="1" x14ac:dyDescent="0.2">
      <c r="A8" s="2"/>
      <c r="B8" s="31" t="s">
        <v>21</v>
      </c>
      <c r="D8" s="82" t="s">
        <v>44</v>
      </c>
      <c r="H8" s="18" t="s">
        <v>42</v>
      </c>
      <c r="I8" s="85" t="s">
        <v>48</v>
      </c>
      <c r="J8" s="8"/>
    </row>
    <row r="9" spans="1:15" ht="15.75" hidden="1" customHeight="1" x14ac:dyDescent="0.2">
      <c r="A9" s="2"/>
      <c r="B9" s="2"/>
      <c r="D9" s="82" t="s">
        <v>45</v>
      </c>
      <c r="H9" s="18" t="s">
        <v>36</v>
      </c>
      <c r="I9" s="85" t="s">
        <v>49</v>
      </c>
      <c r="J9" s="8"/>
    </row>
    <row r="10" spans="1:15" ht="15.75" hidden="1" customHeight="1" x14ac:dyDescent="0.2">
      <c r="A10" s="2"/>
      <c r="B10" s="35"/>
      <c r="C10" s="55"/>
      <c r="D10" s="84" t="s">
        <v>47</v>
      </c>
      <c r="E10" s="83" t="s">
        <v>46</v>
      </c>
      <c r="F10" s="24"/>
      <c r="G10" s="14"/>
      <c r="H10" s="14"/>
      <c r="I10" s="36"/>
      <c r="J10" s="34"/>
    </row>
    <row r="11" spans="1:15" ht="24" customHeight="1" x14ac:dyDescent="0.2">
      <c r="A11" s="2"/>
      <c r="B11" s="31" t="s">
        <v>20</v>
      </c>
      <c r="D11" s="206"/>
      <c r="E11" s="206"/>
      <c r="F11" s="206"/>
      <c r="G11" s="206"/>
      <c r="H11" s="18" t="s">
        <v>42</v>
      </c>
      <c r="I11" s="22"/>
      <c r="J11" s="8"/>
    </row>
    <row r="12" spans="1:15" ht="15.75" customHeight="1" x14ac:dyDescent="0.2">
      <c r="A12" s="2"/>
      <c r="B12" s="28"/>
      <c r="C12" s="54"/>
      <c r="D12" s="211"/>
      <c r="E12" s="211"/>
      <c r="F12" s="211"/>
      <c r="G12" s="211"/>
      <c r="H12" s="18" t="s">
        <v>36</v>
      </c>
      <c r="I12" s="22"/>
      <c r="J12" s="8"/>
    </row>
    <row r="13" spans="1:15" ht="15.75" customHeight="1" x14ac:dyDescent="0.2">
      <c r="A13" s="2"/>
      <c r="B13" s="29"/>
      <c r="C13" s="55"/>
      <c r="D13" s="52"/>
      <c r="E13" s="214"/>
      <c r="F13" s="215"/>
      <c r="G13" s="215"/>
      <c r="H13" s="19"/>
      <c r="I13" s="23"/>
      <c r="J13" s="34"/>
    </row>
    <row r="14" spans="1:15" ht="24" customHeight="1" x14ac:dyDescent="0.2">
      <c r="A14" s="2"/>
      <c r="B14" s="43" t="s">
        <v>22</v>
      </c>
      <c r="C14" s="56"/>
      <c r="D14" s="57"/>
      <c r="E14" s="58"/>
      <c r="F14" s="44"/>
      <c r="G14" s="44"/>
      <c r="H14" s="45"/>
      <c r="I14" s="44"/>
      <c r="J14" s="46"/>
    </row>
    <row r="15" spans="1:15" ht="32.25" customHeight="1" x14ac:dyDescent="0.2">
      <c r="A15" s="2"/>
      <c r="B15" s="35" t="s">
        <v>34</v>
      </c>
      <c r="C15" s="59"/>
      <c r="D15" s="53"/>
      <c r="E15" s="205"/>
      <c r="F15" s="205"/>
      <c r="G15" s="207"/>
      <c r="H15" s="207"/>
      <c r="I15" s="207" t="s">
        <v>31</v>
      </c>
      <c r="J15" s="208"/>
    </row>
    <row r="16" spans="1:15" ht="23.25" customHeight="1" x14ac:dyDescent="0.2">
      <c r="A16" s="142" t="s">
        <v>26</v>
      </c>
      <c r="B16" s="38" t="s">
        <v>26</v>
      </c>
      <c r="C16" s="60"/>
      <c r="D16" s="61"/>
      <c r="E16" s="196"/>
      <c r="F16" s="197"/>
      <c r="G16" s="196"/>
      <c r="H16" s="197"/>
      <c r="I16" s="196">
        <v>0</v>
      </c>
      <c r="J16" s="198"/>
    </row>
    <row r="17" spans="1:10" ht="23.25" customHeight="1" x14ac:dyDescent="0.2">
      <c r="A17" s="142" t="s">
        <v>27</v>
      </c>
      <c r="B17" s="38" t="s">
        <v>27</v>
      </c>
      <c r="C17" s="60"/>
      <c r="D17" s="61"/>
      <c r="E17" s="196"/>
      <c r="F17" s="197"/>
      <c r="G17" s="196"/>
      <c r="H17" s="197"/>
      <c r="I17" s="196">
        <v>0</v>
      </c>
      <c r="J17" s="198"/>
    </row>
    <row r="18" spans="1:10" ht="23.25" customHeight="1" x14ac:dyDescent="0.2">
      <c r="A18" s="142" t="s">
        <v>28</v>
      </c>
      <c r="B18" s="38" t="s">
        <v>28</v>
      </c>
      <c r="C18" s="60"/>
      <c r="D18" s="61"/>
      <c r="E18" s="196"/>
      <c r="F18" s="197"/>
      <c r="G18" s="196"/>
      <c r="H18" s="197"/>
      <c r="I18" s="196">
        <v>0</v>
      </c>
      <c r="J18" s="198"/>
    </row>
    <row r="19" spans="1:10" ht="23.25" customHeight="1" x14ac:dyDescent="0.2">
      <c r="A19" s="142" t="s">
        <v>80</v>
      </c>
      <c r="B19" s="38" t="s">
        <v>29</v>
      </c>
      <c r="C19" s="60"/>
      <c r="D19" s="61"/>
      <c r="E19" s="196"/>
      <c r="F19" s="197"/>
      <c r="G19" s="196"/>
      <c r="H19" s="197"/>
      <c r="I19" s="196">
        <v>0</v>
      </c>
      <c r="J19" s="198"/>
    </row>
    <row r="20" spans="1:10" ht="23.25" customHeight="1" x14ac:dyDescent="0.2">
      <c r="A20" s="142" t="s">
        <v>81</v>
      </c>
      <c r="B20" s="38" t="s">
        <v>30</v>
      </c>
      <c r="C20" s="60"/>
      <c r="D20" s="61"/>
      <c r="E20" s="196"/>
      <c r="F20" s="197"/>
      <c r="G20" s="196"/>
      <c r="H20" s="197"/>
      <c r="I20" s="196">
        <v>0</v>
      </c>
      <c r="J20" s="198"/>
    </row>
    <row r="21" spans="1:10" ht="23.25" customHeight="1" x14ac:dyDescent="0.2">
      <c r="A21" s="2"/>
      <c r="B21" s="48" t="s">
        <v>31</v>
      </c>
      <c r="C21" s="62"/>
      <c r="D21" s="63"/>
      <c r="E21" s="209"/>
      <c r="F21" s="210"/>
      <c r="G21" s="209"/>
      <c r="H21" s="210"/>
      <c r="I21" s="209">
        <f>SUM(I16:J20)</f>
        <v>0</v>
      </c>
      <c r="J21" s="227"/>
    </row>
    <row r="22" spans="1:10" ht="33" customHeight="1" x14ac:dyDescent="0.2">
      <c r="A22" s="2"/>
      <c r="B22" s="42" t="s">
        <v>35</v>
      </c>
      <c r="C22" s="60"/>
      <c r="D22" s="61"/>
      <c r="E22" s="64"/>
      <c r="F22" s="39"/>
      <c r="G22" s="33"/>
      <c r="H22" s="33"/>
      <c r="I22" s="33"/>
      <c r="J22" s="40"/>
    </row>
    <row r="23" spans="1:10" ht="23.25" customHeight="1" x14ac:dyDescent="0.2">
      <c r="A23" s="2"/>
      <c r="B23" s="38" t="s">
        <v>13</v>
      </c>
      <c r="C23" s="60"/>
      <c r="D23" s="61"/>
      <c r="E23" s="65">
        <v>15</v>
      </c>
      <c r="F23" s="39" t="s">
        <v>0</v>
      </c>
      <c r="G23" s="225">
        <v>0</v>
      </c>
      <c r="H23" s="226"/>
      <c r="I23" s="226"/>
      <c r="J23" s="40" t="str">
        <f t="shared" ref="J23:J28" si="0">Mena</f>
        <v>CZK</v>
      </c>
    </row>
    <row r="24" spans="1:10" ht="23.25" hidden="1" customHeight="1" x14ac:dyDescent="0.2">
      <c r="A24" s="2"/>
      <c r="B24" s="38" t="s">
        <v>14</v>
      </c>
      <c r="C24" s="60"/>
      <c r="D24" s="61"/>
      <c r="E24" s="65">
        <f>SazbaDPH1</f>
        <v>15</v>
      </c>
      <c r="F24" s="39" t="s">
        <v>0</v>
      </c>
      <c r="G24" s="223">
        <v>0</v>
      </c>
      <c r="H24" s="224"/>
      <c r="I24" s="224"/>
      <c r="J24" s="40" t="str">
        <f t="shared" si="0"/>
        <v>CZK</v>
      </c>
    </row>
    <row r="25" spans="1:10" ht="23.25" customHeight="1" x14ac:dyDescent="0.2">
      <c r="A25" s="2"/>
      <c r="B25" s="38" t="s">
        <v>15</v>
      </c>
      <c r="C25" s="60"/>
      <c r="D25" s="61"/>
      <c r="E25" s="65">
        <v>21</v>
      </c>
      <c r="F25" s="39" t="s">
        <v>0</v>
      </c>
      <c r="G25" s="225">
        <v>0</v>
      </c>
      <c r="H25" s="226"/>
      <c r="I25" s="226"/>
      <c r="J25" s="40" t="str">
        <f t="shared" si="0"/>
        <v>CZK</v>
      </c>
    </row>
    <row r="26" spans="1:10" ht="23.25" hidden="1" customHeight="1" x14ac:dyDescent="0.2">
      <c r="A26" s="2"/>
      <c r="B26" s="32" t="s">
        <v>16</v>
      </c>
      <c r="C26" s="66"/>
      <c r="D26" s="53"/>
      <c r="E26" s="67">
        <f>SazbaDPH2</f>
        <v>21</v>
      </c>
      <c r="F26" s="30" t="s">
        <v>0</v>
      </c>
      <c r="G26" s="193">
        <v>0</v>
      </c>
      <c r="H26" s="194"/>
      <c r="I26" s="194"/>
      <c r="J26" s="37" t="str">
        <f t="shared" si="0"/>
        <v>CZK</v>
      </c>
    </row>
    <row r="27" spans="1:10" ht="23.25" customHeight="1" thickBot="1" x14ac:dyDescent="0.25">
      <c r="A27" s="2"/>
      <c r="B27" s="31" t="s">
        <v>5</v>
      </c>
      <c r="C27" s="68"/>
      <c r="D27" s="69"/>
      <c r="E27" s="68"/>
      <c r="F27" s="16"/>
      <c r="G27" s="195">
        <v>0</v>
      </c>
      <c r="H27" s="195"/>
      <c r="I27" s="195"/>
      <c r="J27" s="41" t="str">
        <f t="shared" si="0"/>
        <v>CZK</v>
      </c>
    </row>
    <row r="28" spans="1:10" ht="27.75" customHeight="1" thickBot="1" x14ac:dyDescent="0.25">
      <c r="A28" s="2"/>
      <c r="B28" s="115" t="s">
        <v>25</v>
      </c>
      <c r="C28" s="116"/>
      <c r="D28" s="116"/>
      <c r="E28" s="117"/>
      <c r="F28" s="118"/>
      <c r="G28" s="228">
        <v>0</v>
      </c>
      <c r="H28" s="229"/>
      <c r="I28" s="229"/>
      <c r="J28" s="119" t="str">
        <f t="shared" si="0"/>
        <v>CZK</v>
      </c>
    </row>
    <row r="29" spans="1:10" ht="27.75" hidden="1" customHeight="1" thickBot="1" x14ac:dyDescent="0.25">
      <c r="A29" s="2"/>
      <c r="B29" s="115" t="s">
        <v>37</v>
      </c>
      <c r="C29" s="120"/>
      <c r="D29" s="120"/>
      <c r="E29" s="120"/>
      <c r="F29" s="121"/>
      <c r="G29" s="228">
        <v>194420</v>
      </c>
      <c r="H29" s="228"/>
      <c r="I29" s="228"/>
      <c r="J29" s="122" t="s">
        <v>60</v>
      </c>
    </row>
    <row r="30" spans="1:10" ht="12.75" customHeight="1" x14ac:dyDescent="0.2">
      <c r="A30" s="2"/>
      <c r="B30" s="2"/>
      <c r="J30" s="9"/>
    </row>
    <row r="31" spans="1:10" ht="30" customHeight="1" x14ac:dyDescent="0.2">
      <c r="A31" s="2"/>
      <c r="B31" s="2"/>
      <c r="J31" s="9"/>
    </row>
    <row r="32" spans="1:10" ht="18.75" customHeight="1" x14ac:dyDescent="0.2">
      <c r="A32" s="2"/>
      <c r="B32" s="17"/>
      <c r="C32" s="70" t="s">
        <v>12</v>
      </c>
      <c r="D32" s="71"/>
      <c r="E32" s="71"/>
      <c r="F32" s="15" t="s">
        <v>11</v>
      </c>
      <c r="G32" s="26"/>
      <c r="H32" s="27"/>
      <c r="I32" s="26"/>
      <c r="J32" s="9"/>
    </row>
    <row r="33" spans="1:10" ht="47.25" customHeight="1" x14ac:dyDescent="0.2">
      <c r="A33" s="2"/>
      <c r="B33" s="2"/>
      <c r="J33" s="9"/>
    </row>
    <row r="34" spans="1:10" s="21" customFormat="1" ht="18.75" customHeight="1" x14ac:dyDescent="0.2">
      <c r="A34" s="20"/>
      <c r="B34" s="20"/>
      <c r="C34" s="72"/>
      <c r="D34" s="230"/>
      <c r="E34" s="231"/>
      <c r="G34" s="232"/>
      <c r="H34" s="233"/>
      <c r="I34" s="233"/>
      <c r="J34" s="25"/>
    </row>
    <row r="35" spans="1:10" ht="12.75" customHeight="1" x14ac:dyDescent="0.2">
      <c r="A35" s="2"/>
      <c r="B35" s="2"/>
      <c r="D35" s="222" t="s">
        <v>2</v>
      </c>
      <c r="E35" s="222"/>
      <c r="H35" s="10" t="s">
        <v>3</v>
      </c>
      <c r="J35" s="9"/>
    </row>
    <row r="36" spans="1:10" ht="13.5" customHeight="1" thickBot="1" x14ac:dyDescent="0.25">
      <c r="A36" s="11"/>
      <c r="B36" s="11"/>
      <c r="C36" s="73"/>
      <c r="D36" s="73"/>
      <c r="E36" s="73"/>
      <c r="F36" s="12"/>
      <c r="G36" s="12"/>
      <c r="H36" s="12"/>
      <c r="I36" s="12"/>
      <c r="J36" s="13"/>
    </row>
    <row r="37" spans="1:10" ht="27" customHeight="1" x14ac:dyDescent="0.2">
      <c r="B37" s="88" t="s">
        <v>17</v>
      </c>
      <c r="C37" s="89"/>
      <c r="D37" s="89"/>
      <c r="E37" s="89"/>
      <c r="F37" s="90"/>
      <c r="G37" s="90"/>
      <c r="H37" s="90"/>
      <c r="I37" s="90"/>
      <c r="J37" s="91"/>
    </row>
    <row r="38" spans="1:10" ht="25.5" customHeight="1" x14ac:dyDescent="0.2">
      <c r="A38" s="87" t="s">
        <v>39</v>
      </c>
      <c r="B38" s="92" t="s">
        <v>18</v>
      </c>
      <c r="C38" s="93" t="s">
        <v>6</v>
      </c>
      <c r="D38" s="93"/>
      <c r="E38" s="93"/>
      <c r="F38" s="94" t="str">
        <f>B23</f>
        <v>Základ pro sníženou DPH</v>
      </c>
      <c r="G38" s="94" t="str">
        <f>B25</f>
        <v>Základ pro základní DPH</v>
      </c>
      <c r="H38" s="95" t="s">
        <v>19</v>
      </c>
      <c r="I38" s="96" t="s">
        <v>1</v>
      </c>
      <c r="J38" s="97" t="s">
        <v>0</v>
      </c>
    </row>
    <row r="39" spans="1:10" ht="25.5" hidden="1" customHeight="1" x14ac:dyDescent="0.2">
      <c r="A39" s="87">
        <v>1</v>
      </c>
      <c r="B39" s="98" t="s">
        <v>50</v>
      </c>
      <c r="C39" s="234"/>
      <c r="D39" s="234"/>
      <c r="E39" s="234"/>
      <c r="F39" s="99">
        <v>0</v>
      </c>
      <c r="G39" s="100">
        <v>194420</v>
      </c>
      <c r="H39" s="101"/>
      <c r="I39" s="102">
        <v>194420</v>
      </c>
      <c r="J39" s="103" t="e">
        <f ca="1">IF(_xlfn.SINGLE(CenaCelkemVypocet)=0,"",I39/_xlfn.SINGLE(CenaCelkemVypocet)*100)</f>
        <v>#NAME?</v>
      </c>
    </row>
    <row r="40" spans="1:10" ht="25.5" customHeight="1" x14ac:dyDescent="0.2">
      <c r="A40" s="87">
        <v>2</v>
      </c>
      <c r="B40" s="104" t="s">
        <v>51</v>
      </c>
      <c r="C40" s="235" t="s">
        <v>52</v>
      </c>
      <c r="D40" s="235"/>
      <c r="E40" s="235"/>
      <c r="F40" s="105">
        <v>0</v>
      </c>
      <c r="G40" s="106">
        <v>0</v>
      </c>
      <c r="H40" s="106"/>
      <c r="I40" s="107">
        <v>0</v>
      </c>
      <c r="J40" s="108" t="e">
        <f ca="1">IF(_xlfn.SINGLE(CenaCelkemVypocet)=0,"",I40/_xlfn.SINGLE(CenaCelkemVypocet)*100)</f>
        <v>#NAME?</v>
      </c>
    </row>
    <row r="41" spans="1:10" ht="25.5" customHeight="1" x14ac:dyDescent="0.2">
      <c r="A41" s="87">
        <v>3</v>
      </c>
      <c r="B41" s="109" t="s">
        <v>53</v>
      </c>
      <c r="C41" s="234" t="s">
        <v>54</v>
      </c>
      <c r="D41" s="234"/>
      <c r="E41" s="234"/>
      <c r="F41" s="110">
        <v>0</v>
      </c>
      <c r="G41" s="101">
        <v>0</v>
      </c>
      <c r="H41" s="101"/>
      <c r="I41" s="102">
        <v>0</v>
      </c>
      <c r="J41" s="103" t="e">
        <f ca="1">IF(_xlfn.SINGLE(CenaCelkemVypocet)=0,"",I41/_xlfn.SINGLE(CenaCelkemVypocet)*100)</f>
        <v>#NAME?</v>
      </c>
    </row>
    <row r="42" spans="1:10" ht="25.5" customHeight="1" x14ac:dyDescent="0.2">
      <c r="A42" s="87">
        <v>3</v>
      </c>
      <c r="B42" s="109" t="s">
        <v>55</v>
      </c>
      <c r="C42" s="234" t="s">
        <v>56</v>
      </c>
      <c r="D42" s="234"/>
      <c r="E42" s="234"/>
      <c r="F42" s="110">
        <v>0</v>
      </c>
      <c r="G42" s="101">
        <v>0</v>
      </c>
      <c r="H42" s="101"/>
      <c r="I42" s="102">
        <v>0</v>
      </c>
      <c r="J42" s="103" t="e">
        <f ca="1">IF(_xlfn.SINGLE(CenaCelkemVypocet)=0,"",I42/_xlfn.SINGLE(CenaCelkemVypocet)*100)</f>
        <v>#NAME?</v>
      </c>
    </row>
    <row r="43" spans="1:10" ht="25.5" customHeight="1" x14ac:dyDescent="0.2">
      <c r="A43" s="87">
        <v>3</v>
      </c>
      <c r="B43" s="109" t="s">
        <v>57</v>
      </c>
      <c r="C43" s="234" t="s">
        <v>58</v>
      </c>
      <c r="D43" s="234"/>
      <c r="E43" s="234"/>
      <c r="F43" s="110">
        <v>0</v>
      </c>
      <c r="G43" s="101">
        <v>0</v>
      </c>
      <c r="H43" s="101"/>
      <c r="I43" s="102">
        <v>0</v>
      </c>
      <c r="J43" s="103" t="e">
        <f ca="1">IF(_xlfn.SINGLE(CenaCelkemVypocet)=0,"",I43/_xlfn.SINGLE(CenaCelkemVypocet)*100)</f>
        <v>#NAME?</v>
      </c>
    </row>
    <row r="44" spans="1:10" ht="25.5" customHeight="1" x14ac:dyDescent="0.2">
      <c r="A44" s="87"/>
      <c r="B44" s="238" t="s">
        <v>59</v>
      </c>
      <c r="C44" s="239"/>
      <c r="D44" s="239"/>
      <c r="E44" s="239"/>
      <c r="F44" s="111">
        <f>SUMIF(A39:A43,"=1",F39:F43)</f>
        <v>0</v>
      </c>
      <c r="G44" s="112">
        <f>SUMIF(A39:A43,"=1",G39:G43)</f>
        <v>194420</v>
      </c>
      <c r="H44" s="112">
        <f>SUMIF(A39:A43,"=1",H39:H43)</f>
        <v>0</v>
      </c>
      <c r="I44" s="113">
        <v>0</v>
      </c>
      <c r="J44" s="114" t="e">
        <f ca="1">SUMIF(A39:A43,"=1",J39:J43)</f>
        <v>#NAME?</v>
      </c>
    </row>
    <row r="46" spans="1:10" x14ac:dyDescent="0.2">
      <c r="A46" t="s">
        <v>61</v>
      </c>
      <c r="B46" t="s">
        <v>62</v>
      </c>
    </row>
    <row r="47" spans="1:10" x14ac:dyDescent="0.2">
      <c r="A47" t="s">
        <v>63</v>
      </c>
      <c r="B47" t="s">
        <v>64</v>
      </c>
    </row>
    <row r="48" spans="1:10" x14ac:dyDescent="0.2">
      <c r="A48" t="s">
        <v>65</v>
      </c>
      <c r="B48" t="s">
        <v>66</v>
      </c>
    </row>
    <row r="49" spans="1:10" x14ac:dyDescent="0.2">
      <c r="A49" t="s">
        <v>65</v>
      </c>
      <c r="B49" t="s">
        <v>67</v>
      </c>
    </row>
    <row r="50" spans="1:10" x14ac:dyDescent="0.2">
      <c r="A50" t="s">
        <v>65</v>
      </c>
      <c r="B50" t="s">
        <v>68</v>
      </c>
    </row>
    <row r="53" spans="1:10" ht="15.75" x14ac:dyDescent="0.25">
      <c r="B53" s="123" t="s">
        <v>69</v>
      </c>
    </row>
    <row r="55" spans="1:10" ht="25.5" customHeight="1" x14ac:dyDescent="0.2">
      <c r="A55" s="125"/>
      <c r="B55" s="128" t="s">
        <v>18</v>
      </c>
      <c r="C55" s="128" t="s">
        <v>6</v>
      </c>
      <c r="D55" s="129"/>
      <c r="E55" s="129"/>
      <c r="F55" s="130" t="s">
        <v>70</v>
      </c>
      <c r="G55" s="130"/>
      <c r="H55" s="130"/>
      <c r="I55" s="130" t="s">
        <v>31</v>
      </c>
      <c r="J55" s="130" t="s">
        <v>0</v>
      </c>
    </row>
    <row r="56" spans="1:10" ht="36.75" customHeight="1" x14ac:dyDescent="0.2">
      <c r="A56" s="126"/>
      <c r="B56" s="131" t="s">
        <v>71</v>
      </c>
      <c r="C56" s="236" t="s">
        <v>72</v>
      </c>
      <c r="D56" s="237"/>
      <c r="E56" s="237"/>
      <c r="F56" s="140" t="s">
        <v>26</v>
      </c>
      <c r="G56" s="132"/>
      <c r="H56" s="132"/>
      <c r="I56" s="132">
        <v>0</v>
      </c>
      <c r="J56" s="137" t="str">
        <f>IF(I61=0,"",I56/I61*100)</f>
        <v/>
      </c>
    </row>
    <row r="57" spans="1:10" ht="36.75" customHeight="1" x14ac:dyDescent="0.2">
      <c r="A57" s="126"/>
      <c r="B57" s="131" t="s">
        <v>73</v>
      </c>
      <c r="C57" s="236" t="s">
        <v>74</v>
      </c>
      <c r="D57" s="237"/>
      <c r="E57" s="237"/>
      <c r="F57" s="140" t="s">
        <v>26</v>
      </c>
      <c r="G57" s="132"/>
      <c r="H57" s="132"/>
      <c r="I57" s="132">
        <v>0</v>
      </c>
      <c r="J57" s="137" t="str">
        <f>IF(I61=0,"",I57/I61*100)</f>
        <v/>
      </c>
    </row>
    <row r="58" spans="1:10" ht="36.75" customHeight="1" x14ac:dyDescent="0.2">
      <c r="A58" s="126"/>
      <c r="B58" s="131" t="s">
        <v>75</v>
      </c>
      <c r="C58" s="236" t="s">
        <v>76</v>
      </c>
      <c r="D58" s="237"/>
      <c r="E58" s="237"/>
      <c r="F58" s="140" t="s">
        <v>26</v>
      </c>
      <c r="G58" s="132"/>
      <c r="H58" s="132"/>
      <c r="I58" s="132">
        <v>0</v>
      </c>
      <c r="J58" s="137" t="str">
        <f>IF(I61=0,"",I58/I61*100)</f>
        <v/>
      </c>
    </row>
    <row r="59" spans="1:10" ht="36.75" customHeight="1" x14ac:dyDescent="0.2">
      <c r="A59" s="126"/>
      <c r="B59" s="131" t="s">
        <v>77</v>
      </c>
      <c r="C59" s="236" t="s">
        <v>78</v>
      </c>
      <c r="D59" s="237"/>
      <c r="E59" s="237"/>
      <c r="F59" s="140" t="s">
        <v>28</v>
      </c>
      <c r="G59" s="132"/>
      <c r="H59" s="132"/>
      <c r="I59" s="132">
        <v>0</v>
      </c>
      <c r="J59" s="137" t="str">
        <f>IF(I61=0,"",I59/I61*100)</f>
        <v/>
      </c>
    </row>
    <row r="60" spans="1:10" ht="36.75" customHeight="1" x14ac:dyDescent="0.2">
      <c r="A60" s="126"/>
      <c r="B60" s="131" t="s">
        <v>71</v>
      </c>
      <c r="C60" s="236" t="s">
        <v>79</v>
      </c>
      <c r="D60" s="237"/>
      <c r="E60" s="237"/>
      <c r="F60" s="140" t="s">
        <v>28</v>
      </c>
      <c r="G60" s="132"/>
      <c r="H60" s="132"/>
      <c r="I60" s="132">
        <v>0</v>
      </c>
      <c r="J60" s="137" t="str">
        <f>IF(I61=0,"",I60/I61*100)</f>
        <v/>
      </c>
    </row>
    <row r="61" spans="1:10" ht="25.5" customHeight="1" x14ac:dyDescent="0.2">
      <c r="A61" s="127"/>
      <c r="B61" s="133" t="s">
        <v>1</v>
      </c>
      <c r="C61" s="134"/>
      <c r="D61" s="135"/>
      <c r="E61" s="135"/>
      <c r="F61" s="141"/>
      <c r="G61" s="136"/>
      <c r="H61" s="136"/>
      <c r="I61" s="136">
        <v>0</v>
      </c>
      <c r="J61" s="138">
        <f>SUM(J56:J60)</f>
        <v>0</v>
      </c>
    </row>
    <row r="62" spans="1:10" x14ac:dyDescent="0.2">
      <c r="F62" s="86"/>
      <c r="G62" s="86"/>
      <c r="H62" s="86"/>
      <c r="I62" s="86"/>
      <c r="J62" s="139"/>
    </row>
    <row r="63" spans="1:10" x14ac:dyDescent="0.2">
      <c r="F63" s="86"/>
      <c r="G63" s="86"/>
      <c r="H63" s="86"/>
      <c r="I63" s="86"/>
      <c r="J63" s="139"/>
    </row>
    <row r="64" spans="1:10" x14ac:dyDescent="0.2">
      <c r="F64" s="86"/>
      <c r="G64" s="86"/>
      <c r="H64" s="86"/>
      <c r="I64" s="86"/>
      <c r="J64" s="139"/>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C60:E60"/>
    <mergeCell ref="B44:E44"/>
    <mergeCell ref="C56:E56"/>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0" t="s">
        <v>7</v>
      </c>
      <c r="B1" s="240"/>
      <c r="C1" s="241"/>
      <c r="D1" s="240"/>
      <c r="E1" s="240"/>
      <c r="F1" s="240"/>
      <c r="G1" s="240"/>
    </row>
    <row r="2" spans="1:7" ht="24.95" customHeight="1" x14ac:dyDescent="0.2">
      <c r="A2" s="50" t="s">
        <v>8</v>
      </c>
      <c r="B2" s="49"/>
      <c r="C2" s="242"/>
      <c r="D2" s="242"/>
      <c r="E2" s="242"/>
      <c r="F2" s="242"/>
      <c r="G2" s="243"/>
    </row>
    <row r="3" spans="1:7" ht="24.95" customHeight="1" x14ac:dyDescent="0.2">
      <c r="A3" s="50" t="s">
        <v>9</v>
      </c>
      <c r="B3" s="49"/>
      <c r="C3" s="242"/>
      <c r="D3" s="242"/>
      <c r="E3" s="242"/>
      <c r="F3" s="242"/>
      <c r="G3" s="243"/>
    </row>
    <row r="4" spans="1:7" ht="24.95" customHeight="1" x14ac:dyDescent="0.2">
      <c r="A4" s="50" t="s">
        <v>10</v>
      </c>
      <c r="B4" s="49"/>
      <c r="C4" s="242"/>
      <c r="D4" s="242"/>
      <c r="E4" s="242"/>
      <c r="F4" s="242"/>
      <c r="G4" s="243"/>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93DC3-7A90-421D-B29E-CA5804891300}">
  <sheetPr>
    <outlinePr summaryBelow="0"/>
  </sheetPr>
  <dimension ref="A1:BH5000"/>
  <sheetViews>
    <sheetView tabSelected="1" workbookViewId="0">
      <pane ySplit="7" topLeftCell="A8" activePane="bottomLeft" state="frozen"/>
      <selection pane="bottomLeft" activeCell="G26" sqref="G26"/>
    </sheetView>
  </sheetViews>
  <sheetFormatPr defaultRowHeight="12.75" outlineLevelRow="1"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53</v>
      </c>
      <c r="C4" s="250" t="s">
        <v>54</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77</v>
      </c>
      <c r="C8" s="182" t="s">
        <v>78</v>
      </c>
      <c r="D8" s="160"/>
      <c r="E8" s="161"/>
      <c r="F8" s="162"/>
      <c r="G8" s="162">
        <v>0</v>
      </c>
      <c r="H8" s="162"/>
      <c r="I8" s="162">
        <v>9102.1</v>
      </c>
      <c r="J8" s="162"/>
      <c r="K8" s="162">
        <v>21617.9</v>
      </c>
      <c r="L8" s="162"/>
      <c r="M8" s="162"/>
      <c r="N8" s="161"/>
      <c r="O8" s="161"/>
      <c r="P8" s="161"/>
      <c r="Q8" s="161"/>
      <c r="R8" s="162"/>
      <c r="S8" s="162"/>
      <c r="T8" s="163"/>
      <c r="U8" s="157"/>
      <c r="V8" s="157"/>
      <c r="W8" s="157"/>
      <c r="X8" s="157"/>
      <c r="Y8" s="157"/>
      <c r="AG8" t="s">
        <v>109</v>
      </c>
    </row>
    <row r="9" spans="1:60" x14ac:dyDescent="0.2">
      <c r="A9" s="176">
        <v>1</v>
      </c>
      <c r="B9" s="177" t="s">
        <v>110</v>
      </c>
      <c r="C9" s="183" t="s">
        <v>111</v>
      </c>
      <c r="D9" s="178" t="s">
        <v>112</v>
      </c>
      <c r="E9" s="179">
        <v>20</v>
      </c>
      <c r="F9" s="180"/>
      <c r="G9" s="180"/>
      <c r="H9" s="180">
        <v>0</v>
      </c>
      <c r="I9" s="180">
        <v>0</v>
      </c>
      <c r="J9" s="180">
        <v>61</v>
      </c>
      <c r="K9" s="180">
        <v>1220</v>
      </c>
      <c r="L9" s="180">
        <v>21</v>
      </c>
      <c r="M9" s="180">
        <v>1476.2</v>
      </c>
      <c r="N9" s="179">
        <v>0</v>
      </c>
      <c r="O9" s="179">
        <v>0</v>
      </c>
      <c r="P9" s="179">
        <v>0</v>
      </c>
      <c r="Q9" s="179">
        <v>0</v>
      </c>
      <c r="R9" s="180"/>
      <c r="S9" s="180" t="s">
        <v>113</v>
      </c>
      <c r="T9" s="181" t="s">
        <v>114</v>
      </c>
      <c r="U9" s="156">
        <v>9.955E-2</v>
      </c>
      <c r="V9" s="156">
        <v>1.9910000000000001</v>
      </c>
      <c r="W9" s="156"/>
      <c r="X9" s="156" t="s">
        <v>115</v>
      </c>
      <c r="Y9" s="156" t="s">
        <v>116</v>
      </c>
      <c r="Z9" s="150"/>
      <c r="AA9" s="150"/>
      <c r="AB9" s="150"/>
      <c r="AC9" s="150"/>
      <c r="AD9" s="150"/>
      <c r="AE9" s="150"/>
      <c r="AF9" s="150"/>
      <c r="AG9" s="150" t="s">
        <v>117</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x14ac:dyDescent="0.2">
      <c r="A10" s="176">
        <v>2</v>
      </c>
      <c r="B10" s="177" t="s">
        <v>118</v>
      </c>
      <c r="C10" s="183" t="s">
        <v>119</v>
      </c>
      <c r="D10" s="178" t="s">
        <v>112</v>
      </c>
      <c r="E10" s="179">
        <v>20</v>
      </c>
      <c r="F10" s="180"/>
      <c r="G10" s="180"/>
      <c r="H10" s="180">
        <v>23</v>
      </c>
      <c r="I10" s="180">
        <v>460</v>
      </c>
      <c r="J10" s="180">
        <v>0</v>
      </c>
      <c r="K10" s="180">
        <v>0</v>
      </c>
      <c r="L10" s="180">
        <v>21</v>
      </c>
      <c r="M10" s="180">
        <v>556.6</v>
      </c>
      <c r="N10" s="179">
        <v>1.4999999999999999E-4</v>
      </c>
      <c r="O10" s="179">
        <v>2.9999999999999996E-3</v>
      </c>
      <c r="P10" s="179">
        <v>0</v>
      </c>
      <c r="Q10" s="179">
        <v>0</v>
      </c>
      <c r="R10" s="180" t="s">
        <v>120</v>
      </c>
      <c r="S10" s="180" t="s">
        <v>113</v>
      </c>
      <c r="T10" s="181" t="s">
        <v>114</v>
      </c>
      <c r="U10" s="156">
        <v>0</v>
      </c>
      <c r="V10" s="156">
        <v>0</v>
      </c>
      <c r="W10" s="156"/>
      <c r="X10" s="156" t="s">
        <v>121</v>
      </c>
      <c r="Y10" s="156" t="s">
        <v>116</v>
      </c>
      <c r="Z10" s="150"/>
      <c r="AA10" s="150"/>
      <c r="AB10" s="150"/>
      <c r="AC10" s="150"/>
      <c r="AD10" s="150"/>
      <c r="AE10" s="150"/>
      <c r="AF10" s="150"/>
      <c r="AG10" s="150" t="s">
        <v>122</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x14ac:dyDescent="0.2">
      <c r="A11" s="176">
        <v>3</v>
      </c>
      <c r="B11" s="177" t="s">
        <v>123</v>
      </c>
      <c r="C11" s="183" t="s">
        <v>124</v>
      </c>
      <c r="D11" s="178" t="s">
        <v>112</v>
      </c>
      <c r="E11" s="179">
        <v>20</v>
      </c>
      <c r="F11" s="180"/>
      <c r="G11" s="180"/>
      <c r="H11" s="180">
        <v>0</v>
      </c>
      <c r="I11" s="180">
        <v>0</v>
      </c>
      <c r="J11" s="180">
        <v>28</v>
      </c>
      <c r="K11" s="180">
        <v>560</v>
      </c>
      <c r="L11" s="180">
        <v>21</v>
      </c>
      <c r="M11" s="180">
        <v>677.6</v>
      </c>
      <c r="N11" s="179">
        <v>0</v>
      </c>
      <c r="O11" s="179">
        <v>0</v>
      </c>
      <c r="P11" s="179">
        <v>0</v>
      </c>
      <c r="Q11" s="179">
        <v>0</v>
      </c>
      <c r="R11" s="180"/>
      <c r="S11" s="180" t="s">
        <v>113</v>
      </c>
      <c r="T11" s="181" t="s">
        <v>114</v>
      </c>
      <c r="U11" s="156">
        <v>4.6330000000000003E-2</v>
      </c>
      <c r="V11" s="156">
        <v>0.92660000000000009</v>
      </c>
      <c r="W11" s="156"/>
      <c r="X11" s="156" t="s">
        <v>115</v>
      </c>
      <c r="Y11" s="156" t="s">
        <v>116</v>
      </c>
      <c r="Z11" s="150"/>
      <c r="AA11" s="150"/>
      <c r="AB11" s="150"/>
      <c r="AC11" s="150"/>
      <c r="AD11" s="150"/>
      <c r="AE11" s="150"/>
      <c r="AF11" s="150"/>
      <c r="AG11" s="150" t="s">
        <v>117</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x14ac:dyDescent="0.2">
      <c r="A12" s="176">
        <v>4</v>
      </c>
      <c r="B12" s="177" t="s">
        <v>125</v>
      </c>
      <c r="C12" s="183" t="s">
        <v>126</v>
      </c>
      <c r="D12" s="178" t="s">
        <v>112</v>
      </c>
      <c r="E12" s="179">
        <v>21</v>
      </c>
      <c r="F12" s="180"/>
      <c r="G12" s="180"/>
      <c r="H12" s="180">
        <v>14</v>
      </c>
      <c r="I12" s="180">
        <v>294</v>
      </c>
      <c r="J12" s="180">
        <v>0</v>
      </c>
      <c r="K12" s="180">
        <v>0</v>
      </c>
      <c r="L12" s="180">
        <v>21</v>
      </c>
      <c r="M12" s="180">
        <v>355.74</v>
      </c>
      <c r="N12" s="179">
        <v>4.0000000000000003E-5</v>
      </c>
      <c r="O12" s="179">
        <v>8.4000000000000003E-4</v>
      </c>
      <c r="P12" s="179">
        <v>0</v>
      </c>
      <c r="Q12" s="179">
        <v>0</v>
      </c>
      <c r="R12" s="180" t="s">
        <v>120</v>
      </c>
      <c r="S12" s="180" t="s">
        <v>113</v>
      </c>
      <c r="T12" s="181" t="s">
        <v>114</v>
      </c>
      <c r="U12" s="156">
        <v>0</v>
      </c>
      <c r="V12" s="156">
        <v>0</v>
      </c>
      <c r="W12" s="156"/>
      <c r="X12" s="156" t="s">
        <v>121</v>
      </c>
      <c r="Y12" s="156" t="s">
        <v>116</v>
      </c>
      <c r="Z12" s="150"/>
      <c r="AA12" s="150"/>
      <c r="AB12" s="150"/>
      <c r="AC12" s="150"/>
      <c r="AD12" s="150"/>
      <c r="AE12" s="150"/>
      <c r="AF12" s="150"/>
      <c r="AG12" s="150" t="s">
        <v>122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ht="22.5" x14ac:dyDescent="0.2">
      <c r="A13" s="176">
        <v>5</v>
      </c>
      <c r="B13" s="177" t="s">
        <v>127</v>
      </c>
      <c r="C13" s="183" t="s">
        <v>128</v>
      </c>
      <c r="D13" s="178" t="s">
        <v>112</v>
      </c>
      <c r="E13" s="179">
        <v>7.5</v>
      </c>
      <c r="F13" s="180"/>
      <c r="G13" s="180"/>
      <c r="H13" s="180">
        <v>33</v>
      </c>
      <c r="I13" s="180">
        <v>247.5</v>
      </c>
      <c r="J13" s="180">
        <v>0</v>
      </c>
      <c r="K13" s="180">
        <v>0</v>
      </c>
      <c r="L13" s="180">
        <v>21</v>
      </c>
      <c r="M13" s="180">
        <v>299.47500000000002</v>
      </c>
      <c r="N13" s="179">
        <v>0</v>
      </c>
      <c r="O13" s="179">
        <v>0</v>
      </c>
      <c r="P13" s="179">
        <v>0</v>
      </c>
      <c r="Q13" s="179">
        <v>0</v>
      </c>
      <c r="R13" s="180"/>
      <c r="S13" s="180" t="s">
        <v>129</v>
      </c>
      <c r="T13" s="181" t="s">
        <v>114</v>
      </c>
      <c r="U13" s="156">
        <v>0</v>
      </c>
      <c r="V13" s="156">
        <v>0</v>
      </c>
      <c r="W13" s="156"/>
      <c r="X13" s="156" t="s">
        <v>121</v>
      </c>
      <c r="Y13" s="156" t="s">
        <v>116</v>
      </c>
      <c r="Z13" s="150"/>
      <c r="AA13" s="150"/>
      <c r="AB13" s="150"/>
      <c r="AC13" s="150"/>
      <c r="AD13" s="150"/>
      <c r="AE13" s="150"/>
      <c r="AF13" s="150"/>
      <c r="AG13" s="150" t="s">
        <v>122</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176">
        <v>6</v>
      </c>
      <c r="B14" s="177" t="s">
        <v>130</v>
      </c>
      <c r="C14" s="183" t="s">
        <v>131</v>
      </c>
      <c r="D14" s="178" t="s">
        <v>112</v>
      </c>
      <c r="E14" s="179">
        <v>7.5</v>
      </c>
      <c r="F14" s="180"/>
      <c r="G14" s="180"/>
      <c r="H14" s="180">
        <v>0</v>
      </c>
      <c r="I14" s="180">
        <v>0</v>
      </c>
      <c r="J14" s="180">
        <v>35</v>
      </c>
      <c r="K14" s="180">
        <v>262.5</v>
      </c>
      <c r="L14" s="180">
        <v>21</v>
      </c>
      <c r="M14" s="180">
        <v>317.625</v>
      </c>
      <c r="N14" s="179">
        <v>0</v>
      </c>
      <c r="O14" s="179">
        <v>0</v>
      </c>
      <c r="P14" s="179">
        <v>0</v>
      </c>
      <c r="Q14" s="179">
        <v>0</v>
      </c>
      <c r="R14" s="180"/>
      <c r="S14" s="180" t="s">
        <v>113</v>
      </c>
      <c r="T14" s="181" t="s">
        <v>114</v>
      </c>
      <c r="U14" s="156">
        <v>5.7000000000000002E-2</v>
      </c>
      <c r="V14" s="156">
        <v>0.42749999999999999</v>
      </c>
      <c r="W14" s="156"/>
      <c r="X14" s="156" t="s">
        <v>115</v>
      </c>
      <c r="Y14" s="156" t="s">
        <v>116</v>
      </c>
      <c r="Z14" s="150"/>
      <c r="AA14" s="150"/>
      <c r="AB14" s="150"/>
      <c r="AC14" s="150"/>
      <c r="AD14" s="150"/>
      <c r="AE14" s="150"/>
      <c r="AF14" s="150"/>
      <c r="AG14" s="150" t="s">
        <v>117</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176">
        <v>7</v>
      </c>
      <c r="B15" s="177" t="s">
        <v>132</v>
      </c>
      <c r="C15" s="183" t="s">
        <v>133</v>
      </c>
      <c r="D15" s="178" t="s">
        <v>112</v>
      </c>
      <c r="E15" s="179">
        <v>10</v>
      </c>
      <c r="F15" s="180"/>
      <c r="G15" s="180"/>
      <c r="H15" s="180">
        <v>49.26</v>
      </c>
      <c r="I15" s="180">
        <v>492.59999999999997</v>
      </c>
      <c r="J15" s="180">
        <v>49.74</v>
      </c>
      <c r="K15" s="180">
        <v>497.40000000000003</v>
      </c>
      <c r="L15" s="180">
        <v>21</v>
      </c>
      <c r="M15" s="180">
        <v>1197.9000000000001</v>
      </c>
      <c r="N15" s="179">
        <v>0</v>
      </c>
      <c r="O15" s="179">
        <v>0</v>
      </c>
      <c r="P15" s="179">
        <v>0</v>
      </c>
      <c r="Q15" s="179">
        <v>0</v>
      </c>
      <c r="R15" s="180"/>
      <c r="S15" s="180" t="s">
        <v>113</v>
      </c>
      <c r="T15" s="181" t="s">
        <v>114</v>
      </c>
      <c r="U15" s="156">
        <v>0.1</v>
      </c>
      <c r="V15" s="156">
        <v>1</v>
      </c>
      <c r="W15" s="156"/>
      <c r="X15" s="156" t="s">
        <v>115</v>
      </c>
      <c r="Y15" s="156" t="s">
        <v>116</v>
      </c>
      <c r="Z15" s="150"/>
      <c r="AA15" s="150"/>
      <c r="AB15" s="150"/>
      <c r="AC15" s="150"/>
      <c r="AD15" s="150"/>
      <c r="AE15" s="150"/>
      <c r="AF15" s="150"/>
      <c r="AG15" s="150" t="s">
        <v>117</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x14ac:dyDescent="0.2">
      <c r="A16" s="176">
        <v>8</v>
      </c>
      <c r="B16" s="177" t="s">
        <v>134</v>
      </c>
      <c r="C16" s="183" t="s">
        <v>135</v>
      </c>
      <c r="D16" s="178" t="s">
        <v>112</v>
      </c>
      <c r="E16" s="179">
        <v>10</v>
      </c>
      <c r="F16" s="180"/>
      <c r="G16" s="180"/>
      <c r="H16" s="180">
        <v>54</v>
      </c>
      <c r="I16" s="180">
        <v>540</v>
      </c>
      <c r="J16" s="180">
        <v>0</v>
      </c>
      <c r="K16" s="180">
        <v>0</v>
      </c>
      <c r="L16" s="180">
        <v>21</v>
      </c>
      <c r="M16" s="180">
        <v>653.4</v>
      </c>
      <c r="N16" s="179">
        <v>0</v>
      </c>
      <c r="O16" s="179">
        <v>0</v>
      </c>
      <c r="P16" s="179">
        <v>0</v>
      </c>
      <c r="Q16" s="179">
        <v>0</v>
      </c>
      <c r="R16" s="180" t="s">
        <v>120</v>
      </c>
      <c r="S16" s="180" t="s">
        <v>136</v>
      </c>
      <c r="T16" s="181" t="s">
        <v>114</v>
      </c>
      <c r="U16" s="156">
        <v>0</v>
      </c>
      <c r="V16" s="156">
        <v>0</v>
      </c>
      <c r="W16" s="156"/>
      <c r="X16" s="156" t="s">
        <v>121</v>
      </c>
      <c r="Y16" s="156" t="s">
        <v>116</v>
      </c>
      <c r="Z16" s="150"/>
      <c r="AA16" s="150"/>
      <c r="AB16" s="150"/>
      <c r="AC16" s="150"/>
      <c r="AD16" s="150"/>
      <c r="AE16" s="150"/>
      <c r="AF16" s="150"/>
      <c r="AG16" s="150" t="s">
        <v>122</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x14ac:dyDescent="0.2">
      <c r="A17" s="176">
        <v>9</v>
      </c>
      <c r="B17" s="177" t="s">
        <v>137</v>
      </c>
      <c r="C17" s="183" t="s">
        <v>138</v>
      </c>
      <c r="D17" s="178" t="s">
        <v>139</v>
      </c>
      <c r="E17" s="179">
        <v>6</v>
      </c>
      <c r="F17" s="180"/>
      <c r="G17" s="180"/>
      <c r="H17" s="180">
        <v>0</v>
      </c>
      <c r="I17" s="180">
        <v>0</v>
      </c>
      <c r="J17" s="180">
        <v>49</v>
      </c>
      <c r="K17" s="180">
        <v>294</v>
      </c>
      <c r="L17" s="180">
        <v>21</v>
      </c>
      <c r="M17" s="180">
        <v>355.74</v>
      </c>
      <c r="N17" s="179">
        <v>0</v>
      </c>
      <c r="O17" s="179">
        <v>0</v>
      </c>
      <c r="P17" s="179">
        <v>0</v>
      </c>
      <c r="Q17" s="179">
        <v>0</v>
      </c>
      <c r="R17" s="180"/>
      <c r="S17" s="180" t="s">
        <v>113</v>
      </c>
      <c r="T17" s="181" t="s">
        <v>114</v>
      </c>
      <c r="U17" s="156">
        <v>8.0170000000000005E-2</v>
      </c>
      <c r="V17" s="156">
        <v>0.48102</v>
      </c>
      <c r="W17" s="156"/>
      <c r="X17" s="156" t="s">
        <v>115</v>
      </c>
      <c r="Y17" s="156" t="s">
        <v>116</v>
      </c>
      <c r="Z17" s="150"/>
      <c r="AA17" s="150"/>
      <c r="AB17" s="150"/>
      <c r="AC17" s="150"/>
      <c r="AD17" s="150"/>
      <c r="AE17" s="150"/>
      <c r="AF17" s="150"/>
      <c r="AG17" s="150" t="s">
        <v>117</v>
      </c>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x14ac:dyDescent="0.2">
      <c r="A18" s="176">
        <v>10</v>
      </c>
      <c r="B18" s="177" t="s">
        <v>140</v>
      </c>
      <c r="C18" s="183" t="s">
        <v>141</v>
      </c>
      <c r="D18" s="178" t="s">
        <v>139</v>
      </c>
      <c r="E18" s="179">
        <v>6</v>
      </c>
      <c r="F18" s="180"/>
      <c r="G18" s="180"/>
      <c r="H18" s="180">
        <v>245</v>
      </c>
      <c r="I18" s="180">
        <v>1470</v>
      </c>
      <c r="J18" s="180">
        <v>0</v>
      </c>
      <c r="K18" s="180">
        <v>0</v>
      </c>
      <c r="L18" s="180">
        <v>21</v>
      </c>
      <c r="M18" s="180">
        <v>1778.7</v>
      </c>
      <c r="N18" s="179">
        <v>2.1000000000000001E-4</v>
      </c>
      <c r="O18" s="179">
        <v>1.2600000000000001E-3</v>
      </c>
      <c r="P18" s="179">
        <v>0</v>
      </c>
      <c r="Q18" s="179">
        <v>0</v>
      </c>
      <c r="R18" s="180" t="s">
        <v>120</v>
      </c>
      <c r="S18" s="180" t="s">
        <v>113</v>
      </c>
      <c r="T18" s="181" t="s">
        <v>114</v>
      </c>
      <c r="U18" s="156">
        <v>0</v>
      </c>
      <c r="V18" s="156">
        <v>0</v>
      </c>
      <c r="W18" s="156"/>
      <c r="X18" s="156" t="s">
        <v>121</v>
      </c>
      <c r="Y18" s="156" t="s">
        <v>116</v>
      </c>
      <c r="Z18" s="150"/>
      <c r="AA18" s="150"/>
      <c r="AB18" s="150"/>
      <c r="AC18" s="150"/>
      <c r="AD18" s="150"/>
      <c r="AE18" s="150"/>
      <c r="AF18" s="150"/>
      <c r="AG18" s="150" t="s">
        <v>122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x14ac:dyDescent="0.2">
      <c r="A19" s="176">
        <v>11</v>
      </c>
      <c r="B19" s="177" t="s">
        <v>142</v>
      </c>
      <c r="C19" s="183" t="s">
        <v>143</v>
      </c>
      <c r="D19" s="178" t="s">
        <v>139</v>
      </c>
      <c r="E19" s="179">
        <v>24</v>
      </c>
      <c r="F19" s="180"/>
      <c r="G19" s="180"/>
      <c r="H19" s="180">
        <v>4</v>
      </c>
      <c r="I19" s="180">
        <v>96</v>
      </c>
      <c r="J19" s="180">
        <v>0</v>
      </c>
      <c r="K19" s="180">
        <v>0</v>
      </c>
      <c r="L19" s="180">
        <v>21</v>
      </c>
      <c r="M19" s="180">
        <v>116.16</v>
      </c>
      <c r="N19" s="179">
        <v>0</v>
      </c>
      <c r="O19" s="179">
        <v>0</v>
      </c>
      <c r="P19" s="179">
        <v>0</v>
      </c>
      <c r="Q19" s="179">
        <v>0</v>
      </c>
      <c r="R19" s="180" t="s">
        <v>120</v>
      </c>
      <c r="S19" s="180" t="s">
        <v>113</v>
      </c>
      <c r="T19" s="181" t="s">
        <v>114</v>
      </c>
      <c r="U19" s="156">
        <v>0</v>
      </c>
      <c r="V19" s="156">
        <v>0</v>
      </c>
      <c r="W19" s="156"/>
      <c r="X19" s="156" t="s">
        <v>121</v>
      </c>
      <c r="Y19" s="156" t="s">
        <v>116</v>
      </c>
      <c r="Z19" s="150"/>
      <c r="AA19" s="150"/>
      <c r="AB19" s="150"/>
      <c r="AC19" s="150"/>
      <c r="AD19" s="150"/>
      <c r="AE19" s="150"/>
      <c r="AF19" s="150"/>
      <c r="AG19" s="150" t="s">
        <v>122</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176">
        <v>12</v>
      </c>
      <c r="B20" s="177" t="s">
        <v>144</v>
      </c>
      <c r="C20" s="183" t="s">
        <v>145</v>
      </c>
      <c r="D20" s="178" t="s">
        <v>139</v>
      </c>
      <c r="E20" s="179">
        <v>12</v>
      </c>
      <c r="F20" s="180"/>
      <c r="G20" s="180"/>
      <c r="H20" s="180">
        <v>5</v>
      </c>
      <c r="I20" s="180">
        <v>60</v>
      </c>
      <c r="J20" s="180">
        <v>0</v>
      </c>
      <c r="K20" s="180">
        <v>0</v>
      </c>
      <c r="L20" s="180">
        <v>21</v>
      </c>
      <c r="M20" s="180">
        <v>72.599999999999994</v>
      </c>
      <c r="N20" s="179">
        <v>0</v>
      </c>
      <c r="O20" s="179">
        <v>0</v>
      </c>
      <c r="P20" s="179">
        <v>0</v>
      </c>
      <c r="Q20" s="179">
        <v>0</v>
      </c>
      <c r="R20" s="180" t="s">
        <v>120</v>
      </c>
      <c r="S20" s="180" t="s">
        <v>113</v>
      </c>
      <c r="T20" s="181" t="s">
        <v>114</v>
      </c>
      <c r="U20" s="156">
        <v>0</v>
      </c>
      <c r="V20" s="156">
        <v>0</v>
      </c>
      <c r="W20" s="156"/>
      <c r="X20" s="156" t="s">
        <v>121</v>
      </c>
      <c r="Y20" s="156" t="s">
        <v>116</v>
      </c>
      <c r="Z20" s="150"/>
      <c r="AA20" s="150"/>
      <c r="AB20" s="150"/>
      <c r="AC20" s="150"/>
      <c r="AD20" s="150"/>
      <c r="AE20" s="150"/>
      <c r="AF20" s="150"/>
      <c r="AG20" s="150" t="s">
        <v>122</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x14ac:dyDescent="0.2">
      <c r="A21" s="176">
        <v>13</v>
      </c>
      <c r="B21" s="177" t="s">
        <v>146</v>
      </c>
      <c r="C21" s="183" t="s">
        <v>147</v>
      </c>
      <c r="D21" s="178" t="s">
        <v>139</v>
      </c>
      <c r="E21" s="179">
        <v>12</v>
      </c>
      <c r="F21" s="180"/>
      <c r="G21" s="180"/>
      <c r="H21" s="180">
        <v>6</v>
      </c>
      <c r="I21" s="180">
        <v>72</v>
      </c>
      <c r="J21" s="180">
        <v>0</v>
      </c>
      <c r="K21" s="180">
        <v>0</v>
      </c>
      <c r="L21" s="180">
        <v>21</v>
      </c>
      <c r="M21" s="180">
        <v>87.12</v>
      </c>
      <c r="N21" s="179">
        <v>0</v>
      </c>
      <c r="O21" s="179">
        <v>0</v>
      </c>
      <c r="P21" s="179">
        <v>0</v>
      </c>
      <c r="Q21" s="179">
        <v>0</v>
      </c>
      <c r="R21" s="180" t="s">
        <v>120</v>
      </c>
      <c r="S21" s="180" t="s">
        <v>113</v>
      </c>
      <c r="T21" s="181" t="s">
        <v>114</v>
      </c>
      <c r="U21" s="156">
        <v>0</v>
      </c>
      <c r="V21" s="156">
        <v>0</v>
      </c>
      <c r="W21" s="156"/>
      <c r="X21" s="156" t="s">
        <v>121</v>
      </c>
      <c r="Y21" s="156" t="s">
        <v>116</v>
      </c>
      <c r="Z21" s="150"/>
      <c r="AA21" s="150"/>
      <c r="AB21" s="150"/>
      <c r="AC21" s="150"/>
      <c r="AD21" s="150"/>
      <c r="AE21" s="150"/>
      <c r="AF21" s="150"/>
      <c r="AG21" s="150" t="s">
        <v>122</v>
      </c>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ht="22.5" x14ac:dyDescent="0.2">
      <c r="A22" s="176">
        <v>14</v>
      </c>
      <c r="B22" s="177" t="s">
        <v>148</v>
      </c>
      <c r="C22" s="183" t="s">
        <v>149</v>
      </c>
      <c r="D22" s="178" t="s">
        <v>139</v>
      </c>
      <c r="E22" s="179">
        <v>20</v>
      </c>
      <c r="F22" s="180"/>
      <c r="G22" s="180"/>
      <c r="H22" s="180">
        <v>1.5</v>
      </c>
      <c r="I22" s="180">
        <v>30</v>
      </c>
      <c r="J22" s="180">
        <v>43.5</v>
      </c>
      <c r="K22" s="180">
        <v>870</v>
      </c>
      <c r="L22" s="180">
        <v>21</v>
      </c>
      <c r="M22" s="180">
        <v>1089</v>
      </c>
      <c r="N22" s="179">
        <v>0</v>
      </c>
      <c r="O22" s="179">
        <v>0</v>
      </c>
      <c r="P22" s="179">
        <v>0</v>
      </c>
      <c r="Q22" s="179">
        <v>0</v>
      </c>
      <c r="R22" s="180"/>
      <c r="S22" s="180" t="s">
        <v>113</v>
      </c>
      <c r="T22" s="181" t="s">
        <v>114</v>
      </c>
      <c r="U22" s="156">
        <v>7.0669999999999997E-2</v>
      </c>
      <c r="V22" s="156">
        <v>1.4134</v>
      </c>
      <c r="W22" s="156"/>
      <c r="X22" s="156" t="s">
        <v>115</v>
      </c>
      <c r="Y22" s="156" t="s">
        <v>116</v>
      </c>
      <c r="Z22" s="150"/>
      <c r="AA22" s="150"/>
      <c r="AB22" s="150"/>
      <c r="AC22" s="150"/>
      <c r="AD22" s="150"/>
      <c r="AE22" s="150"/>
      <c r="AF22" s="150"/>
      <c r="AG22" s="150" t="s">
        <v>117</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x14ac:dyDescent="0.2">
      <c r="A23" s="170">
        <v>15</v>
      </c>
      <c r="B23" s="171" t="s">
        <v>150</v>
      </c>
      <c r="C23" s="184" t="s">
        <v>151</v>
      </c>
      <c r="D23" s="172" t="s">
        <v>139</v>
      </c>
      <c r="E23" s="173">
        <v>1</v>
      </c>
      <c r="F23" s="174"/>
      <c r="G23" s="174"/>
      <c r="H23" s="174">
        <v>4500</v>
      </c>
      <c r="I23" s="174">
        <v>4500</v>
      </c>
      <c r="J23" s="174">
        <v>0</v>
      </c>
      <c r="K23" s="174">
        <v>0</v>
      </c>
      <c r="L23" s="174">
        <v>21</v>
      </c>
      <c r="M23" s="174">
        <v>5445</v>
      </c>
      <c r="N23" s="173">
        <v>0</v>
      </c>
      <c r="O23" s="173">
        <v>0</v>
      </c>
      <c r="P23" s="173">
        <v>0</v>
      </c>
      <c r="Q23" s="173">
        <v>0</v>
      </c>
      <c r="R23" s="174"/>
      <c r="S23" s="174" t="s">
        <v>129</v>
      </c>
      <c r="T23" s="175" t="s">
        <v>114</v>
      </c>
      <c r="U23" s="156">
        <v>0</v>
      </c>
      <c r="V23" s="156">
        <v>0</v>
      </c>
      <c r="W23" s="156"/>
      <c r="X23" s="156" t="s">
        <v>121</v>
      </c>
      <c r="Y23" s="156" t="s">
        <v>116</v>
      </c>
      <c r="Z23" s="150"/>
      <c r="AA23" s="150"/>
      <c r="AB23" s="150"/>
      <c r="AC23" s="150"/>
      <c r="AD23" s="150"/>
      <c r="AE23" s="150"/>
      <c r="AF23" s="150"/>
      <c r="AG23" s="150" t="s">
        <v>122</v>
      </c>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1" x14ac:dyDescent="0.2">
      <c r="A24" s="153"/>
      <c r="B24" s="154"/>
      <c r="C24" s="244" t="s">
        <v>152</v>
      </c>
      <c r="D24" s="245"/>
      <c r="E24" s="245"/>
      <c r="F24" s="245"/>
      <c r="G24" s="245"/>
      <c r="H24" s="156"/>
      <c r="I24" s="156"/>
      <c r="J24" s="156"/>
      <c r="K24" s="156"/>
      <c r="L24" s="156"/>
      <c r="M24" s="156"/>
      <c r="N24" s="155"/>
      <c r="O24" s="155"/>
      <c r="P24" s="155"/>
      <c r="Q24" s="155"/>
      <c r="R24" s="156"/>
      <c r="S24" s="156"/>
      <c r="T24" s="156"/>
      <c r="U24" s="156"/>
      <c r="V24" s="156"/>
      <c r="W24" s="156"/>
      <c r="X24" s="156"/>
      <c r="Y24" s="156"/>
      <c r="Z24" s="150"/>
      <c r="AA24" s="150"/>
      <c r="AB24" s="150"/>
      <c r="AC24" s="150"/>
      <c r="AD24" s="150"/>
      <c r="AE24" s="150"/>
      <c r="AF24" s="150"/>
      <c r="AG24" s="150" t="s">
        <v>153</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x14ac:dyDescent="0.2">
      <c r="A25" s="176">
        <v>16</v>
      </c>
      <c r="B25" s="177" t="s">
        <v>154</v>
      </c>
      <c r="C25" s="183" t="s">
        <v>155</v>
      </c>
      <c r="D25" s="178" t="s">
        <v>156</v>
      </c>
      <c r="E25" s="179">
        <v>1</v>
      </c>
      <c r="F25" s="180"/>
      <c r="G25" s="180"/>
      <c r="H25" s="180">
        <v>0</v>
      </c>
      <c r="I25" s="180">
        <v>0</v>
      </c>
      <c r="J25" s="180">
        <v>6114</v>
      </c>
      <c r="K25" s="180">
        <v>6114</v>
      </c>
      <c r="L25" s="180">
        <v>21</v>
      </c>
      <c r="M25" s="180">
        <v>7397.94</v>
      </c>
      <c r="N25" s="179">
        <v>0</v>
      </c>
      <c r="O25" s="179">
        <v>0</v>
      </c>
      <c r="P25" s="179">
        <v>0</v>
      </c>
      <c r="Q25" s="179">
        <v>0</v>
      </c>
      <c r="R25" s="180"/>
      <c r="S25" s="180" t="s">
        <v>129</v>
      </c>
      <c r="T25" s="181" t="s">
        <v>114</v>
      </c>
      <c r="U25" s="156">
        <v>1.0780000000000001</v>
      </c>
      <c r="V25" s="156">
        <v>1.0780000000000001</v>
      </c>
      <c r="W25" s="156"/>
      <c r="X25" s="156" t="s">
        <v>115</v>
      </c>
      <c r="Y25" s="156" t="s">
        <v>116</v>
      </c>
      <c r="Z25" s="150"/>
      <c r="AA25" s="150"/>
      <c r="AB25" s="150"/>
      <c r="AC25" s="150"/>
      <c r="AD25" s="150"/>
      <c r="AE25" s="150"/>
      <c r="AF25" s="150"/>
      <c r="AG25" s="150" t="s">
        <v>117</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x14ac:dyDescent="0.2">
      <c r="A26" s="176">
        <v>17</v>
      </c>
      <c r="B26" s="177" t="s">
        <v>157</v>
      </c>
      <c r="C26" s="183" t="s">
        <v>158</v>
      </c>
      <c r="D26" s="178" t="s">
        <v>159</v>
      </c>
      <c r="E26" s="179">
        <v>1</v>
      </c>
      <c r="F26" s="180"/>
      <c r="G26" s="180"/>
      <c r="H26" s="180">
        <v>0</v>
      </c>
      <c r="I26" s="180">
        <v>0</v>
      </c>
      <c r="J26" s="180">
        <v>11800</v>
      </c>
      <c r="K26" s="180">
        <v>11800</v>
      </c>
      <c r="L26" s="180">
        <v>21</v>
      </c>
      <c r="M26" s="180">
        <v>14278</v>
      </c>
      <c r="N26" s="179">
        <v>0</v>
      </c>
      <c r="O26" s="179">
        <v>0</v>
      </c>
      <c r="P26" s="179">
        <v>0</v>
      </c>
      <c r="Q26" s="179">
        <v>0</v>
      </c>
      <c r="R26" s="180"/>
      <c r="S26" s="180" t="s">
        <v>129</v>
      </c>
      <c r="T26" s="181" t="s">
        <v>114</v>
      </c>
      <c r="U26" s="156">
        <v>0</v>
      </c>
      <c r="V26" s="156">
        <v>0</v>
      </c>
      <c r="W26" s="156"/>
      <c r="X26" s="156" t="s">
        <v>115</v>
      </c>
      <c r="Y26" s="156" t="s">
        <v>116</v>
      </c>
      <c r="Z26" s="150"/>
      <c r="AA26" s="150"/>
      <c r="AB26" s="150"/>
      <c r="AC26" s="150"/>
      <c r="AD26" s="150"/>
      <c r="AE26" s="150"/>
      <c r="AF26" s="150"/>
      <c r="AG26" s="150" t="s">
        <v>117</v>
      </c>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x14ac:dyDescent="0.2">
      <c r="A27" s="170">
        <v>18</v>
      </c>
      <c r="B27" s="171" t="s">
        <v>160</v>
      </c>
      <c r="C27" s="184" t="s">
        <v>161</v>
      </c>
      <c r="D27" s="172" t="s">
        <v>162</v>
      </c>
      <c r="E27" s="173">
        <v>60</v>
      </c>
      <c r="F27" s="174"/>
      <c r="G27" s="174"/>
      <c r="H27" s="174">
        <v>14</v>
      </c>
      <c r="I27" s="174">
        <v>840</v>
      </c>
      <c r="J27" s="174">
        <v>0</v>
      </c>
      <c r="K27" s="174">
        <v>0</v>
      </c>
      <c r="L27" s="174">
        <v>21</v>
      </c>
      <c r="M27" s="174">
        <v>1016.4</v>
      </c>
      <c r="N27" s="173">
        <v>0</v>
      </c>
      <c r="O27" s="173">
        <v>0</v>
      </c>
      <c r="P27" s="173">
        <v>0</v>
      </c>
      <c r="Q27" s="173">
        <v>0</v>
      </c>
      <c r="R27" s="174"/>
      <c r="S27" s="174" t="s">
        <v>129</v>
      </c>
      <c r="T27" s="175" t="s">
        <v>114</v>
      </c>
      <c r="U27" s="156">
        <v>0</v>
      </c>
      <c r="V27" s="156">
        <v>0</v>
      </c>
      <c r="W27" s="156"/>
      <c r="X27" s="156" t="s">
        <v>121</v>
      </c>
      <c r="Y27" s="156" t="s">
        <v>116</v>
      </c>
      <c r="Z27" s="150"/>
      <c r="AA27" s="150"/>
      <c r="AB27" s="150"/>
      <c r="AC27" s="150"/>
      <c r="AD27" s="150"/>
      <c r="AE27" s="150"/>
      <c r="AF27" s="150"/>
      <c r="AG27" s="150" t="s">
        <v>122</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1" x14ac:dyDescent="0.2">
      <c r="A28" s="153"/>
      <c r="B28" s="154"/>
      <c r="C28" s="244" t="s">
        <v>163</v>
      </c>
      <c r="D28" s="245"/>
      <c r="E28" s="245"/>
      <c r="F28" s="245"/>
      <c r="G28" s="245"/>
      <c r="H28" s="156"/>
      <c r="I28" s="156"/>
      <c r="J28" s="156"/>
      <c r="K28" s="156"/>
      <c r="L28" s="156"/>
      <c r="M28" s="156"/>
      <c r="N28" s="155"/>
      <c r="O28" s="155"/>
      <c r="P28" s="155"/>
      <c r="Q28" s="155"/>
      <c r="R28" s="156"/>
      <c r="S28" s="156"/>
      <c r="T28" s="156"/>
      <c r="U28" s="156"/>
      <c r="V28" s="156"/>
      <c r="W28" s="156"/>
      <c r="X28" s="156"/>
      <c r="Y28" s="156"/>
      <c r="Z28" s="150"/>
      <c r="AA28" s="150"/>
      <c r="AB28" s="150"/>
      <c r="AC28" s="150"/>
      <c r="AD28" s="150"/>
      <c r="AE28" s="150"/>
      <c r="AF28" s="150"/>
      <c r="AG28" s="150" t="s">
        <v>153</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ht="25.5" x14ac:dyDescent="0.2">
      <c r="A29" s="158" t="s">
        <v>108</v>
      </c>
      <c r="B29" s="159" t="s">
        <v>71</v>
      </c>
      <c r="C29" s="182" t="s">
        <v>79</v>
      </c>
      <c r="D29" s="160"/>
      <c r="E29" s="161"/>
      <c r="F29" s="162"/>
      <c r="G29" s="162">
        <v>0</v>
      </c>
      <c r="H29" s="162"/>
      <c r="I29" s="162">
        <v>972.12</v>
      </c>
      <c r="J29" s="162"/>
      <c r="K29" s="162">
        <v>2771.88</v>
      </c>
      <c r="L29" s="162"/>
      <c r="M29" s="162"/>
      <c r="N29" s="161"/>
      <c r="O29" s="161"/>
      <c r="P29" s="161"/>
      <c r="Q29" s="161"/>
      <c r="R29" s="162"/>
      <c r="S29" s="162"/>
      <c r="T29" s="163"/>
      <c r="U29" s="157"/>
      <c r="V29" s="157"/>
      <c r="W29" s="157"/>
      <c r="X29" s="157"/>
      <c r="Y29" s="157"/>
      <c r="AG29" t="s">
        <v>109</v>
      </c>
    </row>
    <row r="30" spans="1:60" ht="22.5" x14ac:dyDescent="0.2">
      <c r="A30" s="176">
        <v>19</v>
      </c>
      <c r="B30" s="177" t="s">
        <v>164</v>
      </c>
      <c r="C30" s="183" t="s">
        <v>165</v>
      </c>
      <c r="D30" s="178" t="s">
        <v>112</v>
      </c>
      <c r="E30" s="179">
        <v>25</v>
      </c>
      <c r="F30" s="180"/>
      <c r="G30" s="180"/>
      <c r="H30" s="180">
        <v>29.57</v>
      </c>
      <c r="I30" s="180">
        <v>739.25</v>
      </c>
      <c r="J30" s="180">
        <v>27.43</v>
      </c>
      <c r="K30" s="180">
        <v>685.75</v>
      </c>
      <c r="L30" s="180">
        <v>21</v>
      </c>
      <c r="M30" s="180">
        <v>1724.25</v>
      </c>
      <c r="N30" s="179">
        <v>6.9999999999999994E-5</v>
      </c>
      <c r="O30" s="179">
        <v>1.7499999999999998E-3</v>
      </c>
      <c r="P30" s="179">
        <v>0</v>
      </c>
      <c r="Q30" s="179">
        <v>0</v>
      </c>
      <c r="R30" s="180"/>
      <c r="S30" s="180" t="s">
        <v>113</v>
      </c>
      <c r="T30" s="181" t="s">
        <v>114</v>
      </c>
      <c r="U30" s="156">
        <v>4.6670000000000003E-2</v>
      </c>
      <c r="V30" s="156">
        <v>1.1667500000000002</v>
      </c>
      <c r="W30" s="156"/>
      <c r="X30" s="156" t="s">
        <v>115</v>
      </c>
      <c r="Y30" s="156" t="s">
        <v>116</v>
      </c>
      <c r="Z30" s="150"/>
      <c r="AA30" s="150"/>
      <c r="AB30" s="150"/>
      <c r="AC30" s="150"/>
      <c r="AD30" s="150"/>
      <c r="AE30" s="150"/>
      <c r="AF30" s="150"/>
      <c r="AG30" s="150" t="s">
        <v>166</v>
      </c>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ht="22.5" x14ac:dyDescent="0.2">
      <c r="A31" s="176">
        <v>20</v>
      </c>
      <c r="B31" s="177" t="s">
        <v>167</v>
      </c>
      <c r="C31" s="183" t="s">
        <v>168</v>
      </c>
      <c r="D31" s="178" t="s">
        <v>139</v>
      </c>
      <c r="E31" s="179">
        <v>11</v>
      </c>
      <c r="F31" s="180"/>
      <c r="G31" s="180"/>
      <c r="H31" s="180">
        <v>21.17</v>
      </c>
      <c r="I31" s="180">
        <v>232.87</v>
      </c>
      <c r="J31" s="180">
        <v>155.83000000000001</v>
      </c>
      <c r="K31" s="180">
        <v>1714.13</v>
      </c>
      <c r="L31" s="180">
        <v>21</v>
      </c>
      <c r="M31" s="180">
        <v>2355.87</v>
      </c>
      <c r="N31" s="179">
        <v>2.5000000000000001E-4</v>
      </c>
      <c r="O31" s="179">
        <v>2.7499999999999998E-3</v>
      </c>
      <c r="P31" s="179">
        <v>0</v>
      </c>
      <c r="Q31" s="179">
        <v>0</v>
      </c>
      <c r="R31" s="180"/>
      <c r="S31" s="180" t="s">
        <v>113</v>
      </c>
      <c r="T31" s="181" t="s">
        <v>114</v>
      </c>
      <c r="U31" s="156">
        <v>0.26417000000000002</v>
      </c>
      <c r="V31" s="156">
        <v>2.9058700000000002</v>
      </c>
      <c r="W31" s="156"/>
      <c r="X31" s="156" t="s">
        <v>115</v>
      </c>
      <c r="Y31" s="156" t="s">
        <v>116</v>
      </c>
      <c r="Z31" s="150"/>
      <c r="AA31" s="150"/>
      <c r="AB31" s="150"/>
      <c r="AC31" s="150"/>
      <c r="AD31" s="150"/>
      <c r="AE31" s="150"/>
      <c r="AF31" s="150"/>
      <c r="AG31" s="150" t="s">
        <v>166</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x14ac:dyDescent="0.2">
      <c r="A32" s="170">
        <v>21</v>
      </c>
      <c r="B32" s="171" t="s">
        <v>169</v>
      </c>
      <c r="C32" s="184" t="s">
        <v>170</v>
      </c>
      <c r="D32" s="172" t="s">
        <v>139</v>
      </c>
      <c r="E32" s="173">
        <v>1</v>
      </c>
      <c r="F32" s="174"/>
      <c r="G32" s="174"/>
      <c r="H32" s="174">
        <v>0</v>
      </c>
      <c r="I32" s="174">
        <v>0</v>
      </c>
      <c r="J32" s="174">
        <v>372</v>
      </c>
      <c r="K32" s="174">
        <v>372</v>
      </c>
      <c r="L32" s="174">
        <v>21</v>
      </c>
      <c r="M32" s="174">
        <v>450.12</v>
      </c>
      <c r="N32" s="173">
        <v>0</v>
      </c>
      <c r="O32" s="173">
        <v>0</v>
      </c>
      <c r="P32" s="173">
        <v>0</v>
      </c>
      <c r="Q32" s="173">
        <v>0</v>
      </c>
      <c r="R32" s="174"/>
      <c r="S32" s="174" t="s">
        <v>129</v>
      </c>
      <c r="T32" s="175" t="s">
        <v>114</v>
      </c>
      <c r="U32" s="156">
        <v>0</v>
      </c>
      <c r="V32" s="156">
        <v>0</v>
      </c>
      <c r="W32" s="156"/>
      <c r="X32" s="156" t="s">
        <v>115</v>
      </c>
      <c r="Y32" s="156" t="s">
        <v>116</v>
      </c>
      <c r="Z32" s="150"/>
      <c r="AA32" s="150"/>
      <c r="AB32" s="150"/>
      <c r="AC32" s="150"/>
      <c r="AD32" s="150"/>
      <c r="AE32" s="150"/>
      <c r="AF32" s="150"/>
      <c r="AG32" s="150" t="s">
        <v>171</v>
      </c>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33" x14ac:dyDescent="0.2">
      <c r="A33" s="3"/>
      <c r="B33" s="4"/>
      <c r="C33" s="185"/>
      <c r="D33" s="6"/>
      <c r="E33" s="3"/>
      <c r="F33" s="3"/>
      <c r="G33" s="3"/>
      <c r="H33" s="3"/>
      <c r="I33" s="3"/>
      <c r="J33" s="3"/>
      <c r="K33" s="3"/>
      <c r="L33" s="3"/>
      <c r="M33" s="3"/>
      <c r="N33" s="3"/>
      <c r="O33" s="3"/>
      <c r="P33" s="3"/>
      <c r="Q33" s="3"/>
      <c r="R33" s="3"/>
      <c r="S33" s="3"/>
      <c r="T33" s="3"/>
      <c r="U33" s="3"/>
      <c r="V33" s="3"/>
      <c r="W33" s="3"/>
      <c r="X33" s="3"/>
      <c r="Y33" s="3"/>
      <c r="AE33">
        <v>15</v>
      </c>
      <c r="AF33">
        <v>21</v>
      </c>
      <c r="AG33" t="s">
        <v>94</v>
      </c>
    </row>
    <row r="34" spans="1:33" x14ac:dyDescent="0.2">
      <c r="C34" s="186"/>
      <c r="D34" s="10"/>
      <c r="AG34" t="s">
        <v>172</v>
      </c>
    </row>
    <row r="35" spans="1:33" x14ac:dyDescent="0.2">
      <c r="D35" s="10"/>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C28:G28"/>
    <mergeCell ref="A1:G1"/>
    <mergeCell ref="C2:G2"/>
    <mergeCell ref="C3:G3"/>
    <mergeCell ref="C4:G4"/>
    <mergeCell ref="C24:G2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091C9-C6F5-4B1C-B276-75DC149A996C}">
  <sheetPr>
    <outlinePr summaryBelow="0"/>
  </sheetPr>
  <dimension ref="A1:BH5000"/>
  <sheetViews>
    <sheetView workbookViewId="0">
      <pane ySplit="7" topLeftCell="A8" activePane="bottomLeft" state="frozen"/>
      <selection pane="bottomLeft" activeCell="G30" sqref="G30"/>
    </sheetView>
  </sheetViews>
  <sheetFormatPr defaultRowHeight="12.75" outlineLevelRow="1"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 min="53" max="53" width="73.7109375"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55</v>
      </c>
      <c r="C4" s="250" t="s">
        <v>56</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71</v>
      </c>
      <c r="C8" s="182" t="s">
        <v>72</v>
      </c>
      <c r="D8" s="160"/>
      <c r="E8" s="161"/>
      <c r="F8" s="162"/>
      <c r="G8" s="162">
        <v>0</v>
      </c>
      <c r="H8" s="162"/>
      <c r="I8" s="162">
        <v>33340</v>
      </c>
      <c r="J8" s="162"/>
      <c r="K8" s="162">
        <v>6070</v>
      </c>
      <c r="L8" s="162"/>
      <c r="M8" s="162"/>
      <c r="N8" s="161"/>
      <c r="O8" s="161"/>
      <c r="P8" s="161"/>
      <c r="Q8" s="161"/>
      <c r="R8" s="162"/>
      <c r="S8" s="162"/>
      <c r="T8" s="163"/>
      <c r="U8" s="157"/>
      <c r="V8" s="157"/>
      <c r="W8" s="157"/>
      <c r="X8" s="157"/>
      <c r="Y8" s="157"/>
      <c r="AG8" t="s">
        <v>109</v>
      </c>
    </row>
    <row r="9" spans="1:60" ht="22.5" x14ac:dyDescent="0.2">
      <c r="A9" s="170">
        <v>1</v>
      </c>
      <c r="B9" s="171" t="s">
        <v>173</v>
      </c>
      <c r="C9" s="184" t="s">
        <v>174</v>
      </c>
      <c r="D9" s="172" t="s">
        <v>175</v>
      </c>
      <c r="E9" s="173">
        <v>1</v>
      </c>
      <c r="F9" s="174"/>
      <c r="G9" s="174"/>
      <c r="H9" s="174">
        <v>32740</v>
      </c>
      <c r="I9" s="174">
        <v>32740</v>
      </c>
      <c r="J9" s="174">
        <v>0</v>
      </c>
      <c r="K9" s="174">
        <v>0</v>
      </c>
      <c r="L9" s="174">
        <v>21</v>
      </c>
      <c r="M9" s="174">
        <v>39615.4</v>
      </c>
      <c r="N9" s="173">
        <v>0</v>
      </c>
      <c r="O9" s="173">
        <v>0</v>
      </c>
      <c r="P9" s="173">
        <v>0</v>
      </c>
      <c r="Q9" s="173">
        <v>0</v>
      </c>
      <c r="R9" s="174"/>
      <c r="S9" s="174" t="s">
        <v>129</v>
      </c>
      <c r="T9" s="175" t="s">
        <v>114</v>
      </c>
      <c r="U9" s="156">
        <v>0</v>
      </c>
      <c r="V9" s="156">
        <v>0</v>
      </c>
      <c r="W9" s="156"/>
      <c r="X9" s="156" t="s">
        <v>121</v>
      </c>
      <c r="Y9" s="156" t="s">
        <v>116</v>
      </c>
      <c r="Z9" s="150"/>
      <c r="AA9" s="150"/>
      <c r="AB9" s="150"/>
      <c r="AC9" s="150"/>
      <c r="AD9" s="150"/>
      <c r="AE9" s="150"/>
      <c r="AF9" s="150"/>
      <c r="AG9" s="150" t="s">
        <v>122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ht="78.75" outlineLevel="1" x14ac:dyDescent="0.2">
      <c r="A10" s="153"/>
      <c r="B10" s="154"/>
      <c r="C10" s="244" t="s">
        <v>176</v>
      </c>
      <c r="D10" s="245"/>
      <c r="E10" s="245"/>
      <c r="F10" s="245"/>
      <c r="G10" s="245"/>
      <c r="H10" s="156"/>
      <c r="I10" s="156"/>
      <c r="J10" s="156"/>
      <c r="K10" s="156"/>
      <c r="L10" s="156"/>
      <c r="M10" s="156"/>
      <c r="N10" s="155"/>
      <c r="O10" s="155"/>
      <c r="P10" s="155"/>
      <c r="Q10" s="155"/>
      <c r="R10" s="156"/>
      <c r="S10" s="156"/>
      <c r="T10" s="156"/>
      <c r="U10" s="156"/>
      <c r="V10" s="156"/>
      <c r="W10" s="156"/>
      <c r="X10" s="156"/>
      <c r="Y10" s="156"/>
      <c r="Z10" s="150"/>
      <c r="AA10" s="150"/>
      <c r="AB10" s="150"/>
      <c r="AC10" s="150"/>
      <c r="AD10" s="150"/>
      <c r="AE10" s="150"/>
      <c r="AF10" s="150"/>
      <c r="AG10" s="150" t="s">
        <v>153</v>
      </c>
      <c r="AH10" s="150"/>
      <c r="AI10" s="150"/>
      <c r="AJ10" s="150"/>
      <c r="AK10" s="150"/>
      <c r="AL10" s="150"/>
      <c r="AM10" s="150"/>
      <c r="AN10" s="150"/>
      <c r="AO10" s="150"/>
      <c r="AP10" s="150"/>
      <c r="AQ10" s="150"/>
      <c r="AR10" s="150"/>
      <c r="AS10" s="150"/>
      <c r="AT10" s="150"/>
      <c r="AU10" s="150"/>
      <c r="AV10" s="150"/>
      <c r="AW10" s="150"/>
      <c r="AX10" s="150"/>
      <c r="AY10" s="150"/>
      <c r="AZ10" s="150"/>
      <c r="BA10" s="187" t="str">
        <f>C10</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0" s="150"/>
      <c r="BC10" s="150"/>
      <c r="BD10" s="150"/>
      <c r="BE10" s="150"/>
      <c r="BF10" s="150"/>
      <c r="BG10" s="150"/>
      <c r="BH10" s="150"/>
    </row>
    <row r="11" spans="1:60" x14ac:dyDescent="0.2">
      <c r="A11" s="176">
        <v>2</v>
      </c>
      <c r="B11" s="177" t="s">
        <v>177</v>
      </c>
      <c r="C11" s="183" t="s">
        <v>178</v>
      </c>
      <c r="D11" s="178" t="s">
        <v>139</v>
      </c>
      <c r="E11" s="179">
        <v>1</v>
      </c>
      <c r="F11" s="180"/>
      <c r="G11" s="180"/>
      <c r="H11" s="180">
        <v>0</v>
      </c>
      <c r="I11" s="180">
        <v>0</v>
      </c>
      <c r="J11" s="180">
        <v>2000</v>
      </c>
      <c r="K11" s="180">
        <v>2000</v>
      </c>
      <c r="L11" s="180">
        <v>21</v>
      </c>
      <c r="M11" s="180">
        <v>2420</v>
      </c>
      <c r="N11" s="179">
        <v>0</v>
      </c>
      <c r="O11" s="179">
        <v>0</v>
      </c>
      <c r="P11" s="179">
        <v>0</v>
      </c>
      <c r="Q11" s="179">
        <v>0</v>
      </c>
      <c r="R11" s="180"/>
      <c r="S11" s="180" t="s">
        <v>113</v>
      </c>
      <c r="T11" s="181" t="s">
        <v>114</v>
      </c>
      <c r="U11" s="156">
        <v>4.5359999999999996</v>
      </c>
      <c r="V11" s="156">
        <v>4.5359999999999996</v>
      </c>
      <c r="W11" s="156"/>
      <c r="X11" s="156" t="s">
        <v>115</v>
      </c>
      <c r="Y11" s="156" t="s">
        <v>116</v>
      </c>
      <c r="Z11" s="150"/>
      <c r="AA11" s="150"/>
      <c r="AB11" s="150"/>
      <c r="AC11" s="150"/>
      <c r="AD11" s="150"/>
      <c r="AE11" s="150"/>
      <c r="AF11" s="150"/>
      <c r="AG11" s="150" t="s">
        <v>117</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ht="22.5" x14ac:dyDescent="0.2">
      <c r="A12" s="176">
        <v>3</v>
      </c>
      <c r="B12" s="177" t="s">
        <v>179</v>
      </c>
      <c r="C12" s="183" t="s">
        <v>180</v>
      </c>
      <c r="D12" s="178" t="s">
        <v>175</v>
      </c>
      <c r="E12" s="179">
        <v>1</v>
      </c>
      <c r="F12" s="180"/>
      <c r="G12" s="180"/>
      <c r="H12" s="180">
        <v>600</v>
      </c>
      <c r="I12" s="180">
        <v>600</v>
      </c>
      <c r="J12" s="180">
        <v>0</v>
      </c>
      <c r="K12" s="180">
        <v>0</v>
      </c>
      <c r="L12" s="180">
        <v>21</v>
      </c>
      <c r="M12" s="180">
        <v>726</v>
      </c>
      <c r="N12" s="179">
        <v>0</v>
      </c>
      <c r="O12" s="179">
        <v>0</v>
      </c>
      <c r="P12" s="179">
        <v>0</v>
      </c>
      <c r="Q12" s="179">
        <v>0</v>
      </c>
      <c r="R12" s="180"/>
      <c r="S12" s="180" t="s">
        <v>129</v>
      </c>
      <c r="T12" s="181" t="s">
        <v>114</v>
      </c>
      <c r="U12" s="156">
        <v>0</v>
      </c>
      <c r="V12" s="156">
        <v>0</v>
      </c>
      <c r="W12" s="156"/>
      <c r="X12" s="156" t="s">
        <v>121</v>
      </c>
      <c r="Y12" s="156" t="s">
        <v>116</v>
      </c>
      <c r="Z12" s="150"/>
      <c r="AA12" s="150"/>
      <c r="AB12" s="150"/>
      <c r="AC12" s="150"/>
      <c r="AD12" s="150"/>
      <c r="AE12" s="150"/>
      <c r="AF12" s="150"/>
      <c r="AG12" s="150" t="s">
        <v>122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x14ac:dyDescent="0.2">
      <c r="A13" s="176">
        <v>4</v>
      </c>
      <c r="B13" s="177" t="s">
        <v>181</v>
      </c>
      <c r="C13" s="183" t="s">
        <v>182</v>
      </c>
      <c r="D13" s="178" t="s">
        <v>139</v>
      </c>
      <c r="E13" s="179">
        <v>46</v>
      </c>
      <c r="F13" s="180"/>
      <c r="G13" s="180"/>
      <c r="H13" s="180">
        <v>0</v>
      </c>
      <c r="I13" s="180">
        <v>0</v>
      </c>
      <c r="J13" s="180">
        <v>33</v>
      </c>
      <c r="K13" s="180">
        <v>1518</v>
      </c>
      <c r="L13" s="180">
        <v>21</v>
      </c>
      <c r="M13" s="180">
        <v>1836.78</v>
      </c>
      <c r="N13" s="179">
        <v>0</v>
      </c>
      <c r="O13" s="179">
        <v>0</v>
      </c>
      <c r="P13" s="179">
        <v>0</v>
      </c>
      <c r="Q13" s="179">
        <v>0</v>
      </c>
      <c r="R13" s="180"/>
      <c r="S13" s="180" t="s">
        <v>113</v>
      </c>
      <c r="T13" s="181" t="s">
        <v>114</v>
      </c>
      <c r="U13" s="156">
        <v>5.0500000000000003E-2</v>
      </c>
      <c r="V13" s="156">
        <v>2.323</v>
      </c>
      <c r="W13" s="156"/>
      <c r="X13" s="156" t="s">
        <v>115</v>
      </c>
      <c r="Y13" s="156" t="s">
        <v>116</v>
      </c>
      <c r="Z13" s="150"/>
      <c r="AA13" s="150"/>
      <c r="AB13" s="150"/>
      <c r="AC13" s="150"/>
      <c r="AD13" s="150"/>
      <c r="AE13" s="150"/>
      <c r="AF13" s="150"/>
      <c r="AG13" s="150" t="s">
        <v>117</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176">
        <v>5</v>
      </c>
      <c r="B14" s="177" t="s">
        <v>183</v>
      </c>
      <c r="C14" s="183" t="s">
        <v>184</v>
      </c>
      <c r="D14" s="178" t="s">
        <v>139</v>
      </c>
      <c r="E14" s="179">
        <v>10</v>
      </c>
      <c r="F14" s="180"/>
      <c r="G14" s="180"/>
      <c r="H14" s="180">
        <v>0</v>
      </c>
      <c r="I14" s="180">
        <v>0</v>
      </c>
      <c r="J14" s="180">
        <v>40</v>
      </c>
      <c r="K14" s="180">
        <v>400</v>
      </c>
      <c r="L14" s="180">
        <v>21</v>
      </c>
      <c r="M14" s="180">
        <v>484</v>
      </c>
      <c r="N14" s="179">
        <v>0</v>
      </c>
      <c r="O14" s="179">
        <v>0</v>
      </c>
      <c r="P14" s="179">
        <v>0</v>
      </c>
      <c r="Q14" s="179">
        <v>0</v>
      </c>
      <c r="R14" s="180"/>
      <c r="S14" s="180" t="s">
        <v>113</v>
      </c>
      <c r="T14" s="181" t="s">
        <v>114</v>
      </c>
      <c r="U14" s="156">
        <v>0.05</v>
      </c>
      <c r="V14" s="156">
        <v>0.5</v>
      </c>
      <c r="W14" s="156"/>
      <c r="X14" s="156" t="s">
        <v>115</v>
      </c>
      <c r="Y14" s="156" t="s">
        <v>116</v>
      </c>
      <c r="Z14" s="150"/>
      <c r="AA14" s="150"/>
      <c r="AB14" s="150"/>
      <c r="AC14" s="150"/>
      <c r="AD14" s="150"/>
      <c r="AE14" s="150"/>
      <c r="AF14" s="150"/>
      <c r="AG14" s="150" t="s">
        <v>117</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176">
        <v>6</v>
      </c>
      <c r="B15" s="177" t="s">
        <v>185</v>
      </c>
      <c r="C15" s="183" t="s">
        <v>186</v>
      </c>
      <c r="D15" s="178" t="s">
        <v>139</v>
      </c>
      <c r="E15" s="179">
        <v>3</v>
      </c>
      <c r="F15" s="180"/>
      <c r="G15" s="180"/>
      <c r="H15" s="180">
        <v>0</v>
      </c>
      <c r="I15" s="180">
        <v>0</v>
      </c>
      <c r="J15" s="180">
        <v>8</v>
      </c>
      <c r="K15" s="180">
        <v>24</v>
      </c>
      <c r="L15" s="180">
        <v>21</v>
      </c>
      <c r="M15" s="180">
        <v>29.04</v>
      </c>
      <c r="N15" s="179">
        <v>0</v>
      </c>
      <c r="O15" s="179">
        <v>0</v>
      </c>
      <c r="P15" s="179">
        <v>0</v>
      </c>
      <c r="Q15" s="179">
        <v>0</v>
      </c>
      <c r="R15" s="180"/>
      <c r="S15" s="180" t="s">
        <v>113</v>
      </c>
      <c r="T15" s="181" t="s">
        <v>114</v>
      </c>
      <c r="U15" s="156">
        <v>1.2500000000000001E-2</v>
      </c>
      <c r="V15" s="156">
        <v>3.7500000000000006E-2</v>
      </c>
      <c r="W15" s="156"/>
      <c r="X15" s="156" t="s">
        <v>115</v>
      </c>
      <c r="Y15" s="156" t="s">
        <v>116</v>
      </c>
      <c r="Z15" s="150"/>
      <c r="AA15" s="150"/>
      <c r="AB15" s="150"/>
      <c r="AC15" s="150"/>
      <c r="AD15" s="150"/>
      <c r="AE15" s="150"/>
      <c r="AF15" s="150"/>
      <c r="AG15" s="150" t="s">
        <v>117</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x14ac:dyDescent="0.2">
      <c r="A16" s="176">
        <v>7</v>
      </c>
      <c r="B16" s="177" t="s">
        <v>187</v>
      </c>
      <c r="C16" s="183" t="s">
        <v>188</v>
      </c>
      <c r="D16" s="178" t="s">
        <v>139</v>
      </c>
      <c r="E16" s="179">
        <v>19</v>
      </c>
      <c r="F16" s="180"/>
      <c r="G16" s="180"/>
      <c r="H16" s="180">
        <v>0</v>
      </c>
      <c r="I16" s="180">
        <v>0</v>
      </c>
      <c r="J16" s="180">
        <v>112</v>
      </c>
      <c r="K16" s="180">
        <v>2128</v>
      </c>
      <c r="L16" s="180">
        <v>21</v>
      </c>
      <c r="M16" s="180">
        <v>2574.88</v>
      </c>
      <c r="N16" s="179">
        <v>0</v>
      </c>
      <c r="O16" s="179">
        <v>0</v>
      </c>
      <c r="P16" s="179">
        <v>0</v>
      </c>
      <c r="Q16" s="179">
        <v>0</v>
      </c>
      <c r="R16" s="180"/>
      <c r="S16" s="180" t="s">
        <v>113</v>
      </c>
      <c r="T16" s="181" t="s">
        <v>114</v>
      </c>
      <c r="U16" s="156">
        <v>0.16866999999999999</v>
      </c>
      <c r="V16" s="156">
        <v>3.2047299999999996</v>
      </c>
      <c r="W16" s="156"/>
      <c r="X16" s="156" t="s">
        <v>115</v>
      </c>
      <c r="Y16" s="156" t="s">
        <v>116</v>
      </c>
      <c r="Z16" s="150"/>
      <c r="AA16" s="150"/>
      <c r="AB16" s="150"/>
      <c r="AC16" s="150"/>
      <c r="AD16" s="150"/>
      <c r="AE16" s="150"/>
      <c r="AF16" s="150"/>
      <c r="AG16" s="150" t="s">
        <v>117</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x14ac:dyDescent="0.2">
      <c r="A17" s="158" t="s">
        <v>108</v>
      </c>
      <c r="B17" s="159" t="s">
        <v>73</v>
      </c>
      <c r="C17" s="182" t="s">
        <v>74</v>
      </c>
      <c r="D17" s="160"/>
      <c r="E17" s="161"/>
      <c r="F17" s="162"/>
      <c r="G17" s="162">
        <v>0</v>
      </c>
      <c r="H17" s="162"/>
      <c r="I17" s="162">
        <v>18400</v>
      </c>
      <c r="J17" s="162"/>
      <c r="K17" s="162">
        <v>29978</v>
      </c>
      <c r="L17" s="162"/>
      <c r="M17" s="162"/>
      <c r="N17" s="161"/>
      <c r="O17" s="161"/>
      <c r="P17" s="161"/>
      <c r="Q17" s="161"/>
      <c r="R17" s="162"/>
      <c r="S17" s="162"/>
      <c r="T17" s="163"/>
      <c r="U17" s="157"/>
      <c r="V17" s="157"/>
      <c r="W17" s="157"/>
      <c r="X17" s="157"/>
      <c r="Y17" s="157"/>
      <c r="AG17" t="s">
        <v>109</v>
      </c>
    </row>
    <row r="18" spans="1:60" ht="22.5" x14ac:dyDescent="0.2">
      <c r="A18" s="176">
        <v>8</v>
      </c>
      <c r="B18" s="177" t="s">
        <v>189</v>
      </c>
      <c r="C18" s="183" t="s">
        <v>190</v>
      </c>
      <c r="D18" s="178" t="s">
        <v>191</v>
      </c>
      <c r="E18" s="179">
        <v>1</v>
      </c>
      <c r="F18" s="180"/>
      <c r="G18" s="180"/>
      <c r="H18" s="180">
        <v>18400</v>
      </c>
      <c r="I18" s="180">
        <v>18400</v>
      </c>
      <c r="J18" s="180">
        <v>0</v>
      </c>
      <c r="K18" s="180">
        <v>0</v>
      </c>
      <c r="L18" s="180">
        <v>21</v>
      </c>
      <c r="M18" s="180">
        <v>22264</v>
      </c>
      <c r="N18" s="179">
        <v>0</v>
      </c>
      <c r="O18" s="179">
        <v>0</v>
      </c>
      <c r="P18" s="179">
        <v>0</v>
      </c>
      <c r="Q18" s="179">
        <v>0</v>
      </c>
      <c r="R18" s="180"/>
      <c r="S18" s="180" t="s">
        <v>129</v>
      </c>
      <c r="T18" s="181" t="s">
        <v>114</v>
      </c>
      <c r="U18" s="156">
        <v>0</v>
      </c>
      <c r="V18" s="156">
        <v>0</v>
      </c>
      <c r="W18" s="156"/>
      <c r="X18" s="156" t="s">
        <v>121</v>
      </c>
      <c r="Y18" s="156" t="s">
        <v>116</v>
      </c>
      <c r="Z18" s="150"/>
      <c r="AA18" s="150"/>
      <c r="AB18" s="150"/>
      <c r="AC18" s="150"/>
      <c r="AD18" s="150"/>
      <c r="AE18" s="150"/>
      <c r="AF18" s="150"/>
      <c r="AG18" s="150" t="s">
        <v>122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x14ac:dyDescent="0.2">
      <c r="A19" s="176">
        <v>9</v>
      </c>
      <c r="B19" s="177" t="s">
        <v>192</v>
      </c>
      <c r="C19" s="183" t="s">
        <v>193</v>
      </c>
      <c r="D19" s="178" t="s">
        <v>191</v>
      </c>
      <c r="E19" s="179">
        <v>1</v>
      </c>
      <c r="F19" s="180"/>
      <c r="G19" s="180"/>
      <c r="H19" s="180">
        <v>0</v>
      </c>
      <c r="I19" s="180">
        <v>0</v>
      </c>
      <c r="J19" s="180">
        <v>740</v>
      </c>
      <c r="K19" s="180">
        <v>740</v>
      </c>
      <c r="L19" s="180">
        <v>21</v>
      </c>
      <c r="M19" s="180">
        <v>895.4</v>
      </c>
      <c r="N19" s="179">
        <v>0</v>
      </c>
      <c r="O19" s="179">
        <v>0</v>
      </c>
      <c r="P19" s="179">
        <v>0</v>
      </c>
      <c r="Q19" s="179">
        <v>0</v>
      </c>
      <c r="R19" s="180"/>
      <c r="S19" s="180" t="s">
        <v>113</v>
      </c>
      <c r="T19" s="181" t="s">
        <v>114</v>
      </c>
      <c r="U19" s="156">
        <v>1</v>
      </c>
      <c r="V19" s="156">
        <v>1</v>
      </c>
      <c r="W19" s="156"/>
      <c r="X19" s="156" t="s">
        <v>115</v>
      </c>
      <c r="Y19" s="156" t="s">
        <v>116</v>
      </c>
      <c r="Z19" s="150"/>
      <c r="AA19" s="150"/>
      <c r="AB19" s="150"/>
      <c r="AC19" s="150"/>
      <c r="AD19" s="150"/>
      <c r="AE19" s="150"/>
      <c r="AF19" s="150"/>
      <c r="AG19" s="150" t="s">
        <v>117</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170">
        <v>10</v>
      </c>
      <c r="B20" s="171" t="s">
        <v>194</v>
      </c>
      <c r="C20" s="184" t="s">
        <v>195</v>
      </c>
      <c r="D20" s="172" t="s">
        <v>196</v>
      </c>
      <c r="E20" s="173">
        <v>18</v>
      </c>
      <c r="F20" s="174"/>
      <c r="G20" s="174"/>
      <c r="H20" s="174">
        <v>0</v>
      </c>
      <c r="I20" s="174">
        <v>0</v>
      </c>
      <c r="J20" s="174">
        <v>800</v>
      </c>
      <c r="K20" s="174">
        <v>14400</v>
      </c>
      <c r="L20" s="174">
        <v>21</v>
      </c>
      <c r="M20" s="174">
        <v>17424</v>
      </c>
      <c r="N20" s="173">
        <v>0</v>
      </c>
      <c r="O20" s="173">
        <v>0</v>
      </c>
      <c r="P20" s="173">
        <v>0</v>
      </c>
      <c r="Q20" s="173">
        <v>0</v>
      </c>
      <c r="R20" s="174"/>
      <c r="S20" s="174" t="s">
        <v>129</v>
      </c>
      <c r="T20" s="175" t="s">
        <v>114</v>
      </c>
      <c r="U20" s="156">
        <v>1</v>
      </c>
      <c r="V20" s="156">
        <v>18</v>
      </c>
      <c r="W20" s="156"/>
      <c r="X20" s="156" t="s">
        <v>115</v>
      </c>
      <c r="Y20" s="156" t="s">
        <v>116</v>
      </c>
      <c r="Z20" s="150"/>
      <c r="AA20" s="150"/>
      <c r="AB20" s="150"/>
      <c r="AC20" s="150"/>
      <c r="AD20" s="150"/>
      <c r="AE20" s="150"/>
      <c r="AF20" s="150"/>
      <c r="AG20" s="150" t="s">
        <v>117</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ht="22.5" outlineLevel="1" x14ac:dyDescent="0.2">
      <c r="A21" s="153"/>
      <c r="B21" s="154"/>
      <c r="C21" s="244" t="s">
        <v>197</v>
      </c>
      <c r="D21" s="245"/>
      <c r="E21" s="245"/>
      <c r="F21" s="245"/>
      <c r="G21" s="245"/>
      <c r="H21" s="156"/>
      <c r="I21" s="156"/>
      <c r="J21" s="156"/>
      <c r="K21" s="156"/>
      <c r="L21" s="156"/>
      <c r="M21" s="156"/>
      <c r="N21" s="155"/>
      <c r="O21" s="155"/>
      <c r="P21" s="155"/>
      <c r="Q21" s="155"/>
      <c r="R21" s="156"/>
      <c r="S21" s="156"/>
      <c r="T21" s="156"/>
      <c r="U21" s="156"/>
      <c r="V21" s="156"/>
      <c r="W21" s="156"/>
      <c r="X21" s="156"/>
      <c r="Y21" s="156"/>
      <c r="Z21" s="150"/>
      <c r="AA21" s="150"/>
      <c r="AB21" s="150"/>
      <c r="AC21" s="150"/>
      <c r="AD21" s="150"/>
      <c r="AE21" s="150"/>
      <c r="AF21" s="150"/>
      <c r="AG21" s="150" t="s">
        <v>153</v>
      </c>
      <c r="AH21" s="150"/>
      <c r="AI21" s="150"/>
      <c r="AJ21" s="150"/>
      <c r="AK21" s="150"/>
      <c r="AL21" s="150"/>
      <c r="AM21" s="150"/>
      <c r="AN21" s="150"/>
      <c r="AO21" s="150"/>
      <c r="AP21" s="150"/>
      <c r="AQ21" s="150"/>
      <c r="AR21" s="150"/>
      <c r="AS21" s="150"/>
      <c r="AT21" s="150"/>
      <c r="AU21" s="150"/>
      <c r="AV21" s="150"/>
      <c r="AW21" s="150"/>
      <c r="AX21" s="150"/>
      <c r="AY21" s="150"/>
      <c r="AZ21" s="150"/>
      <c r="BA21" s="187" t="str">
        <f>C21</f>
        <v>Vypracování technologického schéma , mapování datových bodů, nastavení parametrů, komplexní odzkoušení.</v>
      </c>
      <c r="BB21" s="150"/>
      <c r="BC21" s="150"/>
      <c r="BD21" s="150"/>
      <c r="BE21" s="150"/>
      <c r="BF21" s="150"/>
      <c r="BG21" s="150"/>
      <c r="BH21" s="150"/>
    </row>
    <row r="22" spans="1:60" ht="22.5" x14ac:dyDescent="0.2">
      <c r="A22" s="170">
        <v>11</v>
      </c>
      <c r="B22" s="171" t="s">
        <v>198</v>
      </c>
      <c r="C22" s="184" t="s">
        <v>199</v>
      </c>
      <c r="D22" s="172" t="s">
        <v>196</v>
      </c>
      <c r="E22" s="173">
        <v>18</v>
      </c>
      <c r="F22" s="174"/>
      <c r="G22" s="174"/>
      <c r="H22" s="174">
        <v>0</v>
      </c>
      <c r="I22" s="174">
        <v>0</v>
      </c>
      <c r="J22" s="174">
        <v>700</v>
      </c>
      <c r="K22" s="174">
        <v>12600</v>
      </c>
      <c r="L22" s="174">
        <v>21</v>
      </c>
      <c r="M22" s="174">
        <v>15246</v>
      </c>
      <c r="N22" s="173">
        <v>0</v>
      </c>
      <c r="O22" s="173">
        <v>0</v>
      </c>
      <c r="P22" s="173">
        <v>0</v>
      </c>
      <c r="Q22" s="173">
        <v>0</v>
      </c>
      <c r="R22" s="174"/>
      <c r="S22" s="174" t="s">
        <v>129</v>
      </c>
      <c r="T22" s="175" t="s">
        <v>114</v>
      </c>
      <c r="U22" s="156">
        <v>0</v>
      </c>
      <c r="V22" s="156">
        <v>0</v>
      </c>
      <c r="W22" s="156"/>
      <c r="X22" s="156" t="s">
        <v>115</v>
      </c>
      <c r="Y22" s="156" t="s">
        <v>116</v>
      </c>
      <c r="Z22" s="150"/>
      <c r="AA22" s="150"/>
      <c r="AB22" s="150"/>
      <c r="AC22" s="150"/>
      <c r="AD22" s="150"/>
      <c r="AE22" s="150"/>
      <c r="AF22" s="150"/>
      <c r="AG22" s="150" t="s">
        <v>117</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ht="33.75" outlineLevel="1" x14ac:dyDescent="0.2">
      <c r="A23" s="153"/>
      <c r="B23" s="154"/>
      <c r="C23" s="244" t="s">
        <v>200</v>
      </c>
      <c r="D23" s="245"/>
      <c r="E23" s="245"/>
      <c r="F23" s="245"/>
      <c r="G23" s="245"/>
      <c r="H23" s="156"/>
      <c r="I23" s="156"/>
      <c r="J23" s="156"/>
      <c r="K23" s="156"/>
      <c r="L23" s="156"/>
      <c r="M23" s="156"/>
      <c r="N23" s="155"/>
      <c r="O23" s="155"/>
      <c r="P23" s="155"/>
      <c r="Q23" s="155"/>
      <c r="R23" s="156"/>
      <c r="S23" s="156"/>
      <c r="T23" s="156"/>
      <c r="U23" s="156"/>
      <c r="V23" s="156"/>
      <c r="W23" s="156"/>
      <c r="X23" s="156"/>
      <c r="Y23" s="156"/>
      <c r="Z23" s="150"/>
      <c r="AA23" s="150"/>
      <c r="AB23" s="150"/>
      <c r="AC23" s="150"/>
      <c r="AD23" s="150"/>
      <c r="AE23" s="150"/>
      <c r="AF23" s="150"/>
      <c r="AG23" s="150" t="s">
        <v>153</v>
      </c>
      <c r="AH23" s="150"/>
      <c r="AI23" s="150"/>
      <c r="AJ23" s="150"/>
      <c r="AK23" s="150"/>
      <c r="AL23" s="150"/>
      <c r="AM23" s="150"/>
      <c r="AN23" s="150"/>
      <c r="AO23" s="150"/>
      <c r="AP23" s="150"/>
      <c r="AQ23" s="150"/>
      <c r="AR23" s="150"/>
      <c r="AS23" s="150"/>
      <c r="AT23" s="150"/>
      <c r="AU23" s="150"/>
      <c r="AV23" s="150"/>
      <c r="AW23" s="150"/>
      <c r="AX23" s="150"/>
      <c r="AY23" s="150"/>
      <c r="AZ23" s="150"/>
      <c r="BA23" s="187" t="str">
        <f>C23</f>
        <v>Uživatelská  vizualizace datových bodů do grafické centrály /pracovní stanici (PC)- dle použitého typu/ dálkových odečtů MT  v definovaném rozsahu   software,  nastavení paramerů, komplexní vyzkoušení funkcionality, odladění, předání.</v>
      </c>
      <c r="BB23" s="150"/>
      <c r="BC23" s="150"/>
      <c r="BD23" s="150"/>
      <c r="BE23" s="150"/>
      <c r="BF23" s="150"/>
      <c r="BG23" s="150"/>
      <c r="BH23" s="150"/>
    </row>
    <row r="24" spans="1:60" x14ac:dyDescent="0.2">
      <c r="A24" s="170">
        <v>12</v>
      </c>
      <c r="B24" s="171" t="s">
        <v>201</v>
      </c>
      <c r="C24" s="184" t="s">
        <v>202</v>
      </c>
      <c r="D24" s="172" t="s">
        <v>191</v>
      </c>
      <c r="E24" s="173">
        <v>1</v>
      </c>
      <c r="F24" s="174"/>
      <c r="G24" s="174"/>
      <c r="H24" s="174">
        <v>0</v>
      </c>
      <c r="I24" s="174">
        <v>0</v>
      </c>
      <c r="J24" s="174">
        <v>2238</v>
      </c>
      <c r="K24" s="174">
        <v>2238</v>
      </c>
      <c r="L24" s="174">
        <v>21</v>
      </c>
      <c r="M24" s="174">
        <v>2707.98</v>
      </c>
      <c r="N24" s="173">
        <v>0</v>
      </c>
      <c r="O24" s="173">
        <v>0</v>
      </c>
      <c r="P24" s="173">
        <v>0</v>
      </c>
      <c r="Q24" s="173">
        <v>0</v>
      </c>
      <c r="R24" s="174"/>
      <c r="S24" s="174" t="s">
        <v>129</v>
      </c>
      <c r="T24" s="175" t="s">
        <v>114</v>
      </c>
      <c r="U24" s="156">
        <v>0.5</v>
      </c>
      <c r="V24" s="156">
        <v>0.5</v>
      </c>
      <c r="W24" s="156"/>
      <c r="X24" s="156" t="s">
        <v>115</v>
      </c>
      <c r="Y24" s="156" t="s">
        <v>116</v>
      </c>
      <c r="Z24" s="150"/>
      <c r="AA24" s="150"/>
      <c r="AB24" s="150"/>
      <c r="AC24" s="150"/>
      <c r="AD24" s="150"/>
      <c r="AE24" s="150"/>
      <c r="AF24" s="150"/>
      <c r="AG24" s="150" t="s">
        <v>117</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ht="22.5" outlineLevel="1" x14ac:dyDescent="0.2">
      <c r="A25" s="153"/>
      <c r="B25" s="154"/>
      <c r="C25" s="244" t="s">
        <v>203</v>
      </c>
      <c r="D25" s="245"/>
      <c r="E25" s="245"/>
      <c r="F25" s="245"/>
      <c r="G25" s="245"/>
      <c r="H25" s="156"/>
      <c r="I25" s="156"/>
      <c r="J25" s="156"/>
      <c r="K25" s="156"/>
      <c r="L25" s="156"/>
      <c r="M25" s="156"/>
      <c r="N25" s="155"/>
      <c r="O25" s="155"/>
      <c r="P25" s="155"/>
      <c r="Q25" s="155"/>
      <c r="R25" s="156"/>
      <c r="S25" s="156"/>
      <c r="T25" s="156"/>
      <c r="U25" s="156"/>
      <c r="V25" s="156"/>
      <c r="W25" s="156"/>
      <c r="X25" s="156"/>
      <c r="Y25" s="156"/>
      <c r="Z25" s="150"/>
      <c r="AA25" s="150"/>
      <c r="AB25" s="150"/>
      <c r="AC25" s="150"/>
      <c r="AD25" s="150"/>
      <c r="AE25" s="150"/>
      <c r="AF25" s="150"/>
      <c r="AG25" s="150" t="s">
        <v>153</v>
      </c>
      <c r="AH25" s="150"/>
      <c r="AI25" s="150"/>
      <c r="AJ25" s="150"/>
      <c r="AK25" s="150"/>
      <c r="AL25" s="150"/>
      <c r="AM25" s="150"/>
      <c r="AN25" s="150"/>
      <c r="AO25" s="150"/>
      <c r="AP25" s="150"/>
      <c r="AQ25" s="150"/>
      <c r="AR25" s="150"/>
      <c r="AS25" s="150"/>
      <c r="AT25" s="150"/>
      <c r="AU25" s="150"/>
      <c r="AV25" s="150"/>
      <c r="AW25" s="150"/>
      <c r="AX25" s="150"/>
      <c r="AY25" s="150"/>
      <c r="AZ25" s="150"/>
      <c r="BA25" s="187" t="str">
        <f>C25</f>
        <v>Komplexní odkoušení s montážním pracovníkem, kontrola napojení, ověření měřených hodnot, nastavení základních hodnot dle RPD, ověření funkce funkce.</v>
      </c>
      <c r="BB25" s="150"/>
      <c r="BC25" s="150"/>
      <c r="BD25" s="150"/>
      <c r="BE25" s="150"/>
      <c r="BF25" s="150"/>
      <c r="BG25" s="150"/>
      <c r="BH25" s="150"/>
    </row>
    <row r="26" spans="1:60" x14ac:dyDescent="0.2">
      <c r="A26" s="164" t="s">
        <v>108</v>
      </c>
      <c r="B26" s="165" t="s">
        <v>75</v>
      </c>
      <c r="C26" s="188" t="s">
        <v>76</v>
      </c>
      <c r="D26" s="166"/>
      <c r="E26" s="167"/>
      <c r="F26" s="168"/>
      <c r="G26" s="168">
        <v>0</v>
      </c>
      <c r="H26" s="168"/>
      <c r="I26" s="168">
        <v>8090</v>
      </c>
      <c r="J26" s="168"/>
      <c r="K26" s="168">
        <v>9430</v>
      </c>
      <c r="L26" s="168"/>
      <c r="M26" s="168"/>
      <c r="N26" s="167"/>
      <c r="O26" s="167"/>
      <c r="P26" s="167"/>
      <c r="Q26" s="167"/>
      <c r="R26" s="168"/>
      <c r="S26" s="168"/>
      <c r="T26" s="169"/>
      <c r="U26" s="157"/>
      <c r="V26" s="157"/>
      <c r="W26" s="157"/>
      <c r="X26" s="157"/>
      <c r="Y26" s="157"/>
      <c r="AG26" t="s">
        <v>109</v>
      </c>
    </row>
    <row r="27" spans="1:60" x14ac:dyDescent="0.2">
      <c r="A27" s="153"/>
      <c r="B27" s="154"/>
      <c r="C27" s="244" t="s">
        <v>204</v>
      </c>
      <c r="D27" s="245"/>
      <c r="E27" s="245"/>
      <c r="F27" s="245"/>
      <c r="G27" s="245"/>
      <c r="H27" s="156"/>
      <c r="I27" s="156"/>
      <c r="J27" s="156"/>
      <c r="K27" s="156"/>
      <c r="L27" s="156"/>
      <c r="M27" s="156"/>
      <c r="N27" s="155"/>
      <c r="O27" s="155"/>
      <c r="P27" s="155"/>
      <c r="Q27" s="155"/>
      <c r="R27" s="156"/>
      <c r="S27" s="156"/>
      <c r="T27" s="156"/>
      <c r="U27" s="156"/>
      <c r="V27" s="156"/>
      <c r="W27" s="156"/>
      <c r="X27" s="156"/>
      <c r="Y27" s="156"/>
      <c r="Z27" s="150"/>
      <c r="AA27" s="150"/>
      <c r="AB27" s="150"/>
      <c r="AC27" s="150"/>
      <c r="AD27" s="150"/>
      <c r="AE27" s="150"/>
      <c r="AF27" s="150"/>
      <c r="AG27" s="150" t="s">
        <v>153</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ht="22.5" x14ac:dyDescent="0.2">
      <c r="A28" s="176">
        <v>13</v>
      </c>
      <c r="B28" s="177" t="s">
        <v>205</v>
      </c>
      <c r="C28" s="183" t="s">
        <v>206</v>
      </c>
      <c r="D28" s="178" t="s">
        <v>175</v>
      </c>
      <c r="E28" s="179">
        <v>1</v>
      </c>
      <c r="F28" s="180"/>
      <c r="G28" s="180"/>
      <c r="H28" s="180">
        <v>890</v>
      </c>
      <c r="I28" s="180">
        <v>890</v>
      </c>
      <c r="J28" s="180">
        <v>0</v>
      </c>
      <c r="K28" s="180">
        <v>0</v>
      </c>
      <c r="L28" s="180">
        <v>21</v>
      </c>
      <c r="M28" s="180">
        <v>1076.9000000000001</v>
      </c>
      <c r="N28" s="179">
        <v>0</v>
      </c>
      <c r="O28" s="179">
        <v>0</v>
      </c>
      <c r="P28" s="179">
        <v>0</v>
      </c>
      <c r="Q28" s="179">
        <v>0</v>
      </c>
      <c r="R28" s="180"/>
      <c r="S28" s="180" t="s">
        <v>129</v>
      </c>
      <c r="T28" s="181" t="s">
        <v>114</v>
      </c>
      <c r="U28" s="156">
        <v>0</v>
      </c>
      <c r="V28" s="156">
        <v>0</v>
      </c>
      <c r="W28" s="156"/>
      <c r="X28" s="156" t="s">
        <v>121</v>
      </c>
      <c r="Y28" s="156" t="s">
        <v>116</v>
      </c>
      <c r="Z28" s="150"/>
      <c r="AA28" s="150"/>
      <c r="AB28" s="150"/>
      <c r="AC28" s="150"/>
      <c r="AD28" s="150"/>
      <c r="AE28" s="150"/>
      <c r="AF28" s="150"/>
      <c r="AG28" s="150" t="s">
        <v>122</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ht="33.75" x14ac:dyDescent="0.2">
      <c r="A29" s="176">
        <v>14</v>
      </c>
      <c r="B29" s="177" t="s">
        <v>207</v>
      </c>
      <c r="C29" s="183" t="s">
        <v>208</v>
      </c>
      <c r="D29" s="178" t="s">
        <v>159</v>
      </c>
      <c r="E29" s="179">
        <v>6</v>
      </c>
      <c r="F29" s="180"/>
      <c r="G29" s="180"/>
      <c r="H29" s="180">
        <v>890</v>
      </c>
      <c r="I29" s="180">
        <v>5340</v>
      </c>
      <c r="J29" s="180">
        <v>0</v>
      </c>
      <c r="K29" s="180">
        <v>0</v>
      </c>
      <c r="L29" s="180">
        <v>21</v>
      </c>
      <c r="M29" s="180">
        <v>6461.4</v>
      </c>
      <c r="N29" s="179">
        <v>0</v>
      </c>
      <c r="O29" s="179">
        <v>0</v>
      </c>
      <c r="P29" s="179">
        <v>0</v>
      </c>
      <c r="Q29" s="179">
        <v>0</v>
      </c>
      <c r="R29" s="180"/>
      <c r="S29" s="180" t="s">
        <v>129</v>
      </c>
      <c r="T29" s="181" t="s">
        <v>114</v>
      </c>
      <c r="U29" s="156">
        <v>0</v>
      </c>
      <c r="V29" s="156">
        <v>0</v>
      </c>
      <c r="W29" s="156"/>
      <c r="X29" s="156" t="s">
        <v>121</v>
      </c>
      <c r="Y29" s="156" t="s">
        <v>116</v>
      </c>
      <c r="Z29" s="150"/>
      <c r="AA29" s="150"/>
      <c r="AB29" s="150"/>
      <c r="AC29" s="150"/>
      <c r="AD29" s="150"/>
      <c r="AE29" s="150"/>
      <c r="AF29" s="150"/>
      <c r="AG29" s="150" t="s">
        <v>122</v>
      </c>
      <c r="AH29" s="150"/>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row>
    <row r="30" spans="1:60" x14ac:dyDescent="0.2">
      <c r="A30" s="176">
        <v>15</v>
      </c>
      <c r="B30" s="177" t="s">
        <v>209</v>
      </c>
      <c r="C30" s="183" t="s">
        <v>210</v>
      </c>
      <c r="D30" s="178" t="s">
        <v>139</v>
      </c>
      <c r="E30" s="179">
        <v>1</v>
      </c>
      <c r="F30" s="180"/>
      <c r="G30" s="180"/>
      <c r="H30" s="180">
        <v>0</v>
      </c>
      <c r="I30" s="180">
        <v>0</v>
      </c>
      <c r="J30" s="180">
        <v>850</v>
      </c>
      <c r="K30" s="180">
        <v>850</v>
      </c>
      <c r="L30" s="180">
        <v>21</v>
      </c>
      <c r="M30" s="180">
        <v>1028.5</v>
      </c>
      <c r="N30" s="179">
        <v>0</v>
      </c>
      <c r="O30" s="179">
        <v>0</v>
      </c>
      <c r="P30" s="179">
        <v>0</v>
      </c>
      <c r="Q30" s="179">
        <v>0</v>
      </c>
      <c r="R30" s="180"/>
      <c r="S30" s="180" t="s">
        <v>211</v>
      </c>
      <c r="T30" s="181" t="s">
        <v>114</v>
      </c>
      <c r="U30" s="156">
        <v>0.66300000000000003</v>
      </c>
      <c r="V30" s="156">
        <v>0.66300000000000003</v>
      </c>
      <c r="W30" s="156"/>
      <c r="X30" s="156" t="s">
        <v>115</v>
      </c>
      <c r="Y30" s="156" t="s">
        <v>116</v>
      </c>
      <c r="Z30" s="150"/>
      <c r="AA30" s="150"/>
      <c r="AB30" s="150"/>
      <c r="AC30" s="150"/>
      <c r="AD30" s="150"/>
      <c r="AE30" s="150"/>
      <c r="AF30" s="150"/>
      <c r="AG30" s="150" t="s">
        <v>117</v>
      </c>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x14ac:dyDescent="0.2">
      <c r="A31" s="176">
        <v>16</v>
      </c>
      <c r="B31" s="177" t="s">
        <v>212</v>
      </c>
      <c r="C31" s="183" t="s">
        <v>213</v>
      </c>
      <c r="D31" s="178" t="s">
        <v>191</v>
      </c>
      <c r="E31" s="179">
        <v>1</v>
      </c>
      <c r="F31" s="180"/>
      <c r="G31" s="180"/>
      <c r="H31" s="180">
        <v>1860</v>
      </c>
      <c r="I31" s="180">
        <v>1860</v>
      </c>
      <c r="J31" s="180">
        <v>0</v>
      </c>
      <c r="K31" s="180">
        <v>0</v>
      </c>
      <c r="L31" s="180">
        <v>21</v>
      </c>
      <c r="M31" s="180">
        <v>2250.6</v>
      </c>
      <c r="N31" s="179">
        <v>0</v>
      </c>
      <c r="O31" s="179">
        <v>0</v>
      </c>
      <c r="P31" s="179">
        <v>0</v>
      </c>
      <c r="Q31" s="179">
        <v>0</v>
      </c>
      <c r="R31" s="180"/>
      <c r="S31" s="180" t="s">
        <v>129</v>
      </c>
      <c r="T31" s="181" t="s">
        <v>114</v>
      </c>
      <c r="U31" s="156">
        <v>0</v>
      </c>
      <c r="V31" s="156">
        <v>0</v>
      </c>
      <c r="W31" s="156"/>
      <c r="X31" s="156" t="s">
        <v>121</v>
      </c>
      <c r="Y31" s="156" t="s">
        <v>116</v>
      </c>
      <c r="Z31" s="150"/>
      <c r="AA31" s="150"/>
      <c r="AB31" s="150"/>
      <c r="AC31" s="150"/>
      <c r="AD31" s="150"/>
      <c r="AE31" s="150"/>
      <c r="AF31" s="150"/>
      <c r="AG31" s="150" t="s">
        <v>122</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x14ac:dyDescent="0.2">
      <c r="A32" s="176">
        <v>17</v>
      </c>
      <c r="B32" s="177" t="s">
        <v>214</v>
      </c>
      <c r="C32" s="183" t="s">
        <v>215</v>
      </c>
      <c r="D32" s="178" t="s">
        <v>191</v>
      </c>
      <c r="E32" s="179">
        <v>8</v>
      </c>
      <c r="F32" s="180"/>
      <c r="G32" s="180"/>
      <c r="H32" s="180">
        <v>0</v>
      </c>
      <c r="I32" s="180">
        <v>0</v>
      </c>
      <c r="J32" s="180">
        <v>585</v>
      </c>
      <c r="K32" s="180">
        <v>4680</v>
      </c>
      <c r="L32" s="180">
        <v>21</v>
      </c>
      <c r="M32" s="180">
        <v>5662.8</v>
      </c>
      <c r="N32" s="179">
        <v>0</v>
      </c>
      <c r="O32" s="179">
        <v>0</v>
      </c>
      <c r="P32" s="179">
        <v>0</v>
      </c>
      <c r="Q32" s="179">
        <v>0</v>
      </c>
      <c r="R32" s="180"/>
      <c r="S32" s="180" t="s">
        <v>129</v>
      </c>
      <c r="T32" s="181" t="s">
        <v>114</v>
      </c>
      <c r="U32" s="156">
        <v>0.8</v>
      </c>
      <c r="V32" s="156">
        <v>6.4</v>
      </c>
      <c r="W32" s="156"/>
      <c r="X32" s="156" t="s">
        <v>115</v>
      </c>
      <c r="Y32" s="156" t="s">
        <v>116</v>
      </c>
      <c r="Z32" s="150"/>
      <c r="AA32" s="150"/>
      <c r="AB32" s="150"/>
      <c r="AC32" s="150"/>
      <c r="AD32" s="150"/>
      <c r="AE32" s="150"/>
      <c r="AF32" s="150"/>
      <c r="AG32" s="150" t="s">
        <v>117</v>
      </c>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x14ac:dyDescent="0.2">
      <c r="A33" s="176">
        <v>18</v>
      </c>
      <c r="B33" s="177" t="s">
        <v>216</v>
      </c>
      <c r="C33" s="183" t="s">
        <v>217</v>
      </c>
      <c r="D33" s="178" t="s">
        <v>191</v>
      </c>
      <c r="E33" s="179">
        <v>5</v>
      </c>
      <c r="F33" s="180"/>
      <c r="G33" s="180"/>
      <c r="H33" s="180">
        <v>0</v>
      </c>
      <c r="I33" s="180">
        <v>0</v>
      </c>
      <c r="J33" s="180">
        <v>650</v>
      </c>
      <c r="K33" s="180">
        <v>3250</v>
      </c>
      <c r="L33" s="180">
        <v>21</v>
      </c>
      <c r="M33" s="180">
        <v>3932.5</v>
      </c>
      <c r="N33" s="179">
        <v>0</v>
      </c>
      <c r="O33" s="179">
        <v>0</v>
      </c>
      <c r="P33" s="179">
        <v>0</v>
      </c>
      <c r="Q33" s="179">
        <v>0</v>
      </c>
      <c r="R33" s="180"/>
      <c r="S33" s="180" t="s">
        <v>129</v>
      </c>
      <c r="T33" s="181" t="s">
        <v>114</v>
      </c>
      <c r="U33" s="156">
        <v>0.8</v>
      </c>
      <c r="V33" s="156">
        <v>4</v>
      </c>
      <c r="W33" s="156"/>
      <c r="X33" s="156" t="s">
        <v>115</v>
      </c>
      <c r="Y33" s="156" t="s">
        <v>116</v>
      </c>
      <c r="Z33" s="150"/>
      <c r="AA33" s="150"/>
      <c r="AB33" s="150"/>
      <c r="AC33" s="150"/>
      <c r="AD33" s="150"/>
      <c r="AE33" s="150"/>
      <c r="AF33" s="150"/>
      <c r="AG33" s="150" t="s">
        <v>117</v>
      </c>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x14ac:dyDescent="0.2">
      <c r="A34" s="170">
        <v>19</v>
      </c>
      <c r="B34" s="171" t="s">
        <v>218</v>
      </c>
      <c r="C34" s="184" t="s">
        <v>219</v>
      </c>
      <c r="D34" s="172" t="s">
        <v>191</v>
      </c>
      <c r="E34" s="173">
        <v>1</v>
      </c>
      <c r="F34" s="174"/>
      <c r="G34" s="174"/>
      <c r="H34" s="174">
        <v>0</v>
      </c>
      <c r="I34" s="174">
        <v>0</v>
      </c>
      <c r="J34" s="174">
        <v>650</v>
      </c>
      <c r="K34" s="174">
        <v>650</v>
      </c>
      <c r="L34" s="174">
        <v>21</v>
      </c>
      <c r="M34" s="174">
        <v>786.5</v>
      </c>
      <c r="N34" s="173">
        <v>0</v>
      </c>
      <c r="O34" s="173">
        <v>0</v>
      </c>
      <c r="P34" s="173">
        <v>0</v>
      </c>
      <c r="Q34" s="173">
        <v>0</v>
      </c>
      <c r="R34" s="174"/>
      <c r="S34" s="174" t="s">
        <v>129</v>
      </c>
      <c r="T34" s="175" t="s">
        <v>114</v>
      </c>
      <c r="U34" s="156">
        <v>0</v>
      </c>
      <c r="V34" s="156">
        <v>0</v>
      </c>
      <c r="W34" s="156"/>
      <c r="X34" s="156" t="s">
        <v>115</v>
      </c>
      <c r="Y34" s="156" t="s">
        <v>116</v>
      </c>
      <c r="Z34" s="150"/>
      <c r="AA34" s="150"/>
      <c r="AB34" s="150"/>
      <c r="AC34" s="150"/>
      <c r="AD34" s="150"/>
      <c r="AE34" s="150"/>
      <c r="AF34" s="150"/>
      <c r="AG34" s="150" t="s">
        <v>117</v>
      </c>
      <c r="AH34" s="150"/>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ht="22.5" outlineLevel="1" x14ac:dyDescent="0.2">
      <c r="A35" s="153"/>
      <c r="B35" s="154"/>
      <c r="C35" s="244" t="s">
        <v>220</v>
      </c>
      <c r="D35" s="245"/>
      <c r="E35" s="245"/>
      <c r="F35" s="245"/>
      <c r="G35" s="245"/>
      <c r="H35" s="156"/>
      <c r="I35" s="156"/>
      <c r="J35" s="156"/>
      <c r="K35" s="156"/>
      <c r="L35" s="156"/>
      <c r="M35" s="156"/>
      <c r="N35" s="155"/>
      <c r="O35" s="155"/>
      <c r="P35" s="155"/>
      <c r="Q35" s="155"/>
      <c r="R35" s="156"/>
      <c r="S35" s="156"/>
      <c r="T35" s="156"/>
      <c r="U35" s="156"/>
      <c r="V35" s="156"/>
      <c r="W35" s="156"/>
      <c r="X35" s="156"/>
      <c r="Y35" s="156"/>
      <c r="Z35" s="150"/>
      <c r="AA35" s="150"/>
      <c r="AB35" s="150"/>
      <c r="AC35" s="150"/>
      <c r="AD35" s="150"/>
      <c r="AE35" s="150"/>
      <c r="AF35" s="150"/>
      <c r="AG35" s="150" t="s">
        <v>153</v>
      </c>
      <c r="AH35" s="150"/>
      <c r="AI35" s="150"/>
      <c r="AJ35" s="150"/>
      <c r="AK35" s="150"/>
      <c r="AL35" s="150"/>
      <c r="AM35" s="150"/>
      <c r="AN35" s="150"/>
      <c r="AO35" s="150"/>
      <c r="AP35" s="150"/>
      <c r="AQ35" s="150"/>
      <c r="AR35" s="150"/>
      <c r="AS35" s="150"/>
      <c r="AT35" s="150"/>
      <c r="AU35" s="150"/>
      <c r="AV35" s="150"/>
      <c r="AW35" s="150"/>
      <c r="AX35" s="150"/>
      <c r="AY35" s="150"/>
      <c r="AZ35" s="150"/>
      <c r="BA35" s="187" t="str">
        <f>C35</f>
        <v>Zapojení napájení a ovládání, připojení kabelů  na svorky, utažení ucpávky  kabelu,  nastavení hodnoty dle požadavku PD</v>
      </c>
      <c r="BB35" s="150"/>
      <c r="BC35" s="150"/>
      <c r="BD35" s="150"/>
      <c r="BE35" s="150"/>
      <c r="BF35" s="150"/>
      <c r="BG35" s="150"/>
      <c r="BH35" s="150"/>
    </row>
    <row r="36" spans="1:60" x14ac:dyDescent="0.2">
      <c r="A36" s="3"/>
      <c r="B36" s="4"/>
      <c r="C36" s="185"/>
      <c r="D36" s="6"/>
      <c r="E36" s="3"/>
      <c r="F36" s="3"/>
      <c r="G36" s="3"/>
      <c r="H36" s="3"/>
      <c r="I36" s="3"/>
      <c r="J36" s="3"/>
      <c r="K36" s="3"/>
      <c r="L36" s="3"/>
      <c r="M36" s="3"/>
      <c r="N36" s="3"/>
      <c r="O36" s="3"/>
      <c r="P36" s="3"/>
      <c r="Q36" s="3"/>
      <c r="R36" s="3"/>
      <c r="S36" s="3"/>
      <c r="T36" s="3"/>
      <c r="U36" s="3"/>
      <c r="V36" s="3"/>
      <c r="W36" s="3"/>
      <c r="X36" s="3"/>
      <c r="Y36" s="3"/>
      <c r="AE36">
        <v>15</v>
      </c>
      <c r="AF36">
        <v>21</v>
      </c>
      <c r="AG36" t="s">
        <v>94</v>
      </c>
    </row>
    <row r="37" spans="1:60" x14ac:dyDescent="0.2">
      <c r="C37" s="186"/>
      <c r="D37" s="10"/>
      <c r="AG37" t="s">
        <v>172</v>
      </c>
    </row>
    <row r="38" spans="1:60" x14ac:dyDescent="0.2">
      <c r="D38" s="10"/>
    </row>
    <row r="39" spans="1:60" x14ac:dyDescent="0.2">
      <c r="D39" s="10"/>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0">
    <mergeCell ref="C23:G23"/>
    <mergeCell ref="C25:G25"/>
    <mergeCell ref="C27:G27"/>
    <mergeCell ref="C35:G35"/>
    <mergeCell ref="A1:G1"/>
    <mergeCell ref="C2:G2"/>
    <mergeCell ref="C3:G3"/>
    <mergeCell ref="C4:G4"/>
    <mergeCell ref="C10:G10"/>
    <mergeCell ref="C21:G2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1E897-C83F-4A62-89CE-9895CBD54133}">
  <sheetPr>
    <outlinePr summaryBelow="0"/>
  </sheetPr>
  <dimension ref="A1:BH4999"/>
  <sheetViews>
    <sheetView workbookViewId="0">
      <pane ySplit="7" topLeftCell="A8" activePane="bottomLeft" state="frozen"/>
      <selection pane="bottomLeft" activeCell="G18" sqref="G18"/>
    </sheetView>
  </sheetViews>
  <sheetFormatPr defaultRowHeight="12.75" outlineLevelRow="2"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 min="53" max="53" width="73.7109375"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57</v>
      </c>
      <c r="C4" s="250" t="s">
        <v>58</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77</v>
      </c>
      <c r="C8" s="182" t="s">
        <v>78</v>
      </c>
      <c r="D8" s="160"/>
      <c r="E8" s="161"/>
      <c r="F8" s="162"/>
      <c r="G8" s="162">
        <v>0</v>
      </c>
      <c r="H8" s="162"/>
      <c r="I8" s="162">
        <v>51848</v>
      </c>
      <c r="J8" s="162"/>
      <c r="K8" s="162">
        <v>2800</v>
      </c>
      <c r="L8" s="162"/>
      <c r="M8" s="162"/>
      <c r="N8" s="161"/>
      <c r="O8" s="161"/>
      <c r="P8" s="161"/>
      <c r="Q8" s="161"/>
      <c r="R8" s="162"/>
      <c r="S8" s="162"/>
      <c r="T8" s="163"/>
      <c r="U8" s="157"/>
      <c r="V8" s="157"/>
      <c r="W8" s="157"/>
      <c r="X8" s="157"/>
      <c r="Y8" s="157"/>
      <c r="AG8" t="s">
        <v>109</v>
      </c>
    </row>
    <row r="9" spans="1:60" x14ac:dyDescent="0.2">
      <c r="A9" s="170">
        <v>1</v>
      </c>
      <c r="B9" s="171" t="s">
        <v>221</v>
      </c>
      <c r="C9" s="184" t="s">
        <v>222</v>
      </c>
      <c r="D9" s="172" t="s">
        <v>175</v>
      </c>
      <c r="E9" s="173">
        <v>4</v>
      </c>
      <c r="F9" s="174"/>
      <c r="G9" s="174"/>
      <c r="H9" s="174">
        <v>6972</v>
      </c>
      <c r="I9" s="174">
        <v>27888</v>
      </c>
      <c r="J9" s="174">
        <v>0</v>
      </c>
      <c r="K9" s="174">
        <v>0</v>
      </c>
      <c r="L9" s="174">
        <v>21</v>
      </c>
      <c r="M9" s="174">
        <v>33744.480000000003</v>
      </c>
      <c r="N9" s="173">
        <v>0</v>
      </c>
      <c r="O9" s="173">
        <v>0</v>
      </c>
      <c r="P9" s="173">
        <v>0</v>
      </c>
      <c r="Q9" s="173">
        <v>0</v>
      </c>
      <c r="R9" s="174"/>
      <c r="S9" s="174" t="s">
        <v>129</v>
      </c>
      <c r="T9" s="175" t="s">
        <v>114</v>
      </c>
      <c r="U9" s="156">
        <v>0</v>
      </c>
      <c r="V9" s="156">
        <v>0</v>
      </c>
      <c r="W9" s="156"/>
      <c r="X9" s="156" t="s">
        <v>121</v>
      </c>
      <c r="Y9" s="156" t="s">
        <v>116</v>
      </c>
      <c r="Z9" s="150"/>
      <c r="AA9" s="150"/>
      <c r="AB9" s="150"/>
      <c r="AC9" s="150"/>
      <c r="AD9" s="150"/>
      <c r="AE9" s="150"/>
      <c r="AF9" s="150"/>
      <c r="AG9" s="150" t="s">
        <v>122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x14ac:dyDescent="0.2">
      <c r="A10" s="170">
        <v>2</v>
      </c>
      <c r="B10" s="171" t="s">
        <v>223</v>
      </c>
      <c r="C10" s="184" t="s">
        <v>224</v>
      </c>
      <c r="D10" s="172" t="s">
        <v>139</v>
      </c>
      <c r="E10" s="173">
        <v>4</v>
      </c>
      <c r="F10" s="174"/>
      <c r="G10" s="174"/>
      <c r="H10" s="174">
        <v>5990</v>
      </c>
      <c r="I10" s="174">
        <v>23960</v>
      </c>
      <c r="J10" s="174">
        <v>0</v>
      </c>
      <c r="K10" s="174">
        <v>0</v>
      </c>
      <c r="L10" s="174">
        <v>21</v>
      </c>
      <c r="M10" s="174">
        <v>28991.599999999999</v>
      </c>
      <c r="N10" s="173">
        <v>0</v>
      </c>
      <c r="O10" s="173">
        <v>0</v>
      </c>
      <c r="P10" s="173">
        <v>0</v>
      </c>
      <c r="Q10" s="173">
        <v>0</v>
      </c>
      <c r="R10" s="174"/>
      <c r="S10" s="174" t="s">
        <v>129</v>
      </c>
      <c r="T10" s="175" t="s">
        <v>114</v>
      </c>
      <c r="U10" s="156">
        <v>0</v>
      </c>
      <c r="V10" s="156">
        <v>0</v>
      </c>
      <c r="W10" s="156"/>
      <c r="X10" s="156" t="s">
        <v>121</v>
      </c>
      <c r="Y10" s="156" t="s">
        <v>116</v>
      </c>
      <c r="Z10" s="150"/>
      <c r="AA10" s="150"/>
      <c r="AB10" s="150"/>
      <c r="AC10" s="150"/>
      <c r="AD10" s="150"/>
      <c r="AE10" s="150"/>
      <c r="AF10" s="150"/>
      <c r="AG10" s="150" t="s">
        <v>122</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ht="22.5" outlineLevel="1" x14ac:dyDescent="0.2">
      <c r="A11" s="153"/>
      <c r="B11" s="154"/>
      <c r="C11" s="244" t="s">
        <v>228</v>
      </c>
      <c r="D11" s="245"/>
      <c r="E11" s="245"/>
      <c r="F11" s="245"/>
      <c r="G11" s="245"/>
      <c r="H11" s="156"/>
      <c r="I11" s="156"/>
      <c r="J11" s="156"/>
      <c r="K11" s="156"/>
      <c r="L11" s="156"/>
      <c r="M11" s="156"/>
      <c r="N11" s="155"/>
      <c r="O11" s="155"/>
      <c r="P11" s="155"/>
      <c r="Q11" s="155"/>
      <c r="R11" s="156"/>
      <c r="S11" s="156"/>
      <c r="T11" s="156"/>
      <c r="U11" s="156"/>
      <c r="V11" s="156"/>
      <c r="W11" s="156"/>
      <c r="X11" s="156"/>
      <c r="Y11" s="156"/>
      <c r="Z11" s="150"/>
      <c r="AA11" s="150"/>
      <c r="AB11" s="150"/>
      <c r="AC11" s="150"/>
      <c r="AD11" s="150"/>
      <c r="AE11" s="150"/>
      <c r="AF11" s="150"/>
      <c r="AG11" s="150" t="s">
        <v>153</v>
      </c>
      <c r="AH11" s="150"/>
      <c r="AI11" s="150"/>
      <c r="AJ11" s="150"/>
      <c r="AK11" s="150"/>
      <c r="AL11" s="150"/>
      <c r="AM11" s="150"/>
      <c r="AN11" s="150"/>
      <c r="AO11" s="150"/>
      <c r="AP11" s="150"/>
      <c r="AQ11" s="150"/>
      <c r="AR11" s="150"/>
      <c r="AS11" s="150"/>
      <c r="AT11" s="150"/>
      <c r="AU11" s="150"/>
      <c r="AV11" s="150"/>
      <c r="AW11" s="150"/>
      <c r="AX11" s="150"/>
      <c r="AY11" s="150"/>
      <c r="AZ11" s="150"/>
      <c r="BA11" s="187" t="str">
        <f>C11</f>
        <v>El.servopohon, bez zpětné pružiny, bez doplňků, jm. moment  2kN, napájení  24 VAC,  50 Hz,  19 VA, řízení 0-10VDC,</v>
      </c>
      <c r="BB11" s="150"/>
      <c r="BC11" s="150"/>
      <c r="BD11" s="150"/>
      <c r="BE11" s="150"/>
      <c r="BF11" s="150"/>
      <c r="BG11" s="150"/>
      <c r="BH11" s="150"/>
    </row>
    <row r="12" spans="1:60" outlineLevel="2" x14ac:dyDescent="0.2">
      <c r="A12" s="153"/>
      <c r="B12" s="154"/>
      <c r="C12" s="253" t="s">
        <v>225</v>
      </c>
      <c r="D12" s="254"/>
      <c r="E12" s="254"/>
      <c r="F12" s="254"/>
      <c r="G12" s="254"/>
      <c r="H12" s="156"/>
      <c r="I12" s="156"/>
      <c r="J12" s="156"/>
      <c r="K12" s="156"/>
      <c r="L12" s="156"/>
      <c r="M12" s="156"/>
      <c r="N12" s="155"/>
      <c r="O12" s="155"/>
      <c r="P12" s="155"/>
      <c r="Q12" s="155"/>
      <c r="R12" s="156"/>
      <c r="S12" s="156"/>
      <c r="T12" s="156"/>
      <c r="U12" s="156"/>
      <c r="V12" s="156"/>
      <c r="W12" s="156"/>
      <c r="X12" s="156"/>
      <c r="Y12" s="156"/>
      <c r="Z12" s="150"/>
      <c r="AA12" s="150"/>
      <c r="AB12" s="150"/>
      <c r="AC12" s="150"/>
      <c r="AD12" s="150"/>
      <c r="AE12" s="150"/>
      <c r="AF12" s="150"/>
      <c r="AG12" s="150" t="s">
        <v>153</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ht="22.5" x14ac:dyDescent="0.2">
      <c r="A13" s="170">
        <v>3</v>
      </c>
      <c r="B13" s="171" t="s">
        <v>226</v>
      </c>
      <c r="C13" s="184" t="s">
        <v>227</v>
      </c>
      <c r="D13" s="172" t="s">
        <v>139</v>
      </c>
      <c r="E13" s="173">
        <v>4</v>
      </c>
      <c r="F13" s="174"/>
      <c r="G13" s="174"/>
      <c r="H13" s="174">
        <v>0</v>
      </c>
      <c r="I13" s="174">
        <v>0</v>
      </c>
      <c r="J13" s="174">
        <v>700</v>
      </c>
      <c r="K13" s="174">
        <v>2800</v>
      </c>
      <c r="L13" s="174">
        <v>21</v>
      </c>
      <c r="M13" s="174">
        <v>3388</v>
      </c>
      <c r="N13" s="173">
        <v>0</v>
      </c>
      <c r="O13" s="173">
        <v>0</v>
      </c>
      <c r="P13" s="173">
        <v>0</v>
      </c>
      <c r="Q13" s="173">
        <v>0</v>
      </c>
      <c r="R13" s="174"/>
      <c r="S13" s="174" t="s">
        <v>113</v>
      </c>
      <c r="T13" s="175" t="s">
        <v>114</v>
      </c>
      <c r="U13" s="156">
        <v>1.1200000000000001</v>
      </c>
      <c r="V13" s="156">
        <v>4.4800000000000004</v>
      </c>
      <c r="W13" s="156"/>
      <c r="X13" s="156" t="s">
        <v>115</v>
      </c>
      <c r="Y13" s="156" t="s">
        <v>116</v>
      </c>
      <c r="Z13" s="150"/>
      <c r="AA13" s="150"/>
      <c r="AB13" s="150"/>
      <c r="AC13" s="150"/>
      <c r="AD13" s="150"/>
      <c r="AE13" s="150"/>
      <c r="AF13" s="150"/>
      <c r="AG13" s="150" t="s">
        <v>117</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3"/>
      <c r="B14" s="4"/>
      <c r="C14" s="185"/>
      <c r="D14" s="6"/>
      <c r="E14" s="3"/>
      <c r="F14" s="3"/>
      <c r="G14" s="3"/>
      <c r="H14" s="3"/>
      <c r="I14" s="3"/>
      <c r="J14" s="3"/>
      <c r="K14" s="3"/>
      <c r="L14" s="3"/>
      <c r="M14" s="3"/>
      <c r="N14" s="3"/>
      <c r="O14" s="3"/>
      <c r="P14" s="3"/>
      <c r="Q14" s="3"/>
      <c r="R14" s="3"/>
      <c r="S14" s="3"/>
      <c r="T14" s="3"/>
      <c r="U14" s="3"/>
      <c r="V14" s="3"/>
      <c r="W14" s="3"/>
      <c r="X14" s="3"/>
      <c r="Y14" s="3"/>
      <c r="AE14">
        <v>15</v>
      </c>
      <c r="AF14">
        <v>21</v>
      </c>
      <c r="AG14" t="s">
        <v>94</v>
      </c>
    </row>
    <row r="15" spans="1:60" x14ac:dyDescent="0.2">
      <c r="C15" s="186"/>
      <c r="D15" s="10"/>
      <c r="AG15" t="s">
        <v>172</v>
      </c>
    </row>
    <row r="16" spans="1:60" x14ac:dyDescent="0.2">
      <c r="D16" s="10"/>
    </row>
    <row r="17" spans="4:4" x14ac:dyDescent="0.2">
      <c r="D17" s="10"/>
    </row>
    <row r="18" spans="4:4" x14ac:dyDescent="0.2">
      <c r="D18" s="10"/>
    </row>
    <row r="19" spans="4:4" x14ac:dyDescent="0.2">
      <c r="D19" s="10"/>
    </row>
    <row r="20" spans="4:4" x14ac:dyDescent="0.2">
      <c r="D20" s="10"/>
    </row>
    <row r="21" spans="4:4" x14ac:dyDescent="0.2">
      <c r="D21" s="10"/>
    </row>
    <row r="22" spans="4:4" x14ac:dyDescent="0.2">
      <c r="D22" s="10"/>
    </row>
    <row r="23" spans="4:4" x14ac:dyDescent="0.2">
      <c r="D23" s="10"/>
    </row>
    <row r="24" spans="4:4" x14ac:dyDescent="0.2">
      <c r="D24" s="10"/>
    </row>
    <row r="25" spans="4:4" x14ac:dyDescent="0.2">
      <c r="D25" s="10"/>
    </row>
    <row r="26" spans="4:4" x14ac:dyDescent="0.2">
      <c r="D26" s="10"/>
    </row>
    <row r="27" spans="4:4" x14ac:dyDescent="0.2">
      <c r="D27" s="10"/>
    </row>
    <row r="28" spans="4:4" x14ac:dyDescent="0.2">
      <c r="D28" s="10"/>
    </row>
    <row r="29" spans="4:4" x14ac:dyDescent="0.2">
      <c r="D29" s="10"/>
    </row>
    <row r="30" spans="4:4" x14ac:dyDescent="0.2">
      <c r="D30" s="10"/>
    </row>
    <row r="31" spans="4:4" x14ac:dyDescent="0.2">
      <c r="D31" s="10"/>
    </row>
    <row r="32" spans="4:4"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sheetData>
  <mergeCells count="6">
    <mergeCell ref="C12:G12"/>
    <mergeCell ref="A1:G1"/>
    <mergeCell ref="C2:G2"/>
    <mergeCell ref="C3:G3"/>
    <mergeCell ref="C4:G4"/>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SO01 SO03.01 Pol</vt:lpstr>
      <vt:lpstr>SO01 SO03.02 Pol</vt:lpstr>
      <vt:lpstr>SO01 SO03.03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SO03.01 Pol'!Názvy_tisku</vt:lpstr>
      <vt:lpstr>'SO01 SO03.02 Pol'!Názvy_tisku</vt:lpstr>
      <vt:lpstr>'SO01 SO03.03 Pol'!Názvy_tisku</vt:lpstr>
      <vt:lpstr>oadresa</vt:lpstr>
      <vt:lpstr>Stavba!Objednatel</vt:lpstr>
      <vt:lpstr>Stavba!Objekt</vt:lpstr>
      <vt:lpstr>'SO01 SO03.01 Pol'!Oblast_tisku</vt:lpstr>
      <vt:lpstr>'SO01 SO03.02 Pol'!Oblast_tisku</vt:lpstr>
      <vt:lpstr>'SO01 SO03.03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Suský</dc:creator>
  <cp:lastModifiedBy>Horák Martin</cp:lastModifiedBy>
  <cp:lastPrinted>2019-03-19T12:27:02Z</cp:lastPrinted>
  <dcterms:created xsi:type="dcterms:W3CDTF">2009-04-08T07:15:50Z</dcterms:created>
  <dcterms:modified xsi:type="dcterms:W3CDTF">2023-09-14T10:38:35Z</dcterms:modified>
</cp:coreProperties>
</file>