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504" windowWidth="29040" windowHeight="16440" activeTab="0"/>
  </bookViews>
  <sheets>
    <sheet name="2022" sheetId="1" r:id="rId1"/>
    <sheet name="2021" sheetId="2" r:id="rId2"/>
    <sheet name="Zdroj" sheetId="3" r:id="rId3"/>
    <sheet name="Poznámky" sheetId="4" r:id="rId4"/>
    <sheet name="Krivky" sheetId="5" r:id="rId5"/>
  </sheets>
  <externalReferences>
    <externalReference r:id="rId8"/>
    <externalReference r:id="rId9"/>
  </externalReferences>
  <definedNames>
    <definedName name="a" localSheetId="0">#REF!</definedName>
    <definedName name="a">#REF!</definedName>
    <definedName name="aa" localSheetId="0">#REF!</definedName>
    <definedName name="aa">#REF!</definedName>
    <definedName name="CenaEE" localSheetId="3">#REF!</definedName>
    <definedName name="CenaEE">'[1]Cena EE'!$C$5</definedName>
    <definedName name="CenaMP">'[1]Cena EE'!$C$7</definedName>
    <definedName name="CenaZP" localSheetId="0">#REF!</definedName>
    <definedName name="CenaZP">#REF!</definedName>
    <definedName name="FRSd" localSheetId="0">#REF!</definedName>
    <definedName name="FRSd">#REF!</definedName>
    <definedName name="Index" localSheetId="0">#REF!</definedName>
    <definedName name="Index">#REF!</definedName>
    <definedName name="kWh_m3" localSheetId="0">#REF!</definedName>
    <definedName name="kWh_m3">#REF!</definedName>
    <definedName name="Neregulovany">'[2]Cenniky 2019 - AVG'!$A$5:$H$12</definedName>
    <definedName name="Obdobie" localSheetId="0">'2022'!$F$1</definedName>
    <definedName name="Obdobie">'2021'!$F$1</definedName>
    <definedName name="OJF" localSheetId="0">#REF!</definedName>
    <definedName name="OJF">#REF!</definedName>
    <definedName name="Regulovany">'[2]Cenniky 2019 - AVG'!$A$17:$H$22</definedName>
    <definedName name="SD" localSheetId="0">#REF!</definedName>
    <definedName name="SD" localSheetId="3">#REF!</definedName>
    <definedName name="SD">#REF!</definedName>
    <definedName name="SOPpp" localSheetId="0">#REF!</definedName>
    <definedName name="SOPpp">#REF!</definedName>
    <definedName name="SOPpv" localSheetId="0">#REF!</definedName>
    <definedName name="SOPpv">#REF!</definedName>
    <definedName name="TSS" localSheetId="0">#REF!</definedName>
    <definedName name="TSS">#REF!</definedName>
  </definedNames>
  <calcPr fullCalcOnLoad="1"/>
</workbook>
</file>

<file path=xl/sharedStrings.xml><?xml version="1.0" encoding="utf-8"?>
<sst xmlns="http://schemas.openxmlformats.org/spreadsheetml/2006/main" count="194" uniqueCount="78">
  <si>
    <t>MWh</t>
  </si>
  <si>
    <t>Odberateľ</t>
  </si>
  <si>
    <t>kWh</t>
  </si>
  <si>
    <t>Adresa OM</t>
  </si>
  <si>
    <t>jan</t>
  </si>
  <si>
    <t>feb</t>
  </si>
  <si>
    <t>mar</t>
  </si>
  <si>
    <t>apr</t>
  </si>
  <si>
    <t>máj</t>
  </si>
  <si>
    <t>jún</t>
  </si>
  <si>
    <t>aug</t>
  </si>
  <si>
    <t>sep</t>
  </si>
  <si>
    <t>okt</t>
  </si>
  <si>
    <t>nov</t>
  </si>
  <si>
    <t>dec</t>
  </si>
  <si>
    <t>POD kód</t>
  </si>
  <si>
    <t>Tarifa</t>
  </si>
  <si>
    <t>DMM</t>
  </si>
  <si>
    <t>POD kod</t>
  </si>
  <si>
    <t>júl</t>
  </si>
  <si>
    <t>Kontrola</t>
  </si>
  <si>
    <t>Distribúcia</t>
  </si>
  <si>
    <t>Spotreba</t>
  </si>
  <si>
    <t>m3/deň</t>
  </si>
  <si>
    <t>EUR</t>
  </si>
  <si>
    <t>Odberné miesto</t>
  </si>
  <si>
    <t>Náklady</t>
  </si>
  <si>
    <t>kWh / %</t>
  </si>
  <si>
    <t>Názov</t>
  </si>
  <si>
    <t>Obdobie odberu</t>
  </si>
  <si>
    <t>OM</t>
  </si>
  <si>
    <t>v EUR bez DPH</t>
  </si>
  <si>
    <t>megawatthodina - jednotka, ktoru sa udáva množstvo spotrebovanej energie</t>
  </si>
  <si>
    <t>kilowatthodina - jednotka, ktoru sa udáva množstvo spotrebovanej energie</t>
  </si>
  <si>
    <t>Číslo miesta dodávky je uvedené vo faktúre za dodávku zemného plynu.</t>
  </si>
  <si>
    <t>Druh odberu</t>
  </si>
  <si>
    <t>Min (&gt;)</t>
  </si>
  <si>
    <t>Max (≤)</t>
  </si>
  <si>
    <t>MO</t>
  </si>
  <si>
    <t>Ročná spotreba (kWh)</t>
  </si>
  <si>
    <t>Prehľad taríf podľad odberu plynu</t>
  </si>
  <si>
    <t>Uvádza sa iba pri OM s tarifou rovnou a vyššou ako 9 (ročná spotreba viac ako 641 tis. kWh)</t>
  </si>
  <si>
    <t>Poradie OM</t>
  </si>
  <si>
    <t>Jednoznačný identifikátor miesta odberu plynu, ktorý sa skladá z 20 znakov v tvare (SKSPPDISXXXXXXXXXXXX).</t>
  </si>
  <si>
    <t>Podľa ročného objemu odberu, uvádza sa vo faktúre</t>
  </si>
  <si>
    <t>Denná distribučná kapacita (m3/deň), resp. Denné maximálne množstvo</t>
  </si>
  <si>
    <t>Poznámky</t>
  </si>
  <si>
    <t>POD</t>
  </si>
  <si>
    <t>Štúrova 29, 059 35 Batizovce</t>
  </si>
  <si>
    <t>ročne</t>
  </si>
  <si>
    <t>SKSPPDIS001010904238</t>
  </si>
  <si>
    <t>M3</t>
  </si>
  <si>
    <t>Štúrova 9999, 059 35 Batizovce</t>
  </si>
  <si>
    <t>SKSPPDIS001010904237</t>
  </si>
  <si>
    <t>2SKSPPDIS001010904236</t>
  </si>
  <si>
    <t>M6</t>
  </si>
  <si>
    <t>Nálepkova 9999, 059 35 Batizovce</t>
  </si>
  <si>
    <t>SKSPPDIS001010904925</t>
  </si>
  <si>
    <t>M5</t>
  </si>
  <si>
    <t>Osloboditeľov 231, Batizovce</t>
  </si>
  <si>
    <t>SKSPPDIS001010900310</t>
  </si>
  <si>
    <t>SKSPPDIS001010900311</t>
  </si>
  <si>
    <t>Číslo OM</t>
  </si>
  <si>
    <t>Adresa  OM</t>
  </si>
  <si>
    <t>Vyúčtovanie</t>
  </si>
  <si>
    <t>Poznámka</t>
  </si>
  <si>
    <t>4100055692</t>
  </si>
  <si>
    <t>OcÚ</t>
  </si>
  <si>
    <t>4100055684</t>
  </si>
  <si>
    <t>PO</t>
  </si>
  <si>
    <t>4100055643</t>
  </si>
  <si>
    <t>DS</t>
  </si>
  <si>
    <t>4100048375</t>
  </si>
  <si>
    <t>SKD</t>
  </si>
  <si>
    <t>4100049443</t>
  </si>
  <si>
    <t>Guľa</t>
  </si>
  <si>
    <t>4100049453</t>
  </si>
  <si>
    <t>Obec Batizovce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</si>
</sst>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_ * #,##0.00_)\ _€_ ;_ * \(#,##0.00\)\ _€_ ;_ * &quot;-&quot;??_)\ _€_ ;_ @_ "/>
  </numFmts>
  <fonts count="61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0"/>
    </font>
    <font>
      <b/>
      <sz val="11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18"/>
      <color indexed="12"/>
      <name val="Calibri"/>
      <family val="2"/>
    </font>
    <font>
      <sz val="10"/>
      <color indexed="60"/>
      <name val="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432FF"/>
      <name val="Calibri"/>
      <family val="2"/>
    </font>
    <font>
      <sz val="10"/>
      <color rgb="FF0432FF"/>
      <name val="Calibri"/>
      <family val="2"/>
    </font>
    <font>
      <b/>
      <sz val="10"/>
      <color rgb="FF000000"/>
      <name val="Calibri"/>
      <family val="0"/>
    </font>
    <font>
      <i/>
      <sz val="10"/>
      <color rgb="FF000000"/>
      <name val="Calibri"/>
      <family val="0"/>
    </font>
    <font>
      <sz val="10"/>
      <color rgb="FF000000"/>
      <name val="Calibri"/>
      <family val="2"/>
    </font>
    <font>
      <sz val="10"/>
      <color rgb="FF9C6500"/>
      <name val="Calibri"/>
      <family val="0"/>
    </font>
    <font>
      <b/>
      <sz val="18"/>
      <color rgb="FF0432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4" fontId="34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 horizontal="left" vertical="center" indent="1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horizontal="left" vertical="center" inden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4" fillId="0" borderId="0" xfId="47" applyAlignment="1" applyProtection="1">
      <alignment horizontal="center"/>
      <protection hidden="1"/>
    </xf>
    <xf numFmtId="0" fontId="34" fillId="0" borderId="0" xfId="47" applyAlignment="1" applyProtection="1">
      <alignment horizontal="left"/>
      <protection hidden="1"/>
    </xf>
    <xf numFmtId="0" fontId="34" fillId="0" borderId="0" xfId="49">
      <alignment horizontal="left" vertical="center" indent="1"/>
      <protection/>
    </xf>
    <xf numFmtId="0" fontId="52" fillId="33" borderId="10" xfId="47" applyFont="1" applyFill="1" applyBorder="1" applyAlignment="1" applyProtection="1">
      <alignment horizontal="left"/>
      <protection hidden="1"/>
    </xf>
    <xf numFmtId="0" fontId="52" fillId="33" borderId="10" xfId="47" applyFont="1" applyFill="1" applyBorder="1" applyAlignment="1" applyProtection="1">
      <alignment horizontal="center"/>
      <protection hidden="1"/>
    </xf>
    <xf numFmtId="0" fontId="52" fillId="33" borderId="11" xfId="47" applyFont="1" applyFill="1" applyBorder="1" applyAlignment="1" applyProtection="1">
      <alignment horizontal="left" vertical="center" wrapText="1"/>
      <protection hidden="1"/>
    </xf>
    <xf numFmtId="0" fontId="53" fillId="33" borderId="12" xfId="47" applyFont="1" applyFill="1" applyBorder="1" applyAlignment="1" applyProtection="1">
      <alignment horizontal="center" vertical="center"/>
      <protection hidden="1"/>
    </xf>
    <xf numFmtId="0" fontId="53" fillId="33" borderId="13" xfId="47" applyFont="1" applyFill="1" applyBorder="1" applyAlignment="1" applyProtection="1">
      <alignment horizontal="center" vertical="center"/>
      <protection hidden="1"/>
    </xf>
    <xf numFmtId="0" fontId="53" fillId="33" borderId="14" xfId="47" applyFont="1" applyFill="1" applyBorder="1" applyAlignment="1" applyProtection="1">
      <alignment horizontal="center" vertical="center"/>
      <protection hidden="1"/>
    </xf>
    <xf numFmtId="0" fontId="52" fillId="33" borderId="11" xfId="47" applyFont="1" applyFill="1" applyBorder="1" applyAlignment="1" applyProtection="1">
      <alignment horizontal="center"/>
      <protection hidden="1"/>
    </xf>
    <xf numFmtId="0" fontId="34" fillId="0" borderId="10" xfId="47" applyBorder="1" applyAlignment="1" applyProtection="1">
      <alignment horizontal="left" indent="1"/>
      <protection hidden="1"/>
    </xf>
    <xf numFmtId="3" fontId="3" fillId="34" borderId="15" xfId="47" applyNumberFormat="1" applyFont="1" applyFill="1" applyBorder="1" applyAlignment="1" applyProtection="1">
      <alignment horizontal="center"/>
      <protection hidden="1"/>
    </xf>
    <xf numFmtId="3" fontId="3" fillId="34" borderId="16" xfId="47" applyNumberFormat="1" applyFont="1" applyFill="1" applyBorder="1" applyAlignment="1" applyProtection="1">
      <alignment horizontal="center"/>
      <protection hidden="1"/>
    </xf>
    <xf numFmtId="3" fontId="3" fillId="34" borderId="17" xfId="47" applyNumberFormat="1" applyFont="1" applyFill="1" applyBorder="1" applyAlignment="1" applyProtection="1">
      <alignment horizontal="center"/>
      <protection hidden="1"/>
    </xf>
    <xf numFmtId="3" fontId="54" fillId="0" borderId="10" xfId="47" applyNumberFormat="1" applyFont="1" applyBorder="1" applyAlignment="1" applyProtection="1">
      <alignment horizontal="right" indent="1"/>
      <protection hidden="1"/>
    </xf>
    <xf numFmtId="0" fontId="34" fillId="0" borderId="11" xfId="47" applyBorder="1" applyAlignment="1" applyProtection="1">
      <alignment horizontal="left" indent="1"/>
      <protection hidden="1"/>
    </xf>
    <xf numFmtId="9" fontId="55" fillId="35" borderId="12" xfId="58" applyFont="1" applyFill="1" applyBorder="1" applyAlignment="1" applyProtection="1">
      <alignment horizontal="right" indent="1"/>
      <protection hidden="1"/>
    </xf>
    <xf numFmtId="9" fontId="55" fillId="35" borderId="13" xfId="58" applyFont="1" applyFill="1" applyBorder="1" applyAlignment="1" applyProtection="1">
      <alignment horizontal="right" indent="1"/>
      <protection hidden="1"/>
    </xf>
    <xf numFmtId="9" fontId="55" fillId="35" borderId="14" xfId="58" applyFont="1" applyFill="1" applyBorder="1" applyAlignment="1" applyProtection="1">
      <alignment horizontal="right" indent="1"/>
      <protection hidden="1"/>
    </xf>
    <xf numFmtId="9" fontId="54" fillId="35" borderId="11" xfId="58" applyFont="1" applyFill="1" applyBorder="1" applyAlignment="1" applyProtection="1">
      <alignment horizontal="right" indent="1"/>
      <protection hidden="1"/>
    </xf>
    <xf numFmtId="14" fontId="26" fillId="34" borderId="0" xfId="47" applyNumberFormat="1" applyFont="1" applyFill="1" applyAlignment="1">
      <alignment horizontal="center"/>
      <protection/>
    </xf>
    <xf numFmtId="0" fontId="34" fillId="0" borderId="0" xfId="47">
      <alignment/>
      <protection/>
    </xf>
    <xf numFmtId="0" fontId="53" fillId="0" borderId="0" xfId="47" applyFont="1" applyAlignment="1" applyProtection="1">
      <alignment horizontal="center" vertical="center"/>
      <protection hidden="1"/>
    </xf>
    <xf numFmtId="0" fontId="45" fillId="0" borderId="0" xfId="47" applyFont="1" applyAlignment="1">
      <alignment horizontal="left"/>
      <protection/>
    </xf>
    <xf numFmtId="0" fontId="53" fillId="0" borderId="0" xfId="47" applyFont="1" applyAlignment="1" applyProtection="1">
      <alignment horizontal="center"/>
      <protection hidden="1"/>
    </xf>
    <xf numFmtId="0" fontId="53" fillId="0" borderId="18" xfId="48" applyFont="1" applyBorder="1" applyAlignment="1">
      <alignment horizontal="left" indent="1"/>
      <protection/>
    </xf>
    <xf numFmtId="0" fontId="56" fillId="0" borderId="18" xfId="48" applyFont="1" applyBorder="1" applyAlignment="1">
      <alignment horizontal="left" vertical="center" wrapText="1" indent="1"/>
      <protection/>
    </xf>
    <xf numFmtId="0" fontId="57" fillId="0" borderId="0" xfId="48" applyFont="1" applyAlignment="1">
      <alignment horizontal="center" vertical="center" wrapText="1"/>
      <protection/>
    </xf>
    <xf numFmtId="4" fontId="3" fillId="0" borderId="19" xfId="48" applyNumberFormat="1" applyFont="1" applyBorder="1" applyAlignment="1">
      <alignment horizontal="center"/>
      <protection/>
    </xf>
    <xf numFmtId="0" fontId="3" fillId="0" borderId="18" xfId="48" applyFont="1" applyBorder="1" applyAlignment="1">
      <alignment horizontal="center"/>
      <protection/>
    </xf>
    <xf numFmtId="3" fontId="3" fillId="0" borderId="18" xfId="48" applyNumberFormat="1" applyFont="1" applyBorder="1" applyAlignment="1">
      <alignment horizontal="right" indent="1"/>
      <protection/>
    </xf>
    <xf numFmtId="4" fontId="3" fillId="0" borderId="20" xfId="48" applyNumberFormat="1" applyFont="1" applyBorder="1" applyAlignment="1">
      <alignment horizontal="center"/>
      <protection/>
    </xf>
    <xf numFmtId="0" fontId="3" fillId="0" borderId="13" xfId="48" applyFont="1" applyBorder="1" applyAlignment="1">
      <alignment horizontal="center"/>
      <protection/>
    </xf>
    <xf numFmtId="3" fontId="3" fillId="0" borderId="13" xfId="48" applyNumberFormat="1" applyFont="1" applyBorder="1" applyAlignment="1">
      <alignment horizontal="right" indent="1"/>
      <protection/>
    </xf>
    <xf numFmtId="3" fontId="3" fillId="0" borderId="21" xfId="48" applyNumberFormat="1" applyFont="1" applyBorder="1" applyAlignment="1">
      <alignment horizontal="right" indent="1"/>
      <protection/>
    </xf>
    <xf numFmtId="3" fontId="3" fillId="0" borderId="22" xfId="48" applyNumberFormat="1" applyFont="1" applyBorder="1" applyAlignment="1">
      <alignment horizontal="right" indent="1"/>
      <protection/>
    </xf>
    <xf numFmtId="4" fontId="3" fillId="0" borderId="23" xfId="48" applyNumberFormat="1" applyFont="1" applyBorder="1" applyAlignment="1">
      <alignment horizontal="center"/>
      <protection/>
    </xf>
    <xf numFmtId="0" fontId="3" fillId="0" borderId="24" xfId="48" applyFont="1" applyBorder="1" applyAlignment="1">
      <alignment horizontal="center"/>
      <protection/>
    </xf>
    <xf numFmtId="3" fontId="3" fillId="0" borderId="24" xfId="48" applyNumberFormat="1" applyFont="1" applyBorder="1" applyAlignment="1">
      <alignment horizontal="right" indent="1"/>
      <protection/>
    </xf>
    <xf numFmtId="3" fontId="3" fillId="0" borderId="25" xfId="48" applyNumberFormat="1" applyFont="1" applyBorder="1" applyAlignment="1">
      <alignment horizontal="right" indent="1"/>
      <protection/>
    </xf>
    <xf numFmtId="0" fontId="56" fillId="33" borderId="26" xfId="48" applyFont="1" applyFill="1" applyBorder="1" applyAlignment="1">
      <alignment horizontal="center" vertical="center" wrapText="1"/>
      <protection/>
    </xf>
    <xf numFmtId="0" fontId="56" fillId="33" borderId="16" xfId="48" applyFont="1" applyFill="1" applyBorder="1" applyAlignment="1">
      <alignment horizontal="center" vertical="center" wrapText="1"/>
      <protection/>
    </xf>
    <xf numFmtId="0" fontId="56" fillId="33" borderId="20" xfId="48" applyFont="1" applyFill="1" applyBorder="1" applyAlignment="1">
      <alignment horizontal="center" vertical="center" wrapText="1"/>
      <protection/>
    </xf>
    <xf numFmtId="0" fontId="56" fillId="33" borderId="13" xfId="48" applyFont="1" applyFill="1" applyBorder="1" applyAlignment="1">
      <alignment horizontal="center" vertical="center" wrapText="1"/>
      <protection/>
    </xf>
    <xf numFmtId="0" fontId="58" fillId="33" borderId="13" xfId="48" applyFont="1" applyFill="1" applyBorder="1" applyAlignment="1">
      <alignment horizontal="center" vertical="center" wrapText="1"/>
      <protection/>
    </xf>
    <xf numFmtId="0" fontId="58" fillId="33" borderId="22" xfId="48" applyFont="1" applyFill="1" applyBorder="1" applyAlignment="1">
      <alignment horizontal="center" vertical="center" wrapText="1"/>
      <protection/>
    </xf>
    <xf numFmtId="0" fontId="45" fillId="0" borderId="0" xfId="49" applyFont="1">
      <alignment horizontal="left" vertical="center" indent="1"/>
      <protection/>
    </xf>
    <xf numFmtId="0" fontId="57" fillId="0" borderId="27" xfId="48" applyFont="1" applyBorder="1" applyAlignment="1">
      <alignment horizontal="center" vertical="center" wrapText="1"/>
      <protection/>
    </xf>
    <xf numFmtId="0" fontId="45" fillId="0" borderId="18" xfId="49" applyFont="1" applyBorder="1">
      <alignment horizontal="left" vertical="center" indent="1"/>
      <protection/>
    </xf>
    <xf numFmtId="0" fontId="34" fillId="0" borderId="18" xfId="49" applyBorder="1">
      <alignment horizontal="left" vertical="center" indent="1"/>
      <protection/>
    </xf>
    <xf numFmtId="0" fontId="52" fillId="0" borderId="18" xfId="47" applyFont="1" applyBorder="1" applyAlignment="1">
      <alignment horizontal="left" indent="1"/>
      <protection/>
    </xf>
    <xf numFmtId="0" fontId="53" fillId="0" borderId="18" xfId="47" applyFont="1" applyBorder="1" applyAlignment="1">
      <alignment horizontal="left" indent="1"/>
      <protection/>
    </xf>
    <xf numFmtId="0" fontId="45" fillId="0" borderId="18" xfId="49" applyFont="1" applyBorder="1" applyProtection="1">
      <alignment horizontal="left" vertical="center" indent="1"/>
      <protection hidden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 indent="1"/>
    </xf>
    <xf numFmtId="0" fontId="28" fillId="5" borderId="0" xfId="47" applyFont="1" applyFill="1" applyBorder="1" applyAlignment="1" applyProtection="1">
      <alignment horizontal="center" vertical="center" wrapText="1"/>
      <protection hidden="1"/>
    </xf>
    <xf numFmtId="0" fontId="29" fillId="36" borderId="0" xfId="47" applyFont="1" applyFill="1" applyBorder="1" applyAlignment="1" applyProtection="1">
      <alignment horizontal="center" vertical="center"/>
      <protection hidden="1"/>
    </xf>
    <xf numFmtId="0" fontId="29" fillId="5" borderId="0" xfId="47" applyFont="1" applyFill="1" applyBorder="1" applyAlignment="1" applyProtection="1">
      <alignment horizontal="center" vertical="center"/>
      <protection hidden="1"/>
    </xf>
    <xf numFmtId="0" fontId="45" fillId="3" borderId="0" xfId="0" applyFont="1" applyFill="1" applyBorder="1" applyAlignment="1">
      <alignment horizontal="center" vertical="center"/>
    </xf>
    <xf numFmtId="0" fontId="45" fillId="33" borderId="0" xfId="47" applyFont="1" applyFill="1" applyBorder="1" applyAlignment="1" applyProtection="1">
      <alignment horizontal="center" vertical="center" wrapText="1"/>
      <protection hidden="1"/>
    </xf>
    <xf numFmtId="0" fontId="52" fillId="33" borderId="0" xfId="47" applyFont="1" applyFill="1" applyBorder="1" applyAlignment="1" applyProtection="1">
      <alignment horizontal="center" vertical="center" wrapText="1"/>
      <protection hidden="1"/>
    </xf>
    <xf numFmtId="0" fontId="30" fillId="5" borderId="0" xfId="47" applyFont="1" applyFill="1" applyBorder="1" applyAlignment="1" applyProtection="1">
      <alignment horizontal="center" vertical="center" wrapText="1"/>
      <protection hidden="1"/>
    </xf>
    <xf numFmtId="0" fontId="45" fillId="7" borderId="0" xfId="47" applyFont="1" applyFill="1" applyBorder="1" applyAlignment="1" applyProtection="1">
      <alignment horizontal="center" vertical="center" wrapText="1"/>
      <protection hidden="1"/>
    </xf>
    <xf numFmtId="0" fontId="45" fillId="3" borderId="0" xfId="47" applyFont="1" applyFill="1" applyBorder="1" applyAlignment="1" applyProtection="1">
      <alignment horizontal="center" vertical="center" wrapText="1"/>
      <protection hidden="1"/>
    </xf>
    <xf numFmtId="0" fontId="52" fillId="37" borderId="0" xfId="47" applyFont="1" applyFill="1" applyBorder="1" applyAlignment="1" applyProtection="1">
      <alignment horizontal="center" vertical="center" wrapText="1"/>
      <protection hidden="1"/>
    </xf>
    <xf numFmtId="0" fontId="53" fillId="0" borderId="0" xfId="47" applyFont="1" applyFill="1" applyBorder="1" applyAlignment="1" applyProtection="1">
      <alignment horizontal="center"/>
      <protection hidden="1"/>
    </xf>
    <xf numFmtId="0" fontId="53" fillId="34" borderId="0" xfId="47" applyFont="1" applyFill="1" applyBorder="1" applyAlignment="1" applyProtection="1">
      <alignment horizontal="center"/>
      <protection hidden="1" locked="0"/>
    </xf>
    <xf numFmtId="3" fontId="3" fillId="34" borderId="0" xfId="47" applyNumberFormat="1" applyFont="1" applyFill="1" applyBorder="1" applyAlignment="1" applyProtection="1">
      <alignment horizontal="center"/>
      <protection hidden="1" locked="0"/>
    </xf>
    <xf numFmtId="0" fontId="53" fillId="34" borderId="0" xfId="47" applyFont="1" applyFill="1" applyBorder="1" applyAlignment="1">
      <alignment horizontal="left" indent="1"/>
      <protection/>
    </xf>
    <xf numFmtId="4" fontId="53" fillId="34" borderId="0" xfId="47" applyNumberFormat="1" applyFont="1" applyFill="1" applyBorder="1" applyAlignment="1">
      <alignment horizontal="right" indent="1"/>
      <protection/>
    </xf>
    <xf numFmtId="3" fontId="53" fillId="37" borderId="0" xfId="47" applyNumberFormat="1" applyFont="1" applyFill="1" applyBorder="1" applyAlignment="1" applyProtection="1">
      <alignment horizontal="center"/>
      <protection hidden="1"/>
    </xf>
    <xf numFmtId="3" fontId="53" fillId="34" borderId="0" xfId="47" applyNumberFormat="1" applyFont="1" applyFill="1" applyBorder="1" applyAlignment="1" applyProtection="1">
      <alignment horizontal="center"/>
      <protection hidden="1" locked="0"/>
    </xf>
    <xf numFmtId="3" fontId="53" fillId="37" borderId="0" xfId="47" applyNumberFormat="1" applyFont="1" applyFill="1" applyBorder="1" applyAlignment="1" applyProtection="1">
      <alignment horizontal="center"/>
      <protection hidden="1" locked="0"/>
    </xf>
    <xf numFmtId="0" fontId="59" fillId="0" borderId="0" xfId="46" applyFont="1" applyFill="1" applyAlignment="1" applyProtection="1">
      <alignment horizontal="center"/>
      <protection hidden="1"/>
    </xf>
    <xf numFmtId="0" fontId="59" fillId="0" borderId="0" xfId="46" applyFont="1" applyFill="1" applyAlignment="1" applyProtection="1">
      <alignment horizontal="center"/>
      <protection hidden="1" locked="0"/>
    </xf>
    <xf numFmtId="3" fontId="53" fillId="0" borderId="0" xfId="46" applyNumberFormat="1" applyFont="1" applyFill="1" applyAlignment="1" applyProtection="1">
      <alignment horizontal="center"/>
      <protection hidden="1" locked="0"/>
    </xf>
    <xf numFmtId="3" fontId="3" fillId="34" borderId="0" xfId="46" applyNumberFormat="1" applyFont="1" applyFill="1" applyAlignment="1" applyProtection="1">
      <alignment horizontal="center"/>
      <protection hidden="1" locked="0"/>
    </xf>
    <xf numFmtId="3" fontId="55" fillId="34" borderId="0" xfId="46" applyNumberFormat="1" applyFont="1" applyFill="1" applyAlignment="1" applyProtection="1">
      <alignment horizontal="left" indent="1"/>
      <protection hidden="1"/>
    </xf>
    <xf numFmtId="0" fontId="59" fillId="34" borderId="0" xfId="46" applyFont="1" applyFill="1" applyAlignment="1" applyProtection="1">
      <alignment horizontal="left" indent="1"/>
      <protection hidden="1"/>
    </xf>
    <xf numFmtId="0" fontId="59" fillId="34" borderId="0" xfId="46" applyFont="1" applyFill="1" applyAlignment="1">
      <alignment horizontal="left" indent="1"/>
    </xf>
    <xf numFmtId="4" fontId="59" fillId="34" borderId="0" xfId="46" applyNumberFormat="1" applyFont="1" applyFill="1" applyAlignment="1" applyProtection="1">
      <alignment horizontal="left" indent="1"/>
      <protection hidden="1"/>
    </xf>
    <xf numFmtId="173" fontId="53" fillId="37" borderId="0" xfId="34" applyFont="1" applyFill="1" applyAlignment="1" applyProtection="1">
      <alignment horizontal="center"/>
      <protection hidden="1"/>
    </xf>
    <xf numFmtId="0" fontId="34" fillId="33" borderId="0" xfId="47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>
      <alignment horizontal="center" vertical="center" wrapText="1"/>
    </xf>
    <xf numFmtId="0" fontId="45" fillId="7" borderId="0" xfId="47" applyFont="1" applyFill="1" applyBorder="1" applyAlignment="1" applyProtection="1">
      <alignment horizontal="center" vertical="center" wrapText="1"/>
      <protection hidden="1"/>
    </xf>
    <xf numFmtId="0" fontId="45" fillId="7" borderId="0" xfId="0" applyFont="1" applyFill="1" applyBorder="1" applyAlignment="1">
      <alignment horizontal="left" vertical="center" indent="1"/>
    </xf>
    <xf numFmtId="0" fontId="56" fillId="33" borderId="16" xfId="48" applyFont="1" applyFill="1" applyBorder="1" applyAlignment="1">
      <alignment horizontal="center" vertical="center" wrapText="1"/>
      <protection/>
    </xf>
    <xf numFmtId="0" fontId="0" fillId="33" borderId="28" xfId="0" applyFill="1" applyBorder="1" applyAlignment="1">
      <alignment horizontal="center" vertical="center" wrapText="1"/>
    </xf>
    <xf numFmtId="0" fontId="60" fillId="0" borderId="29" xfId="47" applyFont="1" applyBorder="1" applyAlignment="1" applyProtection="1">
      <alignment horizontal="center"/>
      <protection hidden="1"/>
    </xf>
    <xf numFmtId="0" fontId="52" fillId="33" borderId="15" xfId="47" applyFont="1" applyFill="1" applyBorder="1" applyAlignment="1" applyProtection="1">
      <alignment horizontal="center"/>
      <protection hidden="1"/>
    </xf>
    <xf numFmtId="0" fontId="52" fillId="33" borderId="16" xfId="47" applyFont="1" applyFill="1" applyBorder="1" applyAlignment="1" applyProtection="1">
      <alignment horizontal="center"/>
      <protection hidden="1"/>
    </xf>
    <xf numFmtId="0" fontId="52" fillId="33" borderId="17" xfId="47" applyFont="1" applyFill="1" applyBorder="1" applyAlignment="1" applyProtection="1">
      <alignment horizontal="center"/>
      <protection hidden="1"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2" xfId="33"/>
    <cellStyle name="Comma" xfId="34"/>
    <cellStyle name="Comma [0]" xfId="35"/>
    <cellStyle name="Dobrá" xfId="36"/>
    <cellStyle name="Hyperlink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al 2" xfId="47"/>
    <cellStyle name="Normal 2 2" xfId="48"/>
    <cellStyle name="Normal 2 2 2" xfId="49"/>
    <cellStyle name="Normal 2 3" xfId="50"/>
    <cellStyle name="Normal 3" xfId="51"/>
    <cellStyle name="Normal 3 2" xfId="52"/>
    <cellStyle name="Normal 4" xfId="53"/>
    <cellStyle name="Normal 4 2" xfId="54"/>
    <cellStyle name="Normal 5" xfId="55"/>
    <cellStyle name="Normal 6" xfId="56"/>
    <cellStyle name="Normal 6 2" xfId="57"/>
    <cellStyle name="Percent" xfId="58"/>
    <cellStyle name="Poznámka" xfId="59"/>
    <cellStyle name="Prepojená bunka" xfId="60"/>
    <cellStyle name="Spolu" xfId="61"/>
    <cellStyle name="Text upozornenia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dxfs count="2"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font>
        <b val="0"/>
        <i val="0"/>
        <strike val="0"/>
      </font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</dxfs>
  <tableStyles count="1" defaultTableStyle="TableStyleMedium2" defaultPivotStyle="PivotStyleLight16">
    <tableStyle name="Pavlo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starame-my.sharepoint.com\personal\malinovsky_obstarame_sk\Documents\Malinovsky%20dokumenty\Stara%20Tura\2023\St%20Tura%20-%20EE%20-%20Prehlad%20-%202023.xlsx\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starame-my.sharepoint.com\Users\Shared\Pavol\Home\Documents\Stara%20Tura\Zemny%20plyn\Tender\Vyhodnotenie\Vyhodnotenie%20-%20Data.xlsx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5">
        <row r="5">
          <cell r="C5">
            <v>267.93</v>
          </cell>
        </row>
        <row r="7">
          <cell r="C7">
            <v>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5">
        <row r="5">
          <cell r="A5" t="str">
            <v>M1</v>
          </cell>
          <cell r="B5">
            <v>2.888</v>
          </cell>
          <cell r="C5">
            <v>0.06510200000000001</v>
          </cell>
          <cell r="D5">
            <v>1.108</v>
          </cell>
          <cell r="E5">
            <v>0.040202</v>
          </cell>
          <cell r="F5">
            <v>1.78</v>
          </cell>
          <cell r="G5">
            <v>0.0217</v>
          </cell>
          <cell r="H5">
            <v>0.0018800000000000002</v>
          </cell>
        </row>
        <row r="6">
          <cell r="A6" t="str">
            <v>M2</v>
          </cell>
          <cell r="B6">
            <v>5.965999999999999</v>
          </cell>
          <cell r="C6">
            <v>0.05276600000000001</v>
          </cell>
          <cell r="D6">
            <v>1.206</v>
          </cell>
          <cell r="E6">
            <v>0.039446</v>
          </cell>
          <cell r="F6">
            <v>4.76</v>
          </cell>
          <cell r="G6">
            <v>0.0095</v>
          </cell>
          <cell r="H6">
            <v>0.0025</v>
          </cell>
        </row>
        <row r="7">
          <cell r="A7" t="str">
            <v>M3</v>
          </cell>
          <cell r="B7">
            <v>9.217999999999998</v>
          </cell>
          <cell r="C7">
            <v>0.05236600000000001</v>
          </cell>
          <cell r="D7">
            <v>1.578</v>
          </cell>
          <cell r="E7">
            <v>0.03932600000000001</v>
          </cell>
          <cell r="F7">
            <v>7.639999999999999</v>
          </cell>
          <cell r="G7">
            <v>0.0092</v>
          </cell>
          <cell r="H7">
            <v>0.00252</v>
          </cell>
        </row>
        <row r="8">
          <cell r="A8" t="str">
            <v>M4</v>
          </cell>
          <cell r="B8">
            <v>13.937999999999999</v>
          </cell>
          <cell r="C8">
            <v>0.05062599999999999</v>
          </cell>
          <cell r="D8">
            <v>1.578</v>
          </cell>
          <cell r="E8">
            <v>0.03902599999999999</v>
          </cell>
          <cell r="F8">
            <v>12.36</v>
          </cell>
          <cell r="G8">
            <v>0.0077</v>
          </cell>
          <cell r="H8">
            <v>0.0025800000000000003</v>
          </cell>
        </row>
        <row r="9">
          <cell r="A9" t="str">
            <v>M5</v>
          </cell>
          <cell r="B9">
            <v>43.508</v>
          </cell>
          <cell r="C9">
            <v>0.049597999999999996</v>
          </cell>
          <cell r="D9">
            <v>2.058</v>
          </cell>
          <cell r="E9">
            <v>0.038697999999999996</v>
          </cell>
          <cell r="F9">
            <v>41.45</v>
          </cell>
          <cell r="G9">
            <v>0.007000000000000001</v>
          </cell>
          <cell r="H9">
            <v>0.0025800000000000003</v>
          </cell>
        </row>
        <row r="10">
          <cell r="A10" t="str">
            <v>M6</v>
          </cell>
          <cell r="B10">
            <v>52.838</v>
          </cell>
          <cell r="C10">
            <v>0.049298</v>
          </cell>
          <cell r="D10">
            <v>2.058</v>
          </cell>
          <cell r="E10">
            <v>0.038498</v>
          </cell>
          <cell r="F10">
            <v>50.78</v>
          </cell>
          <cell r="G10">
            <v>0.006900000000000001</v>
          </cell>
          <cell r="H10">
            <v>0.0025800000000000003</v>
          </cell>
        </row>
        <row r="11">
          <cell r="A11" t="str">
            <v>M7</v>
          </cell>
          <cell r="B11">
            <v>128.728</v>
          </cell>
          <cell r="C11">
            <v>0.045398</v>
          </cell>
          <cell r="D11">
            <v>2.058</v>
          </cell>
          <cell r="E11">
            <v>0.038298</v>
          </cell>
          <cell r="F11">
            <v>126.67</v>
          </cell>
          <cell r="G11">
            <v>0.0032</v>
          </cell>
          <cell r="H11">
            <v>0.0025800000000000003</v>
          </cell>
        </row>
        <row r="12">
          <cell r="A12" t="str">
            <v>M8</v>
          </cell>
          <cell r="B12">
            <v>285.388</v>
          </cell>
          <cell r="C12">
            <v>0.044997999999999996</v>
          </cell>
          <cell r="D12">
            <v>2.058</v>
          </cell>
          <cell r="E12">
            <v>0.038298</v>
          </cell>
          <cell r="F12">
            <v>283.33</v>
          </cell>
          <cell r="G12">
            <v>0.0028</v>
          </cell>
          <cell r="H12">
            <v>0.0025800000000000003</v>
          </cell>
        </row>
        <row r="17">
          <cell r="A17" t="str">
            <v>M1</v>
          </cell>
          <cell r="B17">
            <v>2.7800000000000002</v>
          </cell>
          <cell r="C17">
            <v>0.047540000000000006</v>
          </cell>
          <cell r="D17">
            <v>1</v>
          </cell>
          <cell r="E17">
            <v>0.02272</v>
          </cell>
          <cell r="F17">
            <v>1.78</v>
          </cell>
          <cell r="G17">
            <v>0.0217</v>
          </cell>
          <cell r="H17">
            <v>0.0018</v>
          </cell>
        </row>
        <row r="18">
          <cell r="A18" t="str">
            <v>M2</v>
          </cell>
          <cell r="B18">
            <v>5.76</v>
          </cell>
          <cell r="C18">
            <v>0.03534</v>
          </cell>
          <cell r="D18">
            <v>1</v>
          </cell>
          <cell r="E18">
            <v>0.02212</v>
          </cell>
          <cell r="F18">
            <v>4.76</v>
          </cell>
          <cell r="G18">
            <v>0.0095</v>
          </cell>
          <cell r="H18">
            <v>0.0024000000000000002</v>
          </cell>
        </row>
        <row r="19">
          <cell r="A19" t="str">
            <v>M3</v>
          </cell>
          <cell r="B19">
            <v>8.639999999999999</v>
          </cell>
          <cell r="C19">
            <v>0.03514</v>
          </cell>
          <cell r="D19">
            <v>1</v>
          </cell>
          <cell r="E19">
            <v>0.0222</v>
          </cell>
          <cell r="F19">
            <v>7.639999999999999</v>
          </cell>
          <cell r="G19">
            <v>0.0092</v>
          </cell>
          <cell r="H19">
            <v>0.0024200000000000003</v>
          </cell>
        </row>
        <row r="20">
          <cell r="A20" t="str">
            <v>M4</v>
          </cell>
          <cell r="B20">
            <v>13.36</v>
          </cell>
          <cell r="C20">
            <v>0.03366000000000001</v>
          </cell>
          <cell r="D20">
            <v>1</v>
          </cell>
          <cell r="E20">
            <v>0.022160000000000003</v>
          </cell>
          <cell r="F20">
            <v>12.36</v>
          </cell>
          <cell r="G20">
            <v>0.0077</v>
          </cell>
          <cell r="H20">
            <v>0.0024800000000000004</v>
          </cell>
        </row>
        <row r="21">
          <cell r="A21" t="str">
            <v>M5</v>
          </cell>
          <cell r="B21">
            <v>42.45</v>
          </cell>
          <cell r="C21">
            <v>0.03866</v>
          </cell>
          <cell r="D21">
            <v>1</v>
          </cell>
          <cell r="E21">
            <v>0.027859999999999996</v>
          </cell>
          <cell r="F21">
            <v>41.45</v>
          </cell>
          <cell r="G21">
            <v>0.007000000000000001</v>
          </cell>
          <cell r="H21">
            <v>0.0024800000000000004</v>
          </cell>
        </row>
        <row r="22">
          <cell r="A22" t="str">
            <v>M6</v>
          </cell>
          <cell r="B22">
            <v>51.78</v>
          </cell>
          <cell r="C22">
            <v>0.038560000000000004</v>
          </cell>
          <cell r="D22">
            <v>1</v>
          </cell>
          <cell r="E22">
            <v>0.027859999999999996</v>
          </cell>
          <cell r="F22">
            <v>50.78</v>
          </cell>
          <cell r="G22">
            <v>0.006900000000000001</v>
          </cell>
          <cell r="H22">
            <v>0.0024800000000000004</v>
          </cell>
        </row>
      </sheetData>
    </sheetDataSet>
  </externalBook>
</externalLink>
</file>

<file path=xl/tables/table1.xml><?xml version="1.0" encoding="utf-8"?>
<table xmlns="http://schemas.openxmlformats.org/spreadsheetml/2006/main" id="6" name="Data" displayName="Data" ref="B4:K10" comment="" totalsRowShown="0">
  <tableColumns count="10">
    <tableColumn id="1" name="Poradie OM"/>
    <tableColumn id="2" name="POD kód"/>
    <tableColumn id="4" name="Spotreba"/>
    <tableColumn id="21" name="DMM"/>
    <tableColumn id="5" name="Tarifa"/>
    <tableColumn id="6" name="Vyúčtovanie"/>
    <tableColumn id="8" name="Názov"/>
    <tableColumn id="3" name="Adresa OM"/>
    <tableColumn id="9" name="Poznámka"/>
    <tableColumn id="10" name="EUR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"/>
  <sheetViews>
    <sheetView showGridLines="0" tabSelected="1" zoomScale="139" zoomScaleNormal="139" zoomScalePageLayoutView="0" workbookViewId="0" topLeftCell="A1">
      <selection activeCell="F7" sqref="F7"/>
    </sheetView>
  </sheetViews>
  <sheetFormatPr defaultColWidth="9.25390625" defaultRowHeight="15.75"/>
  <cols>
    <col min="1" max="1" width="0.74609375" style="25" customWidth="1"/>
    <col min="2" max="2" width="13.00390625" style="25" customWidth="1"/>
    <col min="3" max="3" width="19.00390625" style="25" bestFit="1" customWidth="1"/>
    <col min="4" max="5" width="12.25390625" style="25" customWidth="1"/>
    <col min="6" max="6" width="12.25390625" style="25" bestFit="1" customWidth="1"/>
    <col min="7" max="7" width="12.25390625" style="25" customWidth="1"/>
    <col min="8" max="8" width="13.50390625" style="25" customWidth="1"/>
    <col min="9" max="9" width="28.75390625" style="25" bestFit="1" customWidth="1"/>
    <col min="10" max="10" width="9.25390625" style="0" customWidth="1"/>
    <col min="11" max="11" width="10.625" style="25" customWidth="1"/>
    <col min="12" max="16384" width="9.25390625" style="25" customWidth="1"/>
  </cols>
  <sheetData>
    <row r="1" spans="2:10" ht="14.25">
      <c r="B1" s="24" t="s">
        <v>29</v>
      </c>
      <c r="C1" s="22"/>
      <c r="D1" s="21">
        <v>44562</v>
      </c>
      <c r="E1" s="21">
        <v>44926</v>
      </c>
      <c r="J1" s="25"/>
    </row>
    <row r="2" ht="13.5">
      <c r="J2" s="25"/>
    </row>
    <row r="3" spans="2:11" s="23" customFormat="1" ht="15">
      <c r="B3" s="83" t="s">
        <v>25</v>
      </c>
      <c r="C3" s="84"/>
      <c r="D3" s="57" t="s">
        <v>2</v>
      </c>
      <c r="E3" s="58" t="s">
        <v>23</v>
      </c>
      <c r="F3" s="56" t="s">
        <v>21</v>
      </c>
      <c r="G3" s="56"/>
      <c r="H3" s="85" t="s">
        <v>1</v>
      </c>
      <c r="I3" s="86"/>
      <c r="J3" s="86"/>
      <c r="K3" s="59" t="s">
        <v>26</v>
      </c>
    </row>
    <row r="4" spans="2:11" ht="14.25">
      <c r="B4" s="60" t="s">
        <v>42</v>
      </c>
      <c r="C4" s="61" t="s">
        <v>15</v>
      </c>
      <c r="D4" s="65" t="s">
        <v>22</v>
      </c>
      <c r="E4" s="62" t="s">
        <v>17</v>
      </c>
      <c r="F4" s="62" t="s">
        <v>16</v>
      </c>
      <c r="G4" s="62" t="s">
        <v>64</v>
      </c>
      <c r="H4" s="63" t="s">
        <v>28</v>
      </c>
      <c r="I4" s="63" t="s">
        <v>3</v>
      </c>
      <c r="J4" s="63" t="s">
        <v>65</v>
      </c>
      <c r="K4" s="64" t="s">
        <v>24</v>
      </c>
    </row>
    <row r="5" spans="2:11" ht="13.5">
      <c r="B5" s="66">
        <v>4100055692</v>
      </c>
      <c r="C5" s="67" t="s">
        <v>50</v>
      </c>
      <c r="D5" s="73">
        <v>33758</v>
      </c>
      <c r="E5" s="72">
        <v>11.42</v>
      </c>
      <c r="F5" s="68" t="s">
        <v>51</v>
      </c>
      <c r="G5" s="68" t="s">
        <v>49</v>
      </c>
      <c r="H5" s="69" t="s">
        <v>77</v>
      </c>
      <c r="I5" s="69" t="s">
        <v>48</v>
      </c>
      <c r="J5" s="69" t="s">
        <v>67</v>
      </c>
      <c r="K5" s="70">
        <v>6080.35</v>
      </c>
    </row>
    <row r="6" spans="2:11" ht="13.5">
      <c r="B6" s="66">
        <v>4100055684</v>
      </c>
      <c r="C6" s="67" t="s">
        <v>53</v>
      </c>
      <c r="D6" s="71">
        <v>25891</v>
      </c>
      <c r="E6" s="72">
        <v>11.91</v>
      </c>
      <c r="F6" s="68" t="s">
        <v>51</v>
      </c>
      <c r="G6" s="68" t="s">
        <v>49</v>
      </c>
      <c r="H6" s="69" t="s">
        <v>77</v>
      </c>
      <c r="I6" s="69" t="s">
        <v>52</v>
      </c>
      <c r="J6" s="69" t="s">
        <v>69</v>
      </c>
      <c r="K6" s="70">
        <v>4748.28</v>
      </c>
    </row>
    <row r="7" spans="2:11" ht="13.5">
      <c r="B7" s="66">
        <v>4100055643</v>
      </c>
      <c r="C7" s="67" t="s">
        <v>54</v>
      </c>
      <c r="D7" s="71">
        <v>61428</v>
      </c>
      <c r="E7" s="72">
        <v>23.76</v>
      </c>
      <c r="F7" s="68" t="s">
        <v>55</v>
      </c>
      <c r="G7" s="68" t="s">
        <v>49</v>
      </c>
      <c r="H7" s="69" t="s">
        <v>77</v>
      </c>
      <c r="I7" s="69" t="s">
        <v>52</v>
      </c>
      <c r="J7" s="69" t="s">
        <v>71</v>
      </c>
      <c r="K7" s="70">
        <v>11676.09</v>
      </c>
    </row>
    <row r="8" spans="2:11" ht="13.5">
      <c r="B8" s="66">
        <v>4100048375</v>
      </c>
      <c r="C8" s="67" t="s">
        <v>57</v>
      </c>
      <c r="D8" s="71">
        <v>46112</v>
      </c>
      <c r="E8" s="72">
        <v>14.42</v>
      </c>
      <c r="F8" s="68" t="s">
        <v>58</v>
      </c>
      <c r="G8" s="68" t="s">
        <v>49</v>
      </c>
      <c r="H8" s="69" t="s">
        <v>77</v>
      </c>
      <c r="I8" s="69" t="s">
        <v>56</v>
      </c>
      <c r="J8" s="69" t="s">
        <v>73</v>
      </c>
      <c r="K8" s="70">
        <v>8334.01</v>
      </c>
    </row>
    <row r="9" spans="2:11" ht="13.5">
      <c r="B9" s="66">
        <v>4100049443</v>
      </c>
      <c r="C9" s="67" t="s">
        <v>60</v>
      </c>
      <c r="D9" s="71">
        <v>89255</v>
      </c>
      <c r="E9" s="72">
        <v>24.07</v>
      </c>
      <c r="F9" s="68" t="s">
        <v>55</v>
      </c>
      <c r="G9" s="68" t="s">
        <v>49</v>
      </c>
      <c r="H9" s="69" t="s">
        <v>77</v>
      </c>
      <c r="I9" s="69" t="s">
        <v>59</v>
      </c>
      <c r="J9" s="69" t="s">
        <v>75</v>
      </c>
      <c r="K9" s="70">
        <v>16055</v>
      </c>
    </row>
    <row r="10" spans="2:11" ht="13.5">
      <c r="B10" s="66">
        <v>4100049453</v>
      </c>
      <c r="C10" s="67" t="s">
        <v>61</v>
      </c>
      <c r="D10" s="71">
        <v>26378</v>
      </c>
      <c r="E10" s="72">
        <v>6.43</v>
      </c>
      <c r="F10" s="68" t="s">
        <v>51</v>
      </c>
      <c r="G10" s="68" t="s">
        <v>49</v>
      </c>
      <c r="H10" s="69" t="s">
        <v>77</v>
      </c>
      <c r="I10" s="69" t="s">
        <v>59</v>
      </c>
      <c r="J10" s="69" t="s">
        <v>75</v>
      </c>
      <c r="K10" s="70">
        <v>4813.47</v>
      </c>
    </row>
    <row r="11" spans="2:11" ht="13.5">
      <c r="B11" s="74"/>
      <c r="C11" s="75"/>
      <c r="D11" s="82">
        <f>SUBTOTAL(109,D5:D10)</f>
        <v>282822</v>
      </c>
      <c r="E11" s="76"/>
      <c r="F11" s="77"/>
      <c r="G11" s="77"/>
      <c r="H11" s="78"/>
      <c r="I11" s="79"/>
      <c r="J11" s="80"/>
      <c r="K11" s="81"/>
    </row>
  </sheetData>
  <sheetProtection/>
  <mergeCells count="2">
    <mergeCell ref="B3:C3"/>
    <mergeCell ref="H3:J3"/>
  </mergeCells>
  <printOptions/>
  <pageMargins left="0.26" right="0.2" top="0.38" bottom="0.7480314960629921" header="0.31496062992125984" footer="0.31496062992125984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"/>
  <sheetViews>
    <sheetView showGridLines="0" zoomScale="139" zoomScaleNormal="139" zoomScalePageLayoutView="0" workbookViewId="0" topLeftCell="A1">
      <selection activeCell="C15" sqref="C15"/>
    </sheetView>
  </sheetViews>
  <sheetFormatPr defaultColWidth="9.25390625" defaultRowHeight="15.75"/>
  <cols>
    <col min="1" max="1" width="0.74609375" style="25" customWidth="1"/>
    <col min="2" max="2" width="13.00390625" style="25" customWidth="1"/>
    <col min="3" max="3" width="19.00390625" style="25" bestFit="1" customWidth="1"/>
    <col min="4" max="5" width="12.25390625" style="25" customWidth="1"/>
    <col min="6" max="6" width="12.25390625" style="25" bestFit="1" customWidth="1"/>
    <col min="7" max="7" width="12.25390625" style="25" customWidth="1"/>
    <col min="8" max="8" width="13.50390625" style="25" customWidth="1"/>
    <col min="9" max="9" width="28.75390625" style="25" bestFit="1" customWidth="1"/>
    <col min="10" max="10" width="9.25390625" style="0" customWidth="1"/>
    <col min="11" max="16384" width="9.25390625" style="25" customWidth="1"/>
  </cols>
  <sheetData>
    <row r="1" spans="2:10" ht="14.25">
      <c r="B1" s="24" t="s">
        <v>29</v>
      </c>
      <c r="C1" s="22"/>
      <c r="D1" s="21">
        <v>44197</v>
      </c>
      <c r="E1" s="21">
        <v>44561</v>
      </c>
      <c r="J1" s="25"/>
    </row>
    <row r="2" ht="13.5">
      <c r="J2" s="25"/>
    </row>
    <row r="3" spans="2:11" s="23" customFormat="1" ht="15">
      <c r="B3" s="83" t="s">
        <v>25</v>
      </c>
      <c r="C3" s="84"/>
      <c r="D3" s="57" t="s">
        <v>2</v>
      </c>
      <c r="E3" s="58" t="s">
        <v>23</v>
      </c>
      <c r="F3" s="56" t="s">
        <v>21</v>
      </c>
      <c r="G3" s="56"/>
      <c r="H3" s="85" t="s">
        <v>1</v>
      </c>
      <c r="I3" s="86"/>
      <c r="J3" s="86"/>
      <c r="K3" s="59" t="s">
        <v>26</v>
      </c>
    </row>
    <row r="4" spans="2:11" ht="14.25">
      <c r="B4" s="60" t="s">
        <v>42</v>
      </c>
      <c r="C4" s="61" t="s">
        <v>15</v>
      </c>
      <c r="D4" s="65" t="s">
        <v>22</v>
      </c>
      <c r="E4" s="62" t="s">
        <v>17</v>
      </c>
      <c r="F4" s="62" t="s">
        <v>16</v>
      </c>
      <c r="G4" s="62" t="s">
        <v>64</v>
      </c>
      <c r="H4" s="63" t="s">
        <v>28</v>
      </c>
      <c r="I4" s="63" t="s">
        <v>3</v>
      </c>
      <c r="J4" s="63" t="s">
        <v>65</v>
      </c>
      <c r="K4" s="64" t="s">
        <v>24</v>
      </c>
    </row>
    <row r="5" spans="2:11" ht="13.5">
      <c r="B5" s="66">
        <v>4100055692</v>
      </c>
      <c r="C5" s="67" t="s">
        <v>50</v>
      </c>
      <c r="D5" s="73">
        <v>41750</v>
      </c>
      <c r="E5" s="72">
        <v>11.42</v>
      </c>
      <c r="F5" s="68" t="s">
        <v>51</v>
      </c>
      <c r="G5" s="68" t="s">
        <v>49</v>
      </c>
      <c r="H5" s="69" t="s">
        <v>77</v>
      </c>
      <c r="I5" s="69" t="s">
        <v>48</v>
      </c>
      <c r="J5" s="69" t="s">
        <v>67</v>
      </c>
      <c r="K5" s="70">
        <v>2413.17</v>
      </c>
    </row>
    <row r="6" spans="2:11" ht="13.5">
      <c r="B6" s="66">
        <v>4100055684</v>
      </c>
      <c r="C6" s="67" t="s">
        <v>53</v>
      </c>
      <c r="D6" s="71">
        <v>43549</v>
      </c>
      <c r="E6" s="72">
        <v>11.91</v>
      </c>
      <c r="F6" s="68" t="s">
        <v>51</v>
      </c>
      <c r="G6" s="68" t="s">
        <v>49</v>
      </c>
      <c r="H6" s="69" t="s">
        <v>77</v>
      </c>
      <c r="I6" s="69" t="s">
        <v>52</v>
      </c>
      <c r="J6" s="69" t="s">
        <v>69</v>
      </c>
      <c r="K6" s="70">
        <v>2406.78</v>
      </c>
    </row>
    <row r="7" spans="2:11" ht="13.5">
      <c r="B7" s="66">
        <v>4100055643</v>
      </c>
      <c r="C7" s="67" t="s">
        <v>54</v>
      </c>
      <c r="D7" s="71">
        <v>86913</v>
      </c>
      <c r="E7" s="72">
        <v>23.76</v>
      </c>
      <c r="F7" s="68" t="s">
        <v>55</v>
      </c>
      <c r="G7" s="68" t="s">
        <v>49</v>
      </c>
      <c r="H7" s="69" t="s">
        <v>77</v>
      </c>
      <c r="I7" s="69" t="s">
        <v>52</v>
      </c>
      <c r="J7" s="69" t="s">
        <v>71</v>
      </c>
      <c r="K7" s="70">
        <v>5301.98</v>
      </c>
    </row>
    <row r="8" spans="2:11" ht="13.5">
      <c r="B8" s="66">
        <v>4100048375</v>
      </c>
      <c r="C8" s="67" t="s">
        <v>57</v>
      </c>
      <c r="D8" s="71">
        <v>52715</v>
      </c>
      <c r="E8" s="72">
        <v>14.42</v>
      </c>
      <c r="F8" s="68" t="s">
        <v>58</v>
      </c>
      <c r="G8" s="68" t="s">
        <v>49</v>
      </c>
      <c r="H8" s="69" t="s">
        <v>77</v>
      </c>
      <c r="I8" s="69" t="s">
        <v>56</v>
      </c>
      <c r="J8" s="69" t="s">
        <v>73</v>
      </c>
      <c r="K8" s="70">
        <v>3024.56</v>
      </c>
    </row>
    <row r="9" spans="2:11" ht="13.5">
      <c r="B9" s="66">
        <v>4100049443</v>
      </c>
      <c r="C9" s="67" t="s">
        <v>60</v>
      </c>
      <c r="D9" s="71">
        <v>88011</v>
      </c>
      <c r="E9" s="72">
        <v>24.07</v>
      </c>
      <c r="F9" s="68" t="s">
        <v>55</v>
      </c>
      <c r="G9" s="68" t="s">
        <v>49</v>
      </c>
      <c r="H9" s="69" t="s">
        <v>77</v>
      </c>
      <c r="I9" s="69" t="s">
        <v>59</v>
      </c>
      <c r="J9" s="69" t="s">
        <v>75</v>
      </c>
      <c r="K9" s="70">
        <v>4855.54</v>
      </c>
    </row>
    <row r="10" spans="2:11" ht="13.5">
      <c r="B10" s="66">
        <v>4100049453</v>
      </c>
      <c r="C10" s="67" t="s">
        <v>61</v>
      </c>
      <c r="D10" s="71">
        <v>23522</v>
      </c>
      <c r="E10" s="72">
        <v>6.43</v>
      </c>
      <c r="F10" s="68" t="s">
        <v>51</v>
      </c>
      <c r="G10" s="68" t="s">
        <v>49</v>
      </c>
      <c r="H10" s="69" t="s">
        <v>77</v>
      </c>
      <c r="I10" s="69" t="s">
        <v>59</v>
      </c>
      <c r="J10" s="69" t="s">
        <v>75</v>
      </c>
      <c r="K10" s="70">
        <v>1306.84</v>
      </c>
    </row>
  </sheetData>
  <sheetProtection/>
  <mergeCells count="2">
    <mergeCell ref="B3:C3"/>
    <mergeCell ref="H3:J3"/>
  </mergeCells>
  <printOptions/>
  <pageMargins left="0.26" right="0.2" top="0.38" bottom="0.7480314960629921" header="0.31496062992125984" footer="0.31496062992125984"/>
  <pageSetup fitToHeight="1" fitToWidth="1" horizontalDpi="600" verticalDpi="600" orientation="landscape" paperSize="9" scale="57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3" sqref="D3"/>
    </sheetView>
  </sheetViews>
  <sheetFormatPr defaultColWidth="11.00390625" defaultRowHeight="15.75"/>
  <cols>
    <col min="1" max="1" width="11.25390625" style="0" bestFit="1" customWidth="1"/>
    <col min="2" max="2" width="27.25390625" style="0" bestFit="1" customWidth="1"/>
    <col min="3" max="3" width="11.75390625" style="0" bestFit="1" customWidth="1"/>
    <col min="4" max="4" width="10.25390625" style="0" bestFit="1" customWidth="1"/>
    <col min="5" max="5" width="21.75390625" style="0" bestFit="1" customWidth="1"/>
    <col min="6" max="6" width="6.00390625" style="0" bestFit="1" customWidth="1"/>
  </cols>
  <sheetData>
    <row r="1" spans="1:6" ht="15">
      <c r="A1" s="55" t="s">
        <v>62</v>
      </c>
      <c r="B1" s="55" t="s">
        <v>63</v>
      </c>
      <c r="C1" s="55" t="s">
        <v>64</v>
      </c>
      <c r="D1" s="55" t="s">
        <v>65</v>
      </c>
      <c r="E1" s="54" t="s">
        <v>47</v>
      </c>
      <c r="F1" t="s">
        <v>16</v>
      </c>
    </row>
    <row r="2" spans="1:6" ht="15">
      <c r="A2" s="54" t="s">
        <v>66</v>
      </c>
      <c r="B2" s="54" t="s">
        <v>48</v>
      </c>
      <c r="C2" s="54" t="s">
        <v>49</v>
      </c>
      <c r="D2" s="54" t="s">
        <v>67</v>
      </c>
      <c r="E2" s="54" t="s">
        <v>50</v>
      </c>
      <c r="F2" s="54" t="s">
        <v>51</v>
      </c>
    </row>
    <row r="3" spans="1:6" ht="15">
      <c r="A3" s="54" t="s">
        <v>68</v>
      </c>
      <c r="B3" s="54" t="s">
        <v>52</v>
      </c>
      <c r="C3" s="54" t="s">
        <v>49</v>
      </c>
      <c r="D3" s="54" t="s">
        <v>69</v>
      </c>
      <c r="E3" s="54" t="s">
        <v>53</v>
      </c>
      <c r="F3" s="54" t="s">
        <v>51</v>
      </c>
    </row>
    <row r="4" spans="1:6" ht="15">
      <c r="A4" s="54" t="s">
        <v>70</v>
      </c>
      <c r="B4" s="54" t="s">
        <v>52</v>
      </c>
      <c r="C4" s="54" t="s">
        <v>49</v>
      </c>
      <c r="D4" s="54" t="s">
        <v>71</v>
      </c>
      <c r="E4" s="54" t="s">
        <v>54</v>
      </c>
      <c r="F4" s="54" t="s">
        <v>55</v>
      </c>
    </row>
    <row r="5" spans="1:6" ht="15">
      <c r="A5" s="54" t="s">
        <v>72</v>
      </c>
      <c r="B5" s="54" t="s">
        <v>56</v>
      </c>
      <c r="C5" s="54" t="s">
        <v>49</v>
      </c>
      <c r="D5" s="54" t="s">
        <v>73</v>
      </c>
      <c r="E5" s="54" t="s">
        <v>57</v>
      </c>
      <c r="F5" s="54" t="s">
        <v>58</v>
      </c>
    </row>
    <row r="6" spans="1:6" ht="15">
      <c r="A6" s="54" t="s">
        <v>74</v>
      </c>
      <c r="B6" s="54" t="s">
        <v>59</v>
      </c>
      <c r="C6" s="54" t="s">
        <v>49</v>
      </c>
      <c r="D6" s="54" t="s">
        <v>75</v>
      </c>
      <c r="E6" s="54" t="s">
        <v>60</v>
      </c>
      <c r="F6" s="54" t="s">
        <v>55</v>
      </c>
    </row>
    <row r="7" spans="1:6" ht="15">
      <c r="A7" s="54" t="s">
        <v>76</v>
      </c>
      <c r="B7" s="54" t="s">
        <v>59</v>
      </c>
      <c r="C7" s="54" t="s">
        <v>49</v>
      </c>
      <c r="D7" s="54" t="s">
        <v>75</v>
      </c>
      <c r="E7" s="54" t="s">
        <v>61</v>
      </c>
      <c r="F7" s="54" t="s">
        <v>51</v>
      </c>
    </row>
    <row r="8" ht="15">
      <c r="A8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="110" zoomScaleNormal="110" zoomScalePageLayoutView="0" workbookViewId="0" topLeftCell="A1">
      <selection activeCell="E12" sqref="E12"/>
    </sheetView>
  </sheetViews>
  <sheetFormatPr defaultColWidth="9.00390625" defaultRowHeight="15.75"/>
  <cols>
    <col min="1" max="1" width="10.50390625" style="3" bestFit="1" customWidth="1"/>
    <col min="2" max="2" width="79.25390625" style="3" bestFit="1" customWidth="1"/>
    <col min="3" max="5" width="8.75390625" style="3" customWidth="1"/>
    <col min="6" max="7" width="13.25390625" style="3" customWidth="1"/>
    <col min="8" max="16384" width="8.75390625" style="3" customWidth="1"/>
  </cols>
  <sheetData>
    <row r="1" ht="14.25">
      <c r="D1" s="47" t="s">
        <v>40</v>
      </c>
    </row>
    <row r="2" spans="1:7" ht="15">
      <c r="A2" s="49" t="s">
        <v>46</v>
      </c>
      <c r="B2" s="50"/>
      <c r="D2" s="41"/>
      <c r="E2" s="42"/>
      <c r="F2" s="87" t="s">
        <v>39</v>
      </c>
      <c r="G2" s="88"/>
    </row>
    <row r="3" spans="1:7" ht="27">
      <c r="A3" s="50"/>
      <c r="B3" s="50"/>
      <c r="D3" s="43" t="s">
        <v>35</v>
      </c>
      <c r="E3" s="44" t="s">
        <v>16</v>
      </c>
      <c r="F3" s="45" t="s">
        <v>36</v>
      </c>
      <c r="G3" s="46" t="s">
        <v>37</v>
      </c>
    </row>
    <row r="4" spans="1:7" ht="14.25">
      <c r="A4" s="51" t="s">
        <v>30</v>
      </c>
      <c r="B4" s="52" t="s">
        <v>25</v>
      </c>
      <c r="D4" s="37" t="s">
        <v>38</v>
      </c>
      <c r="E4" s="38">
        <v>1</v>
      </c>
      <c r="F4" s="39">
        <v>0</v>
      </c>
      <c r="G4" s="40">
        <v>2138</v>
      </c>
    </row>
    <row r="5" spans="1:7" ht="14.25">
      <c r="A5" s="51"/>
      <c r="B5" s="52"/>
      <c r="D5" s="29" t="s">
        <v>38</v>
      </c>
      <c r="E5" s="30">
        <v>2</v>
      </c>
      <c r="F5" s="31">
        <f>G4</f>
        <v>2138</v>
      </c>
      <c r="G5" s="35">
        <v>18173</v>
      </c>
    </row>
    <row r="6" spans="1:7" ht="14.25">
      <c r="A6" s="51" t="s">
        <v>18</v>
      </c>
      <c r="B6" s="52" t="s">
        <v>43</v>
      </c>
      <c r="C6" s="48"/>
      <c r="D6" s="29" t="s">
        <v>38</v>
      </c>
      <c r="E6" s="30">
        <v>3</v>
      </c>
      <c r="F6" s="31">
        <f aca="true" t="shared" si="0" ref="F6:F29">G5</f>
        <v>18173</v>
      </c>
      <c r="G6" s="35">
        <v>42760</v>
      </c>
    </row>
    <row r="7" spans="1:7" ht="14.25">
      <c r="A7" s="52"/>
      <c r="B7" s="52" t="s">
        <v>34</v>
      </c>
      <c r="C7" s="28"/>
      <c r="D7" s="29" t="s">
        <v>38</v>
      </c>
      <c r="E7" s="30">
        <v>4</v>
      </c>
      <c r="F7" s="31">
        <f t="shared" si="0"/>
        <v>42760</v>
      </c>
      <c r="G7" s="35">
        <v>69485</v>
      </c>
    </row>
    <row r="8" spans="1:7" ht="14.25">
      <c r="A8" s="50"/>
      <c r="B8" s="50"/>
      <c r="D8" s="29" t="s">
        <v>38</v>
      </c>
      <c r="E8" s="30">
        <v>5</v>
      </c>
      <c r="F8" s="31">
        <f t="shared" si="0"/>
        <v>69485</v>
      </c>
      <c r="G8" s="35">
        <v>85000</v>
      </c>
    </row>
    <row r="9" spans="1:7" ht="14.25">
      <c r="A9" s="27" t="s">
        <v>17</v>
      </c>
      <c r="B9" s="26" t="s">
        <v>45</v>
      </c>
      <c r="D9" s="29" t="s">
        <v>38</v>
      </c>
      <c r="E9" s="30">
        <v>6</v>
      </c>
      <c r="F9" s="31">
        <f t="shared" si="0"/>
        <v>85000</v>
      </c>
      <c r="G9" s="35">
        <v>100000</v>
      </c>
    </row>
    <row r="10" spans="1:7" ht="14.25">
      <c r="A10" s="27"/>
      <c r="B10" s="26" t="s">
        <v>41</v>
      </c>
      <c r="D10" s="29" t="s">
        <v>38</v>
      </c>
      <c r="E10" s="30">
        <v>7</v>
      </c>
      <c r="F10" s="31">
        <f t="shared" si="0"/>
        <v>100000</v>
      </c>
      <c r="G10" s="35">
        <v>300000</v>
      </c>
    </row>
    <row r="11" spans="1:7" ht="14.25">
      <c r="A11" s="27"/>
      <c r="B11" s="50"/>
      <c r="D11" s="29" t="s">
        <v>38</v>
      </c>
      <c r="E11" s="30">
        <v>8</v>
      </c>
      <c r="F11" s="31">
        <f t="shared" si="0"/>
        <v>300000</v>
      </c>
      <c r="G11" s="35">
        <v>641400</v>
      </c>
    </row>
    <row r="12" spans="1:7" ht="14.25">
      <c r="A12" s="27" t="s">
        <v>16</v>
      </c>
      <c r="B12" s="52" t="s">
        <v>44</v>
      </c>
      <c r="D12" s="29"/>
      <c r="E12" s="30">
        <v>9</v>
      </c>
      <c r="F12" s="31">
        <f t="shared" si="0"/>
        <v>641400</v>
      </c>
      <c r="G12" s="35">
        <v>2000000</v>
      </c>
    </row>
    <row r="13" spans="1:7" ht="14.25">
      <c r="A13" s="50"/>
      <c r="B13" s="50"/>
      <c r="D13" s="29"/>
      <c r="E13" s="30">
        <v>10</v>
      </c>
      <c r="F13" s="31">
        <f t="shared" si="0"/>
        <v>2000000</v>
      </c>
      <c r="G13" s="35">
        <v>4000000</v>
      </c>
    </row>
    <row r="14" spans="1:7" ht="14.25">
      <c r="A14" s="53" t="s">
        <v>26</v>
      </c>
      <c r="B14" s="52" t="s">
        <v>31</v>
      </c>
      <c r="D14" s="29"/>
      <c r="E14" s="30">
        <v>11</v>
      </c>
      <c r="F14" s="31">
        <f t="shared" si="0"/>
        <v>4000000</v>
      </c>
      <c r="G14" s="35">
        <v>8000000</v>
      </c>
    </row>
    <row r="15" spans="1:7" ht="14.25">
      <c r="A15" s="50"/>
      <c r="B15" s="50"/>
      <c r="D15" s="29"/>
      <c r="E15" s="30">
        <v>12</v>
      </c>
      <c r="F15" s="31">
        <f t="shared" si="0"/>
        <v>8000000</v>
      </c>
      <c r="G15" s="35">
        <v>14000000</v>
      </c>
    </row>
    <row r="16" spans="1:7" ht="14.25">
      <c r="A16" s="53" t="s">
        <v>0</v>
      </c>
      <c r="B16" s="52" t="s">
        <v>32</v>
      </c>
      <c r="D16" s="29"/>
      <c r="E16" s="30">
        <v>13</v>
      </c>
      <c r="F16" s="31">
        <f t="shared" si="0"/>
        <v>14000000</v>
      </c>
      <c r="G16" s="35">
        <v>22000000</v>
      </c>
    </row>
    <row r="17" spans="1:7" ht="14.25">
      <c r="A17" s="53" t="s">
        <v>2</v>
      </c>
      <c r="B17" s="52" t="s">
        <v>33</v>
      </c>
      <c r="D17" s="29"/>
      <c r="E17" s="30">
        <v>14</v>
      </c>
      <c r="F17" s="31">
        <f t="shared" si="0"/>
        <v>22000000</v>
      </c>
      <c r="G17" s="35">
        <v>50000000</v>
      </c>
    </row>
    <row r="18" spans="4:7" ht="14.25">
      <c r="D18" s="29"/>
      <c r="E18" s="30">
        <v>15</v>
      </c>
      <c r="F18" s="31">
        <f t="shared" si="0"/>
        <v>50000000</v>
      </c>
      <c r="G18" s="35">
        <v>100000000</v>
      </c>
    </row>
    <row r="19" spans="4:7" ht="14.25">
      <c r="D19" s="29"/>
      <c r="E19" s="30">
        <v>16</v>
      </c>
      <c r="F19" s="31">
        <f t="shared" si="0"/>
        <v>100000000</v>
      </c>
      <c r="G19" s="35">
        <v>250000000</v>
      </c>
    </row>
    <row r="20" spans="4:7" ht="14.25">
      <c r="D20" s="29"/>
      <c r="E20" s="30">
        <v>17</v>
      </c>
      <c r="F20" s="31">
        <f t="shared" si="0"/>
        <v>250000000</v>
      </c>
      <c r="G20" s="35">
        <v>1000000000</v>
      </c>
    </row>
    <row r="21" spans="4:7" ht="14.25">
      <c r="D21" s="29"/>
      <c r="E21" s="30">
        <v>18</v>
      </c>
      <c r="F21" s="31">
        <f t="shared" si="0"/>
        <v>1000000000</v>
      </c>
      <c r="G21" s="35">
        <v>1600000000</v>
      </c>
    </row>
    <row r="22" spans="4:7" ht="14.25">
      <c r="D22" s="29"/>
      <c r="E22" s="30">
        <v>19</v>
      </c>
      <c r="F22" s="31">
        <f t="shared" si="0"/>
        <v>1600000000</v>
      </c>
      <c r="G22" s="35">
        <v>2100000000</v>
      </c>
    </row>
    <row r="23" spans="4:7" ht="14.25">
      <c r="D23" s="29"/>
      <c r="E23" s="30">
        <v>20</v>
      </c>
      <c r="F23" s="31">
        <f t="shared" si="0"/>
        <v>2100000000</v>
      </c>
      <c r="G23" s="35">
        <v>2700000000</v>
      </c>
    </row>
    <row r="24" spans="4:7" ht="14.25">
      <c r="D24" s="29"/>
      <c r="E24" s="30">
        <v>21</v>
      </c>
      <c r="F24" s="31">
        <f t="shared" si="0"/>
        <v>2700000000</v>
      </c>
      <c r="G24" s="35">
        <v>3200000000</v>
      </c>
    </row>
    <row r="25" spans="4:7" ht="14.25">
      <c r="D25" s="29"/>
      <c r="E25" s="30">
        <v>22</v>
      </c>
      <c r="F25" s="31">
        <f t="shared" si="0"/>
        <v>3200000000</v>
      </c>
      <c r="G25" s="35">
        <v>3750000000</v>
      </c>
    </row>
    <row r="26" spans="4:7" ht="14.25">
      <c r="D26" s="29"/>
      <c r="E26" s="30">
        <v>23</v>
      </c>
      <c r="F26" s="31">
        <f t="shared" si="0"/>
        <v>3750000000</v>
      </c>
      <c r="G26" s="35">
        <v>4280000000</v>
      </c>
    </row>
    <row r="27" spans="4:7" ht="14.25">
      <c r="D27" s="29"/>
      <c r="E27" s="30">
        <v>24</v>
      </c>
      <c r="F27" s="31">
        <f t="shared" si="0"/>
        <v>4280000000</v>
      </c>
      <c r="G27" s="35">
        <v>4810000000</v>
      </c>
    </row>
    <row r="28" spans="4:7" ht="14.25">
      <c r="D28" s="29"/>
      <c r="E28" s="30">
        <v>25</v>
      </c>
      <c r="F28" s="31">
        <f t="shared" si="0"/>
        <v>4810000000</v>
      </c>
      <c r="G28" s="35">
        <v>5345000000</v>
      </c>
    </row>
    <row r="29" spans="4:7" ht="14.25">
      <c r="D29" s="32"/>
      <c r="E29" s="33">
        <v>26</v>
      </c>
      <c r="F29" s="34">
        <f t="shared" si="0"/>
        <v>5345000000</v>
      </c>
      <c r="G29" s="36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"/>
  <sheetViews>
    <sheetView showGridLines="0" zoomScale="150" zoomScaleNormal="150" zoomScalePageLayoutView="0" workbookViewId="0" topLeftCell="A1">
      <selection activeCell="B8" sqref="B8"/>
    </sheetView>
  </sheetViews>
  <sheetFormatPr defaultColWidth="9.25390625" defaultRowHeight="15.75"/>
  <cols>
    <col min="1" max="1" width="0.74609375" style="1" customWidth="1"/>
    <col min="2" max="2" width="29.75390625" style="1" customWidth="1"/>
    <col min="3" max="9" width="8.50390625" style="1" customWidth="1"/>
    <col min="10" max="10" width="8.50390625" style="2" customWidth="1"/>
    <col min="11" max="14" width="8.50390625" style="1" customWidth="1"/>
    <col min="15" max="15" width="10.25390625" style="1" customWidth="1"/>
    <col min="16" max="16" width="9.25390625" style="1" customWidth="1"/>
    <col min="17" max="16384" width="9.25390625" style="1" customWidth="1"/>
  </cols>
  <sheetData>
    <row r="2" spans="2:15" ht="23.25">
      <c r="B2" s="89" t="str">
        <f>"ROK "&amp;YEAR('2021'!D1)</f>
        <v>ROK 2021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ht="17.25" customHeight="1">
      <c r="B3" s="4"/>
      <c r="C3" s="90" t="s">
        <v>27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5"/>
    </row>
    <row r="4" spans="2:15" ht="14.25">
      <c r="B4" s="6" t="s">
        <v>18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19</v>
      </c>
      <c r="J4" s="8" t="s">
        <v>10</v>
      </c>
      <c r="K4" s="8" t="s">
        <v>11</v>
      </c>
      <c r="L4" s="8" t="s">
        <v>12</v>
      </c>
      <c r="M4" s="8" t="s">
        <v>13</v>
      </c>
      <c r="N4" s="9" t="s">
        <v>14</v>
      </c>
      <c r="O4" s="10" t="s">
        <v>20</v>
      </c>
    </row>
    <row r="5" spans="2:15" ht="14.25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>
        <f>SUM(C5:N5)</f>
        <v>0</v>
      </c>
    </row>
    <row r="6" spans="2:15" ht="14.25">
      <c r="B6" s="16"/>
      <c r="C6" s="17" t="e">
        <f>C5/$O$5</f>
        <v>#DIV/0!</v>
      </c>
      <c r="D6" s="18" t="e">
        <f aca="true" t="shared" si="0" ref="D6:N6">D5/$O$5</f>
        <v>#DIV/0!</v>
      </c>
      <c r="E6" s="18" t="e">
        <f t="shared" si="0"/>
        <v>#DIV/0!</v>
      </c>
      <c r="F6" s="18" t="e">
        <f t="shared" si="0"/>
        <v>#DIV/0!</v>
      </c>
      <c r="G6" s="18" t="e">
        <f t="shared" si="0"/>
        <v>#DIV/0!</v>
      </c>
      <c r="H6" s="18" t="e">
        <f t="shared" si="0"/>
        <v>#DIV/0!</v>
      </c>
      <c r="I6" s="18" t="e">
        <f t="shared" si="0"/>
        <v>#DIV/0!</v>
      </c>
      <c r="J6" s="18" t="e">
        <f t="shared" si="0"/>
        <v>#DIV/0!</v>
      </c>
      <c r="K6" s="18" t="e">
        <f t="shared" si="0"/>
        <v>#DIV/0!</v>
      </c>
      <c r="L6" s="18" t="e">
        <f t="shared" si="0"/>
        <v>#DIV/0!</v>
      </c>
      <c r="M6" s="18" t="e">
        <f t="shared" si="0"/>
        <v>#DIV/0!</v>
      </c>
      <c r="N6" s="19" t="e">
        <f t="shared" si="0"/>
        <v>#DIV/0!</v>
      </c>
      <c r="O6" s="20" t="e">
        <f>SUM(C6:N6)</f>
        <v>#DIV/0!</v>
      </c>
    </row>
  </sheetData>
  <sheetProtection/>
  <mergeCells count="2">
    <mergeCell ref="B2:O2"/>
    <mergeCell ref="C3:N3"/>
  </mergeCells>
  <printOptions/>
  <pageMargins left="0.26" right="0.2" top="0.38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Veronika Sestakova</cp:lastModifiedBy>
  <cp:lastPrinted>2019-10-10T05:41:51Z</cp:lastPrinted>
  <dcterms:created xsi:type="dcterms:W3CDTF">2019-10-07T06:54:07Z</dcterms:created>
  <dcterms:modified xsi:type="dcterms:W3CDTF">2023-10-24T11:15:40Z</dcterms:modified>
  <cp:category/>
  <cp:version/>
  <cp:contentType/>
  <cp:contentStatus/>
</cp:coreProperties>
</file>