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11436" tabRatio="500"/>
  </bookViews>
  <sheets>
    <sheet name="Zadanie" sheetId="3" r:id="rId1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Zadanie!$A:$AH</definedName>
  </definedNames>
  <calcPr calcId="152511"/>
</workbook>
</file>

<file path=xl/calcChain.xml><?xml version="1.0" encoding="utf-8"?>
<calcChain xmlns="http://schemas.openxmlformats.org/spreadsheetml/2006/main">
  <c r="W265" i="3" l="1"/>
  <c r="W263" i="3"/>
  <c r="L263" i="3"/>
  <c r="L265" i="3" s="1"/>
  <c r="I263" i="3"/>
  <c r="I265" i="3" s="1"/>
  <c r="N262" i="3"/>
  <c r="L262" i="3"/>
  <c r="J262" i="3"/>
  <c r="H262" i="3"/>
  <c r="N261" i="3"/>
  <c r="N263" i="3" s="1"/>
  <c r="N265" i="3" s="1"/>
  <c r="L261" i="3"/>
  <c r="J261" i="3"/>
  <c r="J263" i="3" s="1"/>
  <c r="H261" i="3"/>
  <c r="H263" i="3" s="1"/>
  <c r="H265" i="3" s="1"/>
  <c r="W255" i="3"/>
  <c r="L255" i="3"/>
  <c r="I255" i="3"/>
  <c r="N254" i="3"/>
  <c r="L254" i="3"/>
  <c r="J254" i="3"/>
  <c r="H254" i="3"/>
  <c r="N252" i="3"/>
  <c r="N255" i="3" s="1"/>
  <c r="L252" i="3"/>
  <c r="J252" i="3"/>
  <c r="J255" i="3" s="1"/>
  <c r="E255" i="3" s="1"/>
  <c r="H252" i="3"/>
  <c r="H255" i="3" s="1"/>
  <c r="W249" i="3"/>
  <c r="W257" i="3" s="1"/>
  <c r="N249" i="3"/>
  <c r="N257" i="3" s="1"/>
  <c r="J249" i="3"/>
  <c r="E249" i="3" s="1"/>
  <c r="N248" i="3"/>
  <c r="L248" i="3"/>
  <c r="J248" i="3"/>
  <c r="H248" i="3"/>
  <c r="N246" i="3"/>
  <c r="L246" i="3"/>
  <c r="J246" i="3"/>
  <c r="I246" i="3"/>
  <c r="I249" i="3" s="1"/>
  <c r="I257" i="3" s="1"/>
  <c r="N244" i="3"/>
  <c r="L244" i="3"/>
  <c r="L249" i="3" s="1"/>
  <c r="L257" i="3" s="1"/>
  <c r="J244" i="3"/>
  <c r="H244" i="3"/>
  <c r="H249" i="3" s="1"/>
  <c r="H257" i="3" s="1"/>
  <c r="W238" i="3"/>
  <c r="N238" i="3"/>
  <c r="J238" i="3"/>
  <c r="E238" i="3" s="1"/>
  <c r="N237" i="3"/>
  <c r="L237" i="3"/>
  <c r="J237" i="3"/>
  <c r="H237" i="3"/>
  <c r="N236" i="3"/>
  <c r="L236" i="3"/>
  <c r="J236" i="3"/>
  <c r="H236" i="3"/>
  <c r="N234" i="3"/>
  <c r="L234" i="3"/>
  <c r="J234" i="3"/>
  <c r="H234" i="3"/>
  <c r="N232" i="3"/>
  <c r="L232" i="3"/>
  <c r="J232" i="3"/>
  <c r="H232" i="3"/>
  <c r="N231" i="3"/>
  <c r="L231" i="3"/>
  <c r="J231" i="3"/>
  <c r="H231" i="3"/>
  <c r="N229" i="3"/>
  <c r="L229" i="3"/>
  <c r="J229" i="3"/>
  <c r="H229" i="3"/>
  <c r="N227" i="3"/>
  <c r="L227" i="3"/>
  <c r="J227" i="3"/>
  <c r="H227" i="3"/>
  <c r="N226" i="3"/>
  <c r="L226" i="3"/>
  <c r="J226" i="3"/>
  <c r="H226" i="3"/>
  <c r="N224" i="3"/>
  <c r="L224" i="3"/>
  <c r="J224" i="3"/>
  <c r="H224" i="3"/>
  <c r="N223" i="3"/>
  <c r="L223" i="3"/>
  <c r="J223" i="3"/>
  <c r="H223" i="3"/>
  <c r="N222" i="3"/>
  <c r="L222" i="3"/>
  <c r="J222" i="3"/>
  <c r="I222" i="3"/>
  <c r="N221" i="3"/>
  <c r="L221" i="3"/>
  <c r="J221" i="3"/>
  <c r="H221" i="3"/>
  <c r="N219" i="3"/>
  <c r="L219" i="3"/>
  <c r="J219" i="3"/>
  <c r="H219" i="3"/>
  <c r="N217" i="3"/>
  <c r="L217" i="3"/>
  <c r="J217" i="3"/>
  <c r="H217" i="3"/>
  <c r="N215" i="3"/>
  <c r="L215" i="3"/>
  <c r="J215" i="3"/>
  <c r="H215" i="3"/>
  <c r="N212" i="3"/>
  <c r="L212" i="3"/>
  <c r="J212" i="3"/>
  <c r="H212" i="3"/>
  <c r="N211" i="3"/>
  <c r="L211" i="3"/>
  <c r="J211" i="3"/>
  <c r="I211" i="3"/>
  <c r="N209" i="3"/>
  <c r="L209" i="3"/>
  <c r="J209" i="3"/>
  <c r="H209" i="3"/>
  <c r="N207" i="3"/>
  <c r="L207" i="3"/>
  <c r="J207" i="3"/>
  <c r="I207" i="3"/>
  <c r="N205" i="3"/>
  <c r="L205" i="3"/>
  <c r="J205" i="3"/>
  <c r="H205" i="3"/>
  <c r="N203" i="3"/>
  <c r="L203" i="3"/>
  <c r="J203" i="3"/>
  <c r="I203" i="3"/>
  <c r="N201" i="3"/>
  <c r="L201" i="3"/>
  <c r="J201" i="3"/>
  <c r="H201" i="3"/>
  <c r="N199" i="3"/>
  <c r="L199" i="3"/>
  <c r="J199" i="3"/>
  <c r="H199" i="3"/>
  <c r="N198" i="3"/>
  <c r="L198" i="3"/>
  <c r="J198" i="3"/>
  <c r="H198" i="3"/>
  <c r="N196" i="3"/>
  <c r="L196" i="3"/>
  <c r="J196" i="3"/>
  <c r="H196" i="3"/>
  <c r="N195" i="3"/>
  <c r="L195" i="3"/>
  <c r="J195" i="3"/>
  <c r="H195" i="3"/>
  <c r="N192" i="3"/>
  <c r="L192" i="3"/>
  <c r="J192" i="3"/>
  <c r="H192" i="3"/>
  <c r="N191" i="3"/>
  <c r="L191" i="3"/>
  <c r="J191" i="3"/>
  <c r="H191" i="3"/>
  <c r="N190" i="3"/>
  <c r="L190" i="3"/>
  <c r="J190" i="3"/>
  <c r="H190" i="3"/>
  <c r="N188" i="3"/>
  <c r="L188" i="3"/>
  <c r="J188" i="3"/>
  <c r="H188" i="3"/>
  <c r="N186" i="3"/>
  <c r="L186" i="3"/>
  <c r="J186" i="3"/>
  <c r="H186" i="3"/>
  <c r="N185" i="3"/>
  <c r="L185" i="3"/>
  <c r="J185" i="3"/>
  <c r="H185" i="3"/>
  <c r="N183" i="3"/>
  <c r="L183" i="3"/>
  <c r="J183" i="3"/>
  <c r="H183" i="3"/>
  <c r="N181" i="3"/>
  <c r="L181" i="3"/>
  <c r="J181" i="3"/>
  <c r="I181" i="3"/>
  <c r="N180" i="3"/>
  <c r="L180" i="3"/>
  <c r="J180" i="3"/>
  <c r="H180" i="3"/>
  <c r="N179" i="3"/>
  <c r="L179" i="3"/>
  <c r="J179" i="3"/>
  <c r="I179" i="3"/>
  <c r="N178" i="3"/>
  <c r="L178" i="3"/>
  <c r="J178" i="3"/>
  <c r="H178" i="3"/>
  <c r="N177" i="3"/>
  <c r="L177" i="3"/>
  <c r="J177" i="3"/>
  <c r="I177" i="3"/>
  <c r="N176" i="3"/>
  <c r="L176" i="3"/>
  <c r="J176" i="3"/>
  <c r="I176" i="3"/>
  <c r="N175" i="3"/>
  <c r="L175" i="3"/>
  <c r="J175" i="3"/>
  <c r="I175" i="3"/>
  <c r="N174" i="3"/>
  <c r="L174" i="3"/>
  <c r="J174" i="3"/>
  <c r="I174" i="3"/>
  <c r="N173" i="3"/>
  <c r="L173" i="3"/>
  <c r="J173" i="3"/>
  <c r="I173" i="3"/>
  <c r="N172" i="3"/>
  <c r="L172" i="3"/>
  <c r="J172" i="3"/>
  <c r="I172" i="3"/>
  <c r="I238" i="3" s="1"/>
  <c r="N171" i="3"/>
  <c r="L171" i="3"/>
  <c r="J171" i="3"/>
  <c r="H171" i="3"/>
  <c r="N170" i="3"/>
  <c r="L170" i="3"/>
  <c r="J170" i="3"/>
  <c r="H170" i="3"/>
  <c r="N169" i="3"/>
  <c r="L169" i="3"/>
  <c r="J169" i="3"/>
  <c r="H169" i="3"/>
  <c r="N168" i="3"/>
  <c r="L168" i="3"/>
  <c r="L238" i="3" s="1"/>
  <c r="J168" i="3"/>
  <c r="H168" i="3"/>
  <c r="H238" i="3" s="1"/>
  <c r="W165" i="3"/>
  <c r="L165" i="3"/>
  <c r="I165" i="3"/>
  <c r="N164" i="3"/>
  <c r="L164" i="3"/>
  <c r="J164" i="3"/>
  <c r="H164" i="3"/>
  <c r="N163" i="3"/>
  <c r="N165" i="3" s="1"/>
  <c r="L163" i="3"/>
  <c r="J163" i="3"/>
  <c r="J165" i="3" s="1"/>
  <c r="E165" i="3" s="1"/>
  <c r="H163" i="3"/>
  <c r="H165" i="3" s="1"/>
  <c r="W160" i="3"/>
  <c r="N160" i="3"/>
  <c r="J160" i="3"/>
  <c r="E160" i="3" s="1"/>
  <c r="N159" i="3"/>
  <c r="L159" i="3"/>
  <c r="J159" i="3"/>
  <c r="I159" i="3"/>
  <c r="N148" i="3"/>
  <c r="L148" i="3"/>
  <c r="J148" i="3"/>
  <c r="H148" i="3"/>
  <c r="N146" i="3"/>
  <c r="L146" i="3"/>
  <c r="J146" i="3"/>
  <c r="I146" i="3"/>
  <c r="N144" i="3"/>
  <c r="L144" i="3"/>
  <c r="J144" i="3"/>
  <c r="I144" i="3"/>
  <c r="I160" i="3" s="1"/>
  <c r="N142" i="3"/>
  <c r="L142" i="3"/>
  <c r="J142" i="3"/>
  <c r="H142" i="3"/>
  <c r="N139" i="3"/>
  <c r="L139" i="3"/>
  <c r="J139" i="3"/>
  <c r="H139" i="3"/>
  <c r="N133" i="3"/>
  <c r="L133" i="3"/>
  <c r="J133" i="3"/>
  <c r="H133" i="3"/>
  <c r="N131" i="3"/>
  <c r="L131" i="3"/>
  <c r="J131" i="3"/>
  <c r="H131" i="3"/>
  <c r="N128" i="3"/>
  <c r="L128" i="3"/>
  <c r="J128" i="3"/>
  <c r="H128" i="3"/>
  <c r="N126" i="3"/>
  <c r="L126" i="3"/>
  <c r="J126" i="3"/>
  <c r="H126" i="3"/>
  <c r="N124" i="3"/>
  <c r="L124" i="3"/>
  <c r="J124" i="3"/>
  <c r="H124" i="3"/>
  <c r="N122" i="3"/>
  <c r="L122" i="3"/>
  <c r="L160" i="3" s="1"/>
  <c r="J122" i="3"/>
  <c r="H122" i="3"/>
  <c r="H160" i="3" s="1"/>
  <c r="W119" i="3"/>
  <c r="L119" i="3"/>
  <c r="I119" i="3"/>
  <c r="N117" i="3"/>
  <c r="L117" i="3"/>
  <c r="J117" i="3"/>
  <c r="I117" i="3"/>
  <c r="N114" i="3"/>
  <c r="N119" i="3" s="1"/>
  <c r="L114" i="3"/>
  <c r="J114" i="3"/>
  <c r="J119" i="3" s="1"/>
  <c r="E119" i="3" s="1"/>
  <c r="H114" i="3"/>
  <c r="H119" i="3" s="1"/>
  <c r="W111" i="3"/>
  <c r="N111" i="3"/>
  <c r="J111" i="3"/>
  <c r="E111" i="3" s="1"/>
  <c r="N110" i="3"/>
  <c r="L110" i="3"/>
  <c r="J110" i="3"/>
  <c r="I110" i="3"/>
  <c r="N109" i="3"/>
  <c r="L109" i="3"/>
  <c r="J109" i="3"/>
  <c r="H109" i="3"/>
  <c r="N103" i="3"/>
  <c r="L103" i="3"/>
  <c r="J103" i="3"/>
  <c r="I103" i="3"/>
  <c r="I111" i="3" s="1"/>
  <c r="N101" i="3"/>
  <c r="L101" i="3"/>
  <c r="J101" i="3"/>
  <c r="H101" i="3"/>
  <c r="N98" i="3"/>
  <c r="L98" i="3"/>
  <c r="J98" i="3"/>
  <c r="H98" i="3"/>
  <c r="N94" i="3"/>
  <c r="L94" i="3"/>
  <c r="L111" i="3" s="1"/>
  <c r="J94" i="3"/>
  <c r="H94" i="3"/>
  <c r="H111" i="3" s="1"/>
  <c r="W91" i="3"/>
  <c r="L91" i="3"/>
  <c r="I91" i="3"/>
  <c r="N89" i="3"/>
  <c r="L89" i="3"/>
  <c r="J89" i="3"/>
  <c r="I89" i="3"/>
  <c r="N87" i="3"/>
  <c r="L87" i="3"/>
  <c r="J87" i="3"/>
  <c r="H87" i="3"/>
  <c r="N85" i="3"/>
  <c r="L85" i="3"/>
  <c r="J85" i="3"/>
  <c r="H85" i="3"/>
  <c r="N83" i="3"/>
  <c r="L83" i="3"/>
  <c r="J83" i="3"/>
  <c r="H83" i="3"/>
  <c r="N82" i="3"/>
  <c r="L82" i="3"/>
  <c r="J82" i="3"/>
  <c r="H82" i="3"/>
  <c r="N79" i="3"/>
  <c r="L79" i="3"/>
  <c r="J79" i="3"/>
  <c r="H79" i="3"/>
  <c r="N76" i="3"/>
  <c r="L76" i="3"/>
  <c r="J76" i="3"/>
  <c r="H76" i="3"/>
  <c r="N73" i="3"/>
  <c r="N91" i="3" s="1"/>
  <c r="L73" i="3"/>
  <c r="J73" i="3"/>
  <c r="J91" i="3" s="1"/>
  <c r="E91" i="3" s="1"/>
  <c r="H73" i="3"/>
  <c r="H91" i="3" s="1"/>
  <c r="W70" i="3"/>
  <c r="W240" i="3" s="1"/>
  <c r="W267" i="3" s="1"/>
  <c r="N70" i="3"/>
  <c r="J70" i="3"/>
  <c r="J240" i="3" s="1"/>
  <c r="N69" i="3"/>
  <c r="L69" i="3"/>
  <c r="J69" i="3"/>
  <c r="H69" i="3"/>
  <c r="N68" i="3"/>
  <c r="L68" i="3"/>
  <c r="J68" i="3"/>
  <c r="I68" i="3"/>
  <c r="N66" i="3"/>
  <c r="L66" i="3"/>
  <c r="J66" i="3"/>
  <c r="I66" i="3"/>
  <c r="N65" i="3"/>
  <c r="L65" i="3"/>
  <c r="J65" i="3"/>
  <c r="H65" i="3"/>
  <c r="N63" i="3"/>
  <c r="L63" i="3"/>
  <c r="J63" i="3"/>
  <c r="H63" i="3"/>
  <c r="N61" i="3"/>
  <c r="L61" i="3"/>
  <c r="J61" i="3"/>
  <c r="H61" i="3"/>
  <c r="N59" i="3"/>
  <c r="L59" i="3"/>
  <c r="J59" i="3"/>
  <c r="I59" i="3"/>
  <c r="I70" i="3" s="1"/>
  <c r="I240" i="3" s="1"/>
  <c r="I267" i="3" s="1"/>
  <c r="N57" i="3"/>
  <c r="L57" i="3"/>
  <c r="J57" i="3"/>
  <c r="H57" i="3"/>
  <c r="N56" i="3"/>
  <c r="L56" i="3"/>
  <c r="J56" i="3"/>
  <c r="H56" i="3"/>
  <c r="N53" i="3"/>
  <c r="L53" i="3"/>
  <c r="J53" i="3"/>
  <c r="H53" i="3"/>
  <c r="N52" i="3"/>
  <c r="L52" i="3"/>
  <c r="J52" i="3"/>
  <c r="H52" i="3"/>
  <c r="N50" i="3"/>
  <c r="L50" i="3"/>
  <c r="J50" i="3"/>
  <c r="H50" i="3"/>
  <c r="N48" i="3"/>
  <c r="L48" i="3"/>
  <c r="J48" i="3"/>
  <c r="H48" i="3"/>
  <c r="N46" i="3"/>
  <c r="L46" i="3"/>
  <c r="J46" i="3"/>
  <c r="H46" i="3"/>
  <c r="N45" i="3"/>
  <c r="L45" i="3"/>
  <c r="J45" i="3"/>
  <c r="H45" i="3"/>
  <c r="N44" i="3"/>
  <c r="L44" i="3"/>
  <c r="J44" i="3"/>
  <c r="H44" i="3"/>
  <c r="N41" i="3"/>
  <c r="L41" i="3"/>
  <c r="J41" i="3"/>
  <c r="H41" i="3"/>
  <c r="N40" i="3"/>
  <c r="L40" i="3"/>
  <c r="J40" i="3"/>
  <c r="H40" i="3"/>
  <c r="N37" i="3"/>
  <c r="L37" i="3"/>
  <c r="J37" i="3"/>
  <c r="H37" i="3"/>
  <c r="N35" i="3"/>
  <c r="L35" i="3"/>
  <c r="J35" i="3"/>
  <c r="H35" i="3"/>
  <c r="N32" i="3"/>
  <c r="L32" i="3"/>
  <c r="J32" i="3"/>
  <c r="H32" i="3"/>
  <c r="N30" i="3"/>
  <c r="L30" i="3"/>
  <c r="J30" i="3"/>
  <c r="H30" i="3"/>
  <c r="N28" i="3"/>
  <c r="L28" i="3"/>
  <c r="J28" i="3"/>
  <c r="H28" i="3"/>
  <c r="N26" i="3"/>
  <c r="L26" i="3"/>
  <c r="J26" i="3"/>
  <c r="H26" i="3"/>
  <c r="N23" i="3"/>
  <c r="L23" i="3"/>
  <c r="J23" i="3"/>
  <c r="H23" i="3"/>
  <c r="N21" i="3"/>
  <c r="L21" i="3"/>
  <c r="J21" i="3"/>
  <c r="H21" i="3"/>
  <c r="N18" i="3"/>
  <c r="L18" i="3"/>
  <c r="J18" i="3"/>
  <c r="H18" i="3"/>
  <c r="N16" i="3"/>
  <c r="L16" i="3"/>
  <c r="J16" i="3"/>
  <c r="H16" i="3"/>
  <c r="N14" i="3"/>
  <c r="L14" i="3"/>
  <c r="L70" i="3" s="1"/>
  <c r="L240" i="3" s="1"/>
  <c r="L267" i="3" s="1"/>
  <c r="J14" i="3"/>
  <c r="H14" i="3"/>
  <c r="H70" i="3" s="1"/>
  <c r="H240" i="3" s="1"/>
  <c r="H267" i="3" s="1"/>
  <c r="D8" i="3"/>
  <c r="N240" i="3" l="1"/>
  <c r="N267" i="3" s="1"/>
  <c r="E240" i="3"/>
  <c r="J265" i="3"/>
  <c r="E265" i="3" s="1"/>
  <c r="E263" i="3"/>
  <c r="J257" i="3"/>
  <c r="E257" i="3" s="1"/>
  <c r="E70" i="3"/>
  <c r="J267" i="3" l="1"/>
  <c r="E267" i="3" s="1"/>
</calcChain>
</file>

<file path=xl/sharedStrings.xml><?xml version="1.0" encoding="utf-8"?>
<sst xmlns="http://schemas.openxmlformats.org/spreadsheetml/2006/main" count="1586" uniqueCount="575">
  <si>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</si>
  <si>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</si>
  <si>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</si>
  <si>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</si>
  <si>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</si>
  <si>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</si>
  <si>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</si>
  <si>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</si>
  <si>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</si>
  <si>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</si>
  <si>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</si>
  <si>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</si>
  <si>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</si>
  <si>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</si>
  <si>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</si>
  <si>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</si>
  <si>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</si>
  <si>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</si>
  <si>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</si>
  <si>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</si>
  <si>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</si>
  <si>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</si>
  <si>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</si>
  <si>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</si>
  <si>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</si>
  <si>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</si>
  <si>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</si>
  <si>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</si>
  <si>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</si>
  <si>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</si>
  <si>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</si>
  <si>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</si>
  <si>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</si>
  <si>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</si>
  <si>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</si>
  <si>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</si>
  <si>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</si>
  <si>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</si>
  <si>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</si>
  <si>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</si>
  <si>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</si>
  <si>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</si>
  <si>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</si>
  <si>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</si>
  <si>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</si>
  <si>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</si>
  <si>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</si>
  <si>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</si>
  <si>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</si>
  <si>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</si>
  <si>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</si>
  <si>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</si>
  <si>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</si>
  <si>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</si>
  <si>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</si>
  <si>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</si>
  <si>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</si>
  <si>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</si>
  <si>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</si>
  <si>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</si>
  <si>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</si>
  <si>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</si>
  <si>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</si>
  <si>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</si>
  <si>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Mesto Trenčín </t>
  </si>
  <si>
    <t>Stavba :Riešenie cyklodopravy, ul. Na Kamenci, Trenčín, od ul. Na vinohrady po Kasárenskú</t>
  </si>
  <si>
    <t>Objekt :1.1 Rekonštrukcia cesty a cyklotrasa</t>
  </si>
  <si>
    <t>STROP - Ing. Ďurech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</si>
  <si>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</si>
  <si>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</si>
  <si>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</si>
  <si>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</si>
  <si>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</si>
  <si>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</si>
  <si>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</si>
  <si>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113106122</t>
  </si>
  <si>
    <t>Rozobratie dlažby pre chodcov z betónových dlaždíc v miestach priechodu pre chodcov, chodník</t>
  </si>
  <si>
    <t>m2</t>
  </si>
  <si>
    <t xml:space="preserve">                    </t>
  </si>
  <si>
    <t>11310-6122</t>
  </si>
  <si>
    <t>45.11.11</t>
  </si>
  <si>
    <t>EK</t>
  </si>
  <si>
    <t>S</t>
  </si>
  <si>
    <t>"Priechody, chodník - zastávka - vetva A"  31,5+36,0 =   67,500</t>
  </si>
  <si>
    <t>113107112</t>
  </si>
  <si>
    <t>Odstránenie podkladov alebo krytov z kameniva ťaž. hr. 100-200 mm, do 200 m2</t>
  </si>
  <si>
    <t>11310-7112</t>
  </si>
  <si>
    <t>30,0*1 =   30,000</t>
  </si>
  <si>
    <t>113107131</t>
  </si>
  <si>
    <t>Odstránenie podkladov alebo krytov z betónu prost. hr. do 150 mm, do 200 m2</t>
  </si>
  <si>
    <t>11310-7131</t>
  </si>
  <si>
    <t>"vetva A - km 0,080 00"  87,2*1 =   87,200</t>
  </si>
  <si>
    <t>.</t>
  </si>
  <si>
    <t>113107132</t>
  </si>
  <si>
    <t>Odstránenie podkladov alebo krytov z betónu prost. hr. 150-300 mm, do 200 m2</t>
  </si>
  <si>
    <t>11310-7132</t>
  </si>
  <si>
    <t>"vetva B - autobus. zastávka"  30,0*1 =   30,000</t>
  </si>
  <si>
    <t>113107225</t>
  </si>
  <si>
    <t>Odstránenie podkladov alebo krytov z kameniva drv. hr. 400-500 mm, nad 200 m2</t>
  </si>
  <si>
    <t>11310-7225</t>
  </si>
  <si>
    <t>"Vetva A"  5040,0*1 =   5040,000</t>
  </si>
  <si>
    <t>"Vetva B"  110,0*1 =   110,000</t>
  </si>
  <si>
    <t>113107242</t>
  </si>
  <si>
    <t>Odstránenie podkladov alebo krytov živičných hr. 50-100 mm, nad 200 m2</t>
  </si>
  <si>
    <t>11310-7242</t>
  </si>
  <si>
    <t>"Ul. Na kamenci - vetva A"  5040,0*1 =   5040,000</t>
  </si>
  <si>
    <t>272</t>
  </si>
  <si>
    <t>113151412</t>
  </si>
  <si>
    <t>Frézovanie živ. krytu hr. do 0-4 cm</t>
  </si>
  <si>
    <t>11315-1412</t>
  </si>
  <si>
    <t>"Rozšírenie komun. - vetva B"  164,0*1 =   164,000</t>
  </si>
  <si>
    <t>113201112</t>
  </si>
  <si>
    <t>Vytrhanie obrubníkov cestných v miestach priechodu pre chodcov a autobus. zastávky</t>
  </si>
  <si>
    <t>m</t>
  </si>
  <si>
    <t>11320-1111</t>
  </si>
  <si>
    <t>"Vetva A"  31,0+18,0+35,0 =   84,000</t>
  </si>
  <si>
    <t>113202111</t>
  </si>
  <si>
    <t>Vytrhanie krajníkov alebo obrubníkov stojatých</t>
  </si>
  <si>
    <t>11320-2111</t>
  </si>
  <si>
    <t>"vytrhanie cest. obrub parkoviska - vetva A"  144,0*1 =   144,000</t>
  </si>
  <si>
    <t>"Rozšír. komun - vetva B"  89,0*1 =   89,000</t>
  </si>
  <si>
    <t>113204111</t>
  </si>
  <si>
    <t>Vytrhanie obrubníkov záhonových</t>
  </si>
  <si>
    <t>11320-4111</t>
  </si>
  <si>
    <t>"Vetva A"  35,0*1 =   35,000</t>
  </si>
  <si>
    <t>001</t>
  </si>
  <si>
    <t>122202203</t>
  </si>
  <si>
    <t>Odkopávky pre cesty v horn. tr. 3 nad 1 000 do 10 000 m3</t>
  </si>
  <si>
    <t>m3</t>
  </si>
  <si>
    <t>12220-2203</t>
  </si>
  <si>
    <t>45.11.24</t>
  </si>
  <si>
    <t>"Vetva A - rozšír. komun, chodníky"  1127,0*1 =   1127,000</t>
  </si>
  <si>
    <t>"Vetva B - rozšírenie komunikácie"  112,0*0,57 =   63,840</t>
  </si>
  <si>
    <t>122202209</t>
  </si>
  <si>
    <t>Príplatok za lepivosť  horn. tr. 3 pre cesty</t>
  </si>
  <si>
    <t>12220-2209</t>
  </si>
  <si>
    <t>132201101</t>
  </si>
  <si>
    <t>Hĺbenie rýh šírka do 60 cm v horn. tr. 3 do 100 m3</t>
  </si>
  <si>
    <t>13220-1101</t>
  </si>
  <si>
    <t>45.11.21</t>
  </si>
  <si>
    <t>17,0*0,8*0,9 =   12,240</t>
  </si>
  <si>
    <t>1426,0*0,4*0,5 =   285,200</t>
  </si>
  <si>
    <t>132201109</t>
  </si>
  <si>
    <t>Príplatok za lepivosť horniny tr. 3 v rýhach š. do 60 cm</t>
  </si>
  <si>
    <t>13220-1109</t>
  </si>
  <si>
    <t>161101101</t>
  </si>
  <si>
    <t>Zvislé premiestnenie výkopu horn. tr. 1-4 nad 1 m do 2,5 m</t>
  </si>
  <si>
    <t>16110-1101</t>
  </si>
  <si>
    <t>162301102</t>
  </si>
  <si>
    <t>Vodorovné premiestnenie výkopu do 1000 m horn. tr. 1-4</t>
  </si>
  <si>
    <t>16230-1102</t>
  </si>
  <si>
    <t>1190,84+297,44 =   1488,280</t>
  </si>
  <si>
    <t>162701105</t>
  </si>
  <si>
    <t>Vodorovné premiestnenie výkopu do 10000 m horn. tr. 1-4</t>
  </si>
  <si>
    <t>16270-1105</t>
  </si>
  <si>
    <t>1488,28-173,0 =   1315,280</t>
  </si>
  <si>
    <t>162701109</t>
  </si>
  <si>
    <t>Príplatok za každých ďalších 1000 m nad 10000 m horn. tr. 1-4</t>
  </si>
  <si>
    <t>16270-1109</t>
  </si>
  <si>
    <t>10*1315,28 =   13152,800</t>
  </si>
  <si>
    <t>167101102</t>
  </si>
  <si>
    <t>Nakladanie výkopku nad 100 m3 v horn. tr. 1-4</t>
  </si>
  <si>
    <t>16710-1102</t>
  </si>
  <si>
    <t>171101104</t>
  </si>
  <si>
    <t>Násypy z hornín súdržných zhutnených do 102% PS</t>
  </si>
  <si>
    <t>17110-1104</t>
  </si>
  <si>
    <t>"Vetva A - násyp pod chodník"  161,0*1 =   161,000</t>
  </si>
  <si>
    <t>"Vetva B - zastávka"  12,0*1 =   12,000</t>
  </si>
  <si>
    <t>171201201</t>
  </si>
  <si>
    <t>Uloženie sypaniny na skládku</t>
  </si>
  <si>
    <t>17120-1201</t>
  </si>
  <si>
    <t>180402111</t>
  </si>
  <si>
    <t>Založenie parkového trávnika výsevom v rovine</t>
  </si>
  <si>
    <t>18040-2111</t>
  </si>
  <si>
    <t>"Vetva A - úprava okolo park. obrubníkov"  336,0*1 =   336,000</t>
  </si>
  <si>
    <t>MAT</t>
  </si>
  <si>
    <t>005724200</t>
  </si>
  <si>
    <t>Zmes trávna parková okrasná</t>
  </si>
  <si>
    <t>kg</t>
  </si>
  <si>
    <t>01.11.92</t>
  </si>
  <si>
    <t>EZ</t>
  </si>
  <si>
    <t>336,0*1,05*0,06 =   21,168</t>
  </si>
  <si>
    <t>181201105</t>
  </si>
  <si>
    <t>Úprava pôvodného terénu HUT v horn. tr. 1-4 so zhutnením na Edef = 45 MPa</t>
  </si>
  <si>
    <t>18120-1102</t>
  </si>
  <si>
    <t>"Skladba B1"  925,0+30,0 =   955,000</t>
  </si>
  <si>
    <t>181201106</t>
  </si>
  <si>
    <t>Úprava pôvodného terénu HUT v horn. tr. 1-4 so zhutnením na Edef = 60 MPa</t>
  </si>
  <si>
    <t>"Vozovka vetva A + B"  7010,0+208,0 =   7218,000</t>
  </si>
  <si>
    <t>181301111</t>
  </si>
  <si>
    <t>Rozprestretie ornice v rovine nad 500 m2 hr. do 10 cm</t>
  </si>
  <si>
    <t>18130-1111</t>
  </si>
  <si>
    <t>5812A0101</t>
  </si>
  <si>
    <t>Zemina kompost (humus)</t>
  </si>
  <si>
    <t xml:space="preserve">  .  .  </t>
  </si>
  <si>
    <t>336,0*0,05 =   16,800</t>
  </si>
  <si>
    <t>5812A0104</t>
  </si>
  <si>
    <t>Zemina čierna (ornica)</t>
  </si>
  <si>
    <t>231</t>
  </si>
  <si>
    <t>182001111</t>
  </si>
  <si>
    <t>Plošná úprava terénu, nerovnosti do +-100 mm v rovine</t>
  </si>
  <si>
    <t>18200-1111</t>
  </si>
  <si>
    <t xml:space="preserve">1 - ZEMNE PRÁCE  spolu: </t>
  </si>
  <si>
    <t>2 - ZÁKLADY</t>
  </si>
  <si>
    <t>002</t>
  </si>
  <si>
    <t>212571111</t>
  </si>
  <si>
    <t>Výplň trativodov štrkopieskom triedeným</t>
  </si>
  <si>
    <t>21257-1111</t>
  </si>
  <si>
    <t>"Vetva B"  17,0*1,5*0,75 =   19,125</t>
  </si>
  <si>
    <t>"Vetva A"  1426,0*(0,3+0,5)/2*0,4 =   228,160</t>
  </si>
  <si>
    <t>212572121</t>
  </si>
  <si>
    <t>Lôžko pre trativod z kameniva drobného ťaženého</t>
  </si>
  <si>
    <t>21257-2121</t>
  </si>
  <si>
    <t>"B"  17,0*1,5*0,15 =   3,825</t>
  </si>
  <si>
    <t>"A"  1426,0*0,4*0,1 =   57,040</t>
  </si>
  <si>
    <t>271</t>
  </si>
  <si>
    <t>212752122</t>
  </si>
  <si>
    <t>Trativody z flexibilného potrubia DN 100 so štrkopieskovým lôžkom a obsypom</t>
  </si>
  <si>
    <t>21275-2122</t>
  </si>
  <si>
    <t>45.25.21</t>
  </si>
  <si>
    <t>"Trativod pozdĺž OM - vetva B"  17,0*1 =   17,000</t>
  </si>
  <si>
    <t>"Trativod - vetva A"  713,0*2 =   1426,000</t>
  </si>
  <si>
    <t>211</t>
  </si>
  <si>
    <t>212972112</t>
  </si>
  <si>
    <t>Opláštenie filtračnou textíliou drenážnych rúr DN 100</t>
  </si>
  <si>
    <t>21297-2112</t>
  </si>
  <si>
    <t>45.21.21</t>
  </si>
  <si>
    <t>011</t>
  </si>
  <si>
    <t>274313611</t>
  </si>
  <si>
    <t>Základové pásy z betónu prostého tr. C16/20-X0(SK)-CI0,4-Dmax 32-S2</t>
  </si>
  <si>
    <t>27431-3611</t>
  </si>
  <si>
    <t>45.25.32</t>
  </si>
  <si>
    <t>15,0*0,8*0,65 =   7,800</t>
  </si>
  <si>
    <t>275313611</t>
  </si>
  <si>
    <t>Základové pätky z betónu prostého tr. C16/20, vr. zemných prác</t>
  </si>
  <si>
    <t>27531-3611</t>
  </si>
  <si>
    <t>"Základ.pätky prístrešku zastávky"  2*1,362 =   2,724</t>
  </si>
  <si>
    <t>289970111</t>
  </si>
  <si>
    <t>Vrstva z geotextílie PP 300g/m2 prisypaním</t>
  </si>
  <si>
    <t>28997-0111</t>
  </si>
  <si>
    <t>17,0*1,55 =   26,350</t>
  </si>
  <si>
    <t>693D00108</t>
  </si>
  <si>
    <t>Geotextília - 300 g/m2</t>
  </si>
  <si>
    <t>17.20.10</t>
  </si>
  <si>
    <t xml:space="preserve">101552              </t>
  </si>
  <si>
    <t>26,35*1,05 =   27,668</t>
  </si>
  <si>
    <t xml:space="preserve">2 - ZÁKLADY  spolu: </t>
  </si>
  <si>
    <t>3 - ZVISLÉ A KOMPLETNÉ KONŠTRUKCIE</t>
  </si>
  <si>
    <t>311364102</t>
  </si>
  <si>
    <t>Výstuž pre murovací systém PREMAC DT 30, tr. ocele 10505</t>
  </si>
  <si>
    <t>t</t>
  </si>
  <si>
    <t>31136-4101</t>
  </si>
  <si>
    <t>"Výkaz ocele - výkres č.08"</t>
  </si>
  <si>
    <t>"R8"  165,0*0,395*0,001 =   0,065</t>
  </si>
  <si>
    <t>"R10"  270,0*0,617*0,001 =   0,167</t>
  </si>
  <si>
    <t>312272203</t>
  </si>
  <si>
    <t>Múrik z betónových tvárnic PREMAC DT 30 hr. 300mm s výplňou C16/20</t>
  </si>
  <si>
    <t>31227-2203</t>
  </si>
  <si>
    <t>45.25.50</t>
  </si>
  <si>
    <t>"Rez PR 16 - km 0,080 00"</t>
  </si>
  <si>
    <t>15,0*0,75*0,3 =   3,375</t>
  </si>
  <si>
    <t>348171111</t>
  </si>
  <si>
    <t>Osadenie zábradlia oceľového do 100 kg/m</t>
  </si>
  <si>
    <t>34817-1111</t>
  </si>
  <si>
    <t>45.23.12</t>
  </si>
  <si>
    <t>"Vetva B km 0,080 00"  13,84*1 =   13,840</t>
  </si>
  <si>
    <t>553001121</t>
  </si>
  <si>
    <t>OK - oceľ. zábradlie oceľ S 235 (11 375), TR 38x2,9, TR 44,5x3</t>
  </si>
  <si>
    <t>553001000</t>
  </si>
  <si>
    <t>28.11.23</t>
  </si>
  <si>
    <t>"Výkaz ocele zábradlia - výkres č.08"</t>
  </si>
  <si>
    <t>"1-2 Trubka TR 44,5x3"  22,84*3,07 =   70,119</t>
  </si>
  <si>
    <t>"3-Trubka 38x2,9"  27,68*2,51 =   69,477</t>
  </si>
  <si>
    <t>"4-kot. platňa 100x10"  9*0,2*7,85 =   14,130</t>
  </si>
  <si>
    <t>"zvary 3%"  153,725*0,03 =   4,612</t>
  </si>
  <si>
    <t>012</t>
  </si>
  <si>
    <t>38118112R</t>
  </si>
  <si>
    <t>Montáž autobus. typ. prístrešok 3,0x1,8 m</t>
  </si>
  <si>
    <t>kus</t>
  </si>
  <si>
    <t>38118-1001</t>
  </si>
  <si>
    <t>45.21.71</t>
  </si>
  <si>
    <t>5530M0433</t>
  </si>
  <si>
    <t>Prístrešok zastávkový AUREO 3,0x1,8m, AE210a-LS</t>
  </si>
  <si>
    <t xml:space="preserve">3 - ZVISLÉ A KOMPLETNÉ KONŠTRUKCIE  spolu: </t>
  </si>
  <si>
    <t>4 - VODOROVNÉ KONŠTRUKCIE</t>
  </si>
  <si>
    <t>311</t>
  </si>
  <si>
    <t>451504111</t>
  </si>
  <si>
    <t>Zhotovenie podkladnej vrstvy z kameniva hr. do 100 mm pod dlažbu</t>
  </si>
  <si>
    <t>45150-4111</t>
  </si>
  <si>
    <t>"Skladba B1 - chodník pre peších"  840,0+30,0 =   870,000</t>
  </si>
  <si>
    <t>"Dlažba prechody pre nevidiacich"  85,0*1 =   85,000</t>
  </si>
  <si>
    <t>583413410</t>
  </si>
  <si>
    <t>Kamenivo drtené drobné 0-4</t>
  </si>
  <si>
    <t>14.21.12</t>
  </si>
  <si>
    <t>955,0*0,04*1,837 =   70,173</t>
  </si>
  <si>
    <t xml:space="preserve">4 - VODOROVNÉ KONŠTRUKCIE  spolu: </t>
  </si>
  <si>
    <t>5 - KOMUNIKÁCIE</t>
  </si>
  <si>
    <t>564861112</t>
  </si>
  <si>
    <t>Podklad zo štrkodrte ŠD 0-32 zhutn. hr. 210 mm</t>
  </si>
  <si>
    <t>56486-1112</t>
  </si>
  <si>
    <t>45.23.11</t>
  </si>
  <si>
    <t>"Chodník pre peších - skladba B1"  840,0+30,0+85,0 =   955,000</t>
  </si>
  <si>
    <t>564861114</t>
  </si>
  <si>
    <t>Podklad zo štrkodrte ŠD 0-32 zhutn. na Edef = 90 MPa, hr. 230 mm</t>
  </si>
  <si>
    <t>56486-1114</t>
  </si>
  <si>
    <t>"Vetva B - skladba A1"  208,0*1 =   208,000</t>
  </si>
  <si>
    <t>564871111</t>
  </si>
  <si>
    <t>Podklad zo štrkodrte ŠD 0-32 zhutn. na Edef = 90 MPa, hr. 230-260 mm</t>
  </si>
  <si>
    <t>56487-1111</t>
  </si>
  <si>
    <t>"Vozovka vetva A - skladba A1"  7010,0*1 =   7010,000</t>
  </si>
  <si>
    <t>567133115</t>
  </si>
  <si>
    <t>Podklad z kameniva spevn. cementom - cementom stmelená zmes CBGM C8/10, hr. 200 mm</t>
  </si>
  <si>
    <t>56713-3115</t>
  </si>
  <si>
    <t>"Vozovka Vetva A - skladba A1"  7010,0*1 =   7010,000</t>
  </si>
  <si>
    <t>"Vozovka vetva B - skladba A1"  208,0*1 =   208,000</t>
  </si>
  <si>
    <t>573211111</t>
  </si>
  <si>
    <t>Postrek živičný spojovací z cestného asfaltu C50BP4, 0,5-0,7 kg/m2</t>
  </si>
  <si>
    <t>57321-1111</t>
  </si>
  <si>
    <t>2*(7010,0+208,0+93,0+84,0) =   14790,000</t>
  </si>
  <si>
    <t>577141112</t>
  </si>
  <si>
    <t>Betón asfaltový ACo 11-I (ABS) PmB 45/80-75, hr.50 mm</t>
  </si>
  <si>
    <t>57714-1112</t>
  </si>
  <si>
    <t>"Nová konštr. vozovky vetvy A - skladba A1"</t>
  </si>
  <si>
    <t>"ZÚ A km 0,000 00 - KÚ 0,728 00"  7010,0*1 =   7010,000</t>
  </si>
  <si>
    <t>"Rozšírenie vozovky vytvy B - skladba A1</t>
  </si>
  <si>
    <t>"ZÚ B km 0,000 00 - KÚ 0,123 00"  208,0*1 =   208,000</t>
  </si>
  <si>
    <t>"Preplátovanie asfaltu A+B"  93,0+84,0 =   177,000</t>
  </si>
  <si>
    <t>577156114</t>
  </si>
  <si>
    <t>Asfalt. betón ACL 16-I (ABH I) vrstva ložná z modif. asfaltu PmB 45/80-75, hr. 90 mm</t>
  </si>
  <si>
    <t>57715-6114</t>
  </si>
  <si>
    <t>"Vetva A - skladba A1"  7010,0*1 =   7010,000</t>
  </si>
  <si>
    <t>596211131</t>
  </si>
  <si>
    <t>Kladenie zámkovej dlažby pre nevidiacich hr. 60 mm sk. C 50-100 m2</t>
  </si>
  <si>
    <t>59621-1131</t>
  </si>
  <si>
    <t>"Chodníky vetva A - slepecká dlažba"  44,0+41,0 =   85,000</t>
  </si>
  <si>
    <t>592488106</t>
  </si>
  <si>
    <t>Dlažba zámková pre nevidiacich hr. 60mm - signálny pás, farba červená</t>
  </si>
  <si>
    <t>44,0*1,05 =   46,200</t>
  </si>
  <si>
    <t>592488108</t>
  </si>
  <si>
    <t>Dlažba zámková pre nevidiacich hr. 60mm - varovný pás, farba červená</t>
  </si>
  <si>
    <t>41,0*1,05 =   43,050</t>
  </si>
  <si>
    <t>596211133</t>
  </si>
  <si>
    <t>Kladenie zámkovej dlažby pre chodcov hr. 60 mm sk. C nad 300 m2</t>
  </si>
  <si>
    <t>59621-1133</t>
  </si>
  <si>
    <t>"Chodník pre peších vetvy A - skladba B1"</t>
  </si>
  <si>
    <t>"plocha A"  64,5-(1,4+2) =   61,100</t>
  </si>
  <si>
    <t>"plocha B"  390,0-(13,0+18,0) =   359,000</t>
  </si>
  <si>
    <t>"plocha C"  165,0-(4,5+8,0) =   152,500</t>
  </si>
  <si>
    <t>"plocha D"  216,0-(9,0+8,0) =   199,000</t>
  </si>
  <si>
    <t>"plocha E"  58,0-(7,5+3,0) =   47,500</t>
  </si>
  <si>
    <t>"plocha F, G"  2*(7,5-(1,2+1,0)) =   10,600</t>
  </si>
  <si>
    <t>"plocha H"  8,0-(1,2+1,0) =   5,800</t>
  </si>
  <si>
    <t>"plocha I"  8,5-(2,0+2,0) =   4,500</t>
  </si>
  <si>
    <t>"nástup.plocha zástavky vetvy B"  30,0*1 =   30,000</t>
  </si>
  <si>
    <t>592450251</t>
  </si>
  <si>
    <t>Dlažba zámková betónová DL 60, hr. 60 mm, farba sivá</t>
  </si>
  <si>
    <t>592450250</t>
  </si>
  <si>
    <t>26.61.11</t>
  </si>
  <si>
    <t xml:space="preserve">5 - KOMUNIKÁCIE  spolu: </t>
  </si>
  <si>
    <t>8 - RÚROVÉ VEDENIA</t>
  </si>
  <si>
    <t>899231111</t>
  </si>
  <si>
    <t>Výšková úprava poklopy kanalizácie do 200 mm zvýšením poklopu</t>
  </si>
  <si>
    <t>89923-1111</t>
  </si>
  <si>
    <t>899431111</t>
  </si>
  <si>
    <t>Výšková úprava hydranty, uávery do 200 mm zvýšením hrnca</t>
  </si>
  <si>
    <t>89943-1111</t>
  </si>
  <si>
    <t xml:space="preserve">8 - RÚROVÉ VEDENIA  spolu: </t>
  </si>
  <si>
    <t>9 - OSTATNÉ KONŠTRUKCIE A PRÁCE</t>
  </si>
  <si>
    <t>911381834</t>
  </si>
  <si>
    <t>Demontáž a montáž - presun jestv. zvislého dopravného značenia</t>
  </si>
  <si>
    <t>91138-1832</t>
  </si>
  <si>
    <t>911381838</t>
  </si>
  <si>
    <t>Odstránenie zvislého dopravného značenia</t>
  </si>
  <si>
    <t>91138-1835</t>
  </si>
  <si>
    <t>91311211R</t>
  </si>
  <si>
    <t>Montáž a demontáž dočasného dopravného značenia</t>
  </si>
  <si>
    <t>kpl</t>
  </si>
  <si>
    <t>91311-2111</t>
  </si>
  <si>
    <t>914001111</t>
  </si>
  <si>
    <t>Osadenie zvislých cestných dopravných značiek na stĺpiky, konzoly alebo objekty</t>
  </si>
  <si>
    <t>91400-1111</t>
  </si>
  <si>
    <t>404454105</t>
  </si>
  <si>
    <t>C1 700 mm AL lisovaná - "P1"</t>
  </si>
  <si>
    <t>31.50.24</t>
  </si>
  <si>
    <t>404455025</t>
  </si>
  <si>
    <t>D1a (až D3) 500x750 mm AL lisovaná - "P8"</t>
  </si>
  <si>
    <t>404455105</t>
  </si>
  <si>
    <t>D4b (až D10) 500x500 mm AL lisovaná - "IP5"</t>
  </si>
  <si>
    <t>404455115</t>
  </si>
  <si>
    <t>D4b (až D10) 750x750 mm AL lisovaná - "IP6"</t>
  </si>
  <si>
    <t>404455565</t>
  </si>
  <si>
    <t>D50a (až D53) 1000x1500 mm AL lisovaná - "C24a, C24b"</t>
  </si>
  <si>
    <t>404456105</t>
  </si>
  <si>
    <t>E1 (až E2b) 500x500 mm AL lisovaná - "P13"</t>
  </si>
  <si>
    <t>914501112</t>
  </si>
  <si>
    <t>Osadenie označníka zastávky MHD</t>
  </si>
  <si>
    <t>91450-1111</t>
  </si>
  <si>
    <t>404457478</t>
  </si>
  <si>
    <t>Označník zastávky MHD s informačnou tabuľou</t>
  </si>
  <si>
    <t>404457475</t>
  </si>
  <si>
    <t>914511112</t>
  </si>
  <si>
    <t>Montáž stĺpika dopravných značiek dĺžky do 3,5 m s betónovým základom a pätkou</t>
  </si>
  <si>
    <t>91451-1112</t>
  </si>
  <si>
    <t>404459610</t>
  </si>
  <si>
    <t>Stĺpik Al 60/5 hladký drážkový</t>
  </si>
  <si>
    <t>48*3,5 =   168,000</t>
  </si>
  <si>
    <t>915701112</t>
  </si>
  <si>
    <t>Zhotovenie vodor. značenia krytu cyklochodníka náterovými hmotami - reflexná svetlo-zelená farba</t>
  </si>
  <si>
    <t>91570-1111</t>
  </si>
  <si>
    <t>45.23.15</t>
  </si>
  <si>
    <t>"Označ. cyklochodníka vetva A+B"  665,0+215,0 =   880,000</t>
  </si>
  <si>
    <t>915709111</t>
  </si>
  <si>
    <t>Príplatok za reflexnú úpravu balotinovú</t>
  </si>
  <si>
    <t>91570-9111</t>
  </si>
  <si>
    <t>915711111</t>
  </si>
  <si>
    <t>Vodorovné značenie krytov striek. farbou, deliace čiary š. 120 mm</t>
  </si>
  <si>
    <t>91571-1111</t>
  </si>
  <si>
    <t>"V1a, V2b, V11a"  15,0+710,0+184,0+123,0 =   1032,000</t>
  </si>
  <si>
    <t>915712111</t>
  </si>
  <si>
    <t>Vodorovné značenie krytov striek. farbou, vodiace pásiky š. 250 mm</t>
  </si>
  <si>
    <t>91571-2111</t>
  </si>
  <si>
    <t>"V4"  1018,0+478,0+100,0+492,0+40,0 =   2128,000</t>
  </si>
  <si>
    <t>915719111</t>
  </si>
  <si>
    <t>Príplatok za reflexnú úpravu balotinovú, deliace čiary š. 120 mm</t>
  </si>
  <si>
    <t>91571-9111</t>
  </si>
  <si>
    <t>915719211</t>
  </si>
  <si>
    <t>Príplatok za reflexnú úpravu balotinovú, vodiace pásiky š. 250 mm</t>
  </si>
  <si>
    <t>91571-9211</t>
  </si>
  <si>
    <t>915721111</t>
  </si>
  <si>
    <t>Vodorovné značenie krytov striek. farbou, čiary, zebry, šípky, nápisy a pod.</t>
  </si>
  <si>
    <t>91572-1111</t>
  </si>
  <si>
    <t>"V6b"  144,0+18,0 =   162,000</t>
  </si>
  <si>
    <t>"Piktogramy"  35*1,0 =   35,000</t>
  </si>
  <si>
    <t>915729111</t>
  </si>
  <si>
    <t>Príplatok za reflexnú úpravu balotinovú, čiary, zebry, šípky, nápisy a pod.</t>
  </si>
  <si>
    <t>91572-9111</t>
  </si>
  <si>
    <t>915791111</t>
  </si>
  <si>
    <t>Predznač. pre vodor. značenie z náter. hmôt, deliace čiary, vodiace pásiky</t>
  </si>
  <si>
    <t>91579-1111</t>
  </si>
  <si>
    <t>1032,0+2128,0 =   3160,000</t>
  </si>
  <si>
    <t>915791112</t>
  </si>
  <si>
    <t>Predznač. pre vodor. znač. z náter. hmôt, stopčiary, zebry, tiene, šípky, nápisy, prechody</t>
  </si>
  <si>
    <t>91579-1112</t>
  </si>
  <si>
    <t>916311122</t>
  </si>
  <si>
    <t>Osadenie cest. obrubníka bet. stojatého, lôžko betón tr. C 12/15-X0,</t>
  </si>
  <si>
    <t>91631-1122</t>
  </si>
  <si>
    <t>576,0+40,0 =   616,000</t>
  </si>
  <si>
    <t>916311123</t>
  </si>
  <si>
    <t>Osadenie cest. obrubníka bet. stojatého so zapustením, lôžko betón tr. C 12/15-X0</t>
  </si>
  <si>
    <t>91631-1123</t>
  </si>
  <si>
    <t>124,0+50,0 =   174,000</t>
  </si>
  <si>
    <t>592174910</t>
  </si>
  <si>
    <t>Obrubník cestný so skosením 12/4cm SO 100/15/26 100x15x26</t>
  </si>
  <si>
    <t>(616,0+174,0)*1,03 =   813,700</t>
  </si>
  <si>
    <t>916561111</t>
  </si>
  <si>
    <t>Osadenie záhon. obrubníka betón. do lôžka z betónu tr. C 12/15-X0</t>
  </si>
  <si>
    <t>91656-1111</t>
  </si>
  <si>
    <t>468,0+2,0 =   470,000</t>
  </si>
  <si>
    <t>592173208</t>
  </si>
  <si>
    <t>Obrubník záhonový 100x5x20</t>
  </si>
  <si>
    <t>470,0*1,03 =   484,100</t>
  </si>
  <si>
    <t>917881131</t>
  </si>
  <si>
    <t>Osad. bezbariérového betónového obrubníka do lôžka z betónu tr. C 30/37</t>
  </si>
  <si>
    <t>91788-1131</t>
  </si>
  <si>
    <t>36,0+13,0 =   49,000</t>
  </si>
  <si>
    <t>59217A105</t>
  </si>
  <si>
    <t>Obrubník bezbariérový cestný kasselský</t>
  </si>
  <si>
    <t>ks</t>
  </si>
  <si>
    <t>918101111</t>
  </si>
  <si>
    <t>Lôžko pod obrubníky, krajníky, obruby z betónu tr. C 12/15</t>
  </si>
  <si>
    <t>91810-1111</t>
  </si>
  <si>
    <t>616,0*0,30*0,15+174,0*0,3*0,20 =   38,160</t>
  </si>
  <si>
    <t>470,0*0,21*0,15+49,0*0,30*0,20 =   17,745</t>
  </si>
  <si>
    <t>919735111</t>
  </si>
  <si>
    <t>Rezanie stávajúceho živičného krytu alebo podkladu hr. do 50 mm</t>
  </si>
  <si>
    <t>91973-5111</t>
  </si>
  <si>
    <t>"Rozšír. komun-vetva B"  103,0*1 =   103,000</t>
  </si>
  <si>
    <t>919735112</t>
  </si>
  <si>
    <t>Rezanie stávajúceho živičného krytu alebo podkladu hr. 50-100 mm</t>
  </si>
  <si>
    <t>91973-5112</t>
  </si>
  <si>
    <t>"Na kamenci - Vetva A"  932,0*1 =   932,000</t>
  </si>
  <si>
    <t>919795112</t>
  </si>
  <si>
    <t>Vložka pod liaty asfalt - sklovláknitá výstuž pre preplátovanie E=180 GPa a min 100 KN/bm</t>
  </si>
  <si>
    <t>91979-5112</t>
  </si>
  <si>
    <t>"Rozšírenie cesty"  1300,0*1 =   1300,000</t>
  </si>
  <si>
    <t>936124117</t>
  </si>
  <si>
    <t>Osadenie odpadkového koša</t>
  </si>
  <si>
    <t>93612-4111</t>
  </si>
  <si>
    <t>45.11.12</t>
  </si>
  <si>
    <t>5530M1384</t>
  </si>
  <si>
    <t>Kôš odpadkový DIAGONAL, DG265</t>
  </si>
  <si>
    <t>936171126</t>
  </si>
  <si>
    <t>Osadenie kotev. platní do betón. základu D18, L=200mm, vr chem kotvy, skrutky 2xM12</t>
  </si>
  <si>
    <t>93617-1124</t>
  </si>
  <si>
    <t>013</t>
  </si>
  <si>
    <t>962042321</t>
  </si>
  <si>
    <t>Búranie muriva z betónu</t>
  </si>
  <si>
    <t>96204-2321</t>
  </si>
  <si>
    <t>"Betón. múrik hr. 200 mm - autobus. zastávka"  14,0*0,2*0,9 =   2,520</t>
  </si>
  <si>
    <t>979082212</t>
  </si>
  <si>
    <t>Vodorovná doprava sute po suchu do 50 m</t>
  </si>
  <si>
    <t>97908-2212</t>
  </si>
  <si>
    <t>979082213</t>
  </si>
  <si>
    <t>Vodorovná doprava sute po suchu do 1 km</t>
  </si>
  <si>
    <t>97908-2213</t>
  </si>
  <si>
    <t>4755,201*1 =   4755,201</t>
  </si>
  <si>
    <t>979082219</t>
  </si>
  <si>
    <t>Príplatok za každý ďalší 1 km sute</t>
  </si>
  <si>
    <t>97908-2219</t>
  </si>
  <si>
    <t>20*4755,201 =   95104,020</t>
  </si>
  <si>
    <t>979087212</t>
  </si>
  <si>
    <t>Nakladanie sute a vybúraných hmôt na dopravný prostriedok</t>
  </si>
  <si>
    <t>97908-7212</t>
  </si>
  <si>
    <t>979118705</t>
  </si>
  <si>
    <t>Poplatok za ulož.a znešk.st.odp.na urč.sklád.-asfalt "Z"-zvláštny odpad</t>
  </si>
  <si>
    <t>97911-8705</t>
  </si>
  <si>
    <t>164,0*0,077+5040,0*0,181 =   924,868</t>
  </si>
  <si>
    <t>979131410</t>
  </si>
  <si>
    <t>Poplatok za ulož.a znešk.stav.sute na urč.sklád. -z demol.vozoviek "O"-ost.odpad</t>
  </si>
  <si>
    <t>97913-1410</t>
  </si>
  <si>
    <t>4755,201-924,868 =   3830,333</t>
  </si>
  <si>
    <t>979131415</t>
  </si>
  <si>
    <t>Poplatok za uloženie vykopanej zeminy</t>
  </si>
  <si>
    <t>97913-1415</t>
  </si>
  <si>
    <t>998225111</t>
  </si>
  <si>
    <t>Presun hmôt pre pozemné komunikácie, kryt živičný</t>
  </si>
  <si>
    <t>99822-5111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</si>
  <si>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</si>
  <si>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</si>
  <si>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</si>
  <si>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</si>
  <si>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</si>
  <si>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711671051</t>
  </si>
  <si>
    <t>Zhotovenie izolácie obj. pod zemou položením fólie PVC voľne, rubové</t>
  </si>
  <si>
    <t>I</t>
  </si>
  <si>
    <t>71167-1051</t>
  </si>
  <si>
    <t>45.22.20</t>
  </si>
  <si>
    <t>IK</t>
  </si>
  <si>
    <t>2831J2001</t>
  </si>
  <si>
    <t>Fólia nopová 8, v.role 1m</t>
  </si>
  <si>
    <t>25.21.41</t>
  </si>
  <si>
    <t xml:space="preserve">103251              </t>
  </si>
  <si>
    <t>IZ</t>
  </si>
  <si>
    <t>26,350*1,17 =   30,830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</si>
  <si>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</si>
  <si>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</si>
  <si>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</si>
  <si>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</si>
  <si>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</si>
  <si>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</si>
  <si>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</si>
  <si>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</si>
  <si>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</si>
  <si>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</si>
  <si>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"Z1"  13,84*1,1*2 =   30,448</t>
  </si>
  <si>
    <t>783226100</t>
  </si>
  <si>
    <t>Nátery kov. stav. doplnk. konštr. syntet. základné</t>
  </si>
  <si>
    <t>78322-6100</t>
  </si>
  <si>
    <t xml:space="preserve">783 - Nátery  spolu: </t>
  </si>
  <si>
    <t xml:space="preserve">PRÁCE A DODÁVKY PSV  spolu: </t>
  </si>
  <si>
    <t>PRÁCE A DODÁVKY M</t>
  </si>
  <si>
    <t>M21 - 155 Elektromontáže</t>
  </si>
  <si>
    <t>921</t>
  </si>
  <si>
    <t>210040065</t>
  </si>
  <si>
    <t>Demontáž stĺpa VO - osvetlenie parkoviska</t>
  </si>
  <si>
    <t>M</t>
  </si>
  <si>
    <t>74111-0062</t>
  </si>
  <si>
    <t>45.21.43</t>
  </si>
  <si>
    <t>MK</t>
  </si>
  <si>
    <t>210040323</t>
  </si>
  <si>
    <t>Demontáž a montáž stĺpa Telecom</t>
  </si>
  <si>
    <t>74114-0321</t>
  </si>
  <si>
    <t xml:space="preserve">M21 - 155 Elektromontáže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</si>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</sst>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#,##0.0"/>
    <numFmt numFmtId="166" formatCode="#,##0.0000"/>
    <numFmt numFmtId="167" formatCode="_-* #,##0&quot; Sk&quot;_-;\-* #,##0&quot; Sk&quot;_-;_-* &quot;- Sk&quot;_-;_-@_-"/>
    <numFmt numFmtId="168" formatCode="#,##0.00000"/>
    <numFmt numFmtId="169" formatCode="#,##0.000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7" fillId="4" borderId="0" applyBorder="0" applyProtection="0"/>
    <xf numFmtId="167" fontId="14" fillId="0" borderId="0" applyBorder="0" applyProtection="0"/>
    <xf numFmtId="0" fontId="7" fillId="3" borderId="0" applyBorder="0" applyProtection="0"/>
    <xf numFmtId="0" fontId="7" fillId="3" borderId="0" applyBorder="0" applyProtection="0"/>
    <xf numFmtId="164" fontId="9" fillId="0" borderId="8"/>
    <xf numFmtId="0" fontId="7" fillId="6" borderId="0" applyBorder="0" applyProtection="0"/>
    <xf numFmtId="0" fontId="7" fillId="5" borderId="0" applyBorder="0" applyProtection="0"/>
    <xf numFmtId="0" fontId="14" fillId="0" borderId="8"/>
    <xf numFmtId="0" fontId="9" fillId="0" borderId="8">
      <alignment vertical="center"/>
    </xf>
    <xf numFmtId="0" fontId="7" fillId="2" borderId="0" applyBorder="0" applyProtection="0"/>
    <xf numFmtId="0" fontId="7" fillId="3" borderId="0" applyBorder="0" applyProtection="0"/>
    <xf numFmtId="0" fontId="7" fillId="4" borderId="0" applyBorder="0" applyProtection="0"/>
    <xf numFmtId="0" fontId="7" fillId="5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4" borderId="0" applyBorder="0" applyProtection="0"/>
    <xf numFmtId="0" fontId="10" fillId="3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3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9" fillId="0" borderId="0" applyBorder="0">
      <alignment vertical="center"/>
    </xf>
    <xf numFmtId="0" fontId="13" fillId="0" borderId="0" applyBorder="0" applyProtection="0"/>
    <xf numFmtId="0" fontId="9" fillId="0" borderId="1">
      <alignment vertical="center"/>
    </xf>
  </cellStyleXfs>
  <cellXfs count="67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8" fontId="1" fillId="0" borderId="0" xfId="0" applyNumberFormat="1" applyFont="1" applyProtection="1"/>
    <xf numFmtId="169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9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69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169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a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7"/>
  <sheetViews>
    <sheetView showGridLines="0" tabSelected="1" workbookViewId="0">
      <pane xSplit="4" ySplit="10" topLeftCell="E275" activePane="bottomRight" state="frozen"/>
      <selection pane="topRight"/>
      <selection pane="bottomLeft"/>
      <selection pane="bottomRight" activeCell="A3" sqref="A3"/>
    </sheetView>
  </sheetViews>
  <sheetFormatPr defaultColWidth="9" defaultRowHeight="13.2"/>
  <cols>
    <col min="1" max="1" width="6.6640625" style="12" customWidth="1"/>
    <col min="2" max="2" width="3.6640625" style="13" customWidth="1"/>
    <col min="3" max="3" width="13" style="14" customWidth="1"/>
    <col min="4" max="4" width="45.6640625" style="15" customWidth="1"/>
    <col min="5" max="5" width="11.33203125" style="16" customWidth="1"/>
    <col min="6" max="6" width="5.88671875" style="17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6" customWidth="1"/>
    <col min="14" max="14" width="7" style="16" customWidth="1"/>
    <col min="15" max="15" width="3.5546875" style="17" customWidth="1"/>
    <col min="16" max="16" width="12.6640625" style="17" customWidth="1"/>
    <col min="17" max="19" width="11.33203125" style="16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6" customWidth="1"/>
    <col min="24" max="25" width="11.88671875" style="21" customWidth="1"/>
    <col min="26" max="26" width="7.5546875" style="14" customWidth="1"/>
    <col min="27" max="27" width="12.6640625" style="14" customWidth="1"/>
    <col min="28" max="28" width="4.33203125" style="17" customWidth="1"/>
    <col min="29" max="30" width="2.6640625" style="17" customWidth="1"/>
    <col min="31" max="34" width="9.109375" style="22" customWidth="1"/>
    <col min="35" max="35" width="9.109375" style="4" customWidth="1"/>
    <col min="36" max="37" width="9.109375" style="4" hidden="1" customWidth="1"/>
    <col min="38" max="1025" width="9" style="23"/>
  </cols>
  <sheetData>
    <row r="1" spans="1:37" s="4" customFormat="1" ht="12.75" customHeight="1">
      <c r="A1" s="8" t="s">
        <v>64</v>
      </c>
      <c r="G1" s="5"/>
      <c r="I1" s="8"/>
      <c r="J1" s="5"/>
      <c r="K1" s="6"/>
      <c r="Q1" s="7"/>
      <c r="R1" s="7"/>
      <c r="S1" s="7"/>
      <c r="X1" s="21"/>
      <c r="Y1" s="21"/>
      <c r="Z1" s="39" t="s">
        <v>2</v>
      </c>
      <c r="AA1" s="39" t="s">
        <v>3</v>
      </c>
      <c r="AB1" s="1" t="s">
        <v>4</v>
      </c>
      <c r="AC1" s="1" t="s">
        <v>5</v>
      </c>
      <c r="AD1" s="1" t="s">
        <v>6</v>
      </c>
      <c r="AE1" s="40" t="s">
        <v>7</v>
      </c>
      <c r="AF1" s="41" t="s">
        <v>8</v>
      </c>
    </row>
    <row r="2" spans="1:37" s="4" customFormat="1" ht="10.199999999999999">
      <c r="A2" s="8"/>
      <c r="G2" s="5"/>
      <c r="H2" s="24"/>
      <c r="I2" s="8"/>
      <c r="J2" s="5"/>
      <c r="K2" s="6"/>
      <c r="Q2" s="7"/>
      <c r="R2" s="7"/>
      <c r="S2" s="7"/>
      <c r="X2" s="21"/>
      <c r="Y2" s="21"/>
      <c r="Z2" s="39" t="s">
        <v>9</v>
      </c>
      <c r="AA2" s="3" t="s">
        <v>10</v>
      </c>
      <c r="AB2" s="2" t="s">
        <v>11</v>
      </c>
      <c r="AC2" s="2"/>
      <c r="AD2" s="3"/>
      <c r="AE2" s="40">
        <v>1</v>
      </c>
      <c r="AF2" s="42">
        <v>123.5</v>
      </c>
    </row>
    <row r="3" spans="1:37" s="4" customFormat="1" ht="10.199999999999999">
      <c r="A3" s="8" t="s">
        <v>12</v>
      </c>
      <c r="G3" s="5"/>
      <c r="I3" s="8"/>
      <c r="J3" s="5"/>
      <c r="K3" s="6"/>
      <c r="Q3" s="7"/>
      <c r="R3" s="7"/>
      <c r="S3" s="7"/>
      <c r="X3" s="21"/>
      <c r="Y3" s="21"/>
      <c r="Z3" s="39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40">
        <v>2</v>
      </c>
      <c r="AF3" s="43">
        <v>123.46</v>
      </c>
    </row>
    <row r="4" spans="1:37" s="4" customFormat="1" ht="10.199999999999999">
      <c r="Q4" s="7"/>
      <c r="R4" s="7"/>
      <c r="S4" s="7"/>
      <c r="X4" s="21"/>
      <c r="Y4" s="21"/>
      <c r="Z4" s="39" t="s">
        <v>17</v>
      </c>
      <c r="AA4" s="3" t="s">
        <v>18</v>
      </c>
      <c r="AB4" s="2" t="s">
        <v>11</v>
      </c>
      <c r="AC4" s="2"/>
      <c r="AD4" s="3"/>
      <c r="AE4" s="40">
        <v>3</v>
      </c>
      <c r="AF4" s="44">
        <v>123.45699999999999</v>
      </c>
    </row>
    <row r="5" spans="1:37" s="4" customFormat="1" ht="10.199999999999999">
      <c r="A5" s="8" t="s">
        <v>65</v>
      </c>
      <c r="Q5" s="7"/>
      <c r="R5" s="7"/>
      <c r="S5" s="7"/>
      <c r="X5" s="21"/>
      <c r="Y5" s="21"/>
      <c r="Z5" s="39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40">
        <v>4</v>
      </c>
      <c r="AF5" s="45">
        <v>123.4567</v>
      </c>
    </row>
    <row r="6" spans="1:37" s="4" customFormat="1" ht="10.199999999999999">
      <c r="A6" s="8" t="s">
        <v>66</v>
      </c>
      <c r="Q6" s="7"/>
      <c r="R6" s="7"/>
      <c r="S6" s="7"/>
      <c r="X6" s="21"/>
      <c r="Y6" s="21"/>
      <c r="Z6" s="24"/>
      <c r="AA6" s="24"/>
      <c r="AE6" s="40" t="s">
        <v>20</v>
      </c>
      <c r="AF6" s="43">
        <v>123.46</v>
      </c>
    </row>
    <row r="7" spans="1:37" s="4" customFormat="1" ht="10.199999999999999">
      <c r="A7" s="8"/>
      <c r="Q7" s="7"/>
      <c r="R7" s="7"/>
      <c r="S7" s="7"/>
      <c r="X7" s="21"/>
      <c r="Y7" s="21"/>
      <c r="Z7" s="24"/>
      <c r="AA7" s="24"/>
    </row>
    <row r="8" spans="1:37" s="4" customFormat="1" ht="13.8">
      <c r="A8" s="4" t="s">
        <v>67</v>
      </c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65" t="s">
        <v>31</v>
      </c>
      <c r="L9" s="65"/>
      <c r="M9" s="66" t="s">
        <v>32</v>
      </c>
      <c r="N9" s="66"/>
      <c r="O9" s="10" t="s">
        <v>1</v>
      </c>
      <c r="P9" s="28" t="s">
        <v>33</v>
      </c>
      <c r="Q9" s="10" t="s">
        <v>25</v>
      </c>
      <c r="R9" s="10" t="s">
        <v>25</v>
      </c>
      <c r="S9" s="28" t="s">
        <v>25</v>
      </c>
      <c r="T9" s="30" t="s">
        <v>34</v>
      </c>
      <c r="U9" s="31" t="s">
        <v>35</v>
      </c>
      <c r="V9" s="32" t="s">
        <v>36</v>
      </c>
      <c r="W9" s="10" t="s">
        <v>37</v>
      </c>
      <c r="X9" s="33" t="s">
        <v>23</v>
      </c>
      <c r="Y9" s="33" t="s">
        <v>23</v>
      </c>
      <c r="Z9" s="46" t="s">
        <v>38</v>
      </c>
      <c r="AA9" s="46" t="s">
        <v>39</v>
      </c>
      <c r="AB9" s="10" t="s">
        <v>36</v>
      </c>
      <c r="AC9" s="10" t="s">
        <v>40</v>
      </c>
      <c r="AD9" s="10" t="s">
        <v>41</v>
      </c>
      <c r="AE9" s="47" t="s">
        <v>42</v>
      </c>
      <c r="AF9" s="47" t="s">
        <v>43</v>
      </c>
      <c r="AG9" s="47" t="s">
        <v>25</v>
      </c>
      <c r="AH9" s="47" t="s">
        <v>44</v>
      </c>
      <c r="AJ9" s="4" t="s">
        <v>68</v>
      </c>
      <c r="AK9" s="4" t="s">
        <v>70</v>
      </c>
    </row>
    <row r="10" spans="1:37">
      <c r="A10" s="11" t="s">
        <v>45</v>
      </c>
      <c r="B10" s="11" t="s">
        <v>46</v>
      </c>
      <c r="C10" s="27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29" t="s">
        <v>27</v>
      </c>
      <c r="N10" s="11" t="s">
        <v>30</v>
      </c>
      <c r="O10" s="11" t="s">
        <v>52</v>
      </c>
      <c r="P10" s="29"/>
      <c r="Q10" s="11" t="s">
        <v>53</v>
      </c>
      <c r="R10" s="11" t="s">
        <v>54</v>
      </c>
      <c r="S10" s="29" t="s">
        <v>55</v>
      </c>
      <c r="T10" s="34" t="s">
        <v>56</v>
      </c>
      <c r="U10" s="35" t="s">
        <v>57</v>
      </c>
      <c r="V10" s="36" t="s">
        <v>58</v>
      </c>
      <c r="W10" s="37"/>
      <c r="X10" s="38" t="s">
        <v>59</v>
      </c>
      <c r="Y10" s="38"/>
      <c r="Z10" s="48" t="s">
        <v>60</v>
      </c>
      <c r="AA10" s="48" t="s">
        <v>45</v>
      </c>
      <c r="AB10" s="11" t="s">
        <v>61</v>
      </c>
      <c r="AC10" s="49"/>
      <c r="AD10" s="49"/>
      <c r="AE10" s="50"/>
      <c r="AF10" s="50"/>
      <c r="AG10" s="50"/>
      <c r="AH10" s="50"/>
      <c r="AJ10" s="4" t="s">
        <v>69</v>
      </c>
      <c r="AK10" s="4" t="s">
        <v>71</v>
      </c>
    </row>
    <row r="12" spans="1:37">
      <c r="B12" s="51" t="s">
        <v>72</v>
      </c>
    </row>
    <row r="13" spans="1:37">
      <c r="B13" s="14" t="s">
        <v>73</v>
      </c>
    </row>
    <row r="14" spans="1:37" ht="20.399999999999999">
      <c r="A14" s="12">
        <v>1</v>
      </c>
      <c r="B14" s="13" t="s">
        <v>74</v>
      </c>
      <c r="C14" s="14" t="s">
        <v>75</v>
      </c>
      <c r="D14" s="15" t="s">
        <v>76</v>
      </c>
      <c r="E14" s="16">
        <v>67.5</v>
      </c>
      <c r="F14" s="17" t="s">
        <v>77</v>
      </c>
      <c r="H14" s="18">
        <f>ROUND(E14*G14,2)</f>
        <v>0</v>
      </c>
      <c r="J14" s="18">
        <f>ROUND(E14*G14,2)</f>
        <v>0</v>
      </c>
      <c r="L14" s="19">
        <f>E14*K14</f>
        <v>0</v>
      </c>
      <c r="M14" s="16">
        <v>0.24</v>
      </c>
      <c r="N14" s="16">
        <f>E14*M14</f>
        <v>16.2</v>
      </c>
      <c r="P14" s="17" t="s">
        <v>78</v>
      </c>
      <c r="V14" s="20" t="s">
        <v>63</v>
      </c>
      <c r="X14" s="52" t="s">
        <v>79</v>
      </c>
      <c r="Y14" s="52" t="s">
        <v>75</v>
      </c>
      <c r="Z14" s="14" t="s">
        <v>80</v>
      </c>
      <c r="AJ14" s="4" t="s">
        <v>81</v>
      </c>
      <c r="AK14" s="4" t="s">
        <v>82</v>
      </c>
    </row>
    <row r="15" spans="1:37">
      <c r="D15" s="53" t="s">
        <v>83</v>
      </c>
      <c r="E15" s="54"/>
      <c r="F15" s="55"/>
      <c r="G15" s="56"/>
      <c r="H15" s="56"/>
      <c r="I15" s="56"/>
      <c r="J15" s="56"/>
      <c r="K15" s="57"/>
      <c r="L15" s="57"/>
      <c r="M15" s="54"/>
      <c r="N15" s="54"/>
      <c r="O15" s="55"/>
      <c r="P15" s="55"/>
      <c r="Q15" s="54"/>
      <c r="R15" s="54"/>
      <c r="S15" s="54"/>
      <c r="T15" s="58"/>
      <c r="U15" s="58"/>
      <c r="V15" s="58" t="s">
        <v>0</v>
      </c>
      <c r="W15" s="54"/>
      <c r="X15" s="59"/>
    </row>
    <row r="16" spans="1:37">
      <c r="A16" s="12">
        <v>2</v>
      </c>
      <c r="B16" s="13" t="s">
        <v>74</v>
      </c>
      <c r="C16" s="14" t="s">
        <v>84</v>
      </c>
      <c r="D16" s="15" t="s">
        <v>85</v>
      </c>
      <c r="E16" s="16">
        <v>30</v>
      </c>
      <c r="F16" s="17" t="s">
        <v>77</v>
      </c>
      <c r="H16" s="18">
        <f>ROUND(E16*G16,2)</f>
        <v>0</v>
      </c>
      <c r="J16" s="18">
        <f>ROUND(E16*G16,2)</f>
        <v>0</v>
      </c>
      <c r="L16" s="19">
        <f>E16*K16</f>
        <v>0</v>
      </c>
      <c r="M16" s="16">
        <v>0.24</v>
      </c>
      <c r="N16" s="16">
        <f>E16*M16</f>
        <v>7.1999999999999993</v>
      </c>
      <c r="P16" s="17" t="s">
        <v>78</v>
      </c>
      <c r="V16" s="20" t="s">
        <v>63</v>
      </c>
      <c r="X16" s="52" t="s">
        <v>86</v>
      </c>
      <c r="Y16" s="52" t="s">
        <v>84</v>
      </c>
      <c r="Z16" s="14" t="s">
        <v>80</v>
      </c>
      <c r="AJ16" s="4" t="s">
        <v>81</v>
      </c>
      <c r="AK16" s="4" t="s">
        <v>82</v>
      </c>
    </row>
    <row r="17" spans="1:37">
      <c r="D17" s="53" t="s">
        <v>87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4"/>
      <c r="X17" s="59"/>
    </row>
    <row r="18" spans="1:37">
      <c r="A18" s="12">
        <v>3</v>
      </c>
      <c r="B18" s="13" t="s">
        <v>74</v>
      </c>
      <c r="C18" s="14" t="s">
        <v>88</v>
      </c>
      <c r="D18" s="15" t="s">
        <v>89</v>
      </c>
      <c r="E18" s="16">
        <v>87.2</v>
      </c>
      <c r="F18" s="17" t="s">
        <v>77</v>
      </c>
      <c r="H18" s="18">
        <f>ROUND(E18*G18,2)</f>
        <v>0</v>
      </c>
      <c r="J18" s="18">
        <f>ROUND(E18*G18,2)</f>
        <v>0</v>
      </c>
      <c r="L18" s="19">
        <f>E18*K18</f>
        <v>0</v>
      </c>
      <c r="M18" s="16">
        <v>0.22500000000000001</v>
      </c>
      <c r="N18" s="16">
        <f>E18*M18</f>
        <v>19.62</v>
      </c>
      <c r="P18" s="17" t="s">
        <v>78</v>
      </c>
      <c r="V18" s="20" t="s">
        <v>63</v>
      </c>
      <c r="X18" s="52" t="s">
        <v>90</v>
      </c>
      <c r="Y18" s="52" t="s">
        <v>88</v>
      </c>
      <c r="Z18" s="14" t="s">
        <v>80</v>
      </c>
      <c r="AJ18" s="4" t="s">
        <v>81</v>
      </c>
      <c r="AK18" s="4" t="s">
        <v>82</v>
      </c>
    </row>
    <row r="19" spans="1:37">
      <c r="D19" s="53" t="s">
        <v>91</v>
      </c>
      <c r="E19" s="54"/>
      <c r="F19" s="55"/>
      <c r="G19" s="56"/>
      <c r="H19" s="56"/>
      <c r="I19" s="56"/>
      <c r="J19" s="56"/>
      <c r="K19" s="57"/>
      <c r="L19" s="57"/>
      <c r="M19" s="54"/>
      <c r="N19" s="54"/>
      <c r="O19" s="55"/>
      <c r="P19" s="55"/>
      <c r="Q19" s="54"/>
      <c r="R19" s="54"/>
      <c r="S19" s="54"/>
      <c r="T19" s="58"/>
      <c r="U19" s="58"/>
      <c r="V19" s="58" t="s">
        <v>0</v>
      </c>
      <c r="W19" s="54"/>
      <c r="X19" s="59"/>
    </row>
    <row r="20" spans="1:37">
      <c r="D20" s="53" t="s">
        <v>92</v>
      </c>
      <c r="E20" s="54"/>
      <c r="F20" s="55"/>
      <c r="G20" s="56"/>
      <c r="H20" s="56"/>
      <c r="I20" s="56"/>
      <c r="J20" s="56"/>
      <c r="K20" s="57"/>
      <c r="L20" s="57"/>
      <c r="M20" s="54"/>
      <c r="N20" s="54"/>
      <c r="O20" s="55"/>
      <c r="P20" s="55"/>
      <c r="Q20" s="54"/>
      <c r="R20" s="54"/>
      <c r="S20" s="54"/>
      <c r="T20" s="58"/>
      <c r="U20" s="58"/>
      <c r="V20" s="58" t="s">
        <v>0</v>
      </c>
      <c r="W20" s="54"/>
      <c r="X20" s="59"/>
    </row>
    <row r="21" spans="1:37">
      <c r="A21" s="12">
        <v>4</v>
      </c>
      <c r="B21" s="13" t="s">
        <v>74</v>
      </c>
      <c r="C21" s="14" t="s">
        <v>93</v>
      </c>
      <c r="D21" s="15" t="s">
        <v>94</v>
      </c>
      <c r="E21" s="16">
        <v>30</v>
      </c>
      <c r="F21" s="17" t="s">
        <v>77</v>
      </c>
      <c r="H21" s="18">
        <f>ROUND(E21*G21,2)</f>
        <v>0</v>
      </c>
      <c r="J21" s="18">
        <f>ROUND(E21*G21,2)</f>
        <v>0</v>
      </c>
      <c r="L21" s="19">
        <f>E21*K21</f>
        <v>0</v>
      </c>
      <c r="M21" s="16">
        <v>0.5</v>
      </c>
      <c r="N21" s="16">
        <f>E21*M21</f>
        <v>15</v>
      </c>
      <c r="P21" s="17" t="s">
        <v>78</v>
      </c>
      <c r="V21" s="20" t="s">
        <v>63</v>
      </c>
      <c r="X21" s="52" t="s">
        <v>95</v>
      </c>
      <c r="Y21" s="52" t="s">
        <v>93</v>
      </c>
      <c r="Z21" s="14" t="s">
        <v>80</v>
      </c>
      <c r="AJ21" s="4" t="s">
        <v>81</v>
      </c>
      <c r="AK21" s="4" t="s">
        <v>82</v>
      </c>
    </row>
    <row r="22" spans="1:37">
      <c r="D22" s="53" t="s">
        <v>96</v>
      </c>
      <c r="E22" s="54"/>
      <c r="F22" s="55"/>
      <c r="G22" s="56"/>
      <c r="H22" s="56"/>
      <c r="I22" s="56"/>
      <c r="J22" s="56"/>
      <c r="K22" s="57"/>
      <c r="L22" s="57"/>
      <c r="M22" s="54"/>
      <c r="N22" s="54"/>
      <c r="O22" s="55"/>
      <c r="P22" s="55"/>
      <c r="Q22" s="54"/>
      <c r="R22" s="54"/>
      <c r="S22" s="54"/>
      <c r="T22" s="58"/>
      <c r="U22" s="58"/>
      <c r="V22" s="58" t="s">
        <v>0</v>
      </c>
      <c r="W22" s="54"/>
      <c r="X22" s="59"/>
    </row>
    <row r="23" spans="1:37">
      <c r="A23" s="12">
        <v>5</v>
      </c>
      <c r="B23" s="13" t="s">
        <v>74</v>
      </c>
      <c r="C23" s="14" t="s">
        <v>97</v>
      </c>
      <c r="D23" s="15" t="s">
        <v>98</v>
      </c>
      <c r="E23" s="16">
        <v>5150</v>
      </c>
      <c r="F23" s="17" t="s">
        <v>77</v>
      </c>
      <c r="H23" s="18">
        <f>ROUND(E23*G23,2)</f>
        <v>0</v>
      </c>
      <c r="J23" s="18">
        <f>ROUND(E23*G23,2)</f>
        <v>0</v>
      </c>
      <c r="L23" s="19">
        <f>E23*K23</f>
        <v>0</v>
      </c>
      <c r="M23" s="16">
        <v>0.72</v>
      </c>
      <c r="N23" s="16">
        <f>E23*M23</f>
        <v>3708</v>
      </c>
      <c r="P23" s="17" t="s">
        <v>78</v>
      </c>
      <c r="V23" s="20" t="s">
        <v>63</v>
      </c>
      <c r="X23" s="52" t="s">
        <v>99</v>
      </c>
      <c r="Y23" s="52" t="s">
        <v>97</v>
      </c>
      <c r="Z23" s="14" t="s">
        <v>80</v>
      </c>
      <c r="AJ23" s="4" t="s">
        <v>81</v>
      </c>
      <c r="AK23" s="4" t="s">
        <v>82</v>
      </c>
    </row>
    <row r="24" spans="1:37">
      <c r="D24" s="53" t="s">
        <v>100</v>
      </c>
      <c r="E24" s="54"/>
      <c r="F24" s="55"/>
      <c r="G24" s="56"/>
      <c r="H24" s="56"/>
      <c r="I24" s="56"/>
      <c r="J24" s="56"/>
      <c r="K24" s="57"/>
      <c r="L24" s="57"/>
      <c r="M24" s="54"/>
      <c r="N24" s="54"/>
      <c r="O24" s="55"/>
      <c r="P24" s="55"/>
      <c r="Q24" s="54"/>
      <c r="R24" s="54"/>
      <c r="S24" s="54"/>
      <c r="T24" s="58"/>
      <c r="U24" s="58"/>
      <c r="V24" s="58" t="s">
        <v>0</v>
      </c>
      <c r="W24" s="54"/>
      <c r="X24" s="59"/>
    </row>
    <row r="25" spans="1:37">
      <c r="D25" s="53" t="s">
        <v>101</v>
      </c>
      <c r="E25" s="54"/>
      <c r="F25" s="55"/>
      <c r="G25" s="56"/>
      <c r="H25" s="56"/>
      <c r="I25" s="56"/>
      <c r="J25" s="56"/>
      <c r="K25" s="57"/>
      <c r="L25" s="57"/>
      <c r="M25" s="54"/>
      <c r="N25" s="54"/>
      <c r="O25" s="55"/>
      <c r="P25" s="55"/>
      <c r="Q25" s="54"/>
      <c r="R25" s="54"/>
      <c r="S25" s="54"/>
      <c r="T25" s="58"/>
      <c r="U25" s="58"/>
      <c r="V25" s="58" t="s">
        <v>0</v>
      </c>
      <c r="W25" s="54"/>
      <c r="X25" s="59"/>
    </row>
    <row r="26" spans="1:37">
      <c r="A26" s="12">
        <v>6</v>
      </c>
      <c r="B26" s="13" t="s">
        <v>74</v>
      </c>
      <c r="C26" s="14" t="s">
        <v>102</v>
      </c>
      <c r="D26" s="15" t="s">
        <v>103</v>
      </c>
      <c r="E26" s="16">
        <v>5040</v>
      </c>
      <c r="F26" s="17" t="s">
        <v>77</v>
      </c>
      <c r="H26" s="18">
        <f>ROUND(E26*G26,2)</f>
        <v>0</v>
      </c>
      <c r="J26" s="18">
        <f>ROUND(E26*G26,2)</f>
        <v>0</v>
      </c>
      <c r="L26" s="19">
        <f>E26*K26</f>
        <v>0</v>
      </c>
      <c r="M26" s="16">
        <v>0.18099999999999999</v>
      </c>
      <c r="N26" s="16">
        <f>E26*M26</f>
        <v>912.24</v>
      </c>
      <c r="P26" s="17" t="s">
        <v>78</v>
      </c>
      <c r="V26" s="20" t="s">
        <v>63</v>
      </c>
      <c r="X26" s="52" t="s">
        <v>104</v>
      </c>
      <c r="Y26" s="52" t="s">
        <v>102</v>
      </c>
      <c r="Z26" s="14" t="s">
        <v>80</v>
      </c>
      <c r="AJ26" s="4" t="s">
        <v>81</v>
      </c>
      <c r="AK26" s="4" t="s">
        <v>82</v>
      </c>
    </row>
    <row r="27" spans="1:37">
      <c r="D27" s="53" t="s">
        <v>105</v>
      </c>
      <c r="E27" s="54"/>
      <c r="F27" s="55"/>
      <c r="G27" s="56"/>
      <c r="H27" s="56"/>
      <c r="I27" s="56"/>
      <c r="J27" s="56"/>
      <c r="K27" s="57"/>
      <c r="L27" s="57"/>
      <c r="M27" s="54"/>
      <c r="N27" s="54"/>
      <c r="O27" s="55"/>
      <c r="P27" s="55"/>
      <c r="Q27" s="54"/>
      <c r="R27" s="54"/>
      <c r="S27" s="54"/>
      <c r="T27" s="58"/>
      <c r="U27" s="58"/>
      <c r="V27" s="58" t="s">
        <v>0</v>
      </c>
      <c r="W27" s="54"/>
      <c r="X27" s="59"/>
    </row>
    <row r="28" spans="1:37">
      <c r="A28" s="12">
        <v>7</v>
      </c>
      <c r="B28" s="13" t="s">
        <v>106</v>
      </c>
      <c r="C28" s="14" t="s">
        <v>107</v>
      </c>
      <c r="D28" s="15" t="s">
        <v>108</v>
      </c>
      <c r="E28" s="16">
        <v>164</v>
      </c>
      <c r="F28" s="17" t="s">
        <v>77</v>
      </c>
      <c r="H28" s="18">
        <f>ROUND(E28*G28,2)</f>
        <v>0</v>
      </c>
      <c r="J28" s="18">
        <f>ROUND(E28*G28,2)</f>
        <v>0</v>
      </c>
      <c r="L28" s="19">
        <f>E28*K28</f>
        <v>0</v>
      </c>
      <c r="M28" s="16">
        <v>0.10299999999999999</v>
      </c>
      <c r="N28" s="16">
        <f>E28*M28</f>
        <v>16.891999999999999</v>
      </c>
      <c r="P28" s="17" t="s">
        <v>78</v>
      </c>
      <c r="V28" s="20" t="s">
        <v>63</v>
      </c>
      <c r="X28" s="52" t="s">
        <v>109</v>
      </c>
      <c r="Y28" s="52" t="s">
        <v>107</v>
      </c>
      <c r="Z28" s="14" t="s">
        <v>80</v>
      </c>
      <c r="AJ28" s="4" t="s">
        <v>81</v>
      </c>
      <c r="AK28" s="4" t="s">
        <v>82</v>
      </c>
    </row>
    <row r="29" spans="1:37">
      <c r="D29" s="53" t="s">
        <v>110</v>
      </c>
      <c r="E29" s="54"/>
      <c r="F29" s="55"/>
      <c r="G29" s="56"/>
      <c r="H29" s="56"/>
      <c r="I29" s="56"/>
      <c r="J29" s="56"/>
      <c r="K29" s="57"/>
      <c r="L29" s="57"/>
      <c r="M29" s="54"/>
      <c r="N29" s="54"/>
      <c r="O29" s="55"/>
      <c r="P29" s="55"/>
      <c r="Q29" s="54"/>
      <c r="R29" s="54"/>
      <c r="S29" s="54"/>
      <c r="T29" s="58"/>
      <c r="U29" s="58"/>
      <c r="V29" s="58" t="s">
        <v>0</v>
      </c>
      <c r="W29" s="54"/>
      <c r="X29" s="59"/>
    </row>
    <row r="30" spans="1:37" ht="20.399999999999999">
      <c r="A30" s="12">
        <v>8</v>
      </c>
      <c r="B30" s="13" t="s">
        <v>74</v>
      </c>
      <c r="C30" s="14" t="s">
        <v>111</v>
      </c>
      <c r="D30" s="15" t="s">
        <v>112</v>
      </c>
      <c r="E30" s="16">
        <v>84</v>
      </c>
      <c r="F30" s="17" t="s">
        <v>113</v>
      </c>
      <c r="H30" s="18">
        <f>ROUND(E30*G30,2)</f>
        <v>0</v>
      </c>
      <c r="J30" s="18">
        <f>ROUND(E30*G30,2)</f>
        <v>0</v>
      </c>
      <c r="L30" s="19">
        <f>E30*K30</f>
        <v>0</v>
      </c>
      <c r="M30" s="16">
        <v>0.23</v>
      </c>
      <c r="N30" s="16">
        <f>E30*M30</f>
        <v>19.32</v>
      </c>
      <c r="P30" s="17" t="s">
        <v>78</v>
      </c>
      <c r="V30" s="20" t="s">
        <v>63</v>
      </c>
      <c r="X30" s="52" t="s">
        <v>114</v>
      </c>
      <c r="Y30" s="52" t="s">
        <v>111</v>
      </c>
      <c r="Z30" s="14" t="s">
        <v>80</v>
      </c>
      <c r="AJ30" s="4" t="s">
        <v>81</v>
      </c>
      <c r="AK30" s="4" t="s">
        <v>82</v>
      </c>
    </row>
    <row r="31" spans="1:37">
      <c r="D31" s="53" t="s">
        <v>115</v>
      </c>
      <c r="E31" s="54"/>
      <c r="F31" s="55"/>
      <c r="G31" s="56"/>
      <c r="H31" s="56"/>
      <c r="I31" s="56"/>
      <c r="J31" s="56"/>
      <c r="K31" s="57"/>
      <c r="L31" s="57"/>
      <c r="M31" s="54"/>
      <c r="N31" s="54"/>
      <c r="O31" s="55"/>
      <c r="P31" s="55"/>
      <c r="Q31" s="54"/>
      <c r="R31" s="54"/>
      <c r="S31" s="54"/>
      <c r="T31" s="58"/>
      <c r="U31" s="58"/>
      <c r="V31" s="58" t="s">
        <v>0</v>
      </c>
      <c r="W31" s="54"/>
      <c r="X31" s="59"/>
    </row>
    <row r="32" spans="1:37">
      <c r="A32" s="12">
        <v>9</v>
      </c>
      <c r="B32" s="13" t="s">
        <v>106</v>
      </c>
      <c r="C32" s="14" t="s">
        <v>116</v>
      </c>
      <c r="D32" s="15" t="s">
        <v>117</v>
      </c>
      <c r="E32" s="16">
        <v>233</v>
      </c>
      <c r="F32" s="17" t="s">
        <v>113</v>
      </c>
      <c r="H32" s="18">
        <f>ROUND(E32*G32,2)</f>
        <v>0</v>
      </c>
      <c r="J32" s="18">
        <f>ROUND(E32*G32,2)</f>
        <v>0</v>
      </c>
      <c r="L32" s="19">
        <f>E32*K32</f>
        <v>0</v>
      </c>
      <c r="M32" s="16">
        <v>0.14499999999999999</v>
      </c>
      <c r="N32" s="16">
        <f>E32*M32</f>
        <v>33.784999999999997</v>
      </c>
      <c r="P32" s="17" t="s">
        <v>78</v>
      </c>
      <c r="V32" s="20" t="s">
        <v>63</v>
      </c>
      <c r="X32" s="52" t="s">
        <v>118</v>
      </c>
      <c r="Y32" s="52" t="s">
        <v>116</v>
      </c>
      <c r="Z32" s="14" t="s">
        <v>80</v>
      </c>
      <c r="AJ32" s="4" t="s">
        <v>81</v>
      </c>
      <c r="AK32" s="4" t="s">
        <v>82</v>
      </c>
    </row>
    <row r="33" spans="1:37">
      <c r="D33" s="53" t="s">
        <v>119</v>
      </c>
      <c r="E33" s="54"/>
      <c r="F33" s="55"/>
      <c r="G33" s="56"/>
      <c r="H33" s="56"/>
      <c r="I33" s="56"/>
      <c r="J33" s="56"/>
      <c r="K33" s="57"/>
      <c r="L33" s="57"/>
      <c r="M33" s="54"/>
      <c r="N33" s="54"/>
      <c r="O33" s="55"/>
      <c r="P33" s="55"/>
      <c r="Q33" s="54"/>
      <c r="R33" s="54"/>
      <c r="S33" s="54"/>
      <c r="T33" s="58"/>
      <c r="U33" s="58"/>
      <c r="V33" s="58" t="s">
        <v>0</v>
      </c>
      <c r="W33" s="54"/>
      <c r="X33" s="59"/>
    </row>
    <row r="34" spans="1:37">
      <c r="D34" s="53" t="s">
        <v>120</v>
      </c>
      <c r="E34" s="54"/>
      <c r="F34" s="55"/>
      <c r="G34" s="56"/>
      <c r="H34" s="56"/>
      <c r="I34" s="56"/>
      <c r="J34" s="56"/>
      <c r="K34" s="57"/>
      <c r="L34" s="57"/>
      <c r="M34" s="54"/>
      <c r="N34" s="54"/>
      <c r="O34" s="55"/>
      <c r="P34" s="55"/>
      <c r="Q34" s="54"/>
      <c r="R34" s="54"/>
      <c r="S34" s="54"/>
      <c r="T34" s="58"/>
      <c r="U34" s="58"/>
      <c r="V34" s="58" t="s">
        <v>0</v>
      </c>
      <c r="W34" s="54"/>
      <c r="X34" s="59"/>
    </row>
    <row r="35" spans="1:37">
      <c r="A35" s="12">
        <v>10</v>
      </c>
      <c r="B35" s="13" t="s">
        <v>106</v>
      </c>
      <c r="C35" s="14" t="s">
        <v>121</v>
      </c>
      <c r="D35" s="15" t="s">
        <v>122</v>
      </c>
      <c r="E35" s="16">
        <v>35</v>
      </c>
      <c r="F35" s="17" t="s">
        <v>113</v>
      </c>
      <c r="H35" s="18">
        <f>ROUND(E35*G35,2)</f>
        <v>0</v>
      </c>
      <c r="J35" s="18">
        <f>ROUND(E35*G35,2)</f>
        <v>0</v>
      </c>
      <c r="L35" s="19">
        <f>E35*K35</f>
        <v>0</v>
      </c>
      <c r="M35" s="16">
        <v>0.04</v>
      </c>
      <c r="N35" s="16">
        <f>E35*M35</f>
        <v>1.4000000000000001</v>
      </c>
      <c r="P35" s="17" t="s">
        <v>78</v>
      </c>
      <c r="V35" s="20" t="s">
        <v>63</v>
      </c>
      <c r="X35" s="52" t="s">
        <v>123</v>
      </c>
      <c r="Y35" s="52" t="s">
        <v>121</v>
      </c>
      <c r="Z35" s="14" t="s">
        <v>80</v>
      </c>
      <c r="AJ35" s="4" t="s">
        <v>81</v>
      </c>
      <c r="AK35" s="4" t="s">
        <v>82</v>
      </c>
    </row>
    <row r="36" spans="1:37">
      <c r="D36" s="53" t="s">
        <v>124</v>
      </c>
      <c r="E36" s="54"/>
      <c r="F36" s="55"/>
      <c r="G36" s="56"/>
      <c r="H36" s="56"/>
      <c r="I36" s="56"/>
      <c r="J36" s="56"/>
      <c r="K36" s="57"/>
      <c r="L36" s="57"/>
      <c r="M36" s="54"/>
      <c r="N36" s="54"/>
      <c r="O36" s="55"/>
      <c r="P36" s="55"/>
      <c r="Q36" s="54"/>
      <c r="R36" s="54"/>
      <c r="S36" s="54"/>
      <c r="T36" s="58"/>
      <c r="U36" s="58"/>
      <c r="V36" s="58" t="s">
        <v>0</v>
      </c>
      <c r="W36" s="54"/>
      <c r="X36" s="59"/>
    </row>
    <row r="37" spans="1:37">
      <c r="A37" s="12">
        <v>11</v>
      </c>
      <c r="B37" s="13" t="s">
        <v>125</v>
      </c>
      <c r="C37" s="14" t="s">
        <v>126</v>
      </c>
      <c r="D37" s="15" t="s">
        <v>127</v>
      </c>
      <c r="E37" s="16">
        <v>1190.8399999999999</v>
      </c>
      <c r="F37" s="17" t="s">
        <v>128</v>
      </c>
      <c r="H37" s="18">
        <f>ROUND(E37*G37,2)</f>
        <v>0</v>
      </c>
      <c r="J37" s="18">
        <f>ROUND(E37*G37,2)</f>
        <v>0</v>
      </c>
      <c r="L37" s="19">
        <f>E37*K37</f>
        <v>0</v>
      </c>
      <c r="N37" s="16">
        <f>E37*M37</f>
        <v>0</v>
      </c>
      <c r="P37" s="17" t="s">
        <v>78</v>
      </c>
      <c r="V37" s="20" t="s">
        <v>63</v>
      </c>
      <c r="X37" s="52" t="s">
        <v>129</v>
      </c>
      <c r="Y37" s="52" t="s">
        <v>126</v>
      </c>
      <c r="Z37" s="14" t="s">
        <v>130</v>
      </c>
      <c r="AJ37" s="4" t="s">
        <v>81</v>
      </c>
      <c r="AK37" s="4" t="s">
        <v>82</v>
      </c>
    </row>
    <row r="38" spans="1:37">
      <c r="D38" s="53" t="s">
        <v>131</v>
      </c>
      <c r="E38" s="54"/>
      <c r="F38" s="55"/>
      <c r="G38" s="56"/>
      <c r="H38" s="56"/>
      <c r="I38" s="56"/>
      <c r="J38" s="56"/>
      <c r="K38" s="57"/>
      <c r="L38" s="57"/>
      <c r="M38" s="54"/>
      <c r="N38" s="54"/>
      <c r="O38" s="55"/>
      <c r="P38" s="55"/>
      <c r="Q38" s="54"/>
      <c r="R38" s="54"/>
      <c r="S38" s="54"/>
      <c r="T38" s="58"/>
      <c r="U38" s="58"/>
      <c r="V38" s="58" t="s">
        <v>0</v>
      </c>
      <c r="W38" s="54"/>
      <c r="X38" s="59"/>
    </row>
    <row r="39" spans="1:37">
      <c r="D39" s="53" t="s">
        <v>132</v>
      </c>
      <c r="E39" s="54"/>
      <c r="F39" s="55"/>
      <c r="G39" s="56"/>
      <c r="H39" s="56"/>
      <c r="I39" s="56"/>
      <c r="J39" s="56"/>
      <c r="K39" s="57"/>
      <c r="L39" s="57"/>
      <c r="M39" s="54"/>
      <c r="N39" s="54"/>
      <c r="O39" s="55"/>
      <c r="P39" s="55"/>
      <c r="Q39" s="54"/>
      <c r="R39" s="54"/>
      <c r="S39" s="54"/>
      <c r="T39" s="58"/>
      <c r="U39" s="58"/>
      <c r="V39" s="58" t="s">
        <v>0</v>
      </c>
      <c r="W39" s="54"/>
      <c r="X39" s="59"/>
    </row>
    <row r="40" spans="1:37">
      <c r="A40" s="12">
        <v>12</v>
      </c>
      <c r="B40" s="13" t="s">
        <v>125</v>
      </c>
      <c r="C40" s="14" t="s">
        <v>133</v>
      </c>
      <c r="D40" s="15" t="s">
        <v>134</v>
      </c>
      <c r="E40" s="16">
        <v>1190.8399999999999</v>
      </c>
      <c r="F40" s="17" t="s">
        <v>128</v>
      </c>
      <c r="H40" s="18">
        <f>ROUND(E40*G40,2)</f>
        <v>0</v>
      </c>
      <c r="J40" s="18">
        <f>ROUND(E40*G40,2)</f>
        <v>0</v>
      </c>
      <c r="L40" s="19">
        <f>E40*K40</f>
        <v>0</v>
      </c>
      <c r="N40" s="16">
        <f>E40*M40</f>
        <v>0</v>
      </c>
      <c r="P40" s="17" t="s">
        <v>78</v>
      </c>
      <c r="V40" s="20" t="s">
        <v>63</v>
      </c>
      <c r="X40" s="52" t="s">
        <v>135</v>
      </c>
      <c r="Y40" s="52" t="s">
        <v>133</v>
      </c>
      <c r="Z40" s="14" t="s">
        <v>130</v>
      </c>
      <c r="AJ40" s="4" t="s">
        <v>81</v>
      </c>
      <c r="AK40" s="4" t="s">
        <v>82</v>
      </c>
    </row>
    <row r="41" spans="1:37">
      <c r="A41" s="12">
        <v>13</v>
      </c>
      <c r="B41" s="13" t="s">
        <v>106</v>
      </c>
      <c r="C41" s="14" t="s">
        <v>136</v>
      </c>
      <c r="D41" s="15" t="s">
        <v>137</v>
      </c>
      <c r="E41" s="16">
        <v>297.44</v>
      </c>
      <c r="F41" s="17" t="s">
        <v>128</v>
      </c>
      <c r="H41" s="18">
        <f>ROUND(E41*G41,2)</f>
        <v>0</v>
      </c>
      <c r="J41" s="18">
        <f>ROUND(E41*G41,2)</f>
        <v>0</v>
      </c>
      <c r="L41" s="19">
        <f>E41*K41</f>
        <v>0</v>
      </c>
      <c r="N41" s="16">
        <f>E41*M41</f>
        <v>0</v>
      </c>
      <c r="P41" s="17" t="s">
        <v>78</v>
      </c>
      <c r="V41" s="20" t="s">
        <v>63</v>
      </c>
      <c r="X41" s="52" t="s">
        <v>138</v>
      </c>
      <c r="Y41" s="52" t="s">
        <v>136</v>
      </c>
      <c r="Z41" s="14" t="s">
        <v>139</v>
      </c>
      <c r="AJ41" s="4" t="s">
        <v>81</v>
      </c>
      <c r="AK41" s="4" t="s">
        <v>82</v>
      </c>
    </row>
    <row r="42" spans="1:37">
      <c r="D42" s="53" t="s">
        <v>140</v>
      </c>
      <c r="E42" s="54"/>
      <c r="F42" s="55"/>
      <c r="G42" s="56"/>
      <c r="H42" s="56"/>
      <c r="I42" s="56"/>
      <c r="J42" s="56"/>
      <c r="K42" s="57"/>
      <c r="L42" s="57"/>
      <c r="M42" s="54"/>
      <c r="N42" s="54"/>
      <c r="O42" s="55"/>
      <c r="P42" s="55"/>
      <c r="Q42" s="54"/>
      <c r="R42" s="54"/>
      <c r="S42" s="54"/>
      <c r="T42" s="58"/>
      <c r="U42" s="58"/>
      <c r="V42" s="58" t="s">
        <v>0</v>
      </c>
      <c r="W42" s="54"/>
      <c r="X42" s="59"/>
    </row>
    <row r="43" spans="1:37">
      <c r="D43" s="53" t="s">
        <v>141</v>
      </c>
      <c r="E43" s="54"/>
      <c r="F43" s="55"/>
      <c r="G43" s="56"/>
      <c r="H43" s="56"/>
      <c r="I43" s="56"/>
      <c r="J43" s="56"/>
      <c r="K43" s="57"/>
      <c r="L43" s="57"/>
      <c r="M43" s="54"/>
      <c r="N43" s="54"/>
      <c r="O43" s="55"/>
      <c r="P43" s="55"/>
      <c r="Q43" s="54"/>
      <c r="R43" s="54"/>
      <c r="S43" s="54"/>
      <c r="T43" s="58"/>
      <c r="U43" s="58"/>
      <c r="V43" s="58" t="s">
        <v>0</v>
      </c>
      <c r="W43" s="54"/>
      <c r="X43" s="59"/>
    </row>
    <row r="44" spans="1:37">
      <c r="A44" s="12">
        <v>14</v>
      </c>
      <c r="B44" s="13" t="s">
        <v>106</v>
      </c>
      <c r="C44" s="14" t="s">
        <v>142</v>
      </c>
      <c r="D44" s="15" t="s">
        <v>143</v>
      </c>
      <c r="E44" s="16">
        <v>297.44</v>
      </c>
      <c r="F44" s="17" t="s">
        <v>128</v>
      </c>
      <c r="H44" s="18">
        <f>ROUND(E44*G44,2)</f>
        <v>0</v>
      </c>
      <c r="J44" s="18">
        <f>ROUND(E44*G44,2)</f>
        <v>0</v>
      </c>
      <c r="L44" s="19">
        <f>E44*K44</f>
        <v>0</v>
      </c>
      <c r="N44" s="16">
        <f>E44*M44</f>
        <v>0</v>
      </c>
      <c r="P44" s="17" t="s">
        <v>78</v>
      </c>
      <c r="V44" s="20" t="s">
        <v>63</v>
      </c>
      <c r="X44" s="52" t="s">
        <v>144</v>
      </c>
      <c r="Y44" s="52" t="s">
        <v>142</v>
      </c>
      <c r="Z44" s="14" t="s">
        <v>139</v>
      </c>
      <c r="AJ44" s="4" t="s">
        <v>81</v>
      </c>
      <c r="AK44" s="4" t="s">
        <v>82</v>
      </c>
    </row>
    <row r="45" spans="1:37">
      <c r="A45" s="12">
        <v>15</v>
      </c>
      <c r="B45" s="13" t="s">
        <v>106</v>
      </c>
      <c r="C45" s="14" t="s">
        <v>145</v>
      </c>
      <c r="D45" s="15" t="s">
        <v>146</v>
      </c>
      <c r="E45" s="16">
        <v>297.44</v>
      </c>
      <c r="F45" s="17" t="s">
        <v>128</v>
      </c>
      <c r="H45" s="18">
        <f>ROUND(E45*G45,2)</f>
        <v>0</v>
      </c>
      <c r="J45" s="18">
        <f>ROUND(E45*G45,2)</f>
        <v>0</v>
      </c>
      <c r="L45" s="19">
        <f>E45*K45</f>
        <v>0</v>
      </c>
      <c r="N45" s="16">
        <f>E45*M45</f>
        <v>0</v>
      </c>
      <c r="P45" s="17" t="s">
        <v>78</v>
      </c>
      <c r="V45" s="20" t="s">
        <v>63</v>
      </c>
      <c r="X45" s="52" t="s">
        <v>147</v>
      </c>
      <c r="Y45" s="52" t="s">
        <v>145</v>
      </c>
      <c r="Z45" s="14" t="s">
        <v>130</v>
      </c>
      <c r="AJ45" s="4" t="s">
        <v>81</v>
      </c>
      <c r="AK45" s="4" t="s">
        <v>82</v>
      </c>
    </row>
    <row r="46" spans="1:37">
      <c r="A46" s="12">
        <v>16</v>
      </c>
      <c r="B46" s="13" t="s">
        <v>106</v>
      </c>
      <c r="C46" s="14" t="s">
        <v>148</v>
      </c>
      <c r="D46" s="15" t="s">
        <v>149</v>
      </c>
      <c r="E46" s="16">
        <v>1488.28</v>
      </c>
      <c r="F46" s="17" t="s">
        <v>128</v>
      </c>
      <c r="H46" s="18">
        <f>ROUND(E46*G46,2)</f>
        <v>0</v>
      </c>
      <c r="J46" s="18">
        <f>ROUND(E46*G46,2)</f>
        <v>0</v>
      </c>
      <c r="L46" s="19">
        <f>E46*K46</f>
        <v>0</v>
      </c>
      <c r="N46" s="16">
        <f>E46*M46</f>
        <v>0</v>
      </c>
      <c r="P46" s="17" t="s">
        <v>78</v>
      </c>
      <c r="V46" s="20" t="s">
        <v>63</v>
      </c>
      <c r="X46" s="52" t="s">
        <v>150</v>
      </c>
      <c r="Y46" s="52" t="s">
        <v>148</v>
      </c>
      <c r="Z46" s="14" t="s">
        <v>130</v>
      </c>
      <c r="AJ46" s="4" t="s">
        <v>81</v>
      </c>
      <c r="AK46" s="4" t="s">
        <v>82</v>
      </c>
    </row>
    <row r="47" spans="1:37">
      <c r="D47" s="53" t="s">
        <v>151</v>
      </c>
      <c r="E47" s="54"/>
      <c r="F47" s="55"/>
      <c r="G47" s="56"/>
      <c r="H47" s="56"/>
      <c r="I47" s="56"/>
      <c r="J47" s="56"/>
      <c r="K47" s="57"/>
      <c r="L47" s="57"/>
      <c r="M47" s="54"/>
      <c r="N47" s="54"/>
      <c r="O47" s="55"/>
      <c r="P47" s="55"/>
      <c r="Q47" s="54"/>
      <c r="R47" s="54"/>
      <c r="S47" s="54"/>
      <c r="T47" s="58"/>
      <c r="U47" s="58"/>
      <c r="V47" s="58" t="s">
        <v>0</v>
      </c>
      <c r="W47" s="54"/>
      <c r="X47" s="59"/>
    </row>
    <row r="48" spans="1:37">
      <c r="A48" s="12">
        <v>17</v>
      </c>
      <c r="B48" s="13" t="s">
        <v>106</v>
      </c>
      <c r="C48" s="14" t="s">
        <v>152</v>
      </c>
      <c r="D48" s="15" t="s">
        <v>153</v>
      </c>
      <c r="E48" s="16">
        <v>1315.28</v>
      </c>
      <c r="F48" s="17" t="s">
        <v>128</v>
      </c>
      <c r="H48" s="18">
        <f>ROUND(E48*G48,2)</f>
        <v>0</v>
      </c>
      <c r="J48" s="18">
        <f>ROUND(E48*G48,2)</f>
        <v>0</v>
      </c>
      <c r="L48" s="19">
        <f>E48*K48</f>
        <v>0</v>
      </c>
      <c r="N48" s="16">
        <f>E48*M48</f>
        <v>0</v>
      </c>
      <c r="P48" s="17" t="s">
        <v>78</v>
      </c>
      <c r="V48" s="20" t="s">
        <v>63</v>
      </c>
      <c r="X48" s="52" t="s">
        <v>154</v>
      </c>
      <c r="Y48" s="52" t="s">
        <v>152</v>
      </c>
      <c r="Z48" s="14" t="s">
        <v>130</v>
      </c>
      <c r="AJ48" s="4" t="s">
        <v>81</v>
      </c>
      <c r="AK48" s="4" t="s">
        <v>82</v>
      </c>
    </row>
    <row r="49" spans="1:37">
      <c r="D49" s="53" t="s">
        <v>155</v>
      </c>
      <c r="E49" s="54"/>
      <c r="F49" s="55"/>
      <c r="G49" s="56"/>
      <c r="H49" s="56"/>
      <c r="I49" s="56"/>
      <c r="J49" s="56"/>
      <c r="K49" s="57"/>
      <c r="L49" s="57"/>
      <c r="M49" s="54"/>
      <c r="N49" s="54"/>
      <c r="O49" s="55"/>
      <c r="P49" s="55"/>
      <c r="Q49" s="54"/>
      <c r="R49" s="54"/>
      <c r="S49" s="54"/>
      <c r="T49" s="58"/>
      <c r="U49" s="58"/>
      <c r="V49" s="58" t="s">
        <v>0</v>
      </c>
      <c r="W49" s="54"/>
      <c r="X49" s="59"/>
    </row>
    <row r="50" spans="1:37">
      <c r="A50" s="12">
        <v>18</v>
      </c>
      <c r="B50" s="13" t="s">
        <v>106</v>
      </c>
      <c r="C50" s="14" t="s">
        <v>156</v>
      </c>
      <c r="D50" s="15" t="s">
        <v>157</v>
      </c>
      <c r="E50" s="16">
        <v>13152.8</v>
      </c>
      <c r="F50" s="17" t="s">
        <v>128</v>
      </c>
      <c r="H50" s="18">
        <f>ROUND(E50*G50,2)</f>
        <v>0</v>
      </c>
      <c r="J50" s="18">
        <f>ROUND(E50*G50,2)</f>
        <v>0</v>
      </c>
      <c r="L50" s="19">
        <f>E50*K50</f>
        <v>0</v>
      </c>
      <c r="N50" s="16">
        <f>E50*M50</f>
        <v>0</v>
      </c>
      <c r="P50" s="17" t="s">
        <v>78</v>
      </c>
      <c r="V50" s="20" t="s">
        <v>63</v>
      </c>
      <c r="X50" s="52" t="s">
        <v>158</v>
      </c>
      <c r="Y50" s="52" t="s">
        <v>156</v>
      </c>
      <c r="Z50" s="14" t="s">
        <v>130</v>
      </c>
      <c r="AJ50" s="4" t="s">
        <v>81</v>
      </c>
      <c r="AK50" s="4" t="s">
        <v>82</v>
      </c>
    </row>
    <row r="51" spans="1:37">
      <c r="D51" s="53" t="s">
        <v>159</v>
      </c>
      <c r="E51" s="54"/>
      <c r="F51" s="55"/>
      <c r="G51" s="56"/>
      <c r="H51" s="56"/>
      <c r="I51" s="56"/>
      <c r="J51" s="56"/>
      <c r="K51" s="57"/>
      <c r="L51" s="57"/>
      <c r="M51" s="54"/>
      <c r="N51" s="54"/>
      <c r="O51" s="55"/>
      <c r="P51" s="55"/>
      <c r="Q51" s="54"/>
      <c r="R51" s="54"/>
      <c r="S51" s="54"/>
      <c r="T51" s="58"/>
      <c r="U51" s="58"/>
      <c r="V51" s="58" t="s">
        <v>0</v>
      </c>
      <c r="W51" s="54"/>
      <c r="X51" s="59"/>
    </row>
    <row r="52" spans="1:37">
      <c r="A52" s="12">
        <v>19</v>
      </c>
      <c r="B52" s="13" t="s">
        <v>106</v>
      </c>
      <c r="C52" s="14" t="s">
        <v>160</v>
      </c>
      <c r="D52" s="15" t="s">
        <v>161</v>
      </c>
      <c r="E52" s="16">
        <v>1488.28</v>
      </c>
      <c r="F52" s="17" t="s">
        <v>128</v>
      </c>
      <c r="H52" s="18">
        <f>ROUND(E52*G52,2)</f>
        <v>0</v>
      </c>
      <c r="J52" s="18">
        <f>ROUND(E52*G52,2)</f>
        <v>0</v>
      </c>
      <c r="L52" s="19">
        <f>E52*K52</f>
        <v>0</v>
      </c>
      <c r="N52" s="16">
        <f>E52*M52</f>
        <v>0</v>
      </c>
      <c r="P52" s="17" t="s">
        <v>78</v>
      </c>
      <c r="V52" s="20" t="s">
        <v>63</v>
      </c>
      <c r="X52" s="52" t="s">
        <v>162</v>
      </c>
      <c r="Y52" s="52" t="s">
        <v>160</v>
      </c>
      <c r="Z52" s="14" t="s">
        <v>139</v>
      </c>
      <c r="AJ52" s="4" t="s">
        <v>81</v>
      </c>
      <c r="AK52" s="4" t="s">
        <v>82</v>
      </c>
    </row>
    <row r="53" spans="1:37">
      <c r="A53" s="12">
        <v>20</v>
      </c>
      <c r="B53" s="13" t="s">
        <v>125</v>
      </c>
      <c r="C53" s="14" t="s">
        <v>163</v>
      </c>
      <c r="D53" s="15" t="s">
        <v>164</v>
      </c>
      <c r="E53" s="16">
        <v>173</v>
      </c>
      <c r="F53" s="17" t="s">
        <v>128</v>
      </c>
      <c r="H53" s="18">
        <f>ROUND(E53*G53,2)</f>
        <v>0</v>
      </c>
      <c r="J53" s="18">
        <f>ROUND(E53*G53,2)</f>
        <v>0</v>
      </c>
      <c r="L53" s="19">
        <f>E53*K53</f>
        <v>0</v>
      </c>
      <c r="N53" s="16">
        <f>E53*M53</f>
        <v>0</v>
      </c>
      <c r="P53" s="17" t="s">
        <v>78</v>
      </c>
      <c r="V53" s="20" t="s">
        <v>63</v>
      </c>
      <c r="X53" s="52" t="s">
        <v>165</v>
      </c>
      <c r="Y53" s="52" t="s">
        <v>163</v>
      </c>
      <c r="Z53" s="14" t="s">
        <v>139</v>
      </c>
      <c r="AJ53" s="4" t="s">
        <v>81</v>
      </c>
      <c r="AK53" s="4" t="s">
        <v>82</v>
      </c>
    </row>
    <row r="54" spans="1:37">
      <c r="D54" s="53" t="s">
        <v>166</v>
      </c>
      <c r="E54" s="54"/>
      <c r="F54" s="55"/>
      <c r="G54" s="56"/>
      <c r="H54" s="56"/>
      <c r="I54" s="56"/>
      <c r="J54" s="56"/>
      <c r="K54" s="57"/>
      <c r="L54" s="57"/>
      <c r="M54" s="54"/>
      <c r="N54" s="54"/>
      <c r="O54" s="55"/>
      <c r="P54" s="55"/>
      <c r="Q54" s="54"/>
      <c r="R54" s="54"/>
      <c r="S54" s="54"/>
      <c r="T54" s="58"/>
      <c r="U54" s="58"/>
      <c r="V54" s="58" t="s">
        <v>0</v>
      </c>
      <c r="W54" s="54"/>
      <c r="X54" s="59"/>
    </row>
    <row r="55" spans="1:37">
      <c r="D55" s="53" t="s">
        <v>167</v>
      </c>
      <c r="E55" s="54"/>
      <c r="F55" s="55"/>
      <c r="G55" s="56"/>
      <c r="H55" s="56"/>
      <c r="I55" s="56"/>
      <c r="J55" s="56"/>
      <c r="K55" s="57"/>
      <c r="L55" s="57"/>
      <c r="M55" s="54"/>
      <c r="N55" s="54"/>
      <c r="O55" s="55"/>
      <c r="P55" s="55"/>
      <c r="Q55" s="54"/>
      <c r="R55" s="54"/>
      <c r="S55" s="54"/>
      <c r="T55" s="58"/>
      <c r="U55" s="58"/>
      <c r="V55" s="58" t="s">
        <v>0</v>
      </c>
      <c r="W55" s="54"/>
      <c r="X55" s="59"/>
    </row>
    <row r="56" spans="1:37">
      <c r="A56" s="12">
        <v>21</v>
      </c>
      <c r="B56" s="13" t="s">
        <v>106</v>
      </c>
      <c r="C56" s="14" t="s">
        <v>168</v>
      </c>
      <c r="D56" s="15" t="s">
        <v>169</v>
      </c>
      <c r="E56" s="16">
        <v>1315.288</v>
      </c>
      <c r="F56" s="17" t="s">
        <v>128</v>
      </c>
      <c r="H56" s="18">
        <f>ROUND(E56*G56,2)</f>
        <v>0</v>
      </c>
      <c r="J56" s="18">
        <f>ROUND(E56*G56,2)</f>
        <v>0</v>
      </c>
      <c r="L56" s="19">
        <f>E56*K56</f>
        <v>0</v>
      </c>
      <c r="N56" s="16">
        <f>E56*M56</f>
        <v>0</v>
      </c>
      <c r="P56" s="17" t="s">
        <v>78</v>
      </c>
      <c r="V56" s="20" t="s">
        <v>63</v>
      </c>
      <c r="X56" s="52" t="s">
        <v>170</v>
      </c>
      <c r="Y56" s="52" t="s">
        <v>168</v>
      </c>
      <c r="Z56" s="14" t="s">
        <v>130</v>
      </c>
      <c r="AJ56" s="4" t="s">
        <v>81</v>
      </c>
      <c r="AK56" s="4" t="s">
        <v>82</v>
      </c>
    </row>
    <row r="57" spans="1:37">
      <c r="A57" s="12">
        <v>22</v>
      </c>
      <c r="B57" s="13" t="s">
        <v>106</v>
      </c>
      <c r="C57" s="14" t="s">
        <v>171</v>
      </c>
      <c r="D57" s="15" t="s">
        <v>172</v>
      </c>
      <c r="E57" s="16">
        <v>336</v>
      </c>
      <c r="F57" s="17" t="s">
        <v>77</v>
      </c>
      <c r="H57" s="18">
        <f>ROUND(E57*G57,2)</f>
        <v>0</v>
      </c>
      <c r="J57" s="18">
        <f>ROUND(E57*G57,2)</f>
        <v>0</v>
      </c>
      <c r="L57" s="19">
        <f>E57*K57</f>
        <v>0</v>
      </c>
      <c r="N57" s="16">
        <f>E57*M57</f>
        <v>0</v>
      </c>
      <c r="P57" s="17" t="s">
        <v>78</v>
      </c>
      <c r="V57" s="20" t="s">
        <v>63</v>
      </c>
      <c r="X57" s="52" t="s">
        <v>173</v>
      </c>
      <c r="Y57" s="52" t="s">
        <v>171</v>
      </c>
      <c r="Z57" s="14" t="s">
        <v>139</v>
      </c>
      <c r="AJ57" s="4" t="s">
        <v>81</v>
      </c>
      <c r="AK57" s="4" t="s">
        <v>82</v>
      </c>
    </row>
    <row r="58" spans="1:37">
      <c r="D58" s="53" t="s">
        <v>174</v>
      </c>
      <c r="E58" s="54"/>
      <c r="F58" s="55"/>
      <c r="G58" s="56"/>
      <c r="H58" s="56"/>
      <c r="I58" s="56"/>
      <c r="J58" s="56"/>
      <c r="K58" s="57"/>
      <c r="L58" s="57"/>
      <c r="M58" s="54"/>
      <c r="N58" s="54"/>
      <c r="O58" s="55"/>
      <c r="P58" s="55"/>
      <c r="Q58" s="54"/>
      <c r="R58" s="54"/>
      <c r="S58" s="54"/>
      <c r="T58" s="58"/>
      <c r="U58" s="58"/>
      <c r="V58" s="58" t="s">
        <v>0</v>
      </c>
      <c r="W58" s="54"/>
      <c r="X58" s="59"/>
    </row>
    <row r="59" spans="1:37">
      <c r="A59" s="12">
        <v>23</v>
      </c>
      <c r="B59" s="13" t="s">
        <v>175</v>
      </c>
      <c r="C59" s="14" t="s">
        <v>176</v>
      </c>
      <c r="D59" s="15" t="s">
        <v>177</v>
      </c>
      <c r="E59" s="16">
        <v>21.167999999999999</v>
      </c>
      <c r="F59" s="17" t="s">
        <v>178</v>
      </c>
      <c r="I59" s="18">
        <f>ROUND(E59*G59,2)</f>
        <v>0</v>
      </c>
      <c r="J59" s="18">
        <f>ROUND(E59*G59,2)</f>
        <v>0</v>
      </c>
      <c r="K59" s="19">
        <v>1E-3</v>
      </c>
      <c r="L59" s="19">
        <f>E59*K59</f>
        <v>2.1167999999999999E-2</v>
      </c>
      <c r="N59" s="16">
        <f>E59*M59</f>
        <v>0</v>
      </c>
      <c r="P59" s="17" t="s">
        <v>78</v>
      </c>
      <c r="V59" s="20" t="s">
        <v>62</v>
      </c>
      <c r="X59" s="52" t="s">
        <v>176</v>
      </c>
      <c r="Y59" s="52" t="s">
        <v>176</v>
      </c>
      <c r="Z59" s="14" t="s">
        <v>179</v>
      </c>
      <c r="AA59" s="14" t="s">
        <v>78</v>
      </c>
      <c r="AJ59" s="4" t="s">
        <v>180</v>
      </c>
      <c r="AK59" s="4" t="s">
        <v>82</v>
      </c>
    </row>
    <row r="60" spans="1:37">
      <c r="D60" s="53" t="s">
        <v>181</v>
      </c>
      <c r="E60" s="54"/>
      <c r="F60" s="55"/>
      <c r="G60" s="56"/>
      <c r="H60" s="56"/>
      <c r="I60" s="56"/>
      <c r="J60" s="56"/>
      <c r="K60" s="57"/>
      <c r="L60" s="57"/>
      <c r="M60" s="54"/>
      <c r="N60" s="54"/>
      <c r="O60" s="55"/>
      <c r="P60" s="55"/>
      <c r="Q60" s="54"/>
      <c r="R60" s="54"/>
      <c r="S60" s="54"/>
      <c r="T60" s="58"/>
      <c r="U60" s="58"/>
      <c r="V60" s="58" t="s">
        <v>0</v>
      </c>
      <c r="W60" s="54"/>
      <c r="X60" s="59"/>
    </row>
    <row r="61" spans="1:37">
      <c r="A61" s="12">
        <v>24</v>
      </c>
      <c r="B61" s="13" t="s">
        <v>125</v>
      </c>
      <c r="C61" s="14" t="s">
        <v>182</v>
      </c>
      <c r="D61" s="15" t="s">
        <v>183</v>
      </c>
      <c r="E61" s="16">
        <v>955</v>
      </c>
      <c r="F61" s="17" t="s">
        <v>77</v>
      </c>
      <c r="H61" s="18">
        <f>ROUND(E61*G61,2)</f>
        <v>0</v>
      </c>
      <c r="J61" s="18">
        <f>ROUND(E61*G61,2)</f>
        <v>0</v>
      </c>
      <c r="L61" s="19">
        <f>E61*K61</f>
        <v>0</v>
      </c>
      <c r="N61" s="16">
        <f>E61*M61</f>
        <v>0</v>
      </c>
      <c r="P61" s="17" t="s">
        <v>78</v>
      </c>
      <c r="V61" s="20" t="s">
        <v>63</v>
      </c>
      <c r="X61" s="52" t="s">
        <v>184</v>
      </c>
      <c r="Y61" s="52" t="s">
        <v>182</v>
      </c>
      <c r="Z61" s="14" t="s">
        <v>139</v>
      </c>
      <c r="AJ61" s="4" t="s">
        <v>81</v>
      </c>
      <c r="AK61" s="4" t="s">
        <v>82</v>
      </c>
    </row>
    <row r="62" spans="1:37">
      <c r="D62" s="53" t="s">
        <v>185</v>
      </c>
      <c r="E62" s="54"/>
      <c r="F62" s="55"/>
      <c r="G62" s="56"/>
      <c r="H62" s="56"/>
      <c r="I62" s="56"/>
      <c r="J62" s="56"/>
      <c r="K62" s="57"/>
      <c r="L62" s="57"/>
      <c r="M62" s="54"/>
      <c r="N62" s="54"/>
      <c r="O62" s="55"/>
      <c r="P62" s="55"/>
      <c r="Q62" s="54"/>
      <c r="R62" s="54"/>
      <c r="S62" s="54"/>
      <c r="T62" s="58"/>
      <c r="U62" s="58"/>
      <c r="V62" s="58" t="s">
        <v>0</v>
      </c>
      <c r="W62" s="54"/>
      <c r="X62" s="59"/>
    </row>
    <row r="63" spans="1:37">
      <c r="A63" s="12">
        <v>25</v>
      </c>
      <c r="B63" s="13" t="s">
        <v>125</v>
      </c>
      <c r="C63" s="14" t="s">
        <v>186</v>
      </c>
      <c r="D63" s="15" t="s">
        <v>187</v>
      </c>
      <c r="E63" s="16">
        <v>7218</v>
      </c>
      <c r="F63" s="17" t="s">
        <v>77</v>
      </c>
      <c r="H63" s="18">
        <f>ROUND(E63*G63,2)</f>
        <v>0</v>
      </c>
      <c r="J63" s="18">
        <f>ROUND(E63*G63,2)</f>
        <v>0</v>
      </c>
      <c r="L63" s="19">
        <f>E63*K63</f>
        <v>0</v>
      </c>
      <c r="N63" s="16">
        <f>E63*M63</f>
        <v>0</v>
      </c>
      <c r="P63" s="17" t="s">
        <v>78</v>
      </c>
      <c r="V63" s="20" t="s">
        <v>63</v>
      </c>
      <c r="X63" s="52" t="s">
        <v>184</v>
      </c>
      <c r="Y63" s="52" t="s">
        <v>186</v>
      </c>
      <c r="Z63" s="14" t="s">
        <v>139</v>
      </c>
      <c r="AJ63" s="4" t="s">
        <v>81</v>
      </c>
      <c r="AK63" s="4" t="s">
        <v>82</v>
      </c>
    </row>
    <row r="64" spans="1:37">
      <c r="D64" s="53" t="s">
        <v>188</v>
      </c>
      <c r="E64" s="54"/>
      <c r="F64" s="55"/>
      <c r="G64" s="56"/>
      <c r="H64" s="56"/>
      <c r="I64" s="56"/>
      <c r="J64" s="56"/>
      <c r="K64" s="57"/>
      <c r="L64" s="57"/>
      <c r="M64" s="54"/>
      <c r="N64" s="54"/>
      <c r="O64" s="55"/>
      <c r="P64" s="55"/>
      <c r="Q64" s="54"/>
      <c r="R64" s="54"/>
      <c r="S64" s="54"/>
      <c r="T64" s="58"/>
      <c r="U64" s="58"/>
      <c r="V64" s="58" t="s">
        <v>0</v>
      </c>
      <c r="W64" s="54"/>
      <c r="X64" s="59"/>
    </row>
    <row r="65" spans="1:37">
      <c r="A65" s="12">
        <v>26</v>
      </c>
      <c r="B65" s="13" t="s">
        <v>125</v>
      </c>
      <c r="C65" s="14" t="s">
        <v>189</v>
      </c>
      <c r="D65" s="15" t="s">
        <v>190</v>
      </c>
      <c r="E65" s="16">
        <v>336</v>
      </c>
      <c r="F65" s="17" t="s">
        <v>77</v>
      </c>
      <c r="H65" s="18">
        <f>ROUND(E65*G65,2)</f>
        <v>0</v>
      </c>
      <c r="J65" s="18">
        <f>ROUND(E65*G65,2)</f>
        <v>0</v>
      </c>
      <c r="L65" s="19">
        <f>E65*K65</f>
        <v>0</v>
      </c>
      <c r="N65" s="16">
        <f>E65*M65</f>
        <v>0</v>
      </c>
      <c r="P65" s="17" t="s">
        <v>78</v>
      </c>
      <c r="V65" s="20" t="s">
        <v>63</v>
      </c>
      <c r="X65" s="52" t="s">
        <v>191</v>
      </c>
      <c r="Y65" s="52" t="s">
        <v>189</v>
      </c>
      <c r="Z65" s="14" t="s">
        <v>139</v>
      </c>
      <c r="AJ65" s="4" t="s">
        <v>81</v>
      </c>
      <c r="AK65" s="4" t="s">
        <v>82</v>
      </c>
    </row>
    <row r="66" spans="1:37">
      <c r="A66" s="12">
        <v>27</v>
      </c>
      <c r="B66" s="13" t="s">
        <v>175</v>
      </c>
      <c r="C66" s="14" t="s">
        <v>192</v>
      </c>
      <c r="D66" s="15" t="s">
        <v>193</v>
      </c>
      <c r="E66" s="16">
        <v>16.8</v>
      </c>
      <c r="F66" s="17" t="s">
        <v>128</v>
      </c>
      <c r="I66" s="18">
        <f>ROUND(E66*G66,2)</f>
        <v>0</v>
      </c>
      <c r="J66" s="18">
        <f>ROUND(E66*G66,2)</f>
        <v>0</v>
      </c>
      <c r="K66" s="19">
        <v>0.8</v>
      </c>
      <c r="L66" s="19">
        <f>E66*K66</f>
        <v>13.440000000000001</v>
      </c>
      <c r="N66" s="16">
        <f>E66*M66</f>
        <v>0</v>
      </c>
      <c r="P66" s="17" t="s">
        <v>78</v>
      </c>
      <c r="V66" s="20" t="s">
        <v>62</v>
      </c>
      <c r="X66" s="52" t="s">
        <v>192</v>
      </c>
      <c r="Y66" s="52" t="s">
        <v>192</v>
      </c>
      <c r="Z66" s="14" t="s">
        <v>194</v>
      </c>
      <c r="AA66" s="14" t="s">
        <v>78</v>
      </c>
      <c r="AJ66" s="4" t="s">
        <v>180</v>
      </c>
      <c r="AK66" s="4" t="s">
        <v>82</v>
      </c>
    </row>
    <row r="67" spans="1:37">
      <c r="D67" s="53" t="s">
        <v>195</v>
      </c>
      <c r="E67" s="54"/>
      <c r="F67" s="55"/>
      <c r="G67" s="56"/>
      <c r="H67" s="56"/>
      <c r="I67" s="56"/>
      <c r="J67" s="56"/>
      <c r="K67" s="57"/>
      <c r="L67" s="57"/>
      <c r="M67" s="54"/>
      <c r="N67" s="54"/>
      <c r="O67" s="55"/>
      <c r="P67" s="55"/>
      <c r="Q67" s="54"/>
      <c r="R67" s="54"/>
      <c r="S67" s="54"/>
      <c r="T67" s="58"/>
      <c r="U67" s="58"/>
      <c r="V67" s="58" t="s">
        <v>0</v>
      </c>
      <c r="W67" s="54"/>
      <c r="X67" s="59"/>
    </row>
    <row r="68" spans="1:37">
      <c r="A68" s="12">
        <v>28</v>
      </c>
      <c r="B68" s="13" t="s">
        <v>175</v>
      </c>
      <c r="C68" s="14" t="s">
        <v>196</v>
      </c>
      <c r="D68" s="15" t="s">
        <v>197</v>
      </c>
      <c r="E68" s="16">
        <v>16.8</v>
      </c>
      <c r="F68" s="17" t="s">
        <v>128</v>
      </c>
      <c r="I68" s="18">
        <f>ROUND(E68*G68,2)</f>
        <v>0</v>
      </c>
      <c r="J68" s="18">
        <f>ROUND(E68*G68,2)</f>
        <v>0</v>
      </c>
      <c r="K68" s="19">
        <v>1.4</v>
      </c>
      <c r="L68" s="19">
        <f>E68*K68</f>
        <v>23.52</v>
      </c>
      <c r="N68" s="16">
        <f>E68*M68</f>
        <v>0</v>
      </c>
      <c r="P68" s="17" t="s">
        <v>78</v>
      </c>
      <c r="V68" s="20" t="s">
        <v>62</v>
      </c>
      <c r="X68" s="52" t="s">
        <v>196</v>
      </c>
      <c r="Y68" s="52" t="s">
        <v>196</v>
      </c>
      <c r="Z68" s="14" t="s">
        <v>194</v>
      </c>
      <c r="AA68" s="14" t="s">
        <v>78</v>
      </c>
      <c r="AJ68" s="4" t="s">
        <v>180</v>
      </c>
      <c r="AK68" s="4" t="s">
        <v>82</v>
      </c>
    </row>
    <row r="69" spans="1:37">
      <c r="A69" s="12">
        <v>29</v>
      </c>
      <c r="B69" s="13" t="s">
        <v>198</v>
      </c>
      <c r="C69" s="14" t="s">
        <v>199</v>
      </c>
      <c r="D69" s="15" t="s">
        <v>200</v>
      </c>
      <c r="E69" s="16">
        <v>336</v>
      </c>
      <c r="F69" s="17" t="s">
        <v>77</v>
      </c>
      <c r="H69" s="18">
        <f>ROUND(E69*G69,2)</f>
        <v>0</v>
      </c>
      <c r="J69" s="18">
        <f>ROUND(E69*G69,2)</f>
        <v>0</v>
      </c>
      <c r="L69" s="19">
        <f>E69*K69</f>
        <v>0</v>
      </c>
      <c r="N69" s="16">
        <f>E69*M69</f>
        <v>0</v>
      </c>
      <c r="P69" s="17" t="s">
        <v>78</v>
      </c>
      <c r="V69" s="20" t="s">
        <v>63</v>
      </c>
      <c r="X69" s="52" t="s">
        <v>201</v>
      </c>
      <c r="Y69" s="52" t="s">
        <v>199</v>
      </c>
      <c r="Z69" s="14" t="s">
        <v>139</v>
      </c>
      <c r="AJ69" s="4" t="s">
        <v>81</v>
      </c>
      <c r="AK69" s="4" t="s">
        <v>82</v>
      </c>
    </row>
    <row r="70" spans="1:37">
      <c r="D70" s="60" t="s">
        <v>202</v>
      </c>
      <c r="E70" s="61">
        <f>J70</f>
        <v>0</v>
      </c>
      <c r="H70" s="61">
        <f>SUM(H12:H69)</f>
        <v>0</v>
      </c>
      <c r="I70" s="61">
        <f>SUM(I12:I69)</f>
        <v>0</v>
      </c>
      <c r="J70" s="61">
        <f>SUM(J12:J69)</f>
        <v>0</v>
      </c>
      <c r="L70" s="62">
        <f>SUM(L12:L69)</f>
        <v>36.981167999999997</v>
      </c>
      <c r="N70" s="63">
        <f>SUM(N12:N69)</f>
        <v>4749.6569999999992</v>
      </c>
      <c r="W70" s="16">
        <f>SUM(W12:W69)</f>
        <v>0</v>
      </c>
    </row>
    <row r="72" spans="1:37">
      <c r="B72" s="14" t="s">
        <v>203</v>
      </c>
    </row>
    <row r="73" spans="1:37">
      <c r="A73" s="12">
        <v>30</v>
      </c>
      <c r="B73" s="13" t="s">
        <v>204</v>
      </c>
      <c r="C73" s="14" t="s">
        <v>205</v>
      </c>
      <c r="D73" s="15" t="s">
        <v>206</v>
      </c>
      <c r="E73" s="16">
        <v>247.285</v>
      </c>
      <c r="F73" s="17" t="s">
        <v>128</v>
      </c>
      <c r="H73" s="18">
        <f>ROUND(E73*G73,2)</f>
        <v>0</v>
      </c>
      <c r="J73" s="18">
        <f>ROUND(E73*G73,2)</f>
        <v>0</v>
      </c>
      <c r="K73" s="19">
        <v>1.9205000000000001</v>
      </c>
      <c r="L73" s="19">
        <f>E73*K73</f>
        <v>474.9108425</v>
      </c>
      <c r="N73" s="16">
        <f>E73*M73</f>
        <v>0</v>
      </c>
      <c r="P73" s="17" t="s">
        <v>78</v>
      </c>
      <c r="V73" s="20" t="s">
        <v>63</v>
      </c>
      <c r="X73" s="52" t="s">
        <v>207</v>
      </c>
      <c r="Y73" s="52" t="s">
        <v>205</v>
      </c>
      <c r="Z73" s="14" t="s">
        <v>139</v>
      </c>
      <c r="AJ73" s="4" t="s">
        <v>81</v>
      </c>
      <c r="AK73" s="4" t="s">
        <v>82</v>
      </c>
    </row>
    <row r="74" spans="1:37">
      <c r="D74" s="53" t="s">
        <v>208</v>
      </c>
      <c r="E74" s="54"/>
      <c r="F74" s="55"/>
      <c r="G74" s="56"/>
      <c r="H74" s="56"/>
      <c r="I74" s="56"/>
      <c r="J74" s="56"/>
      <c r="K74" s="57"/>
      <c r="L74" s="57"/>
      <c r="M74" s="54"/>
      <c r="N74" s="54"/>
      <c r="O74" s="55"/>
      <c r="P74" s="55"/>
      <c r="Q74" s="54"/>
      <c r="R74" s="54"/>
      <c r="S74" s="54"/>
      <c r="T74" s="58"/>
      <c r="U74" s="58"/>
      <c r="V74" s="58" t="s">
        <v>0</v>
      </c>
      <c r="W74" s="54"/>
      <c r="X74" s="59"/>
    </row>
    <row r="75" spans="1:37">
      <c r="D75" s="53" t="s">
        <v>209</v>
      </c>
      <c r="E75" s="54"/>
      <c r="F75" s="55"/>
      <c r="G75" s="56"/>
      <c r="H75" s="56"/>
      <c r="I75" s="56"/>
      <c r="J75" s="56"/>
      <c r="K75" s="57"/>
      <c r="L75" s="57"/>
      <c r="M75" s="54"/>
      <c r="N75" s="54"/>
      <c r="O75" s="55"/>
      <c r="P75" s="55"/>
      <c r="Q75" s="54"/>
      <c r="R75" s="54"/>
      <c r="S75" s="54"/>
      <c r="T75" s="58"/>
      <c r="U75" s="58"/>
      <c r="V75" s="58" t="s">
        <v>0</v>
      </c>
      <c r="W75" s="54"/>
      <c r="X75" s="59"/>
    </row>
    <row r="76" spans="1:37">
      <c r="A76" s="12">
        <v>31</v>
      </c>
      <c r="B76" s="13" t="s">
        <v>204</v>
      </c>
      <c r="C76" s="14" t="s">
        <v>210</v>
      </c>
      <c r="D76" s="15" t="s">
        <v>211</v>
      </c>
      <c r="E76" s="16">
        <v>60.865000000000002</v>
      </c>
      <c r="F76" s="17" t="s">
        <v>128</v>
      </c>
      <c r="H76" s="18">
        <f>ROUND(E76*G76,2)</f>
        <v>0</v>
      </c>
      <c r="J76" s="18">
        <f>ROUND(E76*G76,2)</f>
        <v>0</v>
      </c>
      <c r="K76" s="19">
        <v>1.9205000000000001</v>
      </c>
      <c r="L76" s="19">
        <f>E76*K76</f>
        <v>116.89123250000002</v>
      </c>
      <c r="N76" s="16">
        <f>E76*M76</f>
        <v>0</v>
      </c>
      <c r="P76" s="17" t="s">
        <v>78</v>
      </c>
      <c r="V76" s="20" t="s">
        <v>63</v>
      </c>
      <c r="X76" s="52" t="s">
        <v>212</v>
      </c>
      <c r="Y76" s="52" t="s">
        <v>210</v>
      </c>
      <c r="Z76" s="14" t="s">
        <v>139</v>
      </c>
      <c r="AJ76" s="4" t="s">
        <v>81</v>
      </c>
      <c r="AK76" s="4" t="s">
        <v>82</v>
      </c>
    </row>
    <row r="77" spans="1:37">
      <c r="D77" s="53" t="s">
        <v>213</v>
      </c>
      <c r="E77" s="54"/>
      <c r="F77" s="55"/>
      <c r="G77" s="56"/>
      <c r="H77" s="56"/>
      <c r="I77" s="56"/>
      <c r="J77" s="56"/>
      <c r="K77" s="57"/>
      <c r="L77" s="57"/>
      <c r="M77" s="54"/>
      <c r="N77" s="54"/>
      <c r="O77" s="55"/>
      <c r="P77" s="55"/>
      <c r="Q77" s="54"/>
      <c r="R77" s="54"/>
      <c r="S77" s="54"/>
      <c r="T77" s="58"/>
      <c r="U77" s="58"/>
      <c r="V77" s="58" t="s">
        <v>0</v>
      </c>
      <c r="W77" s="54"/>
      <c r="X77" s="59"/>
    </row>
    <row r="78" spans="1:37">
      <c r="D78" s="53" t="s">
        <v>214</v>
      </c>
      <c r="E78" s="54"/>
      <c r="F78" s="55"/>
      <c r="G78" s="56"/>
      <c r="H78" s="56"/>
      <c r="I78" s="56"/>
      <c r="J78" s="56"/>
      <c r="K78" s="57"/>
      <c r="L78" s="57"/>
      <c r="M78" s="54"/>
      <c r="N78" s="54"/>
      <c r="O78" s="55"/>
      <c r="P78" s="55"/>
      <c r="Q78" s="54"/>
      <c r="R78" s="54"/>
      <c r="S78" s="54"/>
      <c r="T78" s="58"/>
      <c r="U78" s="58"/>
      <c r="V78" s="58" t="s">
        <v>0</v>
      </c>
      <c r="W78" s="54"/>
      <c r="X78" s="59"/>
    </row>
    <row r="79" spans="1:37">
      <c r="A79" s="12">
        <v>32</v>
      </c>
      <c r="B79" s="13" t="s">
        <v>215</v>
      </c>
      <c r="C79" s="14" t="s">
        <v>216</v>
      </c>
      <c r="D79" s="15" t="s">
        <v>217</v>
      </c>
      <c r="E79" s="16">
        <v>1443</v>
      </c>
      <c r="F79" s="17" t="s">
        <v>113</v>
      </c>
      <c r="H79" s="18">
        <f>ROUND(E79*G79,2)</f>
        <v>0</v>
      </c>
      <c r="J79" s="18">
        <f>ROUND(E79*G79,2)</f>
        <v>0</v>
      </c>
      <c r="K79" s="19">
        <v>0.26769999999999999</v>
      </c>
      <c r="L79" s="19">
        <f>E79*K79</f>
        <v>386.29109999999997</v>
      </c>
      <c r="N79" s="16">
        <f>E79*M79</f>
        <v>0</v>
      </c>
      <c r="P79" s="17" t="s">
        <v>78</v>
      </c>
      <c r="V79" s="20" t="s">
        <v>63</v>
      </c>
      <c r="X79" s="52" t="s">
        <v>218</v>
      </c>
      <c r="Y79" s="52" t="s">
        <v>216</v>
      </c>
      <c r="Z79" s="14" t="s">
        <v>219</v>
      </c>
      <c r="AJ79" s="4" t="s">
        <v>81</v>
      </c>
      <c r="AK79" s="4" t="s">
        <v>82</v>
      </c>
    </row>
    <row r="80" spans="1:37">
      <c r="D80" s="53" t="s">
        <v>220</v>
      </c>
      <c r="E80" s="54"/>
      <c r="F80" s="55"/>
      <c r="G80" s="56"/>
      <c r="H80" s="56"/>
      <c r="I80" s="56"/>
      <c r="J80" s="56"/>
      <c r="K80" s="57"/>
      <c r="L80" s="57"/>
      <c r="M80" s="54"/>
      <c r="N80" s="54"/>
      <c r="O80" s="55"/>
      <c r="P80" s="55"/>
      <c r="Q80" s="54"/>
      <c r="R80" s="54"/>
      <c r="S80" s="54"/>
      <c r="T80" s="58"/>
      <c r="U80" s="58"/>
      <c r="V80" s="58" t="s">
        <v>0</v>
      </c>
      <c r="W80" s="54"/>
      <c r="X80" s="59"/>
    </row>
    <row r="81" spans="1:37">
      <c r="D81" s="53" t="s">
        <v>221</v>
      </c>
      <c r="E81" s="54"/>
      <c r="F81" s="55"/>
      <c r="G81" s="56"/>
      <c r="H81" s="56"/>
      <c r="I81" s="56"/>
      <c r="J81" s="56"/>
      <c r="K81" s="57"/>
      <c r="L81" s="57"/>
      <c r="M81" s="54"/>
      <c r="N81" s="54"/>
      <c r="O81" s="55"/>
      <c r="P81" s="55"/>
      <c r="Q81" s="54"/>
      <c r="R81" s="54"/>
      <c r="S81" s="54"/>
      <c r="T81" s="58"/>
      <c r="U81" s="58"/>
      <c r="V81" s="58" t="s">
        <v>0</v>
      </c>
      <c r="W81" s="54"/>
      <c r="X81" s="59"/>
    </row>
    <row r="82" spans="1:37">
      <c r="A82" s="12">
        <v>33</v>
      </c>
      <c r="B82" s="13" t="s">
        <v>222</v>
      </c>
      <c r="C82" s="14" t="s">
        <v>223</v>
      </c>
      <c r="D82" s="15" t="s">
        <v>224</v>
      </c>
      <c r="E82" s="16">
        <v>1443</v>
      </c>
      <c r="F82" s="17" t="s">
        <v>113</v>
      </c>
      <c r="H82" s="18">
        <f>ROUND(E82*G82,2)</f>
        <v>0</v>
      </c>
      <c r="J82" s="18">
        <f>ROUND(E82*G82,2)</f>
        <v>0</v>
      </c>
      <c r="K82" s="19">
        <v>1E-4</v>
      </c>
      <c r="L82" s="19">
        <f>E82*K82</f>
        <v>0.14430000000000001</v>
      </c>
      <c r="N82" s="16">
        <f>E82*M82</f>
        <v>0</v>
      </c>
      <c r="P82" s="17" t="s">
        <v>78</v>
      </c>
      <c r="V82" s="20" t="s">
        <v>63</v>
      </c>
      <c r="X82" s="52" t="s">
        <v>225</v>
      </c>
      <c r="Y82" s="52" t="s">
        <v>223</v>
      </c>
      <c r="Z82" s="14" t="s">
        <v>226</v>
      </c>
      <c r="AJ82" s="4" t="s">
        <v>81</v>
      </c>
      <c r="AK82" s="4" t="s">
        <v>82</v>
      </c>
    </row>
    <row r="83" spans="1:37">
      <c r="A83" s="12">
        <v>34</v>
      </c>
      <c r="B83" s="13" t="s">
        <v>227</v>
      </c>
      <c r="C83" s="14" t="s">
        <v>228</v>
      </c>
      <c r="D83" s="15" t="s">
        <v>229</v>
      </c>
      <c r="E83" s="16">
        <v>7.8</v>
      </c>
      <c r="F83" s="17" t="s">
        <v>128</v>
      </c>
      <c r="H83" s="18">
        <f>ROUND(E83*G83,2)</f>
        <v>0</v>
      </c>
      <c r="J83" s="18">
        <f>ROUND(E83*G83,2)</f>
        <v>0</v>
      </c>
      <c r="K83" s="19">
        <v>2.4193099999999998</v>
      </c>
      <c r="L83" s="19">
        <f>E83*K83</f>
        <v>18.870617999999997</v>
      </c>
      <c r="N83" s="16">
        <f>E83*M83</f>
        <v>0</v>
      </c>
      <c r="P83" s="17" t="s">
        <v>78</v>
      </c>
      <c r="V83" s="20" t="s">
        <v>63</v>
      </c>
      <c r="X83" s="52" t="s">
        <v>230</v>
      </c>
      <c r="Y83" s="52" t="s">
        <v>228</v>
      </c>
      <c r="Z83" s="14" t="s">
        <v>231</v>
      </c>
      <c r="AJ83" s="4" t="s">
        <v>81</v>
      </c>
      <c r="AK83" s="4" t="s">
        <v>82</v>
      </c>
    </row>
    <row r="84" spans="1:37">
      <c r="D84" s="53" t="s">
        <v>232</v>
      </c>
      <c r="E84" s="54"/>
      <c r="F84" s="55"/>
      <c r="G84" s="56"/>
      <c r="H84" s="56"/>
      <c r="I84" s="56"/>
      <c r="J84" s="56"/>
      <c r="K84" s="57"/>
      <c r="L84" s="57"/>
      <c r="M84" s="54"/>
      <c r="N84" s="54"/>
      <c r="O84" s="55"/>
      <c r="P84" s="55"/>
      <c r="Q84" s="54"/>
      <c r="R84" s="54"/>
      <c r="S84" s="54"/>
      <c r="T84" s="58"/>
      <c r="U84" s="58"/>
      <c r="V84" s="58" t="s">
        <v>0</v>
      </c>
      <c r="W84" s="54"/>
      <c r="X84" s="59"/>
    </row>
    <row r="85" spans="1:37">
      <c r="A85" s="12">
        <v>35</v>
      </c>
      <c r="B85" s="13" t="s">
        <v>227</v>
      </c>
      <c r="C85" s="14" t="s">
        <v>233</v>
      </c>
      <c r="D85" s="15" t="s">
        <v>234</v>
      </c>
      <c r="E85" s="16">
        <v>2.7240000000000002</v>
      </c>
      <c r="F85" s="17" t="s">
        <v>128</v>
      </c>
      <c r="H85" s="18">
        <f>ROUND(E85*G85,2)</f>
        <v>0</v>
      </c>
      <c r="J85" s="18">
        <f>ROUND(E85*G85,2)</f>
        <v>0</v>
      </c>
      <c r="K85" s="19">
        <v>2.4193099999999998</v>
      </c>
      <c r="L85" s="19">
        <f>E85*K85</f>
        <v>6.5902004400000003</v>
      </c>
      <c r="N85" s="16">
        <f>E85*M85</f>
        <v>0</v>
      </c>
      <c r="P85" s="17" t="s">
        <v>78</v>
      </c>
      <c r="V85" s="20" t="s">
        <v>63</v>
      </c>
      <c r="X85" s="52" t="s">
        <v>235</v>
      </c>
      <c r="Y85" s="52" t="s">
        <v>233</v>
      </c>
      <c r="Z85" s="14" t="s">
        <v>231</v>
      </c>
      <c r="AJ85" s="4" t="s">
        <v>81</v>
      </c>
      <c r="AK85" s="4" t="s">
        <v>82</v>
      </c>
    </row>
    <row r="86" spans="1:37">
      <c r="D86" s="53" t="s">
        <v>236</v>
      </c>
      <c r="E86" s="54"/>
      <c r="F86" s="55"/>
      <c r="G86" s="56"/>
      <c r="H86" s="56"/>
      <c r="I86" s="56"/>
      <c r="J86" s="56"/>
      <c r="K86" s="57"/>
      <c r="L86" s="57"/>
      <c r="M86" s="54"/>
      <c r="N86" s="54"/>
      <c r="O86" s="55"/>
      <c r="P86" s="55"/>
      <c r="Q86" s="54"/>
      <c r="R86" s="54"/>
      <c r="S86" s="54"/>
      <c r="T86" s="58"/>
      <c r="U86" s="58"/>
      <c r="V86" s="58" t="s">
        <v>0</v>
      </c>
      <c r="W86" s="54"/>
      <c r="X86" s="59"/>
    </row>
    <row r="87" spans="1:37">
      <c r="A87" s="12">
        <v>36</v>
      </c>
      <c r="B87" s="13" t="s">
        <v>204</v>
      </c>
      <c r="C87" s="14" t="s">
        <v>237</v>
      </c>
      <c r="D87" s="15" t="s">
        <v>238</v>
      </c>
      <c r="E87" s="16">
        <v>26.35</v>
      </c>
      <c r="F87" s="17" t="s">
        <v>77</v>
      </c>
      <c r="H87" s="18">
        <f>ROUND(E87*G87,2)</f>
        <v>0</v>
      </c>
      <c r="J87" s="18">
        <f>ROUND(E87*G87,2)</f>
        <v>0</v>
      </c>
      <c r="K87" s="19">
        <v>4.8999999999999998E-4</v>
      </c>
      <c r="L87" s="19">
        <f>E87*K87</f>
        <v>1.2911500000000001E-2</v>
      </c>
      <c r="N87" s="16">
        <f>E87*M87</f>
        <v>0</v>
      </c>
      <c r="P87" s="17" t="s">
        <v>78</v>
      </c>
      <c r="V87" s="20" t="s">
        <v>63</v>
      </c>
      <c r="X87" s="52" t="s">
        <v>239</v>
      </c>
      <c r="Y87" s="52" t="s">
        <v>237</v>
      </c>
      <c r="Z87" s="14" t="s">
        <v>219</v>
      </c>
      <c r="AJ87" s="4" t="s">
        <v>81</v>
      </c>
      <c r="AK87" s="4" t="s">
        <v>82</v>
      </c>
    </row>
    <row r="88" spans="1:37">
      <c r="D88" s="53" t="s">
        <v>240</v>
      </c>
      <c r="E88" s="54"/>
      <c r="F88" s="55"/>
      <c r="G88" s="56"/>
      <c r="H88" s="56"/>
      <c r="I88" s="56"/>
      <c r="J88" s="56"/>
      <c r="K88" s="57"/>
      <c r="L88" s="57"/>
      <c r="M88" s="54"/>
      <c r="N88" s="54"/>
      <c r="O88" s="55"/>
      <c r="P88" s="55"/>
      <c r="Q88" s="54"/>
      <c r="R88" s="54"/>
      <c r="S88" s="54"/>
      <c r="T88" s="58"/>
      <c r="U88" s="58"/>
      <c r="V88" s="58" t="s">
        <v>0</v>
      </c>
      <c r="W88" s="54"/>
      <c r="X88" s="59"/>
    </row>
    <row r="89" spans="1:37">
      <c r="A89" s="12">
        <v>37</v>
      </c>
      <c r="B89" s="13" t="s">
        <v>175</v>
      </c>
      <c r="C89" s="14" t="s">
        <v>241</v>
      </c>
      <c r="D89" s="15" t="s">
        <v>242</v>
      </c>
      <c r="E89" s="16">
        <v>27.667999999999999</v>
      </c>
      <c r="F89" s="17" t="s">
        <v>77</v>
      </c>
      <c r="I89" s="18">
        <f>ROUND(E89*G89,2)</f>
        <v>0</v>
      </c>
      <c r="J89" s="18">
        <f>ROUND(E89*G89,2)</f>
        <v>0</v>
      </c>
      <c r="L89" s="19">
        <f>E89*K89</f>
        <v>0</v>
      </c>
      <c r="N89" s="16">
        <f>E89*M89</f>
        <v>0</v>
      </c>
      <c r="P89" s="17" t="s">
        <v>78</v>
      </c>
      <c r="V89" s="20" t="s">
        <v>62</v>
      </c>
      <c r="X89" s="52" t="s">
        <v>241</v>
      </c>
      <c r="Y89" s="52" t="s">
        <v>241</v>
      </c>
      <c r="Z89" s="14" t="s">
        <v>243</v>
      </c>
      <c r="AA89" s="14" t="s">
        <v>244</v>
      </c>
      <c r="AJ89" s="4" t="s">
        <v>180</v>
      </c>
      <c r="AK89" s="4" t="s">
        <v>82</v>
      </c>
    </row>
    <row r="90" spans="1:37">
      <c r="D90" s="53" t="s">
        <v>245</v>
      </c>
      <c r="E90" s="54"/>
      <c r="F90" s="55"/>
      <c r="G90" s="56"/>
      <c r="H90" s="56"/>
      <c r="I90" s="56"/>
      <c r="J90" s="56"/>
      <c r="K90" s="57"/>
      <c r="L90" s="57"/>
      <c r="M90" s="54"/>
      <c r="N90" s="54"/>
      <c r="O90" s="55"/>
      <c r="P90" s="55"/>
      <c r="Q90" s="54"/>
      <c r="R90" s="54"/>
      <c r="S90" s="54"/>
      <c r="T90" s="58"/>
      <c r="U90" s="58"/>
      <c r="V90" s="58" t="s">
        <v>0</v>
      </c>
      <c r="W90" s="54"/>
      <c r="X90" s="59"/>
    </row>
    <row r="91" spans="1:37">
      <c r="D91" s="60" t="s">
        <v>246</v>
      </c>
      <c r="E91" s="61">
        <f>J91</f>
        <v>0</v>
      </c>
      <c r="H91" s="61">
        <f>SUM(H72:H90)</f>
        <v>0</v>
      </c>
      <c r="I91" s="61">
        <f>SUM(I72:I90)</f>
        <v>0</v>
      </c>
      <c r="J91" s="61">
        <f>SUM(J72:J90)</f>
        <v>0</v>
      </c>
      <c r="L91" s="62">
        <f>SUM(L72:L90)</f>
        <v>1003.71120494</v>
      </c>
      <c r="N91" s="63">
        <f>SUM(N72:N90)</f>
        <v>0</v>
      </c>
      <c r="W91" s="16">
        <f>SUM(W72:W90)</f>
        <v>0</v>
      </c>
    </row>
    <row r="93" spans="1:37">
      <c r="B93" s="14" t="s">
        <v>247</v>
      </c>
    </row>
    <row r="94" spans="1:37">
      <c r="A94" s="12">
        <v>38</v>
      </c>
      <c r="B94" s="13" t="s">
        <v>227</v>
      </c>
      <c r="C94" s="14" t="s">
        <v>248</v>
      </c>
      <c r="D94" s="15" t="s">
        <v>249</v>
      </c>
      <c r="E94" s="16">
        <v>0.23200000000000001</v>
      </c>
      <c r="F94" s="17" t="s">
        <v>250</v>
      </c>
      <c r="H94" s="18">
        <f>ROUND(E94*G94,2)</f>
        <v>0</v>
      </c>
      <c r="J94" s="18">
        <f>ROUND(E94*G94,2)</f>
        <v>0</v>
      </c>
      <c r="K94" s="19">
        <v>1.002</v>
      </c>
      <c r="L94" s="19">
        <f>E94*K94</f>
        <v>0.232464</v>
      </c>
      <c r="N94" s="16">
        <f>E94*M94</f>
        <v>0</v>
      </c>
      <c r="P94" s="17" t="s">
        <v>78</v>
      </c>
      <c r="V94" s="20" t="s">
        <v>63</v>
      </c>
      <c r="X94" s="52" t="s">
        <v>251</v>
      </c>
      <c r="Y94" s="52" t="s">
        <v>248</v>
      </c>
      <c r="Z94" s="14" t="s">
        <v>194</v>
      </c>
      <c r="AJ94" s="4" t="s">
        <v>81</v>
      </c>
      <c r="AK94" s="4" t="s">
        <v>82</v>
      </c>
    </row>
    <row r="95" spans="1:37">
      <c r="D95" s="53" t="s">
        <v>252</v>
      </c>
      <c r="E95" s="54"/>
      <c r="F95" s="55"/>
      <c r="G95" s="56"/>
      <c r="H95" s="56"/>
      <c r="I95" s="56"/>
      <c r="J95" s="56"/>
      <c r="K95" s="57"/>
      <c r="L95" s="57"/>
      <c r="M95" s="54"/>
      <c r="N95" s="54"/>
      <c r="O95" s="55"/>
      <c r="P95" s="55"/>
      <c r="Q95" s="54"/>
      <c r="R95" s="54"/>
      <c r="S95" s="54"/>
      <c r="T95" s="58"/>
      <c r="U95" s="58"/>
      <c r="V95" s="58" t="s">
        <v>0</v>
      </c>
      <c r="W95" s="54"/>
      <c r="X95" s="59"/>
    </row>
    <row r="96" spans="1:37">
      <c r="D96" s="53" t="s">
        <v>253</v>
      </c>
      <c r="E96" s="54"/>
      <c r="F96" s="55"/>
      <c r="G96" s="56"/>
      <c r="H96" s="56"/>
      <c r="I96" s="56"/>
      <c r="J96" s="56"/>
      <c r="K96" s="57"/>
      <c r="L96" s="57"/>
      <c r="M96" s="54"/>
      <c r="N96" s="54"/>
      <c r="O96" s="55"/>
      <c r="P96" s="55"/>
      <c r="Q96" s="54"/>
      <c r="R96" s="54"/>
      <c r="S96" s="54"/>
      <c r="T96" s="58"/>
      <c r="U96" s="58"/>
      <c r="V96" s="58" t="s">
        <v>0</v>
      </c>
      <c r="W96" s="54"/>
      <c r="X96" s="59"/>
    </row>
    <row r="97" spans="1:37">
      <c r="D97" s="53" t="s">
        <v>254</v>
      </c>
      <c r="E97" s="54"/>
      <c r="F97" s="55"/>
      <c r="G97" s="56"/>
      <c r="H97" s="56"/>
      <c r="I97" s="56"/>
      <c r="J97" s="56"/>
      <c r="K97" s="57"/>
      <c r="L97" s="57"/>
      <c r="M97" s="54"/>
      <c r="N97" s="54"/>
      <c r="O97" s="55"/>
      <c r="P97" s="55"/>
      <c r="Q97" s="54"/>
      <c r="R97" s="54"/>
      <c r="S97" s="54"/>
      <c r="T97" s="58"/>
      <c r="U97" s="58"/>
      <c r="V97" s="58" t="s">
        <v>0</v>
      </c>
      <c r="W97" s="54"/>
      <c r="X97" s="59"/>
    </row>
    <row r="98" spans="1:37">
      <c r="A98" s="12">
        <v>39</v>
      </c>
      <c r="B98" s="13" t="s">
        <v>227</v>
      </c>
      <c r="C98" s="14" t="s">
        <v>255</v>
      </c>
      <c r="D98" s="15" t="s">
        <v>256</v>
      </c>
      <c r="E98" s="16">
        <v>3.375</v>
      </c>
      <c r="F98" s="17" t="s">
        <v>128</v>
      </c>
      <c r="H98" s="18">
        <f>ROUND(E98*G98,2)</f>
        <v>0</v>
      </c>
      <c r="J98" s="18">
        <f>ROUND(E98*G98,2)</f>
        <v>0</v>
      </c>
      <c r="K98" s="19">
        <v>2.2825500000000001</v>
      </c>
      <c r="L98" s="19">
        <f>E98*K98</f>
        <v>7.70360625</v>
      </c>
      <c r="N98" s="16">
        <f>E98*M98</f>
        <v>0</v>
      </c>
      <c r="P98" s="17" t="s">
        <v>78</v>
      </c>
      <c r="V98" s="20" t="s">
        <v>63</v>
      </c>
      <c r="X98" s="52" t="s">
        <v>257</v>
      </c>
      <c r="Y98" s="52" t="s">
        <v>255</v>
      </c>
      <c r="Z98" s="14" t="s">
        <v>258</v>
      </c>
      <c r="AJ98" s="4" t="s">
        <v>81</v>
      </c>
      <c r="AK98" s="4" t="s">
        <v>82</v>
      </c>
    </row>
    <row r="99" spans="1:37">
      <c r="D99" s="53" t="s">
        <v>259</v>
      </c>
      <c r="E99" s="54"/>
      <c r="F99" s="55"/>
      <c r="G99" s="56"/>
      <c r="H99" s="56"/>
      <c r="I99" s="56"/>
      <c r="J99" s="56"/>
      <c r="K99" s="57"/>
      <c r="L99" s="57"/>
      <c r="M99" s="54"/>
      <c r="N99" s="54"/>
      <c r="O99" s="55"/>
      <c r="P99" s="55"/>
      <c r="Q99" s="54"/>
      <c r="R99" s="54"/>
      <c r="S99" s="54"/>
      <c r="T99" s="58"/>
      <c r="U99" s="58"/>
      <c r="V99" s="58" t="s">
        <v>0</v>
      </c>
      <c r="W99" s="54"/>
      <c r="X99" s="59"/>
    </row>
    <row r="100" spans="1:37">
      <c r="D100" s="53" t="s">
        <v>260</v>
      </c>
      <c r="E100" s="54"/>
      <c r="F100" s="55"/>
      <c r="G100" s="56"/>
      <c r="H100" s="56"/>
      <c r="I100" s="56"/>
      <c r="J100" s="56"/>
      <c r="K100" s="57"/>
      <c r="L100" s="57"/>
      <c r="M100" s="54"/>
      <c r="N100" s="54"/>
      <c r="O100" s="55"/>
      <c r="P100" s="55"/>
      <c r="Q100" s="54"/>
      <c r="R100" s="54"/>
      <c r="S100" s="54"/>
      <c r="T100" s="58"/>
      <c r="U100" s="58"/>
      <c r="V100" s="58" t="s">
        <v>0</v>
      </c>
      <c r="W100" s="54"/>
      <c r="X100" s="59"/>
    </row>
    <row r="101" spans="1:37">
      <c r="A101" s="12">
        <v>40</v>
      </c>
      <c r="B101" s="13" t="s">
        <v>222</v>
      </c>
      <c r="C101" s="14" t="s">
        <v>261</v>
      </c>
      <c r="D101" s="15" t="s">
        <v>262</v>
      </c>
      <c r="E101" s="16">
        <v>13.84</v>
      </c>
      <c r="F101" s="17" t="s">
        <v>113</v>
      </c>
      <c r="H101" s="18">
        <f>ROUND(E101*G101,2)</f>
        <v>0</v>
      </c>
      <c r="J101" s="18">
        <f>ROUND(E101*G101,2)</f>
        <v>0</v>
      </c>
      <c r="K101" s="19">
        <v>3.2799999999999999E-3</v>
      </c>
      <c r="L101" s="19">
        <f>E101*K101</f>
        <v>4.5395199999999997E-2</v>
      </c>
      <c r="N101" s="16">
        <f>E101*M101</f>
        <v>0</v>
      </c>
      <c r="P101" s="17" t="s">
        <v>78</v>
      </c>
      <c r="V101" s="20" t="s">
        <v>63</v>
      </c>
      <c r="X101" s="52" t="s">
        <v>263</v>
      </c>
      <c r="Y101" s="52" t="s">
        <v>261</v>
      </c>
      <c r="Z101" s="14" t="s">
        <v>264</v>
      </c>
      <c r="AJ101" s="4" t="s">
        <v>81</v>
      </c>
      <c r="AK101" s="4" t="s">
        <v>82</v>
      </c>
    </row>
    <row r="102" spans="1:37">
      <c r="D102" s="53" t="s">
        <v>265</v>
      </c>
      <c r="E102" s="54"/>
      <c r="F102" s="55"/>
      <c r="G102" s="56"/>
      <c r="H102" s="56"/>
      <c r="I102" s="56"/>
      <c r="J102" s="56"/>
      <c r="K102" s="57"/>
      <c r="L102" s="57"/>
      <c r="M102" s="54"/>
      <c r="N102" s="54"/>
      <c r="O102" s="55"/>
      <c r="P102" s="55"/>
      <c r="Q102" s="54"/>
      <c r="R102" s="54"/>
      <c r="S102" s="54"/>
      <c r="T102" s="58"/>
      <c r="U102" s="58"/>
      <c r="V102" s="58" t="s">
        <v>0</v>
      </c>
      <c r="W102" s="54"/>
      <c r="X102" s="59"/>
    </row>
    <row r="103" spans="1:37">
      <c r="A103" s="12">
        <v>41</v>
      </c>
      <c r="B103" s="13" t="s">
        <v>175</v>
      </c>
      <c r="C103" s="14" t="s">
        <v>266</v>
      </c>
      <c r="D103" s="15" t="s">
        <v>267</v>
      </c>
      <c r="E103" s="16">
        <v>158.33799999999999</v>
      </c>
      <c r="F103" s="17" t="s">
        <v>178</v>
      </c>
      <c r="I103" s="18">
        <f>ROUND(E103*G103,2)</f>
        <v>0</v>
      </c>
      <c r="J103" s="18">
        <f>ROUND(E103*G103,2)</f>
        <v>0</v>
      </c>
      <c r="K103" s="19">
        <v>1E-3</v>
      </c>
      <c r="L103" s="19">
        <f>E103*K103</f>
        <v>0.15833800000000001</v>
      </c>
      <c r="N103" s="16">
        <f>E103*M103</f>
        <v>0</v>
      </c>
      <c r="P103" s="17" t="s">
        <v>78</v>
      </c>
      <c r="V103" s="20" t="s">
        <v>62</v>
      </c>
      <c r="X103" s="52" t="s">
        <v>268</v>
      </c>
      <c r="Y103" s="52" t="s">
        <v>266</v>
      </c>
      <c r="Z103" s="14" t="s">
        <v>269</v>
      </c>
      <c r="AA103" s="14" t="s">
        <v>78</v>
      </c>
      <c r="AJ103" s="4" t="s">
        <v>180</v>
      </c>
      <c r="AK103" s="4" t="s">
        <v>82</v>
      </c>
    </row>
    <row r="104" spans="1:37">
      <c r="D104" s="53" t="s">
        <v>270</v>
      </c>
      <c r="E104" s="54"/>
      <c r="F104" s="55"/>
      <c r="G104" s="56"/>
      <c r="H104" s="56"/>
      <c r="I104" s="56"/>
      <c r="J104" s="56"/>
      <c r="K104" s="57"/>
      <c r="L104" s="57"/>
      <c r="M104" s="54"/>
      <c r="N104" s="54"/>
      <c r="O104" s="55"/>
      <c r="P104" s="55"/>
      <c r="Q104" s="54"/>
      <c r="R104" s="54"/>
      <c r="S104" s="54"/>
      <c r="T104" s="58"/>
      <c r="U104" s="58"/>
      <c r="V104" s="58" t="s">
        <v>0</v>
      </c>
      <c r="W104" s="54"/>
      <c r="X104" s="59"/>
    </row>
    <row r="105" spans="1:37">
      <c r="D105" s="53" t="s">
        <v>271</v>
      </c>
      <c r="E105" s="54"/>
      <c r="F105" s="55"/>
      <c r="G105" s="56"/>
      <c r="H105" s="56"/>
      <c r="I105" s="56"/>
      <c r="J105" s="56"/>
      <c r="K105" s="57"/>
      <c r="L105" s="57"/>
      <c r="M105" s="54"/>
      <c r="N105" s="54"/>
      <c r="O105" s="55"/>
      <c r="P105" s="55"/>
      <c r="Q105" s="54"/>
      <c r="R105" s="54"/>
      <c r="S105" s="54"/>
      <c r="T105" s="58"/>
      <c r="U105" s="58"/>
      <c r="V105" s="58" t="s">
        <v>0</v>
      </c>
      <c r="W105" s="54"/>
      <c r="X105" s="59"/>
    </row>
    <row r="106" spans="1:37">
      <c r="D106" s="53" t="s">
        <v>272</v>
      </c>
      <c r="E106" s="54"/>
      <c r="F106" s="55"/>
      <c r="G106" s="56"/>
      <c r="H106" s="56"/>
      <c r="I106" s="56"/>
      <c r="J106" s="56"/>
      <c r="K106" s="57"/>
      <c r="L106" s="57"/>
      <c r="M106" s="54"/>
      <c r="N106" s="54"/>
      <c r="O106" s="55"/>
      <c r="P106" s="55"/>
      <c r="Q106" s="54"/>
      <c r="R106" s="54"/>
      <c r="S106" s="54"/>
      <c r="T106" s="58"/>
      <c r="U106" s="58"/>
      <c r="V106" s="58" t="s">
        <v>0</v>
      </c>
      <c r="W106" s="54"/>
      <c r="X106" s="59"/>
    </row>
    <row r="107" spans="1:37">
      <c r="D107" s="53" t="s">
        <v>273</v>
      </c>
      <c r="E107" s="54"/>
      <c r="F107" s="55"/>
      <c r="G107" s="56"/>
      <c r="H107" s="56"/>
      <c r="I107" s="56"/>
      <c r="J107" s="56"/>
      <c r="K107" s="57"/>
      <c r="L107" s="57"/>
      <c r="M107" s="54"/>
      <c r="N107" s="54"/>
      <c r="O107" s="55"/>
      <c r="P107" s="55"/>
      <c r="Q107" s="54"/>
      <c r="R107" s="54"/>
      <c r="S107" s="54"/>
      <c r="T107" s="58"/>
      <c r="U107" s="58"/>
      <c r="V107" s="58" t="s">
        <v>0</v>
      </c>
      <c r="W107" s="54"/>
      <c r="X107" s="59"/>
    </row>
    <row r="108" spans="1:37">
      <c r="D108" s="53" t="s">
        <v>274</v>
      </c>
      <c r="E108" s="54"/>
      <c r="F108" s="55"/>
      <c r="G108" s="56"/>
      <c r="H108" s="56"/>
      <c r="I108" s="56"/>
      <c r="J108" s="56"/>
      <c r="K108" s="57"/>
      <c r="L108" s="57"/>
      <c r="M108" s="54"/>
      <c r="N108" s="54"/>
      <c r="O108" s="55"/>
      <c r="P108" s="55"/>
      <c r="Q108" s="54"/>
      <c r="R108" s="54"/>
      <c r="S108" s="54"/>
      <c r="T108" s="58"/>
      <c r="U108" s="58"/>
      <c r="V108" s="58" t="s">
        <v>0</v>
      </c>
      <c r="W108" s="54"/>
      <c r="X108" s="59"/>
    </row>
    <row r="109" spans="1:37">
      <c r="A109" s="12">
        <v>42</v>
      </c>
      <c r="B109" s="13" t="s">
        <v>275</v>
      </c>
      <c r="C109" s="14" t="s">
        <v>276</v>
      </c>
      <c r="D109" s="15" t="s">
        <v>277</v>
      </c>
      <c r="E109" s="16">
        <v>2</v>
      </c>
      <c r="F109" s="17" t="s">
        <v>278</v>
      </c>
      <c r="H109" s="18">
        <f>ROUND(E109*G109,2)</f>
        <v>0</v>
      </c>
      <c r="J109" s="18">
        <f>ROUND(E109*G109,2)</f>
        <v>0</v>
      </c>
      <c r="L109" s="19">
        <f>E109*K109</f>
        <v>0</v>
      </c>
      <c r="N109" s="16">
        <f>E109*M109</f>
        <v>0</v>
      </c>
      <c r="P109" s="17" t="s">
        <v>78</v>
      </c>
      <c r="V109" s="20" t="s">
        <v>63</v>
      </c>
      <c r="X109" s="52" t="s">
        <v>279</v>
      </c>
      <c r="Y109" s="52" t="s">
        <v>276</v>
      </c>
      <c r="Z109" s="14" t="s">
        <v>280</v>
      </c>
      <c r="AJ109" s="4" t="s">
        <v>81</v>
      </c>
      <c r="AK109" s="4" t="s">
        <v>82</v>
      </c>
    </row>
    <row r="110" spans="1:37">
      <c r="A110" s="12">
        <v>43</v>
      </c>
      <c r="B110" s="13" t="s">
        <v>175</v>
      </c>
      <c r="C110" s="14" t="s">
        <v>281</v>
      </c>
      <c r="D110" s="15" t="s">
        <v>282</v>
      </c>
      <c r="E110" s="16">
        <v>2</v>
      </c>
      <c r="F110" s="17" t="s">
        <v>278</v>
      </c>
      <c r="I110" s="18">
        <f>ROUND(E110*G110,2)</f>
        <v>0</v>
      </c>
      <c r="J110" s="18">
        <f>ROUND(E110*G110,2)</f>
        <v>0</v>
      </c>
      <c r="K110" s="19">
        <v>0.441</v>
      </c>
      <c r="L110" s="19">
        <f>E110*K110</f>
        <v>0.88200000000000001</v>
      </c>
      <c r="N110" s="16">
        <f>E110*M110</f>
        <v>0</v>
      </c>
      <c r="P110" s="17" t="s">
        <v>78</v>
      </c>
      <c r="V110" s="20" t="s">
        <v>62</v>
      </c>
      <c r="X110" s="52" t="s">
        <v>281</v>
      </c>
      <c r="Y110" s="52" t="s">
        <v>281</v>
      </c>
      <c r="Z110" s="14" t="s">
        <v>194</v>
      </c>
      <c r="AA110" s="14" t="s">
        <v>78</v>
      </c>
      <c r="AJ110" s="4" t="s">
        <v>180</v>
      </c>
      <c r="AK110" s="4" t="s">
        <v>82</v>
      </c>
    </row>
    <row r="111" spans="1:37">
      <c r="D111" s="60" t="s">
        <v>283</v>
      </c>
      <c r="E111" s="61">
        <f>J111</f>
        <v>0</v>
      </c>
      <c r="H111" s="61">
        <f>SUM(H93:H110)</f>
        <v>0</v>
      </c>
      <c r="I111" s="61">
        <f>SUM(I93:I110)</f>
        <v>0</v>
      </c>
      <c r="J111" s="61">
        <f>SUM(J93:J110)</f>
        <v>0</v>
      </c>
      <c r="L111" s="62">
        <f>SUM(L93:L110)</f>
        <v>9.0218034500000002</v>
      </c>
      <c r="N111" s="63">
        <f>SUM(N93:N110)</f>
        <v>0</v>
      </c>
      <c r="W111" s="16">
        <f>SUM(W93:W110)</f>
        <v>0</v>
      </c>
    </row>
    <row r="113" spans="1:37">
      <c r="B113" s="14" t="s">
        <v>284</v>
      </c>
    </row>
    <row r="114" spans="1:37">
      <c r="A114" s="12">
        <v>44</v>
      </c>
      <c r="B114" s="13" t="s">
        <v>285</v>
      </c>
      <c r="C114" s="14" t="s">
        <v>286</v>
      </c>
      <c r="D114" s="15" t="s">
        <v>287</v>
      </c>
      <c r="E114" s="16">
        <v>955</v>
      </c>
      <c r="F114" s="17" t="s">
        <v>77</v>
      </c>
      <c r="H114" s="18">
        <f>ROUND(E114*G114,2)</f>
        <v>0</v>
      </c>
      <c r="J114" s="18">
        <f>ROUND(E114*G114,2)</f>
        <v>0</v>
      </c>
      <c r="L114" s="19">
        <f>E114*K114</f>
        <v>0</v>
      </c>
      <c r="N114" s="16">
        <f>E114*M114</f>
        <v>0</v>
      </c>
      <c r="P114" s="17" t="s">
        <v>78</v>
      </c>
      <c r="V114" s="20" t="s">
        <v>63</v>
      </c>
      <c r="X114" s="52" t="s">
        <v>288</v>
      </c>
      <c r="Y114" s="52" t="s">
        <v>286</v>
      </c>
      <c r="Z114" s="14" t="s">
        <v>258</v>
      </c>
      <c r="AJ114" s="4" t="s">
        <v>81</v>
      </c>
      <c r="AK114" s="4" t="s">
        <v>82</v>
      </c>
    </row>
    <row r="115" spans="1:37">
      <c r="D115" s="53" t="s">
        <v>289</v>
      </c>
      <c r="E115" s="54"/>
      <c r="F115" s="55"/>
      <c r="G115" s="56"/>
      <c r="H115" s="56"/>
      <c r="I115" s="56"/>
      <c r="J115" s="56"/>
      <c r="K115" s="57"/>
      <c r="L115" s="57"/>
      <c r="M115" s="54"/>
      <c r="N115" s="54"/>
      <c r="O115" s="55"/>
      <c r="P115" s="55"/>
      <c r="Q115" s="54"/>
      <c r="R115" s="54"/>
      <c r="S115" s="54"/>
      <c r="T115" s="58"/>
      <c r="U115" s="58"/>
      <c r="V115" s="58" t="s">
        <v>0</v>
      </c>
      <c r="W115" s="54"/>
      <c r="X115" s="59"/>
    </row>
    <row r="116" spans="1:37">
      <c r="D116" s="53" t="s">
        <v>290</v>
      </c>
      <c r="E116" s="54"/>
      <c r="F116" s="55"/>
      <c r="G116" s="56"/>
      <c r="H116" s="56"/>
      <c r="I116" s="56"/>
      <c r="J116" s="56"/>
      <c r="K116" s="57"/>
      <c r="L116" s="57"/>
      <c r="M116" s="54"/>
      <c r="N116" s="54"/>
      <c r="O116" s="55"/>
      <c r="P116" s="55"/>
      <c r="Q116" s="54"/>
      <c r="R116" s="54"/>
      <c r="S116" s="54"/>
      <c r="T116" s="58"/>
      <c r="U116" s="58"/>
      <c r="V116" s="58" t="s">
        <v>0</v>
      </c>
      <c r="W116" s="54"/>
      <c r="X116" s="59"/>
    </row>
    <row r="117" spans="1:37">
      <c r="A117" s="12">
        <v>45</v>
      </c>
      <c r="B117" s="13" t="s">
        <v>175</v>
      </c>
      <c r="C117" s="14" t="s">
        <v>291</v>
      </c>
      <c r="D117" s="15" t="s">
        <v>292</v>
      </c>
      <c r="E117" s="16">
        <v>70.173000000000002</v>
      </c>
      <c r="F117" s="17" t="s">
        <v>250</v>
      </c>
      <c r="I117" s="18">
        <f>ROUND(E117*G117,2)</f>
        <v>0</v>
      </c>
      <c r="J117" s="18">
        <f>ROUND(E117*G117,2)</f>
        <v>0</v>
      </c>
      <c r="K117" s="19">
        <v>1</v>
      </c>
      <c r="L117" s="19">
        <f>E117*K117</f>
        <v>70.173000000000002</v>
      </c>
      <c r="N117" s="16">
        <f>E117*M117</f>
        <v>0</v>
      </c>
      <c r="P117" s="17" t="s">
        <v>78</v>
      </c>
      <c r="V117" s="20" t="s">
        <v>62</v>
      </c>
      <c r="X117" s="52" t="s">
        <v>291</v>
      </c>
      <c r="Y117" s="52" t="s">
        <v>291</v>
      </c>
      <c r="Z117" s="14" t="s">
        <v>293</v>
      </c>
      <c r="AA117" s="14" t="s">
        <v>78</v>
      </c>
      <c r="AJ117" s="4" t="s">
        <v>180</v>
      </c>
      <c r="AK117" s="4" t="s">
        <v>82</v>
      </c>
    </row>
    <row r="118" spans="1:37">
      <c r="D118" s="53" t="s">
        <v>294</v>
      </c>
      <c r="E118" s="54"/>
      <c r="F118" s="55"/>
      <c r="G118" s="56"/>
      <c r="H118" s="56"/>
      <c r="I118" s="56"/>
      <c r="J118" s="56"/>
      <c r="K118" s="57"/>
      <c r="L118" s="57"/>
      <c r="M118" s="54"/>
      <c r="N118" s="54"/>
      <c r="O118" s="55"/>
      <c r="P118" s="55"/>
      <c r="Q118" s="54"/>
      <c r="R118" s="54"/>
      <c r="S118" s="54"/>
      <c r="T118" s="58"/>
      <c r="U118" s="58"/>
      <c r="V118" s="58" t="s">
        <v>0</v>
      </c>
      <c r="W118" s="54"/>
      <c r="X118" s="59"/>
    </row>
    <row r="119" spans="1:37">
      <c r="D119" s="60" t="s">
        <v>295</v>
      </c>
      <c r="E119" s="61">
        <f>J119</f>
        <v>0</v>
      </c>
      <c r="H119" s="61">
        <f>SUM(H113:H118)</f>
        <v>0</v>
      </c>
      <c r="I119" s="61">
        <f>SUM(I113:I118)</f>
        <v>0</v>
      </c>
      <c r="J119" s="61">
        <f>SUM(J113:J118)</f>
        <v>0</v>
      </c>
      <c r="L119" s="62">
        <f>SUM(L113:L118)</f>
        <v>70.173000000000002</v>
      </c>
      <c r="N119" s="63">
        <f>SUM(N113:N118)</f>
        <v>0</v>
      </c>
      <c r="W119" s="16">
        <f>SUM(W113:W118)</f>
        <v>0</v>
      </c>
    </row>
    <row r="121" spans="1:37">
      <c r="B121" s="14" t="s">
        <v>296</v>
      </c>
    </row>
    <row r="122" spans="1:37">
      <c r="A122" s="12">
        <v>46</v>
      </c>
      <c r="B122" s="13" t="s">
        <v>74</v>
      </c>
      <c r="C122" s="14" t="s">
        <v>297</v>
      </c>
      <c r="D122" s="15" t="s">
        <v>298</v>
      </c>
      <c r="E122" s="16">
        <v>955</v>
      </c>
      <c r="F122" s="17" t="s">
        <v>77</v>
      </c>
      <c r="H122" s="18">
        <f>ROUND(E122*G122,2)</f>
        <v>0</v>
      </c>
      <c r="J122" s="18">
        <f>ROUND(E122*G122,2)</f>
        <v>0</v>
      </c>
      <c r="K122" s="19">
        <v>0.38896999999999998</v>
      </c>
      <c r="L122" s="19">
        <f>E122*K122</f>
        <v>371.46634999999998</v>
      </c>
      <c r="N122" s="16">
        <f>E122*M122</f>
        <v>0</v>
      </c>
      <c r="P122" s="17" t="s">
        <v>78</v>
      </c>
      <c r="V122" s="20" t="s">
        <v>63</v>
      </c>
      <c r="X122" s="52" t="s">
        <v>299</v>
      </c>
      <c r="Y122" s="52" t="s">
        <v>297</v>
      </c>
      <c r="Z122" s="14" t="s">
        <v>300</v>
      </c>
      <c r="AJ122" s="4" t="s">
        <v>81</v>
      </c>
      <c r="AK122" s="4" t="s">
        <v>82</v>
      </c>
    </row>
    <row r="123" spans="1:37">
      <c r="D123" s="53" t="s">
        <v>301</v>
      </c>
      <c r="E123" s="54"/>
      <c r="F123" s="55"/>
      <c r="G123" s="56"/>
      <c r="H123" s="56"/>
      <c r="I123" s="56"/>
      <c r="J123" s="56"/>
      <c r="K123" s="57"/>
      <c r="L123" s="57"/>
      <c r="M123" s="54"/>
      <c r="N123" s="54"/>
      <c r="O123" s="55"/>
      <c r="P123" s="55"/>
      <c r="Q123" s="54"/>
      <c r="R123" s="54"/>
      <c r="S123" s="54"/>
      <c r="T123" s="58"/>
      <c r="U123" s="58"/>
      <c r="V123" s="58" t="s">
        <v>0</v>
      </c>
      <c r="W123" s="54"/>
      <c r="X123" s="59"/>
    </row>
    <row r="124" spans="1:37">
      <c r="A124" s="12">
        <v>47</v>
      </c>
      <c r="B124" s="13" t="s">
        <v>74</v>
      </c>
      <c r="C124" s="14" t="s">
        <v>302</v>
      </c>
      <c r="D124" s="15" t="s">
        <v>303</v>
      </c>
      <c r="E124" s="16">
        <v>208</v>
      </c>
      <c r="F124" s="17" t="s">
        <v>77</v>
      </c>
      <c r="H124" s="18">
        <f>ROUND(E124*G124,2)</f>
        <v>0</v>
      </c>
      <c r="J124" s="18">
        <f>ROUND(E124*G124,2)</f>
        <v>0</v>
      </c>
      <c r="K124" s="19">
        <v>0.42531999999999998</v>
      </c>
      <c r="L124" s="19">
        <f>E124*K124</f>
        <v>88.466560000000001</v>
      </c>
      <c r="N124" s="16">
        <f>E124*M124</f>
        <v>0</v>
      </c>
      <c r="P124" s="17" t="s">
        <v>78</v>
      </c>
      <c r="V124" s="20" t="s">
        <v>63</v>
      </c>
      <c r="X124" s="52" t="s">
        <v>304</v>
      </c>
      <c r="Y124" s="52" t="s">
        <v>302</v>
      </c>
      <c r="Z124" s="14" t="s">
        <v>300</v>
      </c>
      <c r="AJ124" s="4" t="s">
        <v>81</v>
      </c>
      <c r="AK124" s="4" t="s">
        <v>82</v>
      </c>
    </row>
    <row r="125" spans="1:37">
      <c r="D125" s="53" t="s">
        <v>305</v>
      </c>
      <c r="E125" s="54"/>
      <c r="F125" s="55"/>
      <c r="G125" s="56"/>
      <c r="H125" s="56"/>
      <c r="I125" s="56"/>
      <c r="J125" s="56"/>
      <c r="K125" s="57"/>
      <c r="L125" s="57"/>
      <c r="M125" s="54"/>
      <c r="N125" s="54"/>
      <c r="O125" s="55"/>
      <c r="P125" s="55"/>
      <c r="Q125" s="54"/>
      <c r="R125" s="54"/>
      <c r="S125" s="54"/>
      <c r="T125" s="58"/>
      <c r="U125" s="58"/>
      <c r="V125" s="58" t="s">
        <v>0</v>
      </c>
      <c r="W125" s="54"/>
      <c r="X125" s="59"/>
    </row>
    <row r="126" spans="1:37">
      <c r="A126" s="12">
        <v>48</v>
      </c>
      <c r="B126" s="13" t="s">
        <v>74</v>
      </c>
      <c r="C126" s="14" t="s">
        <v>306</v>
      </c>
      <c r="D126" s="15" t="s">
        <v>307</v>
      </c>
      <c r="E126" s="16">
        <v>7010</v>
      </c>
      <c r="F126" s="17" t="s">
        <v>77</v>
      </c>
      <c r="H126" s="18">
        <f>ROUND(E126*G126,2)</f>
        <v>0</v>
      </c>
      <c r="J126" s="18">
        <f>ROUND(E126*G126,2)</f>
        <v>0</v>
      </c>
      <c r="K126" s="19">
        <v>0.46166000000000001</v>
      </c>
      <c r="L126" s="19">
        <f>E126*K126</f>
        <v>3236.2366000000002</v>
      </c>
      <c r="N126" s="16">
        <f>E126*M126</f>
        <v>0</v>
      </c>
      <c r="P126" s="17" t="s">
        <v>78</v>
      </c>
      <c r="V126" s="20" t="s">
        <v>63</v>
      </c>
      <c r="X126" s="52" t="s">
        <v>308</v>
      </c>
      <c r="Y126" s="52" t="s">
        <v>306</v>
      </c>
      <c r="Z126" s="14" t="s">
        <v>300</v>
      </c>
      <c r="AJ126" s="4" t="s">
        <v>81</v>
      </c>
      <c r="AK126" s="4" t="s">
        <v>82</v>
      </c>
    </row>
    <row r="127" spans="1:37">
      <c r="D127" s="53" t="s">
        <v>309</v>
      </c>
      <c r="E127" s="54"/>
      <c r="F127" s="55"/>
      <c r="G127" s="56"/>
      <c r="H127" s="56"/>
      <c r="I127" s="56"/>
      <c r="J127" s="56"/>
      <c r="K127" s="57"/>
      <c r="L127" s="57"/>
      <c r="M127" s="54"/>
      <c r="N127" s="54"/>
      <c r="O127" s="55"/>
      <c r="P127" s="55"/>
      <c r="Q127" s="54"/>
      <c r="R127" s="54"/>
      <c r="S127" s="54"/>
      <c r="T127" s="58"/>
      <c r="U127" s="58"/>
      <c r="V127" s="58" t="s">
        <v>0</v>
      </c>
      <c r="W127" s="54"/>
      <c r="X127" s="59"/>
    </row>
    <row r="128" spans="1:37" ht="20.399999999999999">
      <c r="A128" s="12">
        <v>49</v>
      </c>
      <c r="B128" s="13" t="s">
        <v>74</v>
      </c>
      <c r="C128" s="14" t="s">
        <v>310</v>
      </c>
      <c r="D128" s="15" t="s">
        <v>311</v>
      </c>
      <c r="E128" s="16">
        <v>7218</v>
      </c>
      <c r="F128" s="17" t="s">
        <v>77</v>
      </c>
      <c r="H128" s="18">
        <f>ROUND(E128*G128,2)</f>
        <v>0</v>
      </c>
      <c r="J128" s="18">
        <f>ROUND(E128*G128,2)</f>
        <v>0</v>
      </c>
      <c r="K128" s="19">
        <v>0.50305999999999995</v>
      </c>
      <c r="L128" s="19">
        <f>E128*K128</f>
        <v>3631.0870799999998</v>
      </c>
      <c r="N128" s="16">
        <f>E128*M128</f>
        <v>0</v>
      </c>
      <c r="P128" s="17" t="s">
        <v>78</v>
      </c>
      <c r="V128" s="20" t="s">
        <v>63</v>
      </c>
      <c r="X128" s="52" t="s">
        <v>312</v>
      </c>
      <c r="Y128" s="52" t="s">
        <v>310</v>
      </c>
      <c r="Z128" s="14" t="s">
        <v>300</v>
      </c>
      <c r="AJ128" s="4" t="s">
        <v>81</v>
      </c>
      <c r="AK128" s="4" t="s">
        <v>82</v>
      </c>
    </row>
    <row r="129" spans="1:37">
      <c r="D129" s="53" t="s">
        <v>313</v>
      </c>
      <c r="E129" s="54"/>
      <c r="F129" s="55"/>
      <c r="G129" s="56"/>
      <c r="H129" s="56"/>
      <c r="I129" s="56"/>
      <c r="J129" s="56"/>
      <c r="K129" s="57"/>
      <c r="L129" s="57"/>
      <c r="M129" s="54"/>
      <c r="N129" s="54"/>
      <c r="O129" s="55"/>
      <c r="P129" s="55"/>
      <c r="Q129" s="54"/>
      <c r="R129" s="54"/>
      <c r="S129" s="54"/>
      <c r="T129" s="58"/>
      <c r="U129" s="58"/>
      <c r="V129" s="58" t="s">
        <v>0</v>
      </c>
      <c r="W129" s="54"/>
      <c r="X129" s="59"/>
    </row>
    <row r="130" spans="1:37">
      <c r="D130" s="53" t="s">
        <v>314</v>
      </c>
      <c r="E130" s="54"/>
      <c r="F130" s="55"/>
      <c r="G130" s="56"/>
      <c r="H130" s="56"/>
      <c r="I130" s="56"/>
      <c r="J130" s="56"/>
      <c r="K130" s="57"/>
      <c r="L130" s="57"/>
      <c r="M130" s="54"/>
      <c r="N130" s="54"/>
      <c r="O130" s="55"/>
      <c r="P130" s="55"/>
      <c r="Q130" s="54"/>
      <c r="R130" s="54"/>
      <c r="S130" s="54"/>
      <c r="T130" s="58"/>
      <c r="U130" s="58"/>
      <c r="V130" s="58" t="s">
        <v>0</v>
      </c>
      <c r="W130" s="54"/>
      <c r="X130" s="59"/>
    </row>
    <row r="131" spans="1:37">
      <c r="A131" s="12">
        <v>50</v>
      </c>
      <c r="B131" s="13" t="s">
        <v>106</v>
      </c>
      <c r="C131" s="14" t="s">
        <v>315</v>
      </c>
      <c r="D131" s="15" t="s">
        <v>316</v>
      </c>
      <c r="E131" s="16">
        <v>14790</v>
      </c>
      <c r="F131" s="17" t="s">
        <v>77</v>
      </c>
      <c r="H131" s="18">
        <f>ROUND(E131*G131,2)</f>
        <v>0</v>
      </c>
      <c r="J131" s="18">
        <f>ROUND(E131*G131,2)</f>
        <v>0</v>
      </c>
      <c r="K131" s="19">
        <v>6.0999999999999997E-4</v>
      </c>
      <c r="L131" s="19">
        <f>E131*K131</f>
        <v>9.0219000000000005</v>
      </c>
      <c r="N131" s="16">
        <f>E131*M131</f>
        <v>0</v>
      </c>
      <c r="P131" s="17" t="s">
        <v>78</v>
      </c>
      <c r="V131" s="20" t="s">
        <v>63</v>
      </c>
      <c r="X131" s="52" t="s">
        <v>317</v>
      </c>
      <c r="Y131" s="52" t="s">
        <v>315</v>
      </c>
      <c r="Z131" s="14" t="s">
        <v>264</v>
      </c>
      <c r="AJ131" s="4" t="s">
        <v>81</v>
      </c>
      <c r="AK131" s="4" t="s">
        <v>82</v>
      </c>
    </row>
    <row r="132" spans="1:37">
      <c r="D132" s="53" t="s">
        <v>318</v>
      </c>
      <c r="E132" s="54"/>
      <c r="F132" s="55"/>
      <c r="G132" s="56"/>
      <c r="H132" s="56"/>
      <c r="I132" s="56"/>
      <c r="J132" s="56"/>
      <c r="K132" s="57"/>
      <c r="L132" s="57"/>
      <c r="M132" s="54"/>
      <c r="N132" s="54"/>
      <c r="O132" s="55"/>
      <c r="P132" s="55"/>
      <c r="Q132" s="54"/>
      <c r="R132" s="54"/>
      <c r="S132" s="54"/>
      <c r="T132" s="58"/>
      <c r="U132" s="58"/>
      <c r="V132" s="58" t="s">
        <v>0</v>
      </c>
      <c r="W132" s="54"/>
      <c r="X132" s="59"/>
    </row>
    <row r="133" spans="1:37">
      <c r="A133" s="12">
        <v>51</v>
      </c>
      <c r="B133" s="13" t="s">
        <v>74</v>
      </c>
      <c r="C133" s="14" t="s">
        <v>319</v>
      </c>
      <c r="D133" s="15" t="s">
        <v>320</v>
      </c>
      <c r="E133" s="16">
        <v>7395</v>
      </c>
      <c r="F133" s="17" t="s">
        <v>77</v>
      </c>
      <c r="H133" s="18">
        <f>ROUND(E133*G133,2)</f>
        <v>0</v>
      </c>
      <c r="J133" s="18">
        <f>ROUND(E133*G133,2)</f>
        <v>0</v>
      </c>
      <c r="K133" s="19">
        <v>0.12411999999999999</v>
      </c>
      <c r="L133" s="19">
        <f>E133*K133</f>
        <v>917.86739999999998</v>
      </c>
      <c r="N133" s="16">
        <f>E133*M133</f>
        <v>0</v>
      </c>
      <c r="P133" s="17" t="s">
        <v>78</v>
      </c>
      <c r="V133" s="20" t="s">
        <v>63</v>
      </c>
      <c r="X133" s="52" t="s">
        <v>321</v>
      </c>
      <c r="Y133" s="52" t="s">
        <v>319</v>
      </c>
      <c r="Z133" s="14" t="s">
        <v>264</v>
      </c>
      <c r="AJ133" s="4" t="s">
        <v>81</v>
      </c>
      <c r="AK133" s="4" t="s">
        <v>82</v>
      </c>
    </row>
    <row r="134" spans="1:37">
      <c r="D134" s="53" t="s">
        <v>322</v>
      </c>
      <c r="E134" s="54"/>
      <c r="F134" s="55"/>
      <c r="G134" s="56"/>
      <c r="H134" s="56"/>
      <c r="I134" s="56"/>
      <c r="J134" s="56"/>
      <c r="K134" s="57"/>
      <c r="L134" s="57"/>
      <c r="M134" s="54"/>
      <c r="N134" s="54"/>
      <c r="O134" s="55"/>
      <c r="P134" s="55"/>
      <c r="Q134" s="54"/>
      <c r="R134" s="54"/>
      <c r="S134" s="54"/>
      <c r="T134" s="58"/>
      <c r="U134" s="58"/>
      <c r="V134" s="58" t="s">
        <v>0</v>
      </c>
      <c r="W134" s="54"/>
      <c r="X134" s="59"/>
    </row>
    <row r="135" spans="1:37">
      <c r="D135" s="53" t="s">
        <v>323</v>
      </c>
      <c r="E135" s="54"/>
      <c r="F135" s="55"/>
      <c r="G135" s="56"/>
      <c r="H135" s="56"/>
      <c r="I135" s="56"/>
      <c r="J135" s="56"/>
      <c r="K135" s="57"/>
      <c r="L135" s="57"/>
      <c r="M135" s="54"/>
      <c r="N135" s="54"/>
      <c r="O135" s="55"/>
      <c r="P135" s="55"/>
      <c r="Q135" s="54"/>
      <c r="R135" s="54"/>
      <c r="S135" s="54"/>
      <c r="T135" s="58"/>
      <c r="U135" s="58"/>
      <c r="V135" s="58" t="s">
        <v>0</v>
      </c>
      <c r="W135" s="54"/>
      <c r="X135" s="59"/>
    </row>
    <row r="136" spans="1:37">
      <c r="D136" s="53" t="s">
        <v>324</v>
      </c>
      <c r="E136" s="54"/>
      <c r="F136" s="55"/>
      <c r="G136" s="56"/>
      <c r="H136" s="56"/>
      <c r="I136" s="56"/>
      <c r="J136" s="56"/>
      <c r="K136" s="57"/>
      <c r="L136" s="57"/>
      <c r="M136" s="54"/>
      <c r="N136" s="54"/>
      <c r="O136" s="55"/>
      <c r="P136" s="55"/>
      <c r="Q136" s="54"/>
      <c r="R136" s="54"/>
      <c r="S136" s="54"/>
      <c r="T136" s="58"/>
      <c r="U136" s="58"/>
      <c r="V136" s="58" t="s">
        <v>0</v>
      </c>
      <c r="W136" s="54"/>
      <c r="X136" s="59"/>
    </row>
    <row r="137" spans="1:37">
      <c r="D137" s="53" t="s">
        <v>325</v>
      </c>
      <c r="E137" s="54"/>
      <c r="F137" s="55"/>
      <c r="G137" s="56"/>
      <c r="H137" s="56"/>
      <c r="I137" s="56"/>
      <c r="J137" s="56"/>
      <c r="K137" s="57"/>
      <c r="L137" s="57"/>
      <c r="M137" s="54"/>
      <c r="N137" s="54"/>
      <c r="O137" s="55"/>
      <c r="P137" s="55"/>
      <c r="Q137" s="54"/>
      <c r="R137" s="54"/>
      <c r="S137" s="54"/>
      <c r="T137" s="58"/>
      <c r="U137" s="58"/>
      <c r="V137" s="58" t="s">
        <v>0</v>
      </c>
      <c r="W137" s="54"/>
      <c r="X137" s="59"/>
    </row>
    <row r="138" spans="1:37">
      <c r="D138" s="53" t="s">
        <v>326</v>
      </c>
      <c r="E138" s="54"/>
      <c r="F138" s="55"/>
      <c r="G138" s="56"/>
      <c r="H138" s="56"/>
      <c r="I138" s="56"/>
      <c r="J138" s="56"/>
      <c r="K138" s="57"/>
      <c r="L138" s="57"/>
      <c r="M138" s="54"/>
      <c r="N138" s="54"/>
      <c r="O138" s="55"/>
      <c r="P138" s="55"/>
      <c r="Q138" s="54"/>
      <c r="R138" s="54"/>
      <c r="S138" s="54"/>
      <c r="T138" s="58"/>
      <c r="U138" s="58"/>
      <c r="V138" s="58" t="s">
        <v>0</v>
      </c>
      <c r="W138" s="54"/>
      <c r="X138" s="59"/>
    </row>
    <row r="139" spans="1:37">
      <c r="A139" s="12">
        <v>52</v>
      </c>
      <c r="B139" s="13" t="s">
        <v>74</v>
      </c>
      <c r="C139" s="14" t="s">
        <v>327</v>
      </c>
      <c r="D139" s="15" t="s">
        <v>328</v>
      </c>
      <c r="E139" s="16">
        <v>7218</v>
      </c>
      <c r="F139" s="17" t="s">
        <v>77</v>
      </c>
      <c r="H139" s="18">
        <f>ROUND(E139*G139,2)</f>
        <v>0</v>
      </c>
      <c r="J139" s="18">
        <f>ROUND(E139*G139,2)</f>
        <v>0</v>
      </c>
      <c r="K139" s="19">
        <v>0.22428999999999999</v>
      </c>
      <c r="L139" s="19">
        <f>E139*K139</f>
        <v>1618.9252199999999</v>
      </c>
      <c r="N139" s="16">
        <f>E139*M139</f>
        <v>0</v>
      </c>
      <c r="P139" s="17" t="s">
        <v>78</v>
      </c>
      <c r="V139" s="20" t="s">
        <v>63</v>
      </c>
      <c r="X139" s="52" t="s">
        <v>329</v>
      </c>
      <c r="Y139" s="52" t="s">
        <v>327</v>
      </c>
      <c r="Z139" s="14" t="s">
        <v>264</v>
      </c>
      <c r="AJ139" s="4" t="s">
        <v>81</v>
      </c>
      <c r="AK139" s="4" t="s">
        <v>82</v>
      </c>
    </row>
    <row r="140" spans="1:37">
      <c r="D140" s="53" t="s">
        <v>330</v>
      </c>
      <c r="E140" s="54"/>
      <c r="F140" s="55"/>
      <c r="G140" s="56"/>
      <c r="H140" s="56"/>
      <c r="I140" s="56"/>
      <c r="J140" s="56"/>
      <c r="K140" s="57"/>
      <c r="L140" s="57"/>
      <c r="M140" s="54"/>
      <c r="N140" s="54"/>
      <c r="O140" s="55"/>
      <c r="P140" s="55"/>
      <c r="Q140" s="54"/>
      <c r="R140" s="54"/>
      <c r="S140" s="54"/>
      <c r="T140" s="58"/>
      <c r="U140" s="58"/>
      <c r="V140" s="58" t="s">
        <v>0</v>
      </c>
      <c r="W140" s="54"/>
      <c r="X140" s="59"/>
    </row>
    <row r="141" spans="1:37">
      <c r="D141" s="53" t="s">
        <v>305</v>
      </c>
      <c r="E141" s="54"/>
      <c r="F141" s="55"/>
      <c r="G141" s="56"/>
      <c r="H141" s="56"/>
      <c r="I141" s="56"/>
      <c r="J141" s="56"/>
      <c r="K141" s="57"/>
      <c r="L141" s="57"/>
      <c r="M141" s="54"/>
      <c r="N141" s="54"/>
      <c r="O141" s="55"/>
      <c r="P141" s="55"/>
      <c r="Q141" s="54"/>
      <c r="R141" s="54"/>
      <c r="S141" s="54"/>
      <c r="T141" s="58"/>
      <c r="U141" s="58"/>
      <c r="V141" s="58" t="s">
        <v>0</v>
      </c>
      <c r="W141" s="54"/>
      <c r="X141" s="59"/>
    </row>
    <row r="142" spans="1:37">
      <c r="A142" s="12">
        <v>53</v>
      </c>
      <c r="B142" s="13" t="s">
        <v>74</v>
      </c>
      <c r="C142" s="14" t="s">
        <v>331</v>
      </c>
      <c r="D142" s="15" t="s">
        <v>332</v>
      </c>
      <c r="E142" s="16">
        <v>85</v>
      </c>
      <c r="F142" s="17" t="s">
        <v>77</v>
      </c>
      <c r="H142" s="18">
        <f>ROUND(E142*G142,2)</f>
        <v>0</v>
      </c>
      <c r="J142" s="18">
        <f>ROUND(E142*G142,2)</f>
        <v>0</v>
      </c>
      <c r="K142" s="19">
        <v>7.3999999999999996E-2</v>
      </c>
      <c r="L142" s="19">
        <f>E142*K142</f>
        <v>6.29</v>
      </c>
      <c r="N142" s="16">
        <f>E142*M142</f>
        <v>0</v>
      </c>
      <c r="P142" s="17" t="s">
        <v>78</v>
      </c>
      <c r="V142" s="20" t="s">
        <v>63</v>
      </c>
      <c r="X142" s="52" t="s">
        <v>333</v>
      </c>
      <c r="Y142" s="52" t="s">
        <v>331</v>
      </c>
      <c r="Z142" s="14" t="s">
        <v>264</v>
      </c>
      <c r="AJ142" s="4" t="s">
        <v>81</v>
      </c>
      <c r="AK142" s="4" t="s">
        <v>82</v>
      </c>
    </row>
    <row r="143" spans="1:37">
      <c r="D143" s="53" t="s">
        <v>334</v>
      </c>
      <c r="E143" s="54"/>
      <c r="F143" s="55"/>
      <c r="G143" s="56"/>
      <c r="H143" s="56"/>
      <c r="I143" s="56"/>
      <c r="J143" s="56"/>
      <c r="K143" s="57"/>
      <c r="L143" s="57"/>
      <c r="M143" s="54"/>
      <c r="N143" s="54"/>
      <c r="O143" s="55"/>
      <c r="P143" s="55"/>
      <c r="Q143" s="54"/>
      <c r="R143" s="54"/>
      <c r="S143" s="54"/>
      <c r="T143" s="58"/>
      <c r="U143" s="58"/>
      <c r="V143" s="58" t="s">
        <v>0</v>
      </c>
      <c r="W143" s="54"/>
      <c r="X143" s="59"/>
    </row>
    <row r="144" spans="1:37">
      <c r="A144" s="12">
        <v>54</v>
      </c>
      <c r="B144" s="13" t="s">
        <v>175</v>
      </c>
      <c r="C144" s="14" t="s">
        <v>335</v>
      </c>
      <c r="D144" s="15" t="s">
        <v>336</v>
      </c>
      <c r="E144" s="16">
        <v>46.2</v>
      </c>
      <c r="F144" s="17" t="s">
        <v>77</v>
      </c>
      <c r="I144" s="18">
        <f>ROUND(E144*G144,2)</f>
        <v>0</v>
      </c>
      <c r="J144" s="18">
        <f>ROUND(E144*G144,2)</f>
        <v>0</v>
      </c>
      <c r="L144" s="19">
        <f>E144*K144</f>
        <v>0</v>
      </c>
      <c r="N144" s="16">
        <f>E144*M144</f>
        <v>0</v>
      </c>
      <c r="P144" s="17" t="s">
        <v>78</v>
      </c>
      <c r="V144" s="20" t="s">
        <v>62</v>
      </c>
      <c r="X144" s="52" t="s">
        <v>335</v>
      </c>
      <c r="Y144" s="52" t="s">
        <v>335</v>
      </c>
      <c r="Z144" s="14" t="s">
        <v>194</v>
      </c>
      <c r="AA144" s="14" t="s">
        <v>78</v>
      </c>
      <c r="AJ144" s="4" t="s">
        <v>180</v>
      </c>
      <c r="AK144" s="4" t="s">
        <v>82</v>
      </c>
    </row>
    <row r="145" spans="1:37">
      <c r="D145" s="53" t="s">
        <v>337</v>
      </c>
      <c r="E145" s="54"/>
      <c r="F145" s="55"/>
      <c r="G145" s="56"/>
      <c r="H145" s="56"/>
      <c r="I145" s="56"/>
      <c r="J145" s="56"/>
      <c r="K145" s="57"/>
      <c r="L145" s="57"/>
      <c r="M145" s="54"/>
      <c r="N145" s="54"/>
      <c r="O145" s="55"/>
      <c r="P145" s="55"/>
      <c r="Q145" s="54"/>
      <c r="R145" s="54"/>
      <c r="S145" s="54"/>
      <c r="T145" s="58"/>
      <c r="U145" s="58"/>
      <c r="V145" s="58" t="s">
        <v>0</v>
      </c>
      <c r="W145" s="54"/>
      <c r="X145" s="59"/>
    </row>
    <row r="146" spans="1:37">
      <c r="A146" s="12">
        <v>55</v>
      </c>
      <c r="B146" s="13" t="s">
        <v>175</v>
      </c>
      <c r="C146" s="14" t="s">
        <v>338</v>
      </c>
      <c r="D146" s="15" t="s">
        <v>339</v>
      </c>
      <c r="E146" s="16">
        <v>43.05</v>
      </c>
      <c r="F146" s="17" t="s">
        <v>77</v>
      </c>
      <c r="I146" s="18">
        <f>ROUND(E146*G146,2)</f>
        <v>0</v>
      </c>
      <c r="J146" s="18">
        <f>ROUND(E146*G146,2)</f>
        <v>0</v>
      </c>
      <c r="L146" s="19">
        <f>E146*K146</f>
        <v>0</v>
      </c>
      <c r="N146" s="16">
        <f>E146*M146</f>
        <v>0</v>
      </c>
      <c r="P146" s="17" t="s">
        <v>78</v>
      </c>
      <c r="V146" s="20" t="s">
        <v>62</v>
      </c>
      <c r="X146" s="52" t="s">
        <v>338</v>
      </c>
      <c r="Y146" s="52" t="s">
        <v>338</v>
      </c>
      <c r="Z146" s="14" t="s">
        <v>194</v>
      </c>
      <c r="AA146" s="14" t="s">
        <v>78</v>
      </c>
      <c r="AJ146" s="4" t="s">
        <v>180</v>
      </c>
      <c r="AK146" s="4" t="s">
        <v>82</v>
      </c>
    </row>
    <row r="147" spans="1:37">
      <c r="D147" s="53" t="s">
        <v>340</v>
      </c>
      <c r="E147" s="54"/>
      <c r="F147" s="55"/>
      <c r="G147" s="56"/>
      <c r="H147" s="56"/>
      <c r="I147" s="56"/>
      <c r="J147" s="56"/>
      <c r="K147" s="57"/>
      <c r="L147" s="57"/>
      <c r="M147" s="54"/>
      <c r="N147" s="54"/>
      <c r="O147" s="55"/>
      <c r="P147" s="55"/>
      <c r="Q147" s="54"/>
      <c r="R147" s="54"/>
      <c r="S147" s="54"/>
      <c r="T147" s="58"/>
      <c r="U147" s="58"/>
      <c r="V147" s="58" t="s">
        <v>0</v>
      </c>
      <c r="W147" s="54"/>
      <c r="X147" s="59"/>
    </row>
    <row r="148" spans="1:37">
      <c r="A148" s="12">
        <v>56</v>
      </c>
      <c r="B148" s="13" t="s">
        <v>74</v>
      </c>
      <c r="C148" s="14" t="s">
        <v>341</v>
      </c>
      <c r="D148" s="15" t="s">
        <v>342</v>
      </c>
      <c r="E148" s="16">
        <v>870</v>
      </c>
      <c r="F148" s="17" t="s">
        <v>77</v>
      </c>
      <c r="H148" s="18">
        <f>ROUND(E148*G148,2)</f>
        <v>0</v>
      </c>
      <c r="J148" s="18">
        <f>ROUND(E148*G148,2)</f>
        <v>0</v>
      </c>
      <c r="K148" s="19">
        <v>7.3999999999999996E-2</v>
      </c>
      <c r="L148" s="19">
        <f>E148*K148</f>
        <v>64.38</v>
      </c>
      <c r="N148" s="16">
        <f>E148*M148</f>
        <v>0</v>
      </c>
      <c r="P148" s="17" t="s">
        <v>78</v>
      </c>
      <c r="V148" s="20" t="s">
        <v>63</v>
      </c>
      <c r="X148" s="52" t="s">
        <v>343</v>
      </c>
      <c r="Y148" s="52" t="s">
        <v>341</v>
      </c>
      <c r="Z148" s="14" t="s">
        <v>264</v>
      </c>
      <c r="AJ148" s="4" t="s">
        <v>81</v>
      </c>
      <c r="AK148" s="4" t="s">
        <v>82</v>
      </c>
    </row>
    <row r="149" spans="1:37">
      <c r="D149" s="53" t="s">
        <v>344</v>
      </c>
      <c r="E149" s="54"/>
      <c r="F149" s="55"/>
      <c r="G149" s="56"/>
      <c r="H149" s="56"/>
      <c r="I149" s="56"/>
      <c r="J149" s="56"/>
      <c r="K149" s="57"/>
      <c r="L149" s="57"/>
      <c r="M149" s="54"/>
      <c r="N149" s="54"/>
      <c r="O149" s="55"/>
      <c r="P149" s="55"/>
      <c r="Q149" s="54"/>
      <c r="R149" s="54"/>
      <c r="S149" s="54"/>
      <c r="T149" s="58"/>
      <c r="U149" s="58"/>
      <c r="V149" s="58" t="s">
        <v>0</v>
      </c>
      <c r="W149" s="54"/>
      <c r="X149" s="59"/>
    </row>
    <row r="150" spans="1:37">
      <c r="D150" s="53" t="s">
        <v>345</v>
      </c>
      <c r="E150" s="54"/>
      <c r="F150" s="55"/>
      <c r="G150" s="56"/>
      <c r="H150" s="56"/>
      <c r="I150" s="56"/>
      <c r="J150" s="56"/>
      <c r="K150" s="57"/>
      <c r="L150" s="57"/>
      <c r="M150" s="54"/>
      <c r="N150" s="54"/>
      <c r="O150" s="55"/>
      <c r="P150" s="55"/>
      <c r="Q150" s="54"/>
      <c r="R150" s="54"/>
      <c r="S150" s="54"/>
      <c r="T150" s="58"/>
      <c r="U150" s="58"/>
      <c r="V150" s="58" t="s">
        <v>0</v>
      </c>
      <c r="W150" s="54"/>
      <c r="X150" s="59"/>
    </row>
    <row r="151" spans="1:37">
      <c r="D151" s="53" t="s">
        <v>346</v>
      </c>
      <c r="E151" s="54"/>
      <c r="F151" s="55"/>
      <c r="G151" s="56"/>
      <c r="H151" s="56"/>
      <c r="I151" s="56"/>
      <c r="J151" s="56"/>
      <c r="K151" s="57"/>
      <c r="L151" s="57"/>
      <c r="M151" s="54"/>
      <c r="N151" s="54"/>
      <c r="O151" s="55"/>
      <c r="P151" s="55"/>
      <c r="Q151" s="54"/>
      <c r="R151" s="54"/>
      <c r="S151" s="54"/>
      <c r="T151" s="58"/>
      <c r="U151" s="58"/>
      <c r="V151" s="58" t="s">
        <v>0</v>
      </c>
      <c r="W151" s="54"/>
      <c r="X151" s="59"/>
    </row>
    <row r="152" spans="1:37">
      <c r="D152" s="53" t="s">
        <v>347</v>
      </c>
      <c r="E152" s="54"/>
      <c r="F152" s="55"/>
      <c r="G152" s="56"/>
      <c r="H152" s="56"/>
      <c r="I152" s="56"/>
      <c r="J152" s="56"/>
      <c r="K152" s="57"/>
      <c r="L152" s="57"/>
      <c r="M152" s="54"/>
      <c r="N152" s="54"/>
      <c r="O152" s="55"/>
      <c r="P152" s="55"/>
      <c r="Q152" s="54"/>
      <c r="R152" s="54"/>
      <c r="S152" s="54"/>
      <c r="T152" s="58"/>
      <c r="U152" s="58"/>
      <c r="V152" s="58" t="s">
        <v>0</v>
      </c>
      <c r="W152" s="54"/>
      <c r="X152" s="59"/>
    </row>
    <row r="153" spans="1:37">
      <c r="D153" s="53" t="s">
        <v>348</v>
      </c>
      <c r="E153" s="54"/>
      <c r="F153" s="55"/>
      <c r="G153" s="56"/>
      <c r="H153" s="56"/>
      <c r="I153" s="56"/>
      <c r="J153" s="56"/>
      <c r="K153" s="57"/>
      <c r="L153" s="57"/>
      <c r="M153" s="54"/>
      <c r="N153" s="54"/>
      <c r="O153" s="55"/>
      <c r="P153" s="55"/>
      <c r="Q153" s="54"/>
      <c r="R153" s="54"/>
      <c r="S153" s="54"/>
      <c r="T153" s="58"/>
      <c r="U153" s="58"/>
      <c r="V153" s="58" t="s">
        <v>0</v>
      </c>
      <c r="W153" s="54"/>
      <c r="X153" s="59"/>
    </row>
    <row r="154" spans="1:37">
      <c r="D154" s="53" t="s">
        <v>349</v>
      </c>
      <c r="E154" s="54"/>
      <c r="F154" s="55"/>
      <c r="G154" s="56"/>
      <c r="H154" s="56"/>
      <c r="I154" s="56"/>
      <c r="J154" s="56"/>
      <c r="K154" s="57"/>
      <c r="L154" s="57"/>
      <c r="M154" s="54"/>
      <c r="N154" s="54"/>
      <c r="O154" s="55"/>
      <c r="P154" s="55"/>
      <c r="Q154" s="54"/>
      <c r="R154" s="54"/>
      <c r="S154" s="54"/>
      <c r="T154" s="58"/>
      <c r="U154" s="58"/>
      <c r="V154" s="58" t="s">
        <v>0</v>
      </c>
      <c r="W154" s="54"/>
      <c r="X154" s="59"/>
    </row>
    <row r="155" spans="1:37">
      <c r="D155" s="53" t="s">
        <v>350</v>
      </c>
      <c r="E155" s="54"/>
      <c r="F155" s="55"/>
      <c r="G155" s="56"/>
      <c r="H155" s="56"/>
      <c r="I155" s="56"/>
      <c r="J155" s="56"/>
      <c r="K155" s="57"/>
      <c r="L155" s="57"/>
      <c r="M155" s="54"/>
      <c r="N155" s="54"/>
      <c r="O155" s="55"/>
      <c r="P155" s="55"/>
      <c r="Q155" s="54"/>
      <c r="R155" s="54"/>
      <c r="S155" s="54"/>
      <c r="T155" s="58"/>
      <c r="U155" s="58"/>
      <c r="V155" s="58" t="s">
        <v>0</v>
      </c>
      <c r="W155" s="54"/>
      <c r="X155" s="59"/>
    </row>
    <row r="156" spans="1:37">
      <c r="D156" s="53" t="s">
        <v>351</v>
      </c>
      <c r="E156" s="54"/>
      <c r="F156" s="55"/>
      <c r="G156" s="56"/>
      <c r="H156" s="56"/>
      <c r="I156" s="56"/>
      <c r="J156" s="56"/>
      <c r="K156" s="57"/>
      <c r="L156" s="57"/>
      <c r="M156" s="54"/>
      <c r="N156" s="54"/>
      <c r="O156" s="55"/>
      <c r="P156" s="55"/>
      <c r="Q156" s="54"/>
      <c r="R156" s="54"/>
      <c r="S156" s="54"/>
      <c r="T156" s="58"/>
      <c r="U156" s="58"/>
      <c r="V156" s="58" t="s">
        <v>0</v>
      </c>
      <c r="W156" s="54"/>
      <c r="X156" s="59"/>
    </row>
    <row r="157" spans="1:37">
      <c r="D157" s="53" t="s">
        <v>352</v>
      </c>
      <c r="E157" s="54"/>
      <c r="F157" s="55"/>
      <c r="G157" s="56"/>
      <c r="H157" s="56"/>
      <c r="I157" s="56"/>
      <c r="J157" s="56"/>
      <c r="K157" s="57"/>
      <c r="L157" s="57"/>
      <c r="M157" s="54"/>
      <c r="N157" s="54"/>
      <c r="O157" s="55"/>
      <c r="P157" s="55"/>
      <c r="Q157" s="54"/>
      <c r="R157" s="54"/>
      <c r="S157" s="54"/>
      <c r="T157" s="58"/>
      <c r="U157" s="58"/>
      <c r="V157" s="58" t="s">
        <v>0</v>
      </c>
      <c r="W157" s="54"/>
      <c r="X157" s="59"/>
    </row>
    <row r="158" spans="1:37">
      <c r="D158" s="53" t="s">
        <v>353</v>
      </c>
      <c r="E158" s="54"/>
      <c r="F158" s="55"/>
      <c r="G158" s="56"/>
      <c r="H158" s="56"/>
      <c r="I158" s="56"/>
      <c r="J158" s="56"/>
      <c r="K158" s="57"/>
      <c r="L158" s="57"/>
      <c r="M158" s="54"/>
      <c r="N158" s="54"/>
      <c r="O158" s="55"/>
      <c r="P158" s="55"/>
      <c r="Q158" s="54"/>
      <c r="R158" s="54"/>
      <c r="S158" s="54"/>
      <c r="T158" s="58"/>
      <c r="U158" s="58"/>
      <c r="V158" s="58" t="s">
        <v>0</v>
      </c>
      <c r="W158" s="54"/>
      <c r="X158" s="59"/>
    </row>
    <row r="159" spans="1:37">
      <c r="A159" s="12">
        <v>57</v>
      </c>
      <c r="B159" s="13" t="s">
        <v>175</v>
      </c>
      <c r="C159" s="14" t="s">
        <v>354</v>
      </c>
      <c r="D159" s="15" t="s">
        <v>355</v>
      </c>
      <c r="E159" s="16">
        <v>896.1</v>
      </c>
      <c r="F159" s="17" t="s">
        <v>77</v>
      </c>
      <c r="I159" s="18">
        <f>ROUND(E159*G159,2)</f>
        <v>0</v>
      </c>
      <c r="J159" s="18">
        <f>ROUND(E159*G159,2)</f>
        <v>0</v>
      </c>
      <c r="K159" s="19">
        <v>0.12959999999999999</v>
      </c>
      <c r="L159" s="19">
        <f>E159*K159</f>
        <v>116.13455999999999</v>
      </c>
      <c r="N159" s="16">
        <f>E159*M159</f>
        <v>0</v>
      </c>
      <c r="P159" s="17" t="s">
        <v>78</v>
      </c>
      <c r="V159" s="20" t="s">
        <v>62</v>
      </c>
      <c r="X159" s="52" t="s">
        <v>356</v>
      </c>
      <c r="Y159" s="52" t="s">
        <v>354</v>
      </c>
      <c r="Z159" s="14" t="s">
        <v>357</v>
      </c>
      <c r="AA159" s="14" t="s">
        <v>78</v>
      </c>
      <c r="AJ159" s="4" t="s">
        <v>180</v>
      </c>
      <c r="AK159" s="4" t="s">
        <v>82</v>
      </c>
    </row>
    <row r="160" spans="1:37">
      <c r="D160" s="60" t="s">
        <v>358</v>
      </c>
      <c r="E160" s="61">
        <f>J160</f>
        <v>0</v>
      </c>
      <c r="H160" s="61">
        <f>SUM(H121:H159)</f>
        <v>0</v>
      </c>
      <c r="I160" s="61">
        <f>SUM(I121:I159)</f>
        <v>0</v>
      </c>
      <c r="J160" s="61">
        <f>SUM(J121:J159)</f>
        <v>0</v>
      </c>
      <c r="L160" s="62">
        <f>SUM(L121:L159)</f>
        <v>10059.875669999999</v>
      </c>
      <c r="N160" s="63">
        <f>SUM(N121:N159)</f>
        <v>0</v>
      </c>
      <c r="W160" s="16">
        <f>SUM(W121:W159)</f>
        <v>0</v>
      </c>
    </row>
    <row r="162" spans="1:37">
      <c r="B162" s="14" t="s">
        <v>359</v>
      </c>
    </row>
    <row r="163" spans="1:37">
      <c r="A163" s="12">
        <v>58</v>
      </c>
      <c r="B163" s="13" t="s">
        <v>74</v>
      </c>
      <c r="C163" s="14" t="s">
        <v>360</v>
      </c>
      <c r="D163" s="15" t="s">
        <v>361</v>
      </c>
      <c r="E163" s="16">
        <v>13</v>
      </c>
      <c r="F163" s="17" t="s">
        <v>278</v>
      </c>
      <c r="H163" s="18">
        <f>ROUND(E163*G163,2)</f>
        <v>0</v>
      </c>
      <c r="J163" s="18">
        <f>ROUND(E163*G163,2)</f>
        <v>0</v>
      </c>
      <c r="K163" s="19">
        <v>0.39903</v>
      </c>
      <c r="L163" s="19">
        <f>E163*K163</f>
        <v>5.1873899999999997</v>
      </c>
      <c r="N163" s="16">
        <f>E163*M163</f>
        <v>0</v>
      </c>
      <c r="P163" s="17" t="s">
        <v>78</v>
      </c>
      <c r="V163" s="20" t="s">
        <v>63</v>
      </c>
      <c r="X163" s="52" t="s">
        <v>362</v>
      </c>
      <c r="Y163" s="52" t="s">
        <v>360</v>
      </c>
      <c r="Z163" s="14" t="s">
        <v>264</v>
      </c>
      <c r="AJ163" s="4" t="s">
        <v>81</v>
      </c>
      <c r="AK163" s="4" t="s">
        <v>82</v>
      </c>
    </row>
    <row r="164" spans="1:37">
      <c r="A164" s="12">
        <v>59</v>
      </c>
      <c r="B164" s="13" t="s">
        <v>74</v>
      </c>
      <c r="C164" s="14" t="s">
        <v>363</v>
      </c>
      <c r="D164" s="15" t="s">
        <v>364</v>
      </c>
      <c r="E164" s="16">
        <v>38</v>
      </c>
      <c r="F164" s="17" t="s">
        <v>278</v>
      </c>
      <c r="H164" s="18">
        <f>ROUND(E164*G164,2)</f>
        <v>0</v>
      </c>
      <c r="J164" s="18">
        <f>ROUND(E164*G164,2)</f>
        <v>0</v>
      </c>
      <c r="K164" s="19">
        <v>0.29826000000000003</v>
      </c>
      <c r="L164" s="19">
        <f>E164*K164</f>
        <v>11.333880000000001</v>
      </c>
      <c r="N164" s="16">
        <f>E164*M164</f>
        <v>0</v>
      </c>
      <c r="P164" s="17" t="s">
        <v>78</v>
      </c>
      <c r="V164" s="20" t="s">
        <v>63</v>
      </c>
      <c r="X164" s="52" t="s">
        <v>365</v>
      </c>
      <c r="Y164" s="52" t="s">
        <v>363</v>
      </c>
      <c r="Z164" s="14" t="s">
        <v>264</v>
      </c>
      <c r="AJ164" s="4" t="s">
        <v>81</v>
      </c>
      <c r="AK164" s="4" t="s">
        <v>82</v>
      </c>
    </row>
    <row r="165" spans="1:37">
      <c r="D165" s="60" t="s">
        <v>366</v>
      </c>
      <c r="E165" s="61">
        <f>J165</f>
        <v>0</v>
      </c>
      <c r="H165" s="61">
        <f>SUM(H162:H164)</f>
        <v>0</v>
      </c>
      <c r="I165" s="61">
        <f>SUM(I162:I164)</f>
        <v>0</v>
      </c>
      <c r="J165" s="61">
        <f>SUM(J162:J164)</f>
        <v>0</v>
      </c>
      <c r="L165" s="62">
        <f>SUM(L162:L164)</f>
        <v>16.521270000000001</v>
      </c>
      <c r="N165" s="63">
        <f>SUM(N162:N164)</f>
        <v>0</v>
      </c>
      <c r="W165" s="16">
        <f>SUM(W162:W164)</f>
        <v>0</v>
      </c>
    </row>
    <row r="167" spans="1:37">
      <c r="B167" s="14" t="s">
        <v>367</v>
      </c>
    </row>
    <row r="168" spans="1:37">
      <c r="A168" s="12">
        <v>60</v>
      </c>
      <c r="B168" s="13" t="s">
        <v>74</v>
      </c>
      <c r="C168" s="14" t="s">
        <v>368</v>
      </c>
      <c r="D168" s="15" t="s">
        <v>369</v>
      </c>
      <c r="E168" s="16">
        <v>18</v>
      </c>
      <c r="F168" s="17" t="s">
        <v>278</v>
      </c>
      <c r="H168" s="18">
        <f>ROUND(E168*G168,2)</f>
        <v>0</v>
      </c>
      <c r="J168" s="18">
        <f t="shared" ref="J168:J181" si="0">ROUND(E168*G168,2)</f>
        <v>0</v>
      </c>
      <c r="K168" s="19">
        <v>0.26100000000000001</v>
      </c>
      <c r="L168" s="19">
        <f t="shared" ref="L168:L181" si="1">E168*K168</f>
        <v>4.6980000000000004</v>
      </c>
      <c r="N168" s="16">
        <f t="shared" ref="N168:N181" si="2">E168*M168</f>
        <v>0</v>
      </c>
      <c r="P168" s="17" t="s">
        <v>78</v>
      </c>
      <c r="V168" s="20" t="s">
        <v>63</v>
      </c>
      <c r="X168" s="52" t="s">
        <v>370</v>
      </c>
      <c r="Y168" s="52" t="s">
        <v>368</v>
      </c>
      <c r="Z168" s="14" t="s">
        <v>264</v>
      </c>
      <c r="AJ168" s="4" t="s">
        <v>81</v>
      </c>
      <c r="AK168" s="4" t="s">
        <v>82</v>
      </c>
    </row>
    <row r="169" spans="1:37">
      <c r="A169" s="12">
        <v>61</v>
      </c>
      <c r="B169" s="13" t="s">
        <v>74</v>
      </c>
      <c r="C169" s="14" t="s">
        <v>371</v>
      </c>
      <c r="D169" s="15" t="s">
        <v>372</v>
      </c>
      <c r="E169" s="16">
        <v>6</v>
      </c>
      <c r="F169" s="17" t="s">
        <v>278</v>
      </c>
      <c r="H169" s="18">
        <f>ROUND(E169*G169,2)</f>
        <v>0</v>
      </c>
      <c r="J169" s="18">
        <f t="shared" si="0"/>
        <v>0</v>
      </c>
      <c r="K169" s="19">
        <v>0.26300000000000001</v>
      </c>
      <c r="L169" s="19">
        <f t="shared" si="1"/>
        <v>1.5780000000000001</v>
      </c>
      <c r="N169" s="16">
        <f t="shared" si="2"/>
        <v>0</v>
      </c>
      <c r="P169" s="17" t="s">
        <v>78</v>
      </c>
      <c r="V169" s="20" t="s">
        <v>63</v>
      </c>
      <c r="X169" s="52" t="s">
        <v>373</v>
      </c>
      <c r="Y169" s="52" t="s">
        <v>371</v>
      </c>
      <c r="Z169" s="14" t="s">
        <v>264</v>
      </c>
      <c r="AJ169" s="4" t="s">
        <v>81</v>
      </c>
      <c r="AK169" s="4" t="s">
        <v>82</v>
      </c>
    </row>
    <row r="170" spans="1:37">
      <c r="A170" s="12">
        <v>62</v>
      </c>
      <c r="B170" s="13" t="s">
        <v>74</v>
      </c>
      <c r="C170" s="14" t="s">
        <v>374</v>
      </c>
      <c r="D170" s="15" t="s">
        <v>375</v>
      </c>
      <c r="E170" s="16">
        <v>1</v>
      </c>
      <c r="F170" s="17" t="s">
        <v>376</v>
      </c>
      <c r="H170" s="18">
        <f>ROUND(E170*G170,2)</f>
        <v>0</v>
      </c>
      <c r="J170" s="18">
        <f t="shared" si="0"/>
        <v>0</v>
      </c>
      <c r="L170" s="19">
        <f t="shared" si="1"/>
        <v>0</v>
      </c>
      <c r="N170" s="16">
        <f t="shared" si="2"/>
        <v>0</v>
      </c>
      <c r="P170" s="17" t="s">
        <v>78</v>
      </c>
      <c r="V170" s="20" t="s">
        <v>63</v>
      </c>
      <c r="X170" s="52" t="s">
        <v>377</v>
      </c>
      <c r="Y170" s="52" t="s">
        <v>374</v>
      </c>
      <c r="Z170" s="14" t="s">
        <v>264</v>
      </c>
      <c r="AJ170" s="4" t="s">
        <v>81</v>
      </c>
      <c r="AK170" s="4" t="s">
        <v>82</v>
      </c>
    </row>
    <row r="171" spans="1:37">
      <c r="A171" s="12">
        <v>63</v>
      </c>
      <c r="B171" s="13" t="s">
        <v>74</v>
      </c>
      <c r="C171" s="14" t="s">
        <v>378</v>
      </c>
      <c r="D171" s="15" t="s">
        <v>379</v>
      </c>
      <c r="E171" s="16">
        <v>32</v>
      </c>
      <c r="F171" s="17" t="s">
        <v>278</v>
      </c>
      <c r="H171" s="18">
        <f>ROUND(E171*G171,2)</f>
        <v>0</v>
      </c>
      <c r="J171" s="18">
        <f t="shared" si="0"/>
        <v>0</v>
      </c>
      <c r="K171" s="19">
        <v>0.2457</v>
      </c>
      <c r="L171" s="19">
        <f t="shared" si="1"/>
        <v>7.8624000000000001</v>
      </c>
      <c r="N171" s="16">
        <f t="shared" si="2"/>
        <v>0</v>
      </c>
      <c r="P171" s="17" t="s">
        <v>78</v>
      </c>
      <c r="V171" s="20" t="s">
        <v>63</v>
      </c>
      <c r="X171" s="52" t="s">
        <v>380</v>
      </c>
      <c r="Y171" s="52" t="s">
        <v>378</v>
      </c>
      <c r="Z171" s="14" t="s">
        <v>264</v>
      </c>
      <c r="AJ171" s="4" t="s">
        <v>81</v>
      </c>
      <c r="AK171" s="4" t="s">
        <v>82</v>
      </c>
    </row>
    <row r="172" spans="1:37">
      <c r="A172" s="12">
        <v>64</v>
      </c>
      <c r="B172" s="13" t="s">
        <v>175</v>
      </c>
      <c r="C172" s="14" t="s">
        <v>381</v>
      </c>
      <c r="D172" s="15" t="s">
        <v>382</v>
      </c>
      <c r="E172" s="16">
        <v>1</v>
      </c>
      <c r="F172" s="17" t="s">
        <v>278</v>
      </c>
      <c r="I172" s="18">
        <f t="shared" ref="I172:I177" si="3">ROUND(E172*G172,2)</f>
        <v>0</v>
      </c>
      <c r="J172" s="18">
        <f t="shared" si="0"/>
        <v>0</v>
      </c>
      <c r="K172" s="19">
        <v>3.0999999999999999E-3</v>
      </c>
      <c r="L172" s="19">
        <f t="shared" si="1"/>
        <v>3.0999999999999999E-3</v>
      </c>
      <c r="N172" s="16">
        <f t="shared" si="2"/>
        <v>0</v>
      </c>
      <c r="P172" s="17" t="s">
        <v>78</v>
      </c>
      <c r="V172" s="20" t="s">
        <v>62</v>
      </c>
      <c r="X172" s="52" t="s">
        <v>381</v>
      </c>
      <c r="Y172" s="52" t="s">
        <v>381</v>
      </c>
      <c r="Z172" s="14" t="s">
        <v>383</v>
      </c>
      <c r="AA172" s="14" t="s">
        <v>78</v>
      </c>
      <c r="AJ172" s="4" t="s">
        <v>180</v>
      </c>
      <c r="AK172" s="4" t="s">
        <v>82</v>
      </c>
    </row>
    <row r="173" spans="1:37">
      <c r="A173" s="12">
        <v>65</v>
      </c>
      <c r="B173" s="13" t="s">
        <v>175</v>
      </c>
      <c r="C173" s="14" t="s">
        <v>384</v>
      </c>
      <c r="D173" s="15" t="s">
        <v>385</v>
      </c>
      <c r="E173" s="16">
        <v>3</v>
      </c>
      <c r="F173" s="17" t="s">
        <v>278</v>
      </c>
      <c r="I173" s="18">
        <f t="shared" si="3"/>
        <v>0</v>
      </c>
      <c r="J173" s="18">
        <f t="shared" si="0"/>
        <v>0</v>
      </c>
      <c r="K173" s="19">
        <v>7.1000000000000004E-3</v>
      </c>
      <c r="L173" s="19">
        <f t="shared" si="1"/>
        <v>2.1299999999999999E-2</v>
      </c>
      <c r="N173" s="16">
        <f t="shared" si="2"/>
        <v>0</v>
      </c>
      <c r="P173" s="17" t="s">
        <v>78</v>
      </c>
      <c r="V173" s="20" t="s">
        <v>62</v>
      </c>
      <c r="X173" s="52" t="s">
        <v>384</v>
      </c>
      <c r="Y173" s="52" t="s">
        <v>384</v>
      </c>
      <c r="Z173" s="14" t="s">
        <v>383</v>
      </c>
      <c r="AA173" s="14" t="s">
        <v>78</v>
      </c>
      <c r="AJ173" s="4" t="s">
        <v>180</v>
      </c>
      <c r="AK173" s="4" t="s">
        <v>82</v>
      </c>
    </row>
    <row r="174" spans="1:37">
      <c r="A174" s="12">
        <v>66</v>
      </c>
      <c r="B174" s="13" t="s">
        <v>175</v>
      </c>
      <c r="C174" s="14" t="s">
        <v>386</v>
      </c>
      <c r="D174" s="15" t="s">
        <v>387</v>
      </c>
      <c r="E174" s="16">
        <v>3</v>
      </c>
      <c r="F174" s="17" t="s">
        <v>278</v>
      </c>
      <c r="I174" s="18">
        <f t="shared" si="3"/>
        <v>0</v>
      </c>
      <c r="J174" s="18">
        <f t="shared" si="0"/>
        <v>0</v>
      </c>
      <c r="K174" s="19">
        <v>4.7000000000000002E-3</v>
      </c>
      <c r="L174" s="19">
        <f t="shared" si="1"/>
        <v>1.4100000000000001E-2</v>
      </c>
      <c r="N174" s="16">
        <f t="shared" si="2"/>
        <v>0</v>
      </c>
      <c r="P174" s="17" t="s">
        <v>78</v>
      </c>
      <c r="V174" s="20" t="s">
        <v>62</v>
      </c>
      <c r="X174" s="52" t="s">
        <v>386</v>
      </c>
      <c r="Y174" s="52" t="s">
        <v>386</v>
      </c>
      <c r="Z174" s="14" t="s">
        <v>383</v>
      </c>
      <c r="AA174" s="14" t="s">
        <v>78</v>
      </c>
      <c r="AJ174" s="4" t="s">
        <v>180</v>
      </c>
      <c r="AK174" s="4" t="s">
        <v>82</v>
      </c>
    </row>
    <row r="175" spans="1:37">
      <c r="A175" s="12">
        <v>67</v>
      </c>
      <c r="B175" s="13" t="s">
        <v>175</v>
      </c>
      <c r="C175" s="14" t="s">
        <v>388</v>
      </c>
      <c r="D175" s="15" t="s">
        <v>389</v>
      </c>
      <c r="E175" s="16">
        <v>12</v>
      </c>
      <c r="F175" s="17" t="s">
        <v>278</v>
      </c>
      <c r="I175" s="18">
        <f t="shared" si="3"/>
        <v>0</v>
      </c>
      <c r="J175" s="18">
        <f t="shared" si="0"/>
        <v>0</v>
      </c>
      <c r="K175" s="19">
        <v>1.06E-2</v>
      </c>
      <c r="L175" s="19">
        <f t="shared" si="1"/>
        <v>0.12720000000000001</v>
      </c>
      <c r="N175" s="16">
        <f t="shared" si="2"/>
        <v>0</v>
      </c>
      <c r="P175" s="17" t="s">
        <v>78</v>
      </c>
      <c r="V175" s="20" t="s">
        <v>62</v>
      </c>
      <c r="X175" s="52" t="s">
        <v>388</v>
      </c>
      <c r="Y175" s="52" t="s">
        <v>388</v>
      </c>
      <c r="Z175" s="14" t="s">
        <v>383</v>
      </c>
      <c r="AA175" s="14" t="s">
        <v>78</v>
      </c>
      <c r="AJ175" s="4" t="s">
        <v>180</v>
      </c>
      <c r="AK175" s="4" t="s">
        <v>82</v>
      </c>
    </row>
    <row r="176" spans="1:37">
      <c r="A176" s="12">
        <v>68</v>
      </c>
      <c r="B176" s="13" t="s">
        <v>175</v>
      </c>
      <c r="C176" s="14" t="s">
        <v>390</v>
      </c>
      <c r="D176" s="15" t="s">
        <v>391</v>
      </c>
      <c r="E176" s="16">
        <v>12</v>
      </c>
      <c r="F176" s="17" t="s">
        <v>278</v>
      </c>
      <c r="I176" s="18">
        <f t="shared" si="3"/>
        <v>0</v>
      </c>
      <c r="J176" s="18">
        <f t="shared" si="0"/>
        <v>0</v>
      </c>
      <c r="K176" s="19">
        <v>1.14E-2</v>
      </c>
      <c r="L176" s="19">
        <f t="shared" si="1"/>
        <v>0.1368</v>
      </c>
      <c r="N176" s="16">
        <f t="shared" si="2"/>
        <v>0</v>
      </c>
      <c r="P176" s="17" t="s">
        <v>78</v>
      </c>
      <c r="V176" s="20" t="s">
        <v>62</v>
      </c>
      <c r="X176" s="52" t="s">
        <v>390</v>
      </c>
      <c r="Y176" s="52" t="s">
        <v>390</v>
      </c>
      <c r="Z176" s="14" t="s">
        <v>383</v>
      </c>
      <c r="AA176" s="14" t="s">
        <v>78</v>
      </c>
      <c r="AJ176" s="4" t="s">
        <v>180</v>
      </c>
      <c r="AK176" s="4" t="s">
        <v>82</v>
      </c>
    </row>
    <row r="177" spans="1:37">
      <c r="A177" s="12">
        <v>69</v>
      </c>
      <c r="B177" s="13" t="s">
        <v>175</v>
      </c>
      <c r="C177" s="14" t="s">
        <v>392</v>
      </c>
      <c r="D177" s="15" t="s">
        <v>393</v>
      </c>
      <c r="E177" s="16">
        <v>9</v>
      </c>
      <c r="F177" s="17" t="s">
        <v>278</v>
      </c>
      <c r="I177" s="18">
        <f t="shared" si="3"/>
        <v>0</v>
      </c>
      <c r="J177" s="18">
        <f t="shared" si="0"/>
        <v>0</v>
      </c>
      <c r="K177" s="19">
        <v>4.7000000000000002E-3</v>
      </c>
      <c r="L177" s="19">
        <f t="shared" si="1"/>
        <v>4.2300000000000004E-2</v>
      </c>
      <c r="N177" s="16">
        <f t="shared" si="2"/>
        <v>0</v>
      </c>
      <c r="P177" s="17" t="s">
        <v>78</v>
      </c>
      <c r="V177" s="20" t="s">
        <v>62</v>
      </c>
      <c r="X177" s="52" t="s">
        <v>392</v>
      </c>
      <c r="Y177" s="52" t="s">
        <v>392</v>
      </c>
      <c r="Z177" s="14" t="s">
        <v>383</v>
      </c>
      <c r="AA177" s="14" t="s">
        <v>78</v>
      </c>
      <c r="AJ177" s="4" t="s">
        <v>180</v>
      </c>
      <c r="AK177" s="4" t="s">
        <v>82</v>
      </c>
    </row>
    <row r="178" spans="1:37">
      <c r="A178" s="12">
        <v>70</v>
      </c>
      <c r="B178" s="13" t="s">
        <v>74</v>
      </c>
      <c r="C178" s="14" t="s">
        <v>394</v>
      </c>
      <c r="D178" s="15" t="s">
        <v>395</v>
      </c>
      <c r="E178" s="16">
        <v>2</v>
      </c>
      <c r="F178" s="17" t="s">
        <v>278</v>
      </c>
      <c r="H178" s="18">
        <f>ROUND(E178*G178,2)</f>
        <v>0</v>
      </c>
      <c r="J178" s="18">
        <f t="shared" si="0"/>
        <v>0</v>
      </c>
      <c r="L178" s="19">
        <f t="shared" si="1"/>
        <v>0</v>
      </c>
      <c r="N178" s="16">
        <f t="shared" si="2"/>
        <v>0</v>
      </c>
      <c r="P178" s="17" t="s">
        <v>78</v>
      </c>
      <c r="V178" s="20" t="s">
        <v>63</v>
      </c>
      <c r="X178" s="52" t="s">
        <v>396</v>
      </c>
      <c r="Y178" s="52" t="s">
        <v>394</v>
      </c>
      <c r="Z178" s="14" t="s">
        <v>264</v>
      </c>
      <c r="AJ178" s="4" t="s">
        <v>81</v>
      </c>
      <c r="AK178" s="4" t="s">
        <v>82</v>
      </c>
    </row>
    <row r="179" spans="1:37">
      <c r="A179" s="12">
        <v>71</v>
      </c>
      <c r="B179" s="13" t="s">
        <v>175</v>
      </c>
      <c r="C179" s="14" t="s">
        <v>397</v>
      </c>
      <c r="D179" s="15" t="s">
        <v>398</v>
      </c>
      <c r="E179" s="16">
        <v>2</v>
      </c>
      <c r="F179" s="17" t="s">
        <v>278</v>
      </c>
      <c r="I179" s="18">
        <f>ROUND(E179*G179,2)</f>
        <v>0</v>
      </c>
      <c r="J179" s="18">
        <f t="shared" si="0"/>
        <v>0</v>
      </c>
      <c r="K179" s="19">
        <v>0.04</v>
      </c>
      <c r="L179" s="19">
        <f t="shared" si="1"/>
        <v>0.08</v>
      </c>
      <c r="N179" s="16">
        <f t="shared" si="2"/>
        <v>0</v>
      </c>
      <c r="P179" s="17" t="s">
        <v>78</v>
      </c>
      <c r="V179" s="20" t="s">
        <v>62</v>
      </c>
      <c r="X179" s="52" t="s">
        <v>399</v>
      </c>
      <c r="Y179" s="52" t="s">
        <v>397</v>
      </c>
      <c r="Z179" s="14" t="s">
        <v>383</v>
      </c>
      <c r="AA179" s="14" t="s">
        <v>78</v>
      </c>
      <c r="AJ179" s="4" t="s">
        <v>180</v>
      </c>
      <c r="AK179" s="4" t="s">
        <v>82</v>
      </c>
    </row>
    <row r="180" spans="1:37">
      <c r="A180" s="12">
        <v>72</v>
      </c>
      <c r="B180" s="13" t="s">
        <v>74</v>
      </c>
      <c r="C180" s="14" t="s">
        <v>400</v>
      </c>
      <c r="D180" s="15" t="s">
        <v>401</v>
      </c>
      <c r="E180" s="16">
        <v>48</v>
      </c>
      <c r="F180" s="17" t="s">
        <v>278</v>
      </c>
      <c r="H180" s="18">
        <f>ROUND(E180*G180,2)</f>
        <v>0</v>
      </c>
      <c r="J180" s="18">
        <f t="shared" si="0"/>
        <v>0</v>
      </c>
      <c r="K180" s="19">
        <v>0.11241</v>
      </c>
      <c r="L180" s="19">
        <f t="shared" si="1"/>
        <v>5.3956799999999996</v>
      </c>
      <c r="N180" s="16">
        <f t="shared" si="2"/>
        <v>0</v>
      </c>
      <c r="P180" s="17" t="s">
        <v>78</v>
      </c>
      <c r="V180" s="20" t="s">
        <v>63</v>
      </c>
      <c r="X180" s="52" t="s">
        <v>402</v>
      </c>
      <c r="Y180" s="52" t="s">
        <v>400</v>
      </c>
      <c r="Z180" s="14" t="s">
        <v>264</v>
      </c>
      <c r="AJ180" s="4" t="s">
        <v>81</v>
      </c>
      <c r="AK180" s="4" t="s">
        <v>82</v>
      </c>
    </row>
    <row r="181" spans="1:37">
      <c r="A181" s="12">
        <v>73</v>
      </c>
      <c r="B181" s="13" t="s">
        <v>175</v>
      </c>
      <c r="C181" s="14" t="s">
        <v>403</v>
      </c>
      <c r="D181" s="15" t="s">
        <v>404</v>
      </c>
      <c r="E181" s="16">
        <v>168</v>
      </c>
      <c r="F181" s="17" t="s">
        <v>113</v>
      </c>
      <c r="I181" s="18">
        <f>ROUND(E181*G181,2)</f>
        <v>0</v>
      </c>
      <c r="J181" s="18">
        <f t="shared" si="0"/>
        <v>0</v>
      </c>
      <c r="K181" s="19">
        <v>1.2999999999999999E-3</v>
      </c>
      <c r="L181" s="19">
        <f t="shared" si="1"/>
        <v>0.21839999999999998</v>
      </c>
      <c r="N181" s="16">
        <f t="shared" si="2"/>
        <v>0</v>
      </c>
      <c r="P181" s="17" t="s">
        <v>78</v>
      </c>
      <c r="V181" s="20" t="s">
        <v>62</v>
      </c>
      <c r="X181" s="52" t="s">
        <v>403</v>
      </c>
      <c r="Y181" s="52" t="s">
        <v>403</v>
      </c>
      <c r="Z181" s="14" t="s">
        <v>383</v>
      </c>
      <c r="AA181" s="14" t="s">
        <v>78</v>
      </c>
      <c r="AJ181" s="4" t="s">
        <v>180</v>
      </c>
      <c r="AK181" s="4" t="s">
        <v>82</v>
      </c>
    </row>
    <row r="182" spans="1:37">
      <c r="D182" s="53" t="s">
        <v>405</v>
      </c>
      <c r="E182" s="54"/>
      <c r="F182" s="55"/>
      <c r="G182" s="56"/>
      <c r="H182" s="56"/>
      <c r="I182" s="56"/>
      <c r="J182" s="56"/>
      <c r="K182" s="57"/>
      <c r="L182" s="57"/>
      <c r="M182" s="54"/>
      <c r="N182" s="54"/>
      <c r="O182" s="55"/>
      <c r="P182" s="55"/>
      <c r="Q182" s="54"/>
      <c r="R182" s="54"/>
      <c r="S182" s="54"/>
      <c r="T182" s="58"/>
      <c r="U182" s="58"/>
      <c r="V182" s="58" t="s">
        <v>0</v>
      </c>
      <c r="W182" s="54"/>
      <c r="X182" s="59"/>
    </row>
    <row r="183" spans="1:37" ht="20.399999999999999">
      <c r="A183" s="12">
        <v>74</v>
      </c>
      <c r="B183" s="13" t="s">
        <v>74</v>
      </c>
      <c r="C183" s="14" t="s">
        <v>406</v>
      </c>
      <c r="D183" s="15" t="s">
        <v>407</v>
      </c>
      <c r="E183" s="16">
        <v>880</v>
      </c>
      <c r="F183" s="17" t="s">
        <v>77</v>
      </c>
      <c r="H183" s="18">
        <f>ROUND(E183*G183,2)</f>
        <v>0</v>
      </c>
      <c r="J183" s="18">
        <f>ROUND(E183*G183,2)</f>
        <v>0</v>
      </c>
      <c r="K183" s="19">
        <v>1.3999999999999999E-4</v>
      </c>
      <c r="L183" s="19">
        <f>E183*K183</f>
        <v>0.12319999999999999</v>
      </c>
      <c r="N183" s="16">
        <f>E183*M183</f>
        <v>0</v>
      </c>
      <c r="P183" s="17" t="s">
        <v>78</v>
      </c>
      <c r="V183" s="20" t="s">
        <v>63</v>
      </c>
      <c r="X183" s="52" t="s">
        <v>408</v>
      </c>
      <c r="Y183" s="52" t="s">
        <v>406</v>
      </c>
      <c r="Z183" s="14" t="s">
        <v>409</v>
      </c>
      <c r="AJ183" s="4" t="s">
        <v>81</v>
      </c>
      <c r="AK183" s="4" t="s">
        <v>82</v>
      </c>
    </row>
    <row r="184" spans="1:37">
      <c r="D184" s="53" t="s">
        <v>410</v>
      </c>
      <c r="E184" s="54"/>
      <c r="F184" s="55"/>
      <c r="G184" s="56"/>
      <c r="H184" s="56"/>
      <c r="I184" s="56"/>
      <c r="J184" s="56"/>
      <c r="K184" s="57"/>
      <c r="L184" s="57"/>
      <c r="M184" s="54"/>
      <c r="N184" s="54"/>
      <c r="O184" s="55"/>
      <c r="P184" s="55"/>
      <c r="Q184" s="54"/>
      <c r="R184" s="54"/>
      <c r="S184" s="54"/>
      <c r="T184" s="58"/>
      <c r="U184" s="58"/>
      <c r="V184" s="58" t="s">
        <v>0</v>
      </c>
      <c r="W184" s="54"/>
      <c r="X184" s="59"/>
    </row>
    <row r="185" spans="1:37">
      <c r="A185" s="12">
        <v>75</v>
      </c>
      <c r="B185" s="13" t="s">
        <v>74</v>
      </c>
      <c r="C185" s="14" t="s">
        <v>411</v>
      </c>
      <c r="D185" s="15" t="s">
        <v>412</v>
      </c>
      <c r="E185" s="16">
        <v>880</v>
      </c>
      <c r="F185" s="17" t="s">
        <v>77</v>
      </c>
      <c r="H185" s="18">
        <f>ROUND(E185*G185,2)</f>
        <v>0</v>
      </c>
      <c r="J185" s="18">
        <f>ROUND(E185*G185,2)</f>
        <v>0</v>
      </c>
      <c r="K185" s="19">
        <v>3.2000000000000003E-4</v>
      </c>
      <c r="L185" s="19">
        <f>E185*K185</f>
        <v>0.28160000000000002</v>
      </c>
      <c r="N185" s="16">
        <f>E185*M185</f>
        <v>0</v>
      </c>
      <c r="P185" s="17" t="s">
        <v>78</v>
      </c>
      <c r="V185" s="20" t="s">
        <v>63</v>
      </c>
      <c r="X185" s="52" t="s">
        <v>413</v>
      </c>
      <c r="Y185" s="52" t="s">
        <v>411</v>
      </c>
      <c r="Z185" s="14" t="s">
        <v>409</v>
      </c>
      <c r="AJ185" s="4" t="s">
        <v>81</v>
      </c>
      <c r="AK185" s="4" t="s">
        <v>82</v>
      </c>
    </row>
    <row r="186" spans="1:37">
      <c r="A186" s="12">
        <v>76</v>
      </c>
      <c r="B186" s="13" t="s">
        <v>74</v>
      </c>
      <c r="C186" s="14" t="s">
        <v>414</v>
      </c>
      <c r="D186" s="15" t="s">
        <v>415</v>
      </c>
      <c r="E186" s="16">
        <v>1032</v>
      </c>
      <c r="F186" s="17" t="s">
        <v>113</v>
      </c>
      <c r="H186" s="18">
        <f>ROUND(E186*G186,2)</f>
        <v>0</v>
      </c>
      <c r="J186" s="18">
        <f>ROUND(E186*G186,2)</f>
        <v>0</v>
      </c>
      <c r="K186" s="19">
        <v>9.0000000000000006E-5</v>
      </c>
      <c r="L186" s="19">
        <f>E186*K186</f>
        <v>9.2880000000000004E-2</v>
      </c>
      <c r="N186" s="16">
        <f>E186*M186</f>
        <v>0</v>
      </c>
      <c r="P186" s="17" t="s">
        <v>78</v>
      </c>
      <c r="V186" s="20" t="s">
        <v>63</v>
      </c>
      <c r="X186" s="52" t="s">
        <v>416</v>
      </c>
      <c r="Y186" s="52" t="s">
        <v>414</v>
      </c>
      <c r="Z186" s="14" t="s">
        <v>409</v>
      </c>
      <c r="AJ186" s="4" t="s">
        <v>81</v>
      </c>
      <c r="AK186" s="4" t="s">
        <v>82</v>
      </c>
    </row>
    <row r="187" spans="1:37">
      <c r="D187" s="53" t="s">
        <v>417</v>
      </c>
      <c r="E187" s="54"/>
      <c r="F187" s="55"/>
      <c r="G187" s="56"/>
      <c r="H187" s="56"/>
      <c r="I187" s="56"/>
      <c r="J187" s="56"/>
      <c r="K187" s="57"/>
      <c r="L187" s="57"/>
      <c r="M187" s="54"/>
      <c r="N187" s="54"/>
      <c r="O187" s="55"/>
      <c r="P187" s="55"/>
      <c r="Q187" s="54"/>
      <c r="R187" s="54"/>
      <c r="S187" s="54"/>
      <c r="T187" s="58"/>
      <c r="U187" s="58"/>
      <c r="V187" s="58" t="s">
        <v>0</v>
      </c>
      <c r="W187" s="54"/>
      <c r="X187" s="59"/>
    </row>
    <row r="188" spans="1:37">
      <c r="A188" s="12">
        <v>77</v>
      </c>
      <c r="B188" s="13" t="s">
        <v>74</v>
      </c>
      <c r="C188" s="14" t="s">
        <v>418</v>
      </c>
      <c r="D188" s="15" t="s">
        <v>419</v>
      </c>
      <c r="E188" s="16">
        <v>2128</v>
      </c>
      <c r="F188" s="17" t="s">
        <v>113</v>
      </c>
      <c r="H188" s="18">
        <f>ROUND(E188*G188,2)</f>
        <v>0</v>
      </c>
      <c r="J188" s="18">
        <f>ROUND(E188*G188,2)</f>
        <v>0</v>
      </c>
      <c r="K188" s="19">
        <v>1.8000000000000001E-4</v>
      </c>
      <c r="L188" s="19">
        <f>E188*K188</f>
        <v>0.38304000000000005</v>
      </c>
      <c r="N188" s="16">
        <f>E188*M188</f>
        <v>0</v>
      </c>
      <c r="P188" s="17" t="s">
        <v>78</v>
      </c>
      <c r="V188" s="20" t="s">
        <v>63</v>
      </c>
      <c r="X188" s="52" t="s">
        <v>420</v>
      </c>
      <c r="Y188" s="52" t="s">
        <v>418</v>
      </c>
      <c r="Z188" s="14" t="s">
        <v>409</v>
      </c>
      <c r="AJ188" s="4" t="s">
        <v>81</v>
      </c>
      <c r="AK188" s="4" t="s">
        <v>82</v>
      </c>
    </row>
    <row r="189" spans="1:37">
      <c r="D189" s="53" t="s">
        <v>421</v>
      </c>
      <c r="E189" s="54"/>
      <c r="F189" s="55"/>
      <c r="G189" s="56"/>
      <c r="H189" s="56"/>
      <c r="I189" s="56"/>
      <c r="J189" s="56"/>
      <c r="K189" s="57"/>
      <c r="L189" s="57"/>
      <c r="M189" s="54"/>
      <c r="N189" s="54"/>
      <c r="O189" s="55"/>
      <c r="P189" s="55"/>
      <c r="Q189" s="54"/>
      <c r="R189" s="54"/>
      <c r="S189" s="54"/>
      <c r="T189" s="58"/>
      <c r="U189" s="58"/>
      <c r="V189" s="58" t="s">
        <v>0</v>
      </c>
      <c r="W189" s="54"/>
      <c r="X189" s="59"/>
    </row>
    <row r="190" spans="1:37">
      <c r="A190" s="12">
        <v>78</v>
      </c>
      <c r="B190" s="13" t="s">
        <v>74</v>
      </c>
      <c r="C190" s="14" t="s">
        <v>422</v>
      </c>
      <c r="D190" s="15" t="s">
        <v>423</v>
      </c>
      <c r="E190" s="16">
        <v>1032</v>
      </c>
      <c r="F190" s="17" t="s">
        <v>113</v>
      </c>
      <c r="H190" s="18">
        <f>ROUND(E190*G190,2)</f>
        <v>0</v>
      </c>
      <c r="J190" s="18">
        <f>ROUND(E190*G190,2)</f>
        <v>0</v>
      </c>
      <c r="K190" s="19">
        <v>4.0000000000000003E-5</v>
      </c>
      <c r="L190" s="19">
        <f>E190*K190</f>
        <v>4.1280000000000004E-2</v>
      </c>
      <c r="N190" s="16">
        <f>E190*M190</f>
        <v>0</v>
      </c>
      <c r="P190" s="17" t="s">
        <v>78</v>
      </c>
      <c r="V190" s="20" t="s">
        <v>63</v>
      </c>
      <c r="X190" s="52" t="s">
        <v>424</v>
      </c>
      <c r="Y190" s="52" t="s">
        <v>422</v>
      </c>
      <c r="Z190" s="14" t="s">
        <v>409</v>
      </c>
      <c r="AJ190" s="4" t="s">
        <v>81</v>
      </c>
      <c r="AK190" s="4" t="s">
        <v>82</v>
      </c>
    </row>
    <row r="191" spans="1:37">
      <c r="A191" s="12">
        <v>79</v>
      </c>
      <c r="B191" s="13" t="s">
        <v>74</v>
      </c>
      <c r="C191" s="14" t="s">
        <v>425</v>
      </c>
      <c r="D191" s="15" t="s">
        <v>426</v>
      </c>
      <c r="E191" s="16">
        <v>2128</v>
      </c>
      <c r="F191" s="17" t="s">
        <v>113</v>
      </c>
      <c r="H191" s="18">
        <f>ROUND(E191*G191,2)</f>
        <v>0</v>
      </c>
      <c r="J191" s="18">
        <f>ROUND(E191*G191,2)</f>
        <v>0</v>
      </c>
      <c r="K191" s="19">
        <v>8.0000000000000007E-5</v>
      </c>
      <c r="L191" s="19">
        <f>E191*K191</f>
        <v>0.17024</v>
      </c>
      <c r="N191" s="16">
        <f>E191*M191</f>
        <v>0</v>
      </c>
      <c r="P191" s="17" t="s">
        <v>78</v>
      </c>
      <c r="V191" s="20" t="s">
        <v>63</v>
      </c>
      <c r="X191" s="52" t="s">
        <v>427</v>
      </c>
      <c r="Y191" s="52" t="s">
        <v>425</v>
      </c>
      <c r="Z191" s="14" t="s">
        <v>409</v>
      </c>
      <c r="AJ191" s="4" t="s">
        <v>81</v>
      </c>
      <c r="AK191" s="4" t="s">
        <v>82</v>
      </c>
    </row>
    <row r="192" spans="1:37">
      <c r="A192" s="12">
        <v>80</v>
      </c>
      <c r="B192" s="13" t="s">
        <v>74</v>
      </c>
      <c r="C192" s="14" t="s">
        <v>428</v>
      </c>
      <c r="D192" s="15" t="s">
        <v>429</v>
      </c>
      <c r="E192" s="16">
        <v>197</v>
      </c>
      <c r="F192" s="17" t="s">
        <v>77</v>
      </c>
      <c r="H192" s="18">
        <f>ROUND(E192*G192,2)</f>
        <v>0</v>
      </c>
      <c r="J192" s="18">
        <f>ROUND(E192*G192,2)</f>
        <v>0</v>
      </c>
      <c r="K192" s="19">
        <v>6.6E-4</v>
      </c>
      <c r="L192" s="19">
        <f>E192*K192</f>
        <v>0.13002</v>
      </c>
      <c r="N192" s="16">
        <f>E192*M192</f>
        <v>0</v>
      </c>
      <c r="P192" s="17" t="s">
        <v>78</v>
      </c>
      <c r="V192" s="20" t="s">
        <v>63</v>
      </c>
      <c r="X192" s="52" t="s">
        <v>430</v>
      </c>
      <c r="Y192" s="52" t="s">
        <v>428</v>
      </c>
      <c r="Z192" s="14" t="s">
        <v>409</v>
      </c>
      <c r="AJ192" s="4" t="s">
        <v>81</v>
      </c>
      <c r="AK192" s="4" t="s">
        <v>82</v>
      </c>
    </row>
    <row r="193" spans="1:37">
      <c r="D193" s="53" t="s">
        <v>431</v>
      </c>
      <c r="E193" s="54"/>
      <c r="F193" s="55"/>
      <c r="G193" s="56"/>
      <c r="H193" s="56"/>
      <c r="I193" s="56"/>
      <c r="J193" s="56"/>
      <c r="K193" s="57"/>
      <c r="L193" s="57"/>
      <c r="M193" s="54"/>
      <c r="N193" s="54"/>
      <c r="O193" s="55"/>
      <c r="P193" s="55"/>
      <c r="Q193" s="54"/>
      <c r="R193" s="54"/>
      <c r="S193" s="54"/>
      <c r="T193" s="58"/>
      <c r="U193" s="58"/>
      <c r="V193" s="58" t="s">
        <v>0</v>
      </c>
      <c r="W193" s="54"/>
      <c r="X193" s="59"/>
    </row>
    <row r="194" spans="1:37">
      <c r="D194" s="53" t="s">
        <v>432</v>
      </c>
      <c r="E194" s="54"/>
      <c r="F194" s="55"/>
      <c r="G194" s="56"/>
      <c r="H194" s="56"/>
      <c r="I194" s="56"/>
      <c r="J194" s="56"/>
      <c r="K194" s="57"/>
      <c r="L194" s="57"/>
      <c r="M194" s="54"/>
      <c r="N194" s="54"/>
      <c r="O194" s="55"/>
      <c r="P194" s="55"/>
      <c r="Q194" s="54"/>
      <c r="R194" s="54"/>
      <c r="S194" s="54"/>
      <c r="T194" s="58"/>
      <c r="U194" s="58"/>
      <c r="V194" s="58" t="s">
        <v>0</v>
      </c>
      <c r="W194" s="54"/>
      <c r="X194" s="59"/>
    </row>
    <row r="195" spans="1:37">
      <c r="A195" s="12">
        <v>81</v>
      </c>
      <c r="B195" s="13" t="s">
        <v>74</v>
      </c>
      <c r="C195" s="14" t="s">
        <v>433</v>
      </c>
      <c r="D195" s="15" t="s">
        <v>434</v>
      </c>
      <c r="E195" s="16">
        <v>197</v>
      </c>
      <c r="F195" s="17" t="s">
        <v>77</v>
      </c>
      <c r="H195" s="18">
        <f>ROUND(E195*G195,2)</f>
        <v>0</v>
      </c>
      <c r="J195" s="18">
        <f>ROUND(E195*G195,2)</f>
        <v>0</v>
      </c>
      <c r="K195" s="19">
        <v>3.2000000000000003E-4</v>
      </c>
      <c r="L195" s="19">
        <f>E195*K195</f>
        <v>6.3039999999999999E-2</v>
      </c>
      <c r="N195" s="16">
        <f>E195*M195</f>
        <v>0</v>
      </c>
      <c r="P195" s="17" t="s">
        <v>78</v>
      </c>
      <c r="V195" s="20" t="s">
        <v>63</v>
      </c>
      <c r="X195" s="52" t="s">
        <v>435</v>
      </c>
      <c r="Y195" s="52" t="s">
        <v>433</v>
      </c>
      <c r="Z195" s="14" t="s">
        <v>409</v>
      </c>
      <c r="AJ195" s="4" t="s">
        <v>81</v>
      </c>
      <c r="AK195" s="4" t="s">
        <v>82</v>
      </c>
    </row>
    <row r="196" spans="1:37">
      <c r="A196" s="12">
        <v>82</v>
      </c>
      <c r="B196" s="13" t="s">
        <v>74</v>
      </c>
      <c r="C196" s="14" t="s">
        <v>436</v>
      </c>
      <c r="D196" s="15" t="s">
        <v>437</v>
      </c>
      <c r="E196" s="16">
        <v>3160</v>
      </c>
      <c r="F196" s="17" t="s">
        <v>113</v>
      </c>
      <c r="H196" s="18">
        <f>ROUND(E196*G196,2)</f>
        <v>0</v>
      </c>
      <c r="J196" s="18">
        <f>ROUND(E196*G196,2)</f>
        <v>0</v>
      </c>
      <c r="L196" s="19">
        <f>E196*K196</f>
        <v>0</v>
      </c>
      <c r="N196" s="16">
        <f>E196*M196</f>
        <v>0</v>
      </c>
      <c r="P196" s="17" t="s">
        <v>78</v>
      </c>
      <c r="V196" s="20" t="s">
        <v>63</v>
      </c>
      <c r="X196" s="52" t="s">
        <v>438</v>
      </c>
      <c r="Y196" s="52" t="s">
        <v>436</v>
      </c>
      <c r="Z196" s="14" t="s">
        <v>409</v>
      </c>
      <c r="AJ196" s="4" t="s">
        <v>81</v>
      </c>
      <c r="AK196" s="4" t="s">
        <v>82</v>
      </c>
    </row>
    <row r="197" spans="1:37">
      <c r="D197" s="53" t="s">
        <v>439</v>
      </c>
      <c r="E197" s="54"/>
      <c r="F197" s="55"/>
      <c r="G197" s="56"/>
      <c r="H197" s="56"/>
      <c r="I197" s="56"/>
      <c r="J197" s="56"/>
      <c r="K197" s="57"/>
      <c r="L197" s="57"/>
      <c r="M197" s="54"/>
      <c r="N197" s="54"/>
      <c r="O197" s="55"/>
      <c r="P197" s="55"/>
      <c r="Q197" s="54"/>
      <c r="R197" s="54"/>
      <c r="S197" s="54"/>
      <c r="T197" s="58"/>
      <c r="U197" s="58"/>
      <c r="V197" s="58" t="s">
        <v>0</v>
      </c>
      <c r="W197" s="54"/>
      <c r="X197" s="59"/>
    </row>
    <row r="198" spans="1:37" ht="20.399999999999999">
      <c r="A198" s="12">
        <v>83</v>
      </c>
      <c r="B198" s="13" t="s">
        <v>74</v>
      </c>
      <c r="C198" s="14" t="s">
        <v>440</v>
      </c>
      <c r="D198" s="15" t="s">
        <v>441</v>
      </c>
      <c r="E198" s="16">
        <v>197</v>
      </c>
      <c r="F198" s="17" t="s">
        <v>77</v>
      </c>
      <c r="H198" s="18">
        <f>ROUND(E198*G198,2)</f>
        <v>0</v>
      </c>
      <c r="J198" s="18">
        <f>ROUND(E198*G198,2)</f>
        <v>0</v>
      </c>
      <c r="L198" s="19">
        <f>E198*K198</f>
        <v>0</v>
      </c>
      <c r="N198" s="16">
        <f>E198*M198</f>
        <v>0</v>
      </c>
      <c r="P198" s="17" t="s">
        <v>78</v>
      </c>
      <c r="V198" s="20" t="s">
        <v>63</v>
      </c>
      <c r="X198" s="52" t="s">
        <v>442</v>
      </c>
      <c r="Y198" s="52" t="s">
        <v>440</v>
      </c>
      <c r="Z198" s="14" t="s">
        <v>409</v>
      </c>
      <c r="AJ198" s="4" t="s">
        <v>81</v>
      </c>
      <c r="AK198" s="4" t="s">
        <v>82</v>
      </c>
    </row>
    <row r="199" spans="1:37">
      <c r="A199" s="12">
        <v>84</v>
      </c>
      <c r="B199" s="13" t="s">
        <v>74</v>
      </c>
      <c r="C199" s="14" t="s">
        <v>443</v>
      </c>
      <c r="D199" s="15" t="s">
        <v>444</v>
      </c>
      <c r="E199" s="16">
        <v>616</v>
      </c>
      <c r="F199" s="17" t="s">
        <v>113</v>
      </c>
      <c r="H199" s="18">
        <f>ROUND(E199*G199,2)</f>
        <v>0</v>
      </c>
      <c r="J199" s="18">
        <f>ROUND(E199*G199,2)</f>
        <v>0</v>
      </c>
      <c r="K199" s="19">
        <v>0.11534</v>
      </c>
      <c r="L199" s="19">
        <f>E199*K199</f>
        <v>71.049440000000004</v>
      </c>
      <c r="N199" s="16">
        <f>E199*M199</f>
        <v>0</v>
      </c>
      <c r="P199" s="17" t="s">
        <v>78</v>
      </c>
      <c r="V199" s="20" t="s">
        <v>63</v>
      </c>
      <c r="X199" s="52" t="s">
        <v>445</v>
      </c>
      <c r="Y199" s="52" t="s">
        <v>443</v>
      </c>
      <c r="Z199" s="14" t="s">
        <v>264</v>
      </c>
      <c r="AJ199" s="4" t="s">
        <v>81</v>
      </c>
      <c r="AK199" s="4" t="s">
        <v>82</v>
      </c>
    </row>
    <row r="200" spans="1:37">
      <c r="D200" s="53" t="s">
        <v>446</v>
      </c>
      <c r="E200" s="54"/>
      <c r="F200" s="55"/>
      <c r="G200" s="56"/>
      <c r="H200" s="56"/>
      <c r="I200" s="56"/>
      <c r="J200" s="56"/>
      <c r="K200" s="57"/>
      <c r="L200" s="57"/>
      <c r="M200" s="54"/>
      <c r="N200" s="54"/>
      <c r="O200" s="55"/>
      <c r="P200" s="55"/>
      <c r="Q200" s="54"/>
      <c r="R200" s="54"/>
      <c r="S200" s="54"/>
      <c r="T200" s="58"/>
      <c r="U200" s="58"/>
      <c r="V200" s="58" t="s">
        <v>0</v>
      </c>
      <c r="W200" s="54"/>
      <c r="X200" s="59"/>
    </row>
    <row r="201" spans="1:37">
      <c r="A201" s="12">
        <v>85</v>
      </c>
      <c r="B201" s="13" t="s">
        <v>74</v>
      </c>
      <c r="C201" s="14" t="s">
        <v>447</v>
      </c>
      <c r="D201" s="15" t="s">
        <v>448</v>
      </c>
      <c r="E201" s="16">
        <v>174</v>
      </c>
      <c r="F201" s="17" t="s">
        <v>113</v>
      </c>
      <c r="H201" s="18">
        <f>ROUND(E201*G201,2)</f>
        <v>0</v>
      </c>
      <c r="J201" s="18">
        <f>ROUND(E201*G201,2)</f>
        <v>0</v>
      </c>
      <c r="K201" s="19">
        <v>0.15554999999999999</v>
      </c>
      <c r="L201" s="19">
        <f>E201*K201</f>
        <v>27.0657</v>
      </c>
      <c r="N201" s="16">
        <f>E201*M201</f>
        <v>0</v>
      </c>
      <c r="P201" s="17" t="s">
        <v>78</v>
      </c>
      <c r="V201" s="20" t="s">
        <v>63</v>
      </c>
      <c r="X201" s="52" t="s">
        <v>449</v>
      </c>
      <c r="Y201" s="52" t="s">
        <v>447</v>
      </c>
      <c r="Z201" s="14" t="s">
        <v>264</v>
      </c>
      <c r="AJ201" s="4" t="s">
        <v>81</v>
      </c>
      <c r="AK201" s="4" t="s">
        <v>82</v>
      </c>
    </row>
    <row r="202" spans="1:37">
      <c r="D202" s="53" t="s">
        <v>450</v>
      </c>
      <c r="E202" s="54"/>
      <c r="F202" s="55"/>
      <c r="G202" s="56"/>
      <c r="H202" s="56"/>
      <c r="I202" s="56"/>
      <c r="J202" s="56"/>
      <c r="K202" s="57"/>
      <c r="L202" s="57"/>
      <c r="M202" s="54"/>
      <c r="N202" s="54"/>
      <c r="O202" s="55"/>
      <c r="P202" s="55"/>
      <c r="Q202" s="54"/>
      <c r="R202" s="54"/>
      <c r="S202" s="54"/>
      <c r="T202" s="58"/>
      <c r="U202" s="58"/>
      <c r="V202" s="58" t="s">
        <v>0</v>
      </c>
      <c r="W202" s="54"/>
      <c r="X202" s="59"/>
    </row>
    <row r="203" spans="1:37">
      <c r="A203" s="12">
        <v>86</v>
      </c>
      <c r="B203" s="13" t="s">
        <v>175</v>
      </c>
      <c r="C203" s="14" t="s">
        <v>451</v>
      </c>
      <c r="D203" s="15" t="s">
        <v>452</v>
      </c>
      <c r="E203" s="16">
        <v>813.7</v>
      </c>
      <c r="F203" s="17" t="s">
        <v>278</v>
      </c>
      <c r="I203" s="18">
        <f>ROUND(E203*G203,2)</f>
        <v>0</v>
      </c>
      <c r="J203" s="18">
        <f>ROUND(E203*G203,2)</f>
        <v>0</v>
      </c>
      <c r="K203" s="19">
        <v>0.08</v>
      </c>
      <c r="L203" s="19">
        <f>E203*K203</f>
        <v>65.096000000000004</v>
      </c>
      <c r="N203" s="16">
        <f>E203*M203</f>
        <v>0</v>
      </c>
      <c r="P203" s="17" t="s">
        <v>78</v>
      </c>
      <c r="V203" s="20" t="s">
        <v>62</v>
      </c>
      <c r="X203" s="52" t="s">
        <v>451</v>
      </c>
      <c r="Y203" s="52" t="s">
        <v>451</v>
      </c>
      <c r="Z203" s="14" t="s">
        <v>357</v>
      </c>
      <c r="AA203" s="14" t="s">
        <v>78</v>
      </c>
      <c r="AJ203" s="4" t="s">
        <v>180</v>
      </c>
      <c r="AK203" s="4" t="s">
        <v>82</v>
      </c>
    </row>
    <row r="204" spans="1:37">
      <c r="D204" s="53" t="s">
        <v>453</v>
      </c>
      <c r="E204" s="54"/>
      <c r="F204" s="55"/>
      <c r="G204" s="56"/>
      <c r="H204" s="56"/>
      <c r="I204" s="56"/>
      <c r="J204" s="56"/>
      <c r="K204" s="57"/>
      <c r="L204" s="57"/>
      <c r="M204" s="54"/>
      <c r="N204" s="54"/>
      <c r="O204" s="55"/>
      <c r="P204" s="55"/>
      <c r="Q204" s="54"/>
      <c r="R204" s="54"/>
      <c r="S204" s="54"/>
      <c r="T204" s="58"/>
      <c r="U204" s="58"/>
      <c r="V204" s="58" t="s">
        <v>0</v>
      </c>
      <c r="W204" s="54"/>
      <c r="X204" s="59"/>
    </row>
    <row r="205" spans="1:37">
      <c r="A205" s="12">
        <v>87</v>
      </c>
      <c r="B205" s="13" t="s">
        <v>74</v>
      </c>
      <c r="C205" s="14" t="s">
        <v>454</v>
      </c>
      <c r="D205" s="15" t="s">
        <v>455</v>
      </c>
      <c r="E205" s="16">
        <v>470</v>
      </c>
      <c r="F205" s="17" t="s">
        <v>113</v>
      </c>
      <c r="H205" s="18">
        <f>ROUND(E205*G205,2)</f>
        <v>0</v>
      </c>
      <c r="J205" s="18">
        <f>ROUND(E205*G205,2)</f>
        <v>0</v>
      </c>
      <c r="K205" s="19">
        <v>0.10562000000000001</v>
      </c>
      <c r="L205" s="19">
        <f>E205*K205</f>
        <v>49.641400000000004</v>
      </c>
      <c r="N205" s="16">
        <f>E205*M205</f>
        <v>0</v>
      </c>
      <c r="P205" s="17" t="s">
        <v>78</v>
      </c>
      <c r="V205" s="20" t="s">
        <v>63</v>
      </c>
      <c r="X205" s="52" t="s">
        <v>456</v>
      </c>
      <c r="Y205" s="52" t="s">
        <v>454</v>
      </c>
      <c r="Z205" s="14" t="s">
        <v>264</v>
      </c>
      <c r="AJ205" s="4" t="s">
        <v>81</v>
      </c>
      <c r="AK205" s="4" t="s">
        <v>82</v>
      </c>
    </row>
    <row r="206" spans="1:37">
      <c r="D206" s="53" t="s">
        <v>457</v>
      </c>
      <c r="E206" s="54"/>
      <c r="F206" s="55"/>
      <c r="G206" s="56"/>
      <c r="H206" s="56"/>
      <c r="I206" s="56"/>
      <c r="J206" s="56"/>
      <c r="K206" s="57"/>
      <c r="L206" s="57"/>
      <c r="M206" s="54"/>
      <c r="N206" s="54"/>
      <c r="O206" s="55"/>
      <c r="P206" s="55"/>
      <c r="Q206" s="54"/>
      <c r="R206" s="54"/>
      <c r="S206" s="54"/>
      <c r="T206" s="58"/>
      <c r="U206" s="58"/>
      <c r="V206" s="58" t="s">
        <v>0</v>
      </c>
      <c r="W206" s="54"/>
      <c r="X206" s="59"/>
    </row>
    <row r="207" spans="1:37">
      <c r="A207" s="12">
        <v>88</v>
      </c>
      <c r="B207" s="13" t="s">
        <v>175</v>
      </c>
      <c r="C207" s="14" t="s">
        <v>458</v>
      </c>
      <c r="D207" s="15" t="s">
        <v>459</v>
      </c>
      <c r="E207" s="16">
        <v>484.1</v>
      </c>
      <c r="F207" s="17" t="s">
        <v>278</v>
      </c>
      <c r="I207" s="18">
        <f>ROUND(E207*G207,2)</f>
        <v>0</v>
      </c>
      <c r="J207" s="18">
        <f>ROUND(E207*G207,2)</f>
        <v>0</v>
      </c>
      <c r="K207" s="19">
        <v>2.1999999999999999E-2</v>
      </c>
      <c r="L207" s="19">
        <f>E207*K207</f>
        <v>10.6502</v>
      </c>
      <c r="N207" s="16">
        <f>E207*M207</f>
        <v>0</v>
      </c>
      <c r="P207" s="17" t="s">
        <v>78</v>
      </c>
      <c r="V207" s="20" t="s">
        <v>62</v>
      </c>
      <c r="X207" s="52" t="s">
        <v>458</v>
      </c>
      <c r="Y207" s="52" t="s">
        <v>458</v>
      </c>
      <c r="Z207" s="14" t="s">
        <v>357</v>
      </c>
      <c r="AA207" s="14" t="s">
        <v>78</v>
      </c>
      <c r="AJ207" s="4" t="s">
        <v>180</v>
      </c>
      <c r="AK207" s="4" t="s">
        <v>82</v>
      </c>
    </row>
    <row r="208" spans="1:37">
      <c r="D208" s="53" t="s">
        <v>460</v>
      </c>
      <c r="E208" s="54"/>
      <c r="F208" s="55"/>
      <c r="G208" s="56"/>
      <c r="H208" s="56"/>
      <c r="I208" s="56"/>
      <c r="J208" s="56"/>
      <c r="K208" s="57"/>
      <c r="L208" s="57"/>
      <c r="M208" s="54"/>
      <c r="N208" s="54"/>
      <c r="O208" s="55"/>
      <c r="P208" s="55"/>
      <c r="Q208" s="54"/>
      <c r="R208" s="54"/>
      <c r="S208" s="54"/>
      <c r="T208" s="58"/>
      <c r="U208" s="58"/>
      <c r="V208" s="58" t="s">
        <v>0</v>
      </c>
      <c r="W208" s="54"/>
      <c r="X208" s="59"/>
    </row>
    <row r="209" spans="1:37">
      <c r="A209" s="12">
        <v>89</v>
      </c>
      <c r="B209" s="13" t="s">
        <v>74</v>
      </c>
      <c r="C209" s="14" t="s">
        <v>461</v>
      </c>
      <c r="D209" s="15" t="s">
        <v>462</v>
      </c>
      <c r="E209" s="16">
        <v>49</v>
      </c>
      <c r="F209" s="17" t="s">
        <v>113</v>
      </c>
      <c r="H209" s="18">
        <f>ROUND(E209*G209,2)</f>
        <v>0</v>
      </c>
      <c r="J209" s="18">
        <f>ROUND(E209*G209,2)</f>
        <v>0</v>
      </c>
      <c r="K209" s="19">
        <v>0.17488999999999999</v>
      </c>
      <c r="L209" s="19">
        <f>E209*K209</f>
        <v>8.5696099999999991</v>
      </c>
      <c r="N209" s="16">
        <f>E209*M209</f>
        <v>0</v>
      </c>
      <c r="P209" s="17" t="s">
        <v>78</v>
      </c>
      <c r="V209" s="20" t="s">
        <v>63</v>
      </c>
      <c r="X209" s="52" t="s">
        <v>463</v>
      </c>
      <c r="Y209" s="52" t="s">
        <v>461</v>
      </c>
      <c r="Z209" s="14" t="s">
        <v>264</v>
      </c>
      <c r="AJ209" s="4" t="s">
        <v>81</v>
      </c>
      <c r="AK209" s="4" t="s">
        <v>82</v>
      </c>
    </row>
    <row r="210" spans="1:37">
      <c r="D210" s="53" t="s">
        <v>464</v>
      </c>
      <c r="E210" s="54"/>
      <c r="F210" s="55"/>
      <c r="G210" s="56"/>
      <c r="H210" s="56"/>
      <c r="I210" s="56"/>
      <c r="J210" s="56"/>
      <c r="K210" s="57"/>
      <c r="L210" s="57"/>
      <c r="M210" s="54"/>
      <c r="N210" s="54"/>
      <c r="O210" s="55"/>
      <c r="P210" s="55"/>
      <c r="Q210" s="54"/>
      <c r="R210" s="54"/>
      <c r="S210" s="54"/>
      <c r="T210" s="58"/>
      <c r="U210" s="58"/>
      <c r="V210" s="58" t="s">
        <v>0</v>
      </c>
      <c r="W210" s="54"/>
      <c r="X210" s="59"/>
    </row>
    <row r="211" spans="1:37">
      <c r="A211" s="12">
        <v>90</v>
      </c>
      <c r="B211" s="13" t="s">
        <v>175</v>
      </c>
      <c r="C211" s="14" t="s">
        <v>465</v>
      </c>
      <c r="D211" s="15" t="s">
        <v>466</v>
      </c>
      <c r="E211" s="16">
        <v>50.47</v>
      </c>
      <c r="F211" s="17" t="s">
        <v>467</v>
      </c>
      <c r="I211" s="18">
        <f>ROUND(E211*G211,2)</f>
        <v>0</v>
      </c>
      <c r="J211" s="18">
        <f>ROUND(E211*G211,2)</f>
        <v>0</v>
      </c>
      <c r="L211" s="19">
        <f>E211*K211</f>
        <v>0</v>
      </c>
      <c r="N211" s="16">
        <f>E211*M211</f>
        <v>0</v>
      </c>
      <c r="P211" s="17" t="s">
        <v>78</v>
      </c>
      <c r="V211" s="20" t="s">
        <v>62</v>
      </c>
      <c r="X211" s="52" t="s">
        <v>465</v>
      </c>
      <c r="Y211" s="52" t="s">
        <v>465</v>
      </c>
      <c r="Z211" s="14" t="s">
        <v>194</v>
      </c>
      <c r="AA211" s="14" t="s">
        <v>78</v>
      </c>
      <c r="AJ211" s="4" t="s">
        <v>180</v>
      </c>
      <c r="AK211" s="4" t="s">
        <v>82</v>
      </c>
    </row>
    <row r="212" spans="1:37">
      <c r="A212" s="12">
        <v>91</v>
      </c>
      <c r="B212" s="13" t="s">
        <v>74</v>
      </c>
      <c r="C212" s="14" t="s">
        <v>468</v>
      </c>
      <c r="D212" s="15" t="s">
        <v>469</v>
      </c>
      <c r="E212" s="16">
        <v>55.905000000000001</v>
      </c>
      <c r="F212" s="17" t="s">
        <v>128</v>
      </c>
      <c r="H212" s="18">
        <f>ROUND(E212*G212,2)</f>
        <v>0</v>
      </c>
      <c r="J212" s="18">
        <f>ROUND(E212*G212,2)</f>
        <v>0</v>
      </c>
      <c r="K212" s="19">
        <v>2.3628499999999999</v>
      </c>
      <c r="L212" s="19">
        <f>E212*K212</f>
        <v>132.09512924999999</v>
      </c>
      <c r="N212" s="16">
        <f>E212*M212</f>
        <v>0</v>
      </c>
      <c r="P212" s="17" t="s">
        <v>78</v>
      </c>
      <c r="V212" s="20" t="s">
        <v>63</v>
      </c>
      <c r="X212" s="52" t="s">
        <v>470</v>
      </c>
      <c r="Y212" s="52" t="s">
        <v>468</v>
      </c>
      <c r="Z212" s="14" t="s">
        <v>264</v>
      </c>
      <c r="AJ212" s="4" t="s">
        <v>81</v>
      </c>
      <c r="AK212" s="4" t="s">
        <v>82</v>
      </c>
    </row>
    <row r="213" spans="1:37">
      <c r="D213" s="53" t="s">
        <v>471</v>
      </c>
      <c r="E213" s="54"/>
      <c r="F213" s="55"/>
      <c r="G213" s="56"/>
      <c r="H213" s="56"/>
      <c r="I213" s="56"/>
      <c r="J213" s="56"/>
      <c r="K213" s="57"/>
      <c r="L213" s="57"/>
      <c r="M213" s="54"/>
      <c r="N213" s="54"/>
      <c r="O213" s="55"/>
      <c r="P213" s="55"/>
      <c r="Q213" s="54"/>
      <c r="R213" s="54"/>
      <c r="S213" s="54"/>
      <c r="T213" s="58"/>
      <c r="U213" s="58"/>
      <c r="V213" s="58" t="s">
        <v>0</v>
      </c>
      <c r="W213" s="54"/>
      <c r="X213" s="59"/>
    </row>
    <row r="214" spans="1:37">
      <c r="D214" s="53" t="s">
        <v>472</v>
      </c>
      <c r="E214" s="54"/>
      <c r="F214" s="55"/>
      <c r="G214" s="56"/>
      <c r="H214" s="56"/>
      <c r="I214" s="56"/>
      <c r="J214" s="56"/>
      <c r="K214" s="57"/>
      <c r="L214" s="57"/>
      <c r="M214" s="54"/>
      <c r="N214" s="54"/>
      <c r="O214" s="55"/>
      <c r="P214" s="55"/>
      <c r="Q214" s="54"/>
      <c r="R214" s="54"/>
      <c r="S214" s="54"/>
      <c r="T214" s="58"/>
      <c r="U214" s="58"/>
      <c r="V214" s="58" t="s">
        <v>0</v>
      </c>
      <c r="W214" s="54"/>
      <c r="X214" s="59"/>
    </row>
    <row r="215" spans="1:37">
      <c r="A215" s="12">
        <v>92</v>
      </c>
      <c r="B215" s="13" t="s">
        <v>106</v>
      </c>
      <c r="C215" s="14" t="s">
        <v>473</v>
      </c>
      <c r="D215" s="15" t="s">
        <v>474</v>
      </c>
      <c r="E215" s="16">
        <v>103</v>
      </c>
      <c r="F215" s="17" t="s">
        <v>113</v>
      </c>
      <c r="H215" s="18">
        <f>ROUND(E215*G215,2)</f>
        <v>0</v>
      </c>
      <c r="J215" s="18">
        <f>ROUND(E215*G215,2)</f>
        <v>0</v>
      </c>
      <c r="K215" s="19">
        <v>2.0000000000000002E-5</v>
      </c>
      <c r="L215" s="19">
        <f>E215*K215</f>
        <v>2.0600000000000002E-3</v>
      </c>
      <c r="N215" s="16">
        <f>E215*M215</f>
        <v>0</v>
      </c>
      <c r="P215" s="17" t="s">
        <v>78</v>
      </c>
      <c r="V215" s="20" t="s">
        <v>63</v>
      </c>
      <c r="X215" s="52" t="s">
        <v>475</v>
      </c>
      <c r="Y215" s="52" t="s">
        <v>473</v>
      </c>
      <c r="Z215" s="14" t="s">
        <v>264</v>
      </c>
      <c r="AJ215" s="4" t="s">
        <v>81</v>
      </c>
      <c r="AK215" s="4" t="s">
        <v>82</v>
      </c>
    </row>
    <row r="216" spans="1:37">
      <c r="D216" s="53" t="s">
        <v>476</v>
      </c>
      <c r="E216" s="54"/>
      <c r="F216" s="55"/>
      <c r="G216" s="56"/>
      <c r="H216" s="56"/>
      <c r="I216" s="56"/>
      <c r="J216" s="56"/>
      <c r="K216" s="57"/>
      <c r="L216" s="57"/>
      <c r="M216" s="54"/>
      <c r="N216" s="54"/>
      <c r="O216" s="55"/>
      <c r="P216" s="55"/>
      <c r="Q216" s="54"/>
      <c r="R216" s="54"/>
      <c r="S216" s="54"/>
      <c r="T216" s="58"/>
      <c r="U216" s="58"/>
      <c r="V216" s="58" t="s">
        <v>0</v>
      </c>
      <c r="W216" s="54"/>
      <c r="X216" s="59"/>
    </row>
    <row r="217" spans="1:37">
      <c r="A217" s="12">
        <v>93</v>
      </c>
      <c r="B217" s="13" t="s">
        <v>106</v>
      </c>
      <c r="C217" s="14" t="s">
        <v>477</v>
      </c>
      <c r="D217" s="15" t="s">
        <v>478</v>
      </c>
      <c r="E217" s="16">
        <v>932</v>
      </c>
      <c r="F217" s="17" t="s">
        <v>113</v>
      </c>
      <c r="H217" s="18">
        <f>ROUND(E217*G217,2)</f>
        <v>0</v>
      </c>
      <c r="J217" s="18">
        <f>ROUND(E217*G217,2)</f>
        <v>0</v>
      </c>
      <c r="K217" s="19">
        <v>3.0000000000000001E-5</v>
      </c>
      <c r="L217" s="19">
        <f>E217*K217</f>
        <v>2.7960000000000002E-2</v>
      </c>
      <c r="N217" s="16">
        <f>E217*M217</f>
        <v>0</v>
      </c>
      <c r="P217" s="17" t="s">
        <v>78</v>
      </c>
      <c r="V217" s="20" t="s">
        <v>63</v>
      </c>
      <c r="X217" s="52" t="s">
        <v>479</v>
      </c>
      <c r="Y217" s="52" t="s">
        <v>477</v>
      </c>
      <c r="Z217" s="14" t="s">
        <v>264</v>
      </c>
      <c r="AJ217" s="4" t="s">
        <v>81</v>
      </c>
      <c r="AK217" s="4" t="s">
        <v>82</v>
      </c>
    </row>
    <row r="218" spans="1:37">
      <c r="D218" s="53" t="s">
        <v>480</v>
      </c>
      <c r="E218" s="54"/>
      <c r="F218" s="55"/>
      <c r="G218" s="56"/>
      <c r="H218" s="56"/>
      <c r="I218" s="56"/>
      <c r="J218" s="56"/>
      <c r="K218" s="57"/>
      <c r="L218" s="57"/>
      <c r="M218" s="54"/>
      <c r="N218" s="54"/>
      <c r="O218" s="55"/>
      <c r="P218" s="55"/>
      <c r="Q218" s="54"/>
      <c r="R218" s="54"/>
      <c r="S218" s="54"/>
      <c r="T218" s="58"/>
      <c r="U218" s="58"/>
      <c r="V218" s="58" t="s">
        <v>0</v>
      </c>
      <c r="W218" s="54"/>
      <c r="X218" s="59"/>
    </row>
    <row r="219" spans="1:37" ht="20.399999999999999">
      <c r="A219" s="12">
        <v>94</v>
      </c>
      <c r="B219" s="13" t="s">
        <v>74</v>
      </c>
      <c r="C219" s="14" t="s">
        <v>481</v>
      </c>
      <c r="D219" s="15" t="s">
        <v>482</v>
      </c>
      <c r="E219" s="16">
        <v>1300</v>
      </c>
      <c r="F219" s="17" t="s">
        <v>77</v>
      </c>
      <c r="H219" s="18">
        <f>ROUND(E219*G219,2)</f>
        <v>0</v>
      </c>
      <c r="J219" s="18">
        <f>ROUND(E219*G219,2)</f>
        <v>0</v>
      </c>
      <c r="L219" s="19">
        <f>E219*K219</f>
        <v>0</v>
      </c>
      <c r="N219" s="16">
        <f>E219*M219</f>
        <v>0</v>
      </c>
      <c r="P219" s="17" t="s">
        <v>78</v>
      </c>
      <c r="V219" s="20" t="s">
        <v>63</v>
      </c>
      <c r="X219" s="52" t="s">
        <v>483</v>
      </c>
      <c r="Y219" s="52" t="s">
        <v>481</v>
      </c>
      <c r="Z219" s="14" t="s">
        <v>264</v>
      </c>
      <c r="AJ219" s="4" t="s">
        <v>81</v>
      </c>
      <c r="AK219" s="4" t="s">
        <v>82</v>
      </c>
    </row>
    <row r="220" spans="1:37">
      <c r="D220" s="53" t="s">
        <v>484</v>
      </c>
      <c r="E220" s="54"/>
      <c r="F220" s="55"/>
      <c r="G220" s="56"/>
      <c r="H220" s="56"/>
      <c r="I220" s="56"/>
      <c r="J220" s="56"/>
      <c r="K220" s="57"/>
      <c r="L220" s="57"/>
      <c r="M220" s="54"/>
      <c r="N220" s="54"/>
      <c r="O220" s="55"/>
      <c r="P220" s="55"/>
      <c r="Q220" s="54"/>
      <c r="R220" s="54"/>
      <c r="S220" s="54"/>
      <c r="T220" s="58"/>
      <c r="U220" s="58"/>
      <c r="V220" s="58" t="s">
        <v>0</v>
      </c>
      <c r="W220" s="54"/>
      <c r="X220" s="59"/>
    </row>
    <row r="221" spans="1:37">
      <c r="A221" s="12">
        <v>95</v>
      </c>
      <c r="B221" s="13" t="s">
        <v>198</v>
      </c>
      <c r="C221" s="14" t="s">
        <v>485</v>
      </c>
      <c r="D221" s="15" t="s">
        <v>486</v>
      </c>
      <c r="E221" s="16">
        <v>2</v>
      </c>
      <c r="F221" s="17" t="s">
        <v>278</v>
      </c>
      <c r="H221" s="18">
        <f>ROUND(E221*G221,2)</f>
        <v>0</v>
      </c>
      <c r="J221" s="18">
        <f>ROUND(E221*G221,2)</f>
        <v>0</v>
      </c>
      <c r="L221" s="19">
        <f>E221*K221</f>
        <v>0</v>
      </c>
      <c r="N221" s="16">
        <f>E221*M221</f>
        <v>0</v>
      </c>
      <c r="P221" s="17" t="s">
        <v>78</v>
      </c>
      <c r="V221" s="20" t="s">
        <v>63</v>
      </c>
      <c r="X221" s="52" t="s">
        <v>487</v>
      </c>
      <c r="Y221" s="52" t="s">
        <v>485</v>
      </c>
      <c r="Z221" s="14" t="s">
        <v>488</v>
      </c>
      <c r="AJ221" s="4" t="s">
        <v>81</v>
      </c>
      <c r="AK221" s="4" t="s">
        <v>82</v>
      </c>
    </row>
    <row r="222" spans="1:37">
      <c r="A222" s="12">
        <v>96</v>
      </c>
      <c r="B222" s="13" t="s">
        <v>175</v>
      </c>
      <c r="C222" s="14" t="s">
        <v>489</v>
      </c>
      <c r="D222" s="15" t="s">
        <v>490</v>
      </c>
      <c r="E222" s="16">
        <v>2</v>
      </c>
      <c r="F222" s="17" t="s">
        <v>278</v>
      </c>
      <c r="I222" s="18">
        <f>ROUND(E222*G222,2)</f>
        <v>0</v>
      </c>
      <c r="J222" s="18">
        <f>ROUND(E222*G222,2)</f>
        <v>0</v>
      </c>
      <c r="K222" s="19">
        <v>3.2000000000000001E-2</v>
      </c>
      <c r="L222" s="19">
        <f>E222*K222</f>
        <v>6.4000000000000001E-2</v>
      </c>
      <c r="N222" s="16">
        <f>E222*M222</f>
        <v>0</v>
      </c>
      <c r="P222" s="17" t="s">
        <v>78</v>
      </c>
      <c r="V222" s="20" t="s">
        <v>62</v>
      </c>
      <c r="X222" s="52" t="s">
        <v>489</v>
      </c>
      <c r="Y222" s="52" t="s">
        <v>489</v>
      </c>
      <c r="Z222" s="14" t="s">
        <v>194</v>
      </c>
      <c r="AA222" s="14" t="s">
        <v>78</v>
      </c>
      <c r="AJ222" s="4" t="s">
        <v>180</v>
      </c>
      <c r="AK222" s="4" t="s">
        <v>82</v>
      </c>
    </row>
    <row r="223" spans="1:37" ht="20.399999999999999">
      <c r="A223" s="12">
        <v>97</v>
      </c>
      <c r="B223" s="13" t="s">
        <v>222</v>
      </c>
      <c r="C223" s="14" t="s">
        <v>491</v>
      </c>
      <c r="D223" s="15" t="s">
        <v>492</v>
      </c>
      <c r="E223" s="16">
        <v>18</v>
      </c>
      <c r="F223" s="17" t="s">
        <v>278</v>
      </c>
      <c r="H223" s="18">
        <f>ROUND(E223*G223,2)</f>
        <v>0</v>
      </c>
      <c r="J223" s="18">
        <f>ROUND(E223*G223,2)</f>
        <v>0</v>
      </c>
      <c r="L223" s="19">
        <f>E223*K223</f>
        <v>0</v>
      </c>
      <c r="N223" s="16">
        <f>E223*M223</f>
        <v>0</v>
      </c>
      <c r="P223" s="17" t="s">
        <v>78</v>
      </c>
      <c r="V223" s="20" t="s">
        <v>63</v>
      </c>
      <c r="X223" s="52" t="s">
        <v>493</v>
      </c>
      <c r="Y223" s="52" t="s">
        <v>491</v>
      </c>
      <c r="Z223" s="14" t="s">
        <v>194</v>
      </c>
      <c r="AJ223" s="4" t="s">
        <v>81</v>
      </c>
      <c r="AK223" s="4" t="s">
        <v>82</v>
      </c>
    </row>
    <row r="224" spans="1:37">
      <c r="A224" s="12">
        <v>98</v>
      </c>
      <c r="B224" s="13" t="s">
        <v>494</v>
      </c>
      <c r="C224" s="14" t="s">
        <v>495</v>
      </c>
      <c r="D224" s="15" t="s">
        <v>496</v>
      </c>
      <c r="E224" s="16">
        <v>2.52</v>
      </c>
      <c r="F224" s="17" t="s">
        <v>128</v>
      </c>
      <c r="H224" s="18">
        <f>ROUND(E224*G224,2)</f>
        <v>0</v>
      </c>
      <c r="J224" s="18">
        <f>ROUND(E224*G224,2)</f>
        <v>0</v>
      </c>
      <c r="K224" s="19">
        <v>1.5E-3</v>
      </c>
      <c r="L224" s="19">
        <f>E224*K224</f>
        <v>3.7799999999999999E-3</v>
      </c>
      <c r="M224" s="16">
        <v>2.2000000000000002</v>
      </c>
      <c r="N224" s="16">
        <f>E224*M224</f>
        <v>5.5440000000000005</v>
      </c>
      <c r="P224" s="17" t="s">
        <v>78</v>
      </c>
      <c r="V224" s="20" t="s">
        <v>63</v>
      </c>
      <c r="X224" s="52" t="s">
        <v>497</v>
      </c>
      <c r="Y224" s="52" t="s">
        <v>495</v>
      </c>
      <c r="Z224" s="14" t="s">
        <v>80</v>
      </c>
      <c r="AJ224" s="4" t="s">
        <v>81</v>
      </c>
      <c r="AK224" s="4" t="s">
        <v>82</v>
      </c>
    </row>
    <row r="225" spans="1:37">
      <c r="D225" s="53" t="s">
        <v>498</v>
      </c>
      <c r="E225" s="54"/>
      <c r="F225" s="55"/>
      <c r="G225" s="56"/>
      <c r="H225" s="56"/>
      <c r="I225" s="56"/>
      <c r="J225" s="56"/>
      <c r="K225" s="57"/>
      <c r="L225" s="57"/>
      <c r="M225" s="54"/>
      <c r="N225" s="54"/>
      <c r="O225" s="55"/>
      <c r="P225" s="55"/>
      <c r="Q225" s="54"/>
      <c r="R225" s="54"/>
      <c r="S225" s="54"/>
      <c r="T225" s="58"/>
      <c r="U225" s="58"/>
      <c r="V225" s="58" t="s">
        <v>0</v>
      </c>
      <c r="W225" s="54"/>
      <c r="X225" s="59"/>
    </row>
    <row r="226" spans="1:37">
      <c r="A226" s="12">
        <v>99</v>
      </c>
      <c r="B226" s="13" t="s">
        <v>106</v>
      </c>
      <c r="C226" s="14" t="s">
        <v>499</v>
      </c>
      <c r="D226" s="15" t="s">
        <v>500</v>
      </c>
      <c r="E226" s="16">
        <v>4755.201</v>
      </c>
      <c r="F226" s="17" t="s">
        <v>250</v>
      </c>
      <c r="H226" s="18">
        <f>ROUND(E226*G226,2)</f>
        <v>0</v>
      </c>
      <c r="J226" s="18">
        <f>ROUND(E226*G226,2)</f>
        <v>0</v>
      </c>
      <c r="L226" s="19">
        <f>E226*K226</f>
        <v>0</v>
      </c>
      <c r="N226" s="16">
        <f>E226*M226</f>
        <v>0</v>
      </c>
      <c r="P226" s="17" t="s">
        <v>78</v>
      </c>
      <c r="V226" s="20" t="s">
        <v>63</v>
      </c>
      <c r="X226" s="52" t="s">
        <v>501</v>
      </c>
      <c r="Y226" s="52" t="s">
        <v>499</v>
      </c>
      <c r="Z226" s="14" t="s">
        <v>80</v>
      </c>
      <c r="AJ226" s="4" t="s">
        <v>81</v>
      </c>
      <c r="AK226" s="4" t="s">
        <v>82</v>
      </c>
    </row>
    <row r="227" spans="1:37">
      <c r="A227" s="12">
        <v>100</v>
      </c>
      <c r="B227" s="13" t="s">
        <v>106</v>
      </c>
      <c r="C227" s="14" t="s">
        <v>502</v>
      </c>
      <c r="D227" s="15" t="s">
        <v>503</v>
      </c>
      <c r="E227" s="16">
        <v>4755.201</v>
      </c>
      <c r="F227" s="17" t="s">
        <v>250</v>
      </c>
      <c r="H227" s="18">
        <f>ROUND(E227*G227,2)</f>
        <v>0</v>
      </c>
      <c r="J227" s="18">
        <f>ROUND(E227*G227,2)</f>
        <v>0</v>
      </c>
      <c r="L227" s="19">
        <f>E227*K227</f>
        <v>0</v>
      </c>
      <c r="N227" s="16">
        <f>E227*M227</f>
        <v>0</v>
      </c>
      <c r="P227" s="17" t="s">
        <v>78</v>
      </c>
      <c r="V227" s="20" t="s">
        <v>63</v>
      </c>
      <c r="X227" s="52" t="s">
        <v>504</v>
      </c>
      <c r="Y227" s="52" t="s">
        <v>502</v>
      </c>
      <c r="Z227" s="14" t="s">
        <v>80</v>
      </c>
      <c r="AJ227" s="4" t="s">
        <v>81</v>
      </c>
      <c r="AK227" s="4" t="s">
        <v>82</v>
      </c>
    </row>
    <row r="228" spans="1:37">
      <c r="D228" s="53" t="s">
        <v>505</v>
      </c>
      <c r="E228" s="54"/>
      <c r="F228" s="55"/>
      <c r="G228" s="56"/>
      <c r="H228" s="56"/>
      <c r="I228" s="56"/>
      <c r="J228" s="56"/>
      <c r="K228" s="57"/>
      <c r="L228" s="57"/>
      <c r="M228" s="54"/>
      <c r="N228" s="54"/>
      <c r="O228" s="55"/>
      <c r="P228" s="55"/>
      <c r="Q228" s="54"/>
      <c r="R228" s="54"/>
      <c r="S228" s="54"/>
      <c r="T228" s="58"/>
      <c r="U228" s="58"/>
      <c r="V228" s="58" t="s">
        <v>0</v>
      </c>
      <c r="W228" s="54"/>
      <c r="X228" s="59"/>
    </row>
    <row r="229" spans="1:37">
      <c r="A229" s="12">
        <v>101</v>
      </c>
      <c r="B229" s="13" t="s">
        <v>106</v>
      </c>
      <c r="C229" s="14" t="s">
        <v>506</v>
      </c>
      <c r="D229" s="15" t="s">
        <v>507</v>
      </c>
      <c r="E229" s="16">
        <v>95104.02</v>
      </c>
      <c r="F229" s="17" t="s">
        <v>250</v>
      </c>
      <c r="H229" s="18">
        <f>ROUND(E229*G229,2)</f>
        <v>0</v>
      </c>
      <c r="J229" s="18">
        <f>ROUND(E229*G229,2)</f>
        <v>0</v>
      </c>
      <c r="L229" s="19">
        <f>E229*K229</f>
        <v>0</v>
      </c>
      <c r="N229" s="16">
        <f>E229*M229</f>
        <v>0</v>
      </c>
      <c r="P229" s="17" t="s">
        <v>78</v>
      </c>
      <c r="V229" s="20" t="s">
        <v>63</v>
      </c>
      <c r="X229" s="52" t="s">
        <v>508</v>
      </c>
      <c r="Y229" s="52" t="s">
        <v>506</v>
      </c>
      <c r="Z229" s="14" t="s">
        <v>80</v>
      </c>
      <c r="AJ229" s="4" t="s">
        <v>81</v>
      </c>
      <c r="AK229" s="4" t="s">
        <v>82</v>
      </c>
    </row>
    <row r="230" spans="1:37">
      <c r="D230" s="53" t="s">
        <v>509</v>
      </c>
      <c r="E230" s="54"/>
      <c r="F230" s="55"/>
      <c r="G230" s="56"/>
      <c r="H230" s="56"/>
      <c r="I230" s="56"/>
      <c r="J230" s="56"/>
      <c r="K230" s="57"/>
      <c r="L230" s="57"/>
      <c r="M230" s="54"/>
      <c r="N230" s="54"/>
      <c r="O230" s="55"/>
      <c r="P230" s="55"/>
      <c r="Q230" s="54"/>
      <c r="R230" s="54"/>
      <c r="S230" s="54"/>
      <c r="T230" s="58"/>
      <c r="U230" s="58"/>
      <c r="V230" s="58" t="s">
        <v>0</v>
      </c>
      <c r="W230" s="54"/>
      <c r="X230" s="59"/>
    </row>
    <row r="231" spans="1:37">
      <c r="A231" s="12">
        <v>102</v>
      </c>
      <c r="B231" s="13" t="s">
        <v>106</v>
      </c>
      <c r="C231" s="14" t="s">
        <v>510</v>
      </c>
      <c r="D231" s="15" t="s">
        <v>511</v>
      </c>
      <c r="E231" s="16">
        <v>4755.201</v>
      </c>
      <c r="F231" s="17" t="s">
        <v>250</v>
      </c>
      <c r="H231" s="18">
        <f>ROUND(E231*G231,2)</f>
        <v>0</v>
      </c>
      <c r="J231" s="18">
        <f>ROUND(E231*G231,2)</f>
        <v>0</v>
      </c>
      <c r="L231" s="19">
        <f>E231*K231</f>
        <v>0</v>
      </c>
      <c r="N231" s="16">
        <f>E231*M231</f>
        <v>0</v>
      </c>
      <c r="P231" s="17" t="s">
        <v>78</v>
      </c>
      <c r="V231" s="20" t="s">
        <v>63</v>
      </c>
      <c r="X231" s="52" t="s">
        <v>512</v>
      </c>
      <c r="Y231" s="52" t="s">
        <v>510</v>
      </c>
      <c r="Z231" s="14" t="s">
        <v>80</v>
      </c>
      <c r="AJ231" s="4" t="s">
        <v>81</v>
      </c>
      <c r="AK231" s="4" t="s">
        <v>82</v>
      </c>
    </row>
    <row r="232" spans="1:37">
      <c r="A232" s="12">
        <v>103</v>
      </c>
      <c r="B232" s="13" t="s">
        <v>494</v>
      </c>
      <c r="C232" s="14" t="s">
        <v>513</v>
      </c>
      <c r="D232" s="15" t="s">
        <v>514</v>
      </c>
      <c r="E232" s="16">
        <v>924.86800000000005</v>
      </c>
      <c r="F232" s="17" t="s">
        <v>250</v>
      </c>
      <c r="H232" s="18">
        <f>ROUND(E232*G232,2)</f>
        <v>0</v>
      </c>
      <c r="J232" s="18">
        <f>ROUND(E232*G232,2)</f>
        <v>0</v>
      </c>
      <c r="L232" s="19">
        <f>E232*K232</f>
        <v>0</v>
      </c>
      <c r="N232" s="16">
        <f>E232*M232</f>
        <v>0</v>
      </c>
      <c r="P232" s="17" t="s">
        <v>78</v>
      </c>
      <c r="V232" s="20" t="s">
        <v>63</v>
      </c>
      <c r="X232" s="52" t="s">
        <v>515</v>
      </c>
      <c r="Y232" s="52" t="s">
        <v>513</v>
      </c>
      <c r="Z232" s="14" t="s">
        <v>80</v>
      </c>
      <c r="AJ232" s="4" t="s">
        <v>81</v>
      </c>
      <c r="AK232" s="4" t="s">
        <v>82</v>
      </c>
    </row>
    <row r="233" spans="1:37">
      <c r="D233" s="53" t="s">
        <v>516</v>
      </c>
      <c r="E233" s="54"/>
      <c r="F233" s="55"/>
      <c r="G233" s="56"/>
      <c r="H233" s="56"/>
      <c r="I233" s="56"/>
      <c r="J233" s="56"/>
      <c r="K233" s="57"/>
      <c r="L233" s="57"/>
      <c r="M233" s="54"/>
      <c r="N233" s="54"/>
      <c r="O233" s="55"/>
      <c r="P233" s="55"/>
      <c r="Q233" s="54"/>
      <c r="R233" s="54"/>
      <c r="S233" s="54"/>
      <c r="T233" s="58"/>
      <c r="U233" s="58"/>
      <c r="V233" s="58" t="s">
        <v>0</v>
      </c>
      <c r="W233" s="54"/>
      <c r="X233" s="59"/>
    </row>
    <row r="234" spans="1:37">
      <c r="A234" s="12">
        <v>104</v>
      </c>
      <c r="B234" s="13" t="s">
        <v>106</v>
      </c>
      <c r="C234" s="14" t="s">
        <v>517</v>
      </c>
      <c r="D234" s="15" t="s">
        <v>518</v>
      </c>
      <c r="E234" s="16">
        <v>3830.3330000000001</v>
      </c>
      <c r="F234" s="17" t="s">
        <v>250</v>
      </c>
      <c r="H234" s="18">
        <f>ROUND(E234*G234,2)</f>
        <v>0</v>
      </c>
      <c r="J234" s="18">
        <f>ROUND(E234*G234,2)</f>
        <v>0</v>
      </c>
      <c r="L234" s="19">
        <f>E234*K234</f>
        <v>0</v>
      </c>
      <c r="N234" s="16">
        <f>E234*M234</f>
        <v>0</v>
      </c>
      <c r="P234" s="17" t="s">
        <v>78</v>
      </c>
      <c r="V234" s="20" t="s">
        <v>63</v>
      </c>
      <c r="X234" s="52" t="s">
        <v>519</v>
      </c>
      <c r="Y234" s="52" t="s">
        <v>517</v>
      </c>
      <c r="Z234" s="14" t="s">
        <v>80</v>
      </c>
      <c r="AJ234" s="4" t="s">
        <v>81</v>
      </c>
      <c r="AK234" s="4" t="s">
        <v>82</v>
      </c>
    </row>
    <row r="235" spans="1:37">
      <c r="D235" s="53" t="s">
        <v>520</v>
      </c>
      <c r="E235" s="54"/>
      <c r="F235" s="55"/>
      <c r="G235" s="56"/>
      <c r="H235" s="56"/>
      <c r="I235" s="56"/>
      <c r="J235" s="56"/>
      <c r="K235" s="57"/>
      <c r="L235" s="57"/>
      <c r="M235" s="54"/>
      <c r="N235" s="54"/>
      <c r="O235" s="55"/>
      <c r="P235" s="55"/>
      <c r="Q235" s="54"/>
      <c r="R235" s="54"/>
      <c r="S235" s="54"/>
      <c r="T235" s="58"/>
      <c r="U235" s="58"/>
      <c r="V235" s="58" t="s">
        <v>0</v>
      </c>
      <c r="W235" s="54"/>
      <c r="X235" s="59"/>
    </row>
    <row r="236" spans="1:37">
      <c r="A236" s="12">
        <v>105</v>
      </c>
      <c r="B236" s="13" t="s">
        <v>106</v>
      </c>
      <c r="C236" s="14" t="s">
        <v>521</v>
      </c>
      <c r="D236" s="15" t="s">
        <v>522</v>
      </c>
      <c r="E236" s="16">
        <v>1315.28</v>
      </c>
      <c r="F236" s="17" t="s">
        <v>128</v>
      </c>
      <c r="H236" s="18">
        <f>ROUND(E236*G236,2)</f>
        <v>0</v>
      </c>
      <c r="J236" s="18">
        <f>ROUND(E236*G236,2)</f>
        <v>0</v>
      </c>
      <c r="L236" s="19">
        <f>E236*K236</f>
        <v>0</v>
      </c>
      <c r="N236" s="16">
        <f>E236*M236</f>
        <v>0</v>
      </c>
      <c r="P236" s="17" t="s">
        <v>78</v>
      </c>
      <c r="V236" s="20" t="s">
        <v>63</v>
      </c>
      <c r="X236" s="52" t="s">
        <v>523</v>
      </c>
      <c r="Y236" s="52" t="s">
        <v>521</v>
      </c>
      <c r="Z236" s="14" t="s">
        <v>80</v>
      </c>
      <c r="AJ236" s="4" t="s">
        <v>81</v>
      </c>
      <c r="AK236" s="4" t="s">
        <v>82</v>
      </c>
    </row>
    <row r="237" spans="1:37">
      <c r="A237" s="12">
        <v>106</v>
      </c>
      <c r="B237" s="13" t="s">
        <v>74</v>
      </c>
      <c r="C237" s="14" t="s">
        <v>524</v>
      </c>
      <c r="D237" s="15" t="s">
        <v>525</v>
      </c>
      <c r="E237" s="16">
        <v>11582.012000000001</v>
      </c>
      <c r="F237" s="17" t="s">
        <v>250</v>
      </c>
      <c r="H237" s="18">
        <f>ROUND(E237*G237,2)</f>
        <v>0</v>
      </c>
      <c r="J237" s="18">
        <f>ROUND(E237*G237,2)</f>
        <v>0</v>
      </c>
      <c r="L237" s="19">
        <f>E237*K237</f>
        <v>0</v>
      </c>
      <c r="N237" s="16">
        <f>E237*M237</f>
        <v>0</v>
      </c>
      <c r="P237" s="17" t="s">
        <v>78</v>
      </c>
      <c r="V237" s="20" t="s">
        <v>63</v>
      </c>
      <c r="X237" s="52" t="s">
        <v>526</v>
      </c>
      <c r="Y237" s="52" t="s">
        <v>524</v>
      </c>
      <c r="Z237" s="14" t="s">
        <v>264</v>
      </c>
      <c r="AJ237" s="4" t="s">
        <v>81</v>
      </c>
      <c r="AK237" s="4" t="s">
        <v>82</v>
      </c>
    </row>
    <row r="238" spans="1:37">
      <c r="D238" s="60" t="s">
        <v>527</v>
      </c>
      <c r="E238" s="61">
        <f>J238</f>
        <v>0</v>
      </c>
      <c r="H238" s="61">
        <f>SUM(H167:H237)</f>
        <v>0</v>
      </c>
      <c r="I238" s="61">
        <f>SUM(I167:I237)</f>
        <v>0</v>
      </c>
      <c r="J238" s="61">
        <f>SUM(J167:J237)</f>
        <v>0</v>
      </c>
      <c r="L238" s="62">
        <f>SUM(L167:L237)</f>
        <v>385.72785925000005</v>
      </c>
      <c r="N238" s="63">
        <f>SUM(N167:N237)</f>
        <v>5.5440000000000005</v>
      </c>
      <c r="W238" s="16">
        <f>SUM(W167:W237)</f>
        <v>0</v>
      </c>
    </row>
    <row r="240" spans="1:37">
      <c r="D240" s="60" t="s">
        <v>528</v>
      </c>
      <c r="E240" s="63">
        <f>J240</f>
        <v>0</v>
      </c>
      <c r="H240" s="61">
        <f>+H70+H91+H111+H119+H160+H165+H238</f>
        <v>0</v>
      </c>
      <c r="I240" s="61">
        <f>+I70+I91+I111+I119+I160+I165+I238</f>
        <v>0</v>
      </c>
      <c r="J240" s="61">
        <f>+J70+J91+J111+J119+J160+J165+J238</f>
        <v>0</v>
      </c>
      <c r="L240" s="62">
        <f>+L70+L91+L111+L119+L160+L165+L238</f>
        <v>11582.01197564</v>
      </c>
      <c r="N240" s="63">
        <f>+N70+N91+N111+N119+N160+N165+N238</f>
        <v>4755.2009999999991</v>
      </c>
      <c r="W240" s="16">
        <f>+W70+W91+W111+W119+W160+W165+W238</f>
        <v>0</v>
      </c>
    </row>
    <row r="242" spans="1:37">
      <c r="B242" s="51" t="s">
        <v>529</v>
      </c>
    </row>
    <row r="243" spans="1:37">
      <c r="B243" s="14" t="s">
        <v>530</v>
      </c>
    </row>
    <row r="244" spans="1:37">
      <c r="A244" s="12">
        <v>107</v>
      </c>
      <c r="B244" s="13" t="s">
        <v>531</v>
      </c>
      <c r="C244" s="14" t="s">
        <v>532</v>
      </c>
      <c r="D244" s="15" t="s">
        <v>533</v>
      </c>
      <c r="E244" s="16">
        <v>26.35</v>
      </c>
      <c r="F244" s="17" t="s">
        <v>77</v>
      </c>
      <c r="H244" s="18">
        <f>ROUND(E244*G244,2)</f>
        <v>0</v>
      </c>
      <c r="J244" s="18">
        <f>ROUND(E244*G244,2)</f>
        <v>0</v>
      </c>
      <c r="K244" s="19">
        <v>2.1000000000000001E-4</v>
      </c>
      <c r="L244" s="19">
        <f>E244*K244</f>
        <v>5.5335000000000002E-3</v>
      </c>
      <c r="N244" s="16">
        <f>E244*M244</f>
        <v>0</v>
      </c>
      <c r="P244" s="17" t="s">
        <v>78</v>
      </c>
      <c r="V244" s="20" t="s">
        <v>534</v>
      </c>
      <c r="X244" s="52" t="s">
        <v>535</v>
      </c>
      <c r="Y244" s="52" t="s">
        <v>532</v>
      </c>
      <c r="Z244" s="14" t="s">
        <v>536</v>
      </c>
      <c r="AJ244" s="4" t="s">
        <v>537</v>
      </c>
      <c r="AK244" s="4" t="s">
        <v>82</v>
      </c>
    </row>
    <row r="245" spans="1:37">
      <c r="D245" s="53" t="s">
        <v>240</v>
      </c>
      <c r="E245" s="54"/>
      <c r="F245" s="55"/>
      <c r="G245" s="56"/>
      <c r="H245" s="56"/>
      <c r="I245" s="56"/>
      <c r="J245" s="56"/>
      <c r="K245" s="57"/>
      <c r="L245" s="57"/>
      <c r="M245" s="54"/>
      <c r="N245" s="54"/>
      <c r="O245" s="55"/>
      <c r="P245" s="55"/>
      <c r="Q245" s="54"/>
      <c r="R245" s="54"/>
      <c r="S245" s="54"/>
      <c r="T245" s="58"/>
      <c r="U245" s="58"/>
      <c r="V245" s="58" t="s">
        <v>0</v>
      </c>
      <c r="W245" s="54"/>
      <c r="X245" s="59"/>
    </row>
    <row r="246" spans="1:37">
      <c r="A246" s="12">
        <v>108</v>
      </c>
      <c r="B246" s="13" t="s">
        <v>175</v>
      </c>
      <c r="C246" s="14" t="s">
        <v>538</v>
      </c>
      <c r="D246" s="15" t="s">
        <v>539</v>
      </c>
      <c r="E246" s="16">
        <v>30.83</v>
      </c>
      <c r="F246" s="17" t="s">
        <v>77</v>
      </c>
      <c r="I246" s="18">
        <f>ROUND(E246*G246,2)</f>
        <v>0</v>
      </c>
      <c r="J246" s="18">
        <f>ROUND(E246*G246,2)</f>
        <v>0</v>
      </c>
      <c r="L246" s="19">
        <f>E246*K246</f>
        <v>0</v>
      </c>
      <c r="N246" s="16">
        <f>E246*M246</f>
        <v>0</v>
      </c>
      <c r="P246" s="17" t="s">
        <v>78</v>
      </c>
      <c r="V246" s="20" t="s">
        <v>62</v>
      </c>
      <c r="X246" s="52" t="s">
        <v>538</v>
      </c>
      <c r="Y246" s="52" t="s">
        <v>538</v>
      </c>
      <c r="Z246" s="14" t="s">
        <v>540</v>
      </c>
      <c r="AA246" s="14" t="s">
        <v>541</v>
      </c>
      <c r="AJ246" s="4" t="s">
        <v>542</v>
      </c>
      <c r="AK246" s="4" t="s">
        <v>82</v>
      </c>
    </row>
    <row r="247" spans="1:37">
      <c r="D247" s="53" t="s">
        <v>543</v>
      </c>
      <c r="E247" s="54"/>
      <c r="F247" s="55"/>
      <c r="G247" s="56"/>
      <c r="H247" s="56"/>
      <c r="I247" s="56"/>
      <c r="J247" s="56"/>
      <c r="K247" s="57"/>
      <c r="L247" s="57"/>
      <c r="M247" s="54"/>
      <c r="N247" s="54"/>
      <c r="O247" s="55"/>
      <c r="P247" s="55"/>
      <c r="Q247" s="54"/>
      <c r="R247" s="54"/>
      <c r="S247" s="54"/>
      <c r="T247" s="58"/>
      <c r="U247" s="58"/>
      <c r="V247" s="58" t="s">
        <v>0</v>
      </c>
      <c r="W247" s="54"/>
      <c r="X247" s="59"/>
    </row>
    <row r="248" spans="1:37">
      <c r="A248" s="12">
        <v>109</v>
      </c>
      <c r="B248" s="13" t="s">
        <v>531</v>
      </c>
      <c r="C248" s="14" t="s">
        <v>544</v>
      </c>
      <c r="D248" s="15" t="s">
        <v>545</v>
      </c>
      <c r="F248" s="17" t="s">
        <v>52</v>
      </c>
      <c r="H248" s="18">
        <f>ROUND(E248*G248,2)</f>
        <v>0</v>
      </c>
      <c r="J248" s="18">
        <f>ROUND(E248*G248,2)</f>
        <v>0</v>
      </c>
      <c r="L248" s="19">
        <f>E248*K248</f>
        <v>0</v>
      </c>
      <c r="N248" s="16">
        <f>E248*M248</f>
        <v>0</v>
      </c>
      <c r="P248" s="17" t="s">
        <v>78</v>
      </c>
      <c r="V248" s="20" t="s">
        <v>534</v>
      </c>
      <c r="X248" s="52" t="s">
        <v>546</v>
      </c>
      <c r="Y248" s="52" t="s">
        <v>544</v>
      </c>
      <c r="Z248" s="14" t="s">
        <v>536</v>
      </c>
      <c r="AJ248" s="4" t="s">
        <v>537</v>
      </c>
      <c r="AK248" s="4" t="s">
        <v>82</v>
      </c>
    </row>
    <row r="249" spans="1:37">
      <c r="D249" s="60" t="s">
        <v>547</v>
      </c>
      <c r="E249" s="61">
        <f>J249</f>
        <v>0</v>
      </c>
      <c r="H249" s="61">
        <f>SUM(H242:H248)</f>
        <v>0</v>
      </c>
      <c r="I249" s="61">
        <f>SUM(I242:I248)</f>
        <v>0</v>
      </c>
      <c r="J249" s="61">
        <f>SUM(J242:J248)</f>
        <v>0</v>
      </c>
      <c r="L249" s="62">
        <f>SUM(L242:L248)</f>
        <v>5.5335000000000002E-3</v>
      </c>
      <c r="N249" s="63">
        <f>SUM(N242:N248)</f>
        <v>0</v>
      </c>
      <c r="W249" s="16">
        <f>SUM(W242:W248)</f>
        <v>0</v>
      </c>
    </row>
    <row r="251" spans="1:37">
      <c r="B251" s="14" t="s">
        <v>548</v>
      </c>
    </row>
    <row r="252" spans="1:37">
      <c r="A252" s="12">
        <v>110</v>
      </c>
      <c r="B252" s="13" t="s">
        <v>549</v>
      </c>
      <c r="C252" s="14" t="s">
        <v>550</v>
      </c>
      <c r="D252" s="15" t="s">
        <v>551</v>
      </c>
      <c r="E252" s="16">
        <v>30.448</v>
      </c>
      <c r="F252" s="17" t="s">
        <v>77</v>
      </c>
      <c r="H252" s="18">
        <f>ROUND(E252*G252,2)</f>
        <v>0</v>
      </c>
      <c r="J252" s="18">
        <f>ROUND(E252*G252,2)</f>
        <v>0</v>
      </c>
      <c r="K252" s="19">
        <v>1.6000000000000001E-4</v>
      </c>
      <c r="L252" s="19">
        <f>E252*K252</f>
        <v>4.8716800000000006E-3</v>
      </c>
      <c r="N252" s="16">
        <f>E252*M252</f>
        <v>0</v>
      </c>
      <c r="P252" s="17" t="s">
        <v>78</v>
      </c>
      <c r="V252" s="20" t="s">
        <v>534</v>
      </c>
      <c r="X252" s="52" t="s">
        <v>552</v>
      </c>
      <c r="Y252" s="52" t="s">
        <v>550</v>
      </c>
      <c r="Z252" s="14" t="s">
        <v>553</v>
      </c>
      <c r="AJ252" s="4" t="s">
        <v>537</v>
      </c>
      <c r="AK252" s="4" t="s">
        <v>82</v>
      </c>
    </row>
    <row r="253" spans="1:37">
      <c r="D253" s="53" t="s">
        <v>554</v>
      </c>
      <c r="E253" s="54"/>
      <c r="F253" s="55"/>
      <c r="G253" s="56"/>
      <c r="H253" s="56"/>
      <c r="I253" s="56"/>
      <c r="J253" s="56"/>
      <c r="K253" s="57"/>
      <c r="L253" s="57"/>
      <c r="M253" s="54"/>
      <c r="N253" s="54"/>
      <c r="O253" s="55"/>
      <c r="P253" s="55"/>
      <c r="Q253" s="54"/>
      <c r="R253" s="54"/>
      <c r="S253" s="54"/>
      <c r="T253" s="58"/>
      <c r="U253" s="58"/>
      <c r="V253" s="58" t="s">
        <v>0</v>
      </c>
      <c r="W253" s="54"/>
      <c r="X253" s="59"/>
    </row>
    <row r="254" spans="1:37">
      <c r="A254" s="12">
        <v>111</v>
      </c>
      <c r="B254" s="13" t="s">
        <v>549</v>
      </c>
      <c r="C254" s="14" t="s">
        <v>555</v>
      </c>
      <c r="D254" s="15" t="s">
        <v>556</v>
      </c>
      <c r="E254" s="16">
        <v>30.448</v>
      </c>
      <c r="F254" s="17" t="s">
        <v>77</v>
      </c>
      <c r="H254" s="18">
        <f>ROUND(E254*G254,2)</f>
        <v>0</v>
      </c>
      <c r="J254" s="18">
        <f>ROUND(E254*G254,2)</f>
        <v>0</v>
      </c>
      <c r="K254" s="19">
        <v>8.0000000000000007E-5</v>
      </c>
      <c r="L254" s="19">
        <f>E254*K254</f>
        <v>2.4358400000000003E-3</v>
      </c>
      <c r="N254" s="16">
        <f>E254*M254</f>
        <v>0</v>
      </c>
      <c r="P254" s="17" t="s">
        <v>78</v>
      </c>
      <c r="V254" s="20" t="s">
        <v>534</v>
      </c>
      <c r="X254" s="52" t="s">
        <v>557</v>
      </c>
      <c r="Y254" s="52" t="s">
        <v>555</v>
      </c>
      <c r="Z254" s="14" t="s">
        <v>553</v>
      </c>
      <c r="AJ254" s="4" t="s">
        <v>537</v>
      </c>
      <c r="AK254" s="4" t="s">
        <v>82</v>
      </c>
    </row>
    <row r="255" spans="1:37">
      <c r="D255" s="60" t="s">
        <v>558</v>
      </c>
      <c r="E255" s="61">
        <f>J255</f>
        <v>0</v>
      </c>
      <c r="H255" s="61">
        <f>SUM(H251:H254)</f>
        <v>0</v>
      </c>
      <c r="I255" s="61">
        <f>SUM(I251:I254)</f>
        <v>0</v>
      </c>
      <c r="J255" s="61">
        <f>SUM(J251:J254)</f>
        <v>0</v>
      </c>
      <c r="L255" s="62">
        <f>SUM(L251:L254)</f>
        <v>7.3075200000000014E-3</v>
      </c>
      <c r="N255" s="63">
        <f>SUM(N251:N254)</f>
        <v>0</v>
      </c>
      <c r="W255" s="16">
        <f>SUM(W251:W254)</f>
        <v>0</v>
      </c>
    </row>
    <row r="257" spans="1:37">
      <c r="D257" s="60" t="s">
        <v>559</v>
      </c>
      <c r="E257" s="63">
        <f>J257</f>
        <v>0</v>
      </c>
      <c r="H257" s="61">
        <f>+H249+H255</f>
        <v>0</v>
      </c>
      <c r="I257" s="61">
        <f>+I249+I255</f>
        <v>0</v>
      </c>
      <c r="J257" s="61">
        <f>+J249+J255</f>
        <v>0</v>
      </c>
      <c r="L257" s="62">
        <f>+L249+L255</f>
        <v>1.2841020000000002E-2</v>
      </c>
      <c r="N257" s="63">
        <f>+N249+N255</f>
        <v>0</v>
      </c>
      <c r="W257" s="16">
        <f>+W249+W255</f>
        <v>0</v>
      </c>
    </row>
    <row r="259" spans="1:37">
      <c r="B259" s="51" t="s">
        <v>560</v>
      </c>
    </row>
    <row r="260" spans="1:37">
      <c r="B260" s="14" t="s">
        <v>561</v>
      </c>
    </row>
    <row r="261" spans="1:37">
      <c r="A261" s="12">
        <v>112</v>
      </c>
      <c r="B261" s="13" t="s">
        <v>562</v>
      </c>
      <c r="C261" s="14" t="s">
        <v>563</v>
      </c>
      <c r="D261" s="15" t="s">
        <v>564</v>
      </c>
      <c r="E261" s="16">
        <v>2</v>
      </c>
      <c r="F261" s="17" t="s">
        <v>278</v>
      </c>
      <c r="H261" s="18">
        <f>ROUND(E261*G261,2)</f>
        <v>0</v>
      </c>
      <c r="J261" s="18">
        <f>ROUND(E261*G261,2)</f>
        <v>0</v>
      </c>
      <c r="L261" s="19">
        <f>E261*K261</f>
        <v>0</v>
      </c>
      <c r="N261" s="16">
        <f>E261*M261</f>
        <v>0</v>
      </c>
      <c r="P261" s="17" t="s">
        <v>78</v>
      </c>
      <c r="V261" s="20" t="s">
        <v>565</v>
      </c>
      <c r="X261" s="52" t="s">
        <v>566</v>
      </c>
      <c r="Y261" s="52" t="s">
        <v>563</v>
      </c>
      <c r="Z261" s="14" t="s">
        <v>567</v>
      </c>
      <c r="AJ261" s="4" t="s">
        <v>568</v>
      </c>
      <c r="AK261" s="4" t="s">
        <v>82</v>
      </c>
    </row>
    <row r="262" spans="1:37">
      <c r="A262" s="12">
        <v>113</v>
      </c>
      <c r="B262" s="13" t="s">
        <v>562</v>
      </c>
      <c r="C262" s="14" t="s">
        <v>569</v>
      </c>
      <c r="D262" s="15" t="s">
        <v>570</v>
      </c>
      <c r="E262" s="16">
        <v>1</v>
      </c>
      <c r="F262" s="17" t="s">
        <v>278</v>
      </c>
      <c r="H262" s="18">
        <f>ROUND(E262*G262,2)</f>
        <v>0</v>
      </c>
      <c r="J262" s="18">
        <f>ROUND(E262*G262,2)</f>
        <v>0</v>
      </c>
      <c r="L262" s="19">
        <f>E262*K262</f>
        <v>0</v>
      </c>
      <c r="N262" s="16">
        <f>E262*M262</f>
        <v>0</v>
      </c>
      <c r="P262" s="17" t="s">
        <v>78</v>
      </c>
      <c r="V262" s="20" t="s">
        <v>565</v>
      </c>
      <c r="X262" s="52" t="s">
        <v>571</v>
      </c>
      <c r="Y262" s="52" t="s">
        <v>569</v>
      </c>
      <c r="Z262" s="14" t="s">
        <v>567</v>
      </c>
      <c r="AJ262" s="4" t="s">
        <v>568</v>
      </c>
      <c r="AK262" s="4" t="s">
        <v>82</v>
      </c>
    </row>
    <row r="263" spans="1:37">
      <c r="D263" s="60" t="s">
        <v>572</v>
      </c>
      <c r="E263" s="61">
        <f>J263</f>
        <v>0</v>
      </c>
      <c r="H263" s="61">
        <f>SUM(H259:H262)</f>
        <v>0</v>
      </c>
      <c r="I263" s="61">
        <f>SUM(I259:I262)</f>
        <v>0</v>
      </c>
      <c r="J263" s="61">
        <f>SUM(J259:J262)</f>
        <v>0</v>
      </c>
      <c r="L263" s="62">
        <f>SUM(L259:L262)</f>
        <v>0</v>
      </c>
      <c r="N263" s="63">
        <f>SUM(N259:N262)</f>
        <v>0</v>
      </c>
      <c r="W263" s="16">
        <f>SUM(W259:W262)</f>
        <v>0</v>
      </c>
    </row>
    <row r="265" spans="1:37">
      <c r="D265" s="60" t="s">
        <v>573</v>
      </c>
      <c r="E265" s="61">
        <f>J265</f>
        <v>0</v>
      </c>
      <c r="H265" s="61">
        <f>+H263</f>
        <v>0</v>
      </c>
      <c r="I265" s="61">
        <f>+I263</f>
        <v>0</v>
      </c>
      <c r="J265" s="61">
        <f>+J263</f>
        <v>0</v>
      </c>
      <c r="L265" s="62">
        <f>+L263</f>
        <v>0</v>
      </c>
      <c r="N265" s="63">
        <f>+N263</f>
        <v>0</v>
      </c>
      <c r="W265" s="16">
        <f>+W263</f>
        <v>0</v>
      </c>
    </row>
    <row r="267" spans="1:37">
      <c r="D267" s="64" t="s">
        <v>574</v>
      </c>
      <c r="E267" s="61">
        <f>J267</f>
        <v>0</v>
      </c>
      <c r="H267" s="61">
        <f>+H240+H257+H265</f>
        <v>0</v>
      </c>
      <c r="I267" s="61">
        <f>+I240+I257+I265</f>
        <v>0</v>
      </c>
      <c r="J267" s="61">
        <f>+J240+J257+J265</f>
        <v>0</v>
      </c>
      <c r="L267" s="62">
        <f>+L240+L257+L265</f>
        <v>11582.024816659999</v>
      </c>
      <c r="N267" s="63">
        <f>+N240+N257+N265</f>
        <v>4755.2009999999991</v>
      </c>
      <c r="W267" s="16">
        <f>+W240+W257+W265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Golejovci</cp:lastModifiedBy>
  <cp:revision>2</cp:revision>
  <cp:lastPrinted>2019-05-20T14:23:00Z</cp:lastPrinted>
  <dcterms:created xsi:type="dcterms:W3CDTF">1999-04-06T07:39:00Z</dcterms:created>
  <dcterms:modified xsi:type="dcterms:W3CDTF">2020-03-23T17:14:23Z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