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33_2024_B_LS Nitrianske Rudno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ponuka'!$A$1:$O$45</definedName>
  </definedNames>
  <calcPr calcId="162913"/>
</workbook>
</file>

<file path=xl/calcChain.xml><?xml version="1.0" encoding="utf-8"?>
<calcChain xmlns="http://schemas.openxmlformats.org/spreadsheetml/2006/main">
  <c r="G15" i="1" l="1"/>
  <c r="G16" i="1"/>
  <c r="G13" i="1" l="1"/>
  <c r="G14" i="1"/>
  <c r="G12" i="1" l="1"/>
  <c r="E30" i="1" l="1"/>
  <c r="F30" i="1"/>
  <c r="G30" i="1" l="1"/>
  <c r="L31" i="1"/>
  <c r="P12" i="1" l="1"/>
  <c r="P29" i="1" l="1"/>
  <c r="P28" i="1"/>
  <c r="P17" i="1" l="1"/>
  <c r="O31" i="1"/>
  <c r="P31" i="1" s="1"/>
  <c r="O33" i="1" l="1"/>
  <c r="O32" i="1" s="1"/>
</calcChain>
</file>

<file path=xl/sharedStrings.xml><?xml version="1.0" encoding="utf-8"?>
<sst xmlns="http://schemas.openxmlformats.org/spreadsheetml/2006/main" count="100" uniqueCount="83">
  <si>
    <t>Názov predmetu zákazky</t>
  </si>
  <si>
    <t>Objednávateľ</t>
  </si>
  <si>
    <t>JPRL</t>
  </si>
  <si>
    <t>Predpokladaný objem ťažby</t>
  </si>
  <si>
    <t>Druh ťažby</t>
  </si>
  <si>
    <t>Sklon v %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</si>
  <si>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</si>
  <si>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</si>
  <si>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</si>
  <si>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</si>
  <si>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</si>
  <si>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</si>
  <si>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</si>
  <si>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</si>
  <si>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</si>
  <si>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</si>
  <si>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</si>
  <si>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</si>
  <si>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</si>
  <si>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</si>
  <si>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</si>
  <si>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</si>
  <si>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</si>
  <si>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</si>
  <si>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</si>
  <si>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</si>
  <si>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</si>
  <si>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</si>
  <si>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</si>
  <si>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</si>
  <si>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</si>
  <si>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</si>
  <si>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</si>
  <si>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</si>
  <si>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</si>
  <si>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</si>
  <si>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</si>
  <si>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</si>
  <si>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</si>
  <si>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</si>
  <si>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</si>
  <si>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</si>
  <si>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</si>
  <si>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</si>
  <si>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</si>
  <si>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</si>
  <si>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</si>
  <si>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</si>
  <si>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</si>
  <si>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</si>
  <si>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</si>
  <si>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</si>
  <si>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</si>
  <si>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</si>
  <si>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</si>
  <si>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</si>
  <si>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</si>
  <si>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</si>
  <si>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</si>
  <si>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</si>
  <si>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</si>
  <si>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</si>
  <si>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</si>
  <si>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</si>
  <si>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</si>
  <si>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</si>
  <si>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</si>
  <si>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</si>
  <si>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Lesy SR š.p. OZ Považie</t>
  </si>
  <si>
    <t>VÚ-</t>
  </si>
  <si>
    <t>hmotna-tosť v m³</t>
  </si>
  <si>
    <r>
      <t xml:space="preserve"> Určenie začiatku a ukončenia prác bude určené v  Zákazkovom liste. ,</t>
    </r>
    <r>
      <rPr>
        <sz val="10"/>
        <rFont val="Arial"/>
        <family val="2"/>
        <charset val="238"/>
      </rPr>
      <t xml:space="preserve"> </t>
    </r>
  </si>
  <si>
    <t>dtto</t>
  </si>
  <si>
    <t>časť "B" - Ťažba a výroba sortimentov v lanovkových/ťažkoprístupných terénoch harvestermi a ich vývoz forwardermi z porastu lokality peň na vývozné miesto alebo odvozné miesto, v súčinnosti s kompaktným mobilným trakčným navijakom</t>
  </si>
  <si>
    <t>Lesnícke služby v ťažbovom procese - viacoperačné technológie na OZ Považie, VC  LS Nitrianske Rudno</t>
  </si>
  <si>
    <t>Lehota</t>
  </si>
  <si>
    <t>411 B 0</t>
  </si>
  <si>
    <t>Bukovec</t>
  </si>
  <si>
    <t>129 A 0</t>
  </si>
  <si>
    <t>130 2</t>
  </si>
  <si>
    <t>137 2</t>
  </si>
  <si>
    <r>
      <rPr>
        <b/>
        <sz val="11"/>
        <color theme="1"/>
        <rFont val="Calibri"/>
        <family val="2"/>
        <charset val="238"/>
        <scheme val="minor"/>
      </rPr>
      <t xml:space="preserve">* Požiadavky: 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Požadovaný termín vykonania zákazky: jún až október 2024.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Objednávateľ na požiadanie dodávateľa prác umožní obhliadku porastov. Kontaktná osoba:  Roman Balucha  0918 333 662</t>
    </r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</si>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</sst>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 wrapText="1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34" xfId="0" applyFont="1" applyFill="1" applyBorder="1" applyAlignment="1" applyProtection="1">
      <alignment horizontal="center" vertical="center" wrapText="1"/>
    </xf>
    <xf numFmtId="0" fontId="3" fillId="3" borderId="34" xfId="0" applyFont="1" applyFill="1" applyBorder="1" applyAlignment="1" applyProtection="1">
      <alignment horizontal="center" vertical="center"/>
    </xf>
    <xf numFmtId="4" fontId="6" fillId="3" borderId="35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5" xfId="0" applyFont="1" applyFill="1" applyBorder="1" applyProtection="1"/>
    <xf numFmtId="0" fontId="0" fillId="3" borderId="33" xfId="0" applyFill="1" applyBorder="1" applyProtection="1"/>
    <xf numFmtId="0" fontId="3" fillId="3" borderId="24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 applyProtection="1">
      <alignment vertical="center" wrapText="1"/>
    </xf>
    <xf numFmtId="0" fontId="10" fillId="3" borderId="41" xfId="0" applyFont="1" applyFill="1" applyBorder="1" applyAlignment="1" applyProtection="1">
      <alignment horizontal="center" vertical="center" wrapText="1"/>
    </xf>
    <xf numFmtId="0" fontId="0" fillId="3" borderId="6" xfId="0" applyFill="1" applyBorder="1" applyAlignment="1" applyProtection="1">
      <alignment horizontal="center" vertical="center"/>
    </xf>
    <xf numFmtId="0" fontId="10" fillId="3" borderId="6" xfId="0" applyFont="1" applyFill="1" applyBorder="1" applyAlignment="1" applyProtection="1">
      <alignment horizontal="center" vertical="center"/>
    </xf>
    <xf numFmtId="4" fontId="10" fillId="3" borderId="18" xfId="0" applyNumberFormat="1" applyFont="1" applyFill="1" applyBorder="1" applyAlignment="1" applyProtection="1">
      <alignment horizontal="center" vertical="center"/>
    </xf>
    <xf numFmtId="4" fontId="6" fillId="3" borderId="18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  <protection locked="0"/>
    </xf>
    <xf numFmtId="0" fontId="3" fillId="3" borderId="24" xfId="0" applyFont="1" applyFill="1" applyBorder="1" applyAlignment="1" applyProtection="1">
      <alignment horizontal="center" vertical="center"/>
    </xf>
    <xf numFmtId="0" fontId="6" fillId="3" borderId="30" xfId="0" applyFont="1" applyFill="1" applyBorder="1" applyAlignment="1" applyProtection="1">
      <alignment vertical="center" wrapText="1"/>
    </xf>
    <xf numFmtId="4" fontId="15" fillId="3" borderId="15" xfId="0" applyNumberFormat="1" applyFont="1" applyFill="1" applyBorder="1" applyAlignment="1" applyProtection="1">
      <alignment horizontal="center" vertical="center"/>
      <protection locked="0"/>
    </xf>
    <xf numFmtId="4" fontId="15" fillId="3" borderId="16" xfId="0" applyNumberFormat="1" applyFont="1" applyFill="1" applyBorder="1" applyAlignment="1" applyProtection="1">
      <alignment horizontal="center" vertical="center"/>
    </xf>
    <xf numFmtId="4" fontId="15" fillId="3" borderId="18" xfId="0" applyNumberFormat="1" applyFont="1" applyFill="1" applyBorder="1" applyAlignment="1" applyProtection="1">
      <alignment horizontal="center" vertical="center"/>
    </xf>
    <xf numFmtId="1" fontId="10" fillId="3" borderId="46" xfId="0" applyNumberFormat="1" applyFont="1" applyFill="1" applyBorder="1" applyAlignment="1" applyProtection="1">
      <alignment horizontal="right" vertical="center" wrapText="1"/>
    </xf>
    <xf numFmtId="1" fontId="10" fillId="3" borderId="24" xfId="0" applyNumberFormat="1" applyFont="1" applyFill="1" applyBorder="1" applyAlignment="1" applyProtection="1">
      <alignment horizontal="right" vertical="center"/>
    </xf>
    <xf numFmtId="1" fontId="10" fillId="3" borderId="1" xfId="0" applyNumberFormat="1" applyFont="1" applyFill="1" applyBorder="1" applyAlignment="1" applyProtection="1">
      <alignment horizontal="right" vertical="center"/>
    </xf>
    <xf numFmtId="1" fontId="10" fillId="3" borderId="38" xfId="0" applyNumberFormat="1" applyFont="1" applyFill="1" applyBorder="1" applyAlignment="1" applyProtection="1">
      <alignment horizontal="right" vertical="center"/>
    </xf>
    <xf numFmtId="1" fontId="10" fillId="3" borderId="47" xfId="0" applyNumberFormat="1" applyFont="1" applyFill="1" applyBorder="1" applyAlignment="1" applyProtection="1">
      <alignment horizontal="right" vertical="center"/>
    </xf>
    <xf numFmtId="1" fontId="10" fillId="3" borderId="48" xfId="0" applyNumberFormat="1" applyFont="1" applyFill="1" applyBorder="1" applyAlignment="1" applyProtection="1">
      <alignment horizontal="right" vertical="center" wrapText="1"/>
    </xf>
    <xf numFmtId="0" fontId="10" fillId="0" borderId="28" xfId="0" applyFont="1" applyFill="1" applyBorder="1" applyAlignment="1" applyProtection="1">
      <alignment horizontal="center" vertical="center" wrapText="1"/>
    </xf>
    <xf numFmtId="0" fontId="6" fillId="3" borderId="34" xfId="0" applyFont="1" applyFill="1" applyBorder="1" applyAlignment="1" applyProtection="1">
      <alignment vertical="center"/>
    </xf>
    <xf numFmtId="3" fontId="10" fillId="3" borderId="56" xfId="0" applyNumberFormat="1" applyFont="1" applyFill="1" applyBorder="1" applyAlignment="1" applyProtection="1">
      <alignment horizontal="right" vertical="center"/>
    </xf>
    <xf numFmtId="0" fontId="6" fillId="0" borderId="20" xfId="0" applyFont="1" applyFill="1" applyBorder="1" applyAlignment="1" applyProtection="1">
      <alignment vertical="center" wrapText="1"/>
    </xf>
    <xf numFmtId="49" fontId="10" fillId="0" borderId="21" xfId="0" applyNumberFormat="1" applyFont="1" applyFill="1" applyBorder="1" applyAlignment="1" applyProtection="1">
      <alignment horizontal="center" vertical="center"/>
    </xf>
    <xf numFmtId="1" fontId="10" fillId="0" borderId="22" xfId="0" applyNumberFormat="1" applyFont="1" applyFill="1" applyBorder="1" applyAlignment="1" applyProtection="1">
      <alignment horizontal="right" vertical="center" wrapText="1"/>
    </xf>
    <xf numFmtId="1" fontId="10" fillId="0" borderId="21" xfId="0" applyNumberFormat="1" applyFont="1" applyFill="1" applyBorder="1" applyAlignment="1" applyProtection="1">
      <alignment horizontal="right" vertical="center" wrapText="1"/>
    </xf>
    <xf numFmtId="1" fontId="10" fillId="0" borderId="44" xfId="0" applyNumberFormat="1" applyFont="1" applyFill="1" applyBorder="1" applyAlignment="1" applyProtection="1">
      <alignment horizontal="right" vertical="center" wrapText="1"/>
    </xf>
    <xf numFmtId="0" fontId="10" fillId="0" borderId="23" xfId="0" applyFont="1" applyFill="1" applyBorder="1" applyAlignment="1" applyProtection="1">
      <alignment horizontal="center" vertical="center" wrapText="1"/>
    </xf>
    <xf numFmtId="0" fontId="10" fillId="0" borderId="21" xfId="0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Alignment="1" applyProtection="1">
      <alignment horizontal="center" vertical="center"/>
    </xf>
    <xf numFmtId="4" fontId="10" fillId="0" borderId="16" xfId="0" applyNumberFormat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4" fontId="15" fillId="0" borderId="15" xfId="0" applyNumberFormat="1" applyFont="1" applyFill="1" applyBorder="1" applyAlignment="1" applyProtection="1">
      <alignment horizontal="center" vertical="center"/>
      <protection locked="0"/>
    </xf>
    <xf numFmtId="0" fontId="6" fillId="0" borderId="27" xfId="0" applyFont="1" applyFill="1" applyBorder="1" applyAlignment="1" applyProtection="1">
      <alignment vertical="center" wrapText="1"/>
    </xf>
    <xf numFmtId="49" fontId="10" fillId="0" borderId="28" xfId="0" applyNumberFormat="1" applyFont="1" applyFill="1" applyBorder="1" applyAlignment="1" applyProtection="1">
      <alignment horizontal="center" vertical="center"/>
    </xf>
    <xf numFmtId="1" fontId="10" fillId="0" borderId="40" xfId="0" applyNumberFormat="1" applyFont="1" applyFill="1" applyBorder="1" applyAlignment="1" applyProtection="1">
      <alignment horizontal="right" vertical="center" wrapText="1"/>
    </xf>
    <xf numFmtId="1" fontId="10" fillId="0" borderId="28" xfId="0" applyNumberFormat="1" applyFont="1" applyFill="1" applyBorder="1" applyAlignment="1" applyProtection="1">
      <alignment horizontal="right" vertical="center" wrapText="1"/>
    </xf>
    <xf numFmtId="1" fontId="10" fillId="0" borderId="46" xfId="0" applyNumberFormat="1" applyFont="1" applyFill="1" applyBorder="1" applyAlignment="1" applyProtection="1">
      <alignment horizontal="right" vertical="center" wrapText="1"/>
    </xf>
    <xf numFmtId="0" fontId="10" fillId="0" borderId="41" xfId="0" applyFont="1" applyFill="1" applyBorder="1" applyAlignment="1" applyProtection="1">
      <alignment horizontal="center" vertical="center" wrapText="1"/>
    </xf>
    <xf numFmtId="0" fontId="3" fillId="0" borderId="40" xfId="0" applyFont="1" applyFill="1" applyBorder="1" applyAlignment="1" applyProtection="1">
      <alignment horizontal="center" vertical="center"/>
    </xf>
    <xf numFmtId="4" fontId="6" fillId="0" borderId="29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1" fontId="10" fillId="0" borderId="24" xfId="0" applyNumberFormat="1" applyFont="1" applyFill="1" applyBorder="1" applyAlignment="1" applyProtection="1">
      <alignment horizontal="right" vertical="center"/>
    </xf>
    <xf numFmtId="1" fontId="10" fillId="0" borderId="1" xfId="0" applyNumberFormat="1" applyFont="1" applyFill="1" applyBorder="1" applyAlignment="1" applyProtection="1">
      <alignment horizontal="right" vertical="center"/>
    </xf>
    <xf numFmtId="0" fontId="3" fillId="0" borderId="24" xfId="0" applyFont="1" applyFill="1" applyBorder="1" applyAlignment="1" applyProtection="1">
      <alignment horizontal="center" vertical="center"/>
    </xf>
    <xf numFmtId="1" fontId="10" fillId="0" borderId="40" xfId="0" applyNumberFormat="1" applyFont="1" applyFill="1" applyBorder="1" applyAlignment="1" applyProtection="1">
      <alignment horizontal="right" vertical="center"/>
    </xf>
    <xf numFmtId="1" fontId="10" fillId="0" borderId="28" xfId="0" applyNumberFormat="1" applyFont="1" applyFill="1" applyBorder="1" applyAlignment="1" applyProtection="1">
      <alignment horizontal="right" vertical="center"/>
    </xf>
    <xf numFmtId="49" fontId="10" fillId="0" borderId="28" xfId="0" applyNumberFormat="1" applyFont="1" applyFill="1" applyBorder="1" applyAlignment="1" applyProtection="1">
      <alignment horizontal="center" vertical="center" wrapText="1"/>
    </xf>
    <xf numFmtId="4" fontId="15" fillId="0" borderId="16" xfId="0" applyNumberFormat="1" applyFont="1" applyFill="1" applyBorder="1" applyAlignment="1" applyProtection="1">
      <alignment horizontal="center" vertical="center"/>
    </xf>
    <xf numFmtId="2" fontId="10" fillId="0" borderId="28" xfId="0" applyNumberFormat="1" applyFont="1" applyFill="1" applyBorder="1" applyAlignment="1" applyProtection="1">
      <alignment horizontal="center" vertical="center" wrapText="1"/>
    </xf>
    <xf numFmtId="4" fontId="15" fillId="0" borderId="37" xfId="0" applyNumberFormat="1" applyFont="1" applyFill="1" applyBorder="1" applyAlignment="1" applyProtection="1">
      <alignment horizontal="center" vertical="center"/>
      <protection locked="0"/>
    </xf>
    <xf numFmtId="4" fontId="15" fillId="0" borderId="57" xfId="0" applyNumberFormat="1" applyFont="1" applyFill="1" applyBorder="1" applyAlignment="1" applyProtection="1">
      <alignment horizontal="center" vertical="center"/>
    </xf>
    <xf numFmtId="2" fontId="10" fillId="0" borderId="21" xfId="0" applyNumberFormat="1" applyFont="1" applyFill="1" applyBorder="1" applyAlignment="1" applyProtection="1">
      <alignment horizontal="center" vertical="center" wrapText="1"/>
    </xf>
    <xf numFmtId="2" fontId="10" fillId="0" borderId="1" xfId="0" applyNumberFormat="1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32" xfId="0" applyFont="1" applyFill="1" applyBorder="1" applyAlignment="1" applyProtection="1">
      <alignment horizontal="center" vertical="center"/>
    </xf>
    <xf numFmtId="0" fontId="0" fillId="3" borderId="39" xfId="0" applyFont="1" applyFill="1" applyBorder="1" applyAlignment="1" applyProtection="1">
      <alignment horizontal="center" vertical="center"/>
    </xf>
    <xf numFmtId="0" fontId="10" fillId="0" borderId="24" xfId="0" applyFont="1" applyFill="1" applyBorder="1" applyAlignment="1" applyProtection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3" fillId="3" borderId="24" xfId="0" applyFont="1" applyFill="1" applyBorder="1" applyAlignment="1" applyProtection="1">
      <alignment horizontal="center" vertical="center"/>
    </xf>
    <xf numFmtId="0" fontId="0" fillId="3" borderId="25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5" fillId="2" borderId="24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5" xfId="0" applyFont="1" applyFill="1" applyBorder="1" applyAlignment="1" applyProtection="1">
      <alignment horizontal="left"/>
      <protection locked="0"/>
    </xf>
    <xf numFmtId="0" fontId="0" fillId="2" borderId="2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49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50" xfId="0" applyFill="1" applyBorder="1" applyAlignment="1">
      <alignment horizontal="center" vertical="top" wrapText="1"/>
    </xf>
    <xf numFmtId="0" fontId="0" fillId="3" borderId="51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52" xfId="0" applyFill="1" applyBorder="1" applyAlignment="1">
      <alignment horizontal="center" vertical="top" wrapText="1"/>
    </xf>
    <xf numFmtId="0" fontId="0" fillId="0" borderId="53" xfId="0" applyBorder="1" applyAlignment="1">
      <alignment wrapText="1"/>
    </xf>
    <xf numFmtId="0" fontId="0" fillId="0" borderId="54" xfId="0" applyBorder="1" applyAlignment="1">
      <alignment wrapText="1"/>
    </xf>
    <xf numFmtId="0" fontId="0" fillId="0" borderId="55" xfId="0" applyBorder="1" applyAlignment="1">
      <alignment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58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center" vertical="center" wrapText="1"/>
    </xf>
    <xf numFmtId="0" fontId="6" fillId="3" borderId="43" xfId="0" applyFont="1" applyFill="1" applyBorder="1" applyAlignment="1" applyProtection="1">
      <alignment horizontal="center" vertical="center" wrapText="1"/>
    </xf>
    <xf numFmtId="0" fontId="6" fillId="3" borderId="44" xfId="0" applyFont="1" applyFill="1" applyBorder="1" applyAlignment="1" applyProtection="1">
      <alignment horizontal="center" vertical="center" wrapText="1"/>
    </xf>
    <xf numFmtId="0" fontId="6" fillId="3" borderId="45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10" fillId="0" borderId="22" xfId="0" applyFont="1" applyFill="1" applyBorder="1" applyAlignment="1" applyProtection="1">
      <alignment horizontal="center" vertical="center" wrapText="1"/>
    </xf>
    <xf numFmtId="0" fontId="10" fillId="0" borderId="23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5" xfId="0" applyFont="1" applyFill="1" applyBorder="1" applyAlignment="1" applyProtection="1">
      <alignment horizontal="left" vertical="center" wrapText="1"/>
    </xf>
    <xf numFmtId="0" fontId="0" fillId="0" borderId="37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tabSelected="1" zoomScaleNormal="100" zoomScaleSheetLayoutView="100" workbookViewId="0">
      <selection activeCell="P6" sqref="P6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4.710937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48" t="s">
        <v>63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6" t="s">
        <v>82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66</v>
      </c>
      <c r="O2" s="15"/>
    </row>
    <row r="3" spans="1:16" ht="18" x14ac:dyDescent="0.25">
      <c r="A3" s="17" t="s">
        <v>0</v>
      </c>
      <c r="B3" s="13"/>
      <c r="C3" s="163" t="s">
        <v>74</v>
      </c>
      <c r="D3" s="164"/>
      <c r="E3" s="164"/>
      <c r="F3" s="164"/>
      <c r="G3" s="164"/>
      <c r="H3" s="164"/>
      <c r="I3" s="164"/>
      <c r="J3" s="164"/>
      <c r="K3" s="164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58"/>
      <c r="F5" s="158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59" t="s">
        <v>68</v>
      </c>
      <c r="C6" s="159"/>
      <c r="D6" s="159"/>
      <c r="E6" s="159"/>
      <c r="F6" s="159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60"/>
      <c r="C7" s="160"/>
      <c r="D7" s="160"/>
      <c r="E7" s="160"/>
      <c r="F7" s="160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56" t="s">
        <v>64</v>
      </c>
      <c r="B8" s="157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45" t="s">
        <v>67</v>
      </c>
      <c r="B9" s="161" t="s">
        <v>2</v>
      </c>
      <c r="C9" s="168" t="s">
        <v>52</v>
      </c>
      <c r="D9" s="169"/>
      <c r="E9" s="170" t="s">
        <v>3</v>
      </c>
      <c r="F9" s="171"/>
      <c r="G9" s="172"/>
      <c r="H9" s="165" t="s">
        <v>4</v>
      </c>
      <c r="I9" s="145" t="s">
        <v>5</v>
      </c>
      <c r="J9" s="151" t="s">
        <v>70</v>
      </c>
      <c r="K9" s="154" t="s">
        <v>6</v>
      </c>
      <c r="L9" s="145" t="s">
        <v>53</v>
      </c>
      <c r="M9" s="145" t="s">
        <v>59</v>
      </c>
      <c r="N9" s="133" t="s">
        <v>57</v>
      </c>
      <c r="O9" s="136" t="s">
        <v>58</v>
      </c>
    </row>
    <row r="10" spans="1:16" ht="21.75" customHeight="1" x14ac:dyDescent="0.25">
      <c r="A10" s="25"/>
      <c r="B10" s="162"/>
      <c r="C10" s="139" t="s">
        <v>65</v>
      </c>
      <c r="D10" s="140"/>
      <c r="E10" s="139" t="s">
        <v>8</v>
      </c>
      <c r="F10" s="141" t="s">
        <v>9</v>
      </c>
      <c r="G10" s="143" t="s">
        <v>10</v>
      </c>
      <c r="H10" s="166"/>
      <c r="I10" s="146"/>
      <c r="J10" s="152"/>
      <c r="K10" s="155"/>
      <c r="L10" s="146"/>
      <c r="M10" s="146"/>
      <c r="N10" s="134"/>
      <c r="O10" s="137"/>
    </row>
    <row r="11" spans="1:16" ht="50.25" customHeight="1" thickBot="1" x14ac:dyDescent="0.3">
      <c r="A11" s="26"/>
      <c r="B11" s="162"/>
      <c r="C11" s="139"/>
      <c r="D11" s="140"/>
      <c r="E11" s="139"/>
      <c r="F11" s="142"/>
      <c r="G11" s="144"/>
      <c r="H11" s="167"/>
      <c r="I11" s="146"/>
      <c r="J11" s="153"/>
      <c r="K11" s="155"/>
      <c r="L11" s="147"/>
      <c r="M11" s="147"/>
      <c r="N11" s="135"/>
      <c r="O11" s="138"/>
    </row>
    <row r="12" spans="1:16" ht="97.5" customHeight="1" x14ac:dyDescent="0.25">
      <c r="A12" s="72" t="s">
        <v>75</v>
      </c>
      <c r="B12" s="73" t="s">
        <v>76</v>
      </c>
      <c r="C12" s="149" t="s">
        <v>73</v>
      </c>
      <c r="D12" s="150"/>
      <c r="E12" s="74">
        <v>27</v>
      </c>
      <c r="F12" s="75">
        <v>28</v>
      </c>
      <c r="G12" s="76">
        <f>E12+F12</f>
        <v>55</v>
      </c>
      <c r="H12" s="77" t="s">
        <v>69</v>
      </c>
      <c r="I12" s="78">
        <v>50</v>
      </c>
      <c r="J12" s="102">
        <v>0.16</v>
      </c>
      <c r="K12" s="79">
        <v>900</v>
      </c>
      <c r="L12" s="80">
        <v>2035.71</v>
      </c>
      <c r="M12" s="81" t="s">
        <v>60</v>
      </c>
      <c r="N12" s="100"/>
      <c r="O12" s="101"/>
      <c r="P12" s="12" t="str">
        <f>IF( O12=0," ", IF(100-((L12/O12)*100)&gt;20,"viac ako 20%",0))</f>
        <v xml:space="preserve"> </v>
      </c>
    </row>
    <row r="13" spans="1:16" x14ac:dyDescent="0.25">
      <c r="A13" s="83" t="s">
        <v>75</v>
      </c>
      <c r="B13" s="84" t="s">
        <v>76</v>
      </c>
      <c r="C13" s="111" t="s">
        <v>72</v>
      </c>
      <c r="D13" s="112"/>
      <c r="E13" s="85">
        <v>302</v>
      </c>
      <c r="F13" s="86">
        <v>0</v>
      </c>
      <c r="G13" s="87">
        <f t="shared" ref="G13:G16" si="0">E13+F13</f>
        <v>302</v>
      </c>
      <c r="H13" s="88" t="s">
        <v>36</v>
      </c>
      <c r="I13" s="69">
        <v>50</v>
      </c>
      <c r="J13" s="99">
        <v>0.23</v>
      </c>
      <c r="K13" s="89">
        <v>900</v>
      </c>
      <c r="L13" s="80">
        <v>9550.15</v>
      </c>
      <c r="M13" s="90" t="s">
        <v>60</v>
      </c>
      <c r="N13" s="82"/>
      <c r="O13" s="98"/>
      <c r="P13" s="12"/>
    </row>
    <row r="14" spans="1:16" x14ac:dyDescent="0.25">
      <c r="A14" s="83" t="s">
        <v>77</v>
      </c>
      <c r="B14" s="84" t="s">
        <v>78</v>
      </c>
      <c r="C14" s="111" t="s">
        <v>72</v>
      </c>
      <c r="D14" s="112"/>
      <c r="E14" s="85">
        <v>45</v>
      </c>
      <c r="F14" s="86">
        <v>25</v>
      </c>
      <c r="G14" s="87">
        <f t="shared" si="0"/>
        <v>70</v>
      </c>
      <c r="H14" s="88" t="s">
        <v>69</v>
      </c>
      <c r="I14" s="69">
        <v>60</v>
      </c>
      <c r="J14" s="99">
        <v>0.28000000000000003</v>
      </c>
      <c r="K14" s="89">
        <v>500</v>
      </c>
      <c r="L14" s="80">
        <v>1526.72</v>
      </c>
      <c r="M14" s="90" t="s">
        <v>60</v>
      </c>
      <c r="N14" s="82"/>
      <c r="O14" s="98"/>
      <c r="P14" s="12"/>
    </row>
    <row r="15" spans="1:16" x14ac:dyDescent="0.25">
      <c r="A15" s="83" t="s">
        <v>77</v>
      </c>
      <c r="B15" s="84" t="s">
        <v>79</v>
      </c>
      <c r="C15" s="111" t="s">
        <v>72</v>
      </c>
      <c r="D15" s="112"/>
      <c r="E15" s="85">
        <v>77</v>
      </c>
      <c r="F15" s="86">
        <v>20</v>
      </c>
      <c r="G15" s="87">
        <f t="shared" si="0"/>
        <v>97</v>
      </c>
      <c r="H15" s="88" t="s">
        <v>69</v>
      </c>
      <c r="I15" s="69">
        <v>65</v>
      </c>
      <c r="J15" s="99">
        <v>0.3</v>
      </c>
      <c r="K15" s="89">
        <v>300</v>
      </c>
      <c r="L15" s="80">
        <v>1893.35</v>
      </c>
      <c r="M15" s="90" t="s">
        <v>60</v>
      </c>
      <c r="N15" s="82"/>
      <c r="O15" s="98"/>
      <c r="P15" s="12"/>
    </row>
    <row r="16" spans="1:16" x14ac:dyDescent="0.25">
      <c r="A16" s="83" t="s">
        <v>77</v>
      </c>
      <c r="B16" s="84" t="s">
        <v>80</v>
      </c>
      <c r="C16" s="111" t="s">
        <v>72</v>
      </c>
      <c r="D16" s="112"/>
      <c r="E16" s="85">
        <v>98</v>
      </c>
      <c r="F16" s="86">
        <v>4</v>
      </c>
      <c r="G16" s="87">
        <f t="shared" si="0"/>
        <v>102</v>
      </c>
      <c r="H16" s="88" t="s">
        <v>69</v>
      </c>
      <c r="I16" s="69">
        <v>35</v>
      </c>
      <c r="J16" s="99">
        <v>0.23</v>
      </c>
      <c r="K16" s="89">
        <v>300</v>
      </c>
      <c r="L16" s="80">
        <v>1969.43</v>
      </c>
      <c r="M16" s="90" t="s">
        <v>60</v>
      </c>
      <c r="N16" s="82"/>
      <c r="O16" s="98"/>
      <c r="P16" s="12"/>
    </row>
    <row r="17" spans="1:16" x14ac:dyDescent="0.25">
      <c r="A17" s="83"/>
      <c r="B17" s="91"/>
      <c r="C17" s="111"/>
      <c r="D17" s="112"/>
      <c r="E17" s="92"/>
      <c r="F17" s="93"/>
      <c r="G17" s="87"/>
      <c r="H17" s="88"/>
      <c r="I17" s="91"/>
      <c r="J17" s="103"/>
      <c r="K17" s="94"/>
      <c r="L17" s="80"/>
      <c r="M17" s="90"/>
      <c r="N17" s="82"/>
      <c r="O17" s="98"/>
      <c r="P17" s="12" t="str">
        <f t="shared" ref="P17" si="1">IF( O17=0," ", IF(100-((L17/O17)*100)&gt;20,"viac ako 20%",0))</f>
        <v xml:space="preserve"> </v>
      </c>
    </row>
    <row r="18" spans="1:16" x14ac:dyDescent="0.25">
      <c r="A18" s="83"/>
      <c r="B18" s="69"/>
      <c r="C18" s="111"/>
      <c r="D18" s="112"/>
      <c r="E18" s="95"/>
      <c r="F18" s="96"/>
      <c r="G18" s="87"/>
      <c r="H18" s="88"/>
      <c r="I18" s="91"/>
      <c r="J18" s="99"/>
      <c r="K18" s="89"/>
      <c r="L18" s="80"/>
      <c r="M18" s="90"/>
      <c r="N18" s="82"/>
      <c r="O18" s="98"/>
      <c r="P18" s="12"/>
    </row>
    <row r="19" spans="1:16" x14ac:dyDescent="0.25">
      <c r="A19" s="83"/>
      <c r="B19" s="69"/>
      <c r="C19" s="111"/>
      <c r="D19" s="112"/>
      <c r="E19" s="95"/>
      <c r="F19" s="96"/>
      <c r="G19" s="87"/>
      <c r="H19" s="88"/>
      <c r="I19" s="91"/>
      <c r="J19" s="99"/>
      <c r="K19" s="89"/>
      <c r="L19" s="80"/>
      <c r="M19" s="90"/>
      <c r="N19" s="82"/>
      <c r="O19" s="98"/>
      <c r="P19" s="12"/>
    </row>
    <row r="20" spans="1:16" x14ac:dyDescent="0.25">
      <c r="A20" s="83"/>
      <c r="B20" s="69"/>
      <c r="C20" s="111"/>
      <c r="D20" s="112"/>
      <c r="E20" s="95"/>
      <c r="F20" s="96"/>
      <c r="G20" s="87"/>
      <c r="H20" s="88"/>
      <c r="I20" s="91"/>
      <c r="J20" s="99"/>
      <c r="K20" s="89"/>
      <c r="L20" s="80"/>
      <c r="M20" s="90"/>
      <c r="N20" s="82"/>
      <c r="O20" s="98"/>
      <c r="P20" s="12"/>
    </row>
    <row r="21" spans="1:16" x14ac:dyDescent="0.25">
      <c r="A21" s="83"/>
      <c r="B21" s="69"/>
      <c r="C21" s="111"/>
      <c r="D21" s="112"/>
      <c r="E21" s="95"/>
      <c r="F21" s="96"/>
      <c r="G21" s="87"/>
      <c r="H21" s="88"/>
      <c r="I21" s="91"/>
      <c r="J21" s="99"/>
      <c r="K21" s="89"/>
      <c r="L21" s="80"/>
      <c r="M21" s="90"/>
      <c r="N21" s="82"/>
      <c r="O21" s="98"/>
      <c r="P21" s="12"/>
    </row>
    <row r="22" spans="1:16" x14ac:dyDescent="0.25">
      <c r="A22" s="83"/>
      <c r="B22" s="69"/>
      <c r="C22" s="111"/>
      <c r="D22" s="112"/>
      <c r="E22" s="95"/>
      <c r="F22" s="96"/>
      <c r="G22" s="87"/>
      <c r="H22" s="88"/>
      <c r="I22" s="91"/>
      <c r="J22" s="99"/>
      <c r="K22" s="89"/>
      <c r="L22" s="80"/>
      <c r="M22" s="90"/>
      <c r="N22" s="82"/>
      <c r="O22" s="98"/>
      <c r="P22" s="12"/>
    </row>
    <row r="23" spans="1:16" x14ac:dyDescent="0.25">
      <c r="A23" s="83"/>
      <c r="B23" s="97"/>
      <c r="C23" s="111"/>
      <c r="D23" s="112"/>
      <c r="E23" s="95"/>
      <c r="F23" s="96"/>
      <c r="G23" s="87"/>
      <c r="H23" s="88"/>
      <c r="I23" s="69"/>
      <c r="J23" s="99"/>
      <c r="K23" s="89"/>
      <c r="L23" s="80"/>
      <c r="M23" s="90"/>
      <c r="N23" s="82"/>
      <c r="O23" s="98"/>
      <c r="P23" s="12"/>
    </row>
    <row r="24" spans="1:16" x14ac:dyDescent="0.25">
      <c r="A24" s="83"/>
      <c r="B24" s="69"/>
      <c r="C24" s="111"/>
      <c r="D24" s="112"/>
      <c r="E24" s="95"/>
      <c r="F24" s="96"/>
      <c r="G24" s="87"/>
      <c r="H24" s="88"/>
      <c r="I24" s="69"/>
      <c r="J24" s="99"/>
      <c r="K24" s="89"/>
      <c r="L24" s="80"/>
      <c r="M24" s="90"/>
      <c r="N24" s="82"/>
      <c r="O24" s="98"/>
      <c r="P24" s="12"/>
    </row>
    <row r="25" spans="1:16" x14ac:dyDescent="0.25">
      <c r="A25" s="83"/>
      <c r="B25" s="69"/>
      <c r="C25" s="111"/>
      <c r="D25" s="112"/>
      <c r="E25" s="95"/>
      <c r="F25" s="96"/>
      <c r="G25" s="87"/>
      <c r="H25" s="88"/>
      <c r="I25" s="69"/>
      <c r="J25" s="99"/>
      <c r="K25" s="89"/>
      <c r="L25" s="80"/>
      <c r="M25" s="90"/>
      <c r="N25" s="82"/>
      <c r="O25" s="98"/>
      <c r="P25" s="12"/>
    </row>
    <row r="26" spans="1:16" x14ac:dyDescent="0.25">
      <c r="A26" s="83"/>
      <c r="B26" s="69"/>
      <c r="C26" s="111"/>
      <c r="D26" s="112"/>
      <c r="E26" s="95"/>
      <c r="F26" s="96"/>
      <c r="G26" s="87"/>
      <c r="H26" s="88"/>
      <c r="I26" s="69"/>
      <c r="J26" s="69"/>
      <c r="K26" s="89"/>
      <c r="L26" s="80"/>
      <c r="M26" s="90"/>
      <c r="N26" s="82"/>
      <c r="O26" s="98"/>
      <c r="P26" s="12"/>
    </row>
    <row r="27" spans="1:16" x14ac:dyDescent="0.25">
      <c r="A27" s="50"/>
      <c r="B27" s="27"/>
      <c r="C27" s="111"/>
      <c r="D27" s="112"/>
      <c r="E27" s="64"/>
      <c r="F27" s="65"/>
      <c r="G27" s="63"/>
      <c r="H27" s="51"/>
      <c r="I27" s="27"/>
      <c r="J27" s="27"/>
      <c r="K27" s="58"/>
      <c r="L27" s="49"/>
      <c r="M27" s="28"/>
      <c r="N27" s="60"/>
      <c r="O27" s="61"/>
      <c r="P27" s="12"/>
    </row>
    <row r="28" spans="1:16" x14ac:dyDescent="0.25">
      <c r="A28" s="50"/>
      <c r="B28" s="27"/>
      <c r="C28" s="113"/>
      <c r="D28" s="114"/>
      <c r="E28" s="64"/>
      <c r="F28" s="65"/>
      <c r="G28" s="63"/>
      <c r="H28" s="51"/>
      <c r="I28" s="27"/>
      <c r="J28" s="27"/>
      <c r="K28" s="47"/>
      <c r="L28" s="49"/>
      <c r="M28" s="29"/>
      <c r="N28" s="60"/>
      <c r="O28" s="61"/>
      <c r="P28" s="12" t="str">
        <f t="shared" ref="P28:P29" si="2">IF( O28=0," ", IF(100-((L28/O28)*100)&gt;20,"viac ako 20%",0))</f>
        <v xml:space="preserve"> </v>
      </c>
    </row>
    <row r="29" spans="1:16" ht="15.75" thickBot="1" x14ac:dyDescent="0.3">
      <c r="A29" s="59"/>
      <c r="B29" s="30"/>
      <c r="C29" s="109"/>
      <c r="D29" s="110"/>
      <c r="E29" s="66"/>
      <c r="F29" s="67"/>
      <c r="G29" s="68"/>
      <c r="H29" s="51"/>
      <c r="I29" s="30"/>
      <c r="J29" s="30"/>
      <c r="K29" s="48"/>
      <c r="L29" s="54"/>
      <c r="M29" s="55"/>
      <c r="N29" s="60"/>
      <c r="O29" s="62"/>
      <c r="P29" s="12" t="str">
        <f t="shared" si="2"/>
        <v xml:space="preserve"> </v>
      </c>
    </row>
    <row r="30" spans="1:16" ht="15.75" thickBot="1" x14ac:dyDescent="0.3">
      <c r="A30" s="31"/>
      <c r="B30" s="32"/>
      <c r="C30" s="33"/>
      <c r="D30" s="52"/>
      <c r="E30" s="71">
        <f t="shared" ref="E30:F30" si="3">SUM(E12:E29)</f>
        <v>549</v>
      </c>
      <c r="F30" s="71">
        <f t="shared" si="3"/>
        <v>77</v>
      </c>
      <c r="G30" s="71">
        <f>SUM(G12:G29)</f>
        <v>626</v>
      </c>
      <c r="H30" s="53"/>
      <c r="I30" s="32"/>
      <c r="J30" s="32"/>
      <c r="K30" s="33"/>
      <c r="L30" s="34"/>
      <c r="M30" s="56"/>
      <c r="N30" s="57"/>
      <c r="O30" s="34"/>
      <c r="P30" s="12"/>
    </row>
    <row r="31" spans="1:16" ht="15.75" thickBot="1" x14ac:dyDescent="0.3">
      <c r="A31" s="46"/>
      <c r="B31" s="35"/>
      <c r="C31" s="35"/>
      <c r="D31" s="35"/>
      <c r="E31" s="70"/>
      <c r="F31" s="70"/>
      <c r="G31" s="70"/>
      <c r="H31" s="35"/>
      <c r="I31" s="35"/>
      <c r="J31" s="115" t="s">
        <v>12</v>
      </c>
      <c r="K31" s="115"/>
      <c r="L31" s="37">
        <f>SUM(L12:L30)</f>
        <v>16975.36</v>
      </c>
      <c r="M31" s="36"/>
      <c r="N31" s="38" t="s">
        <v>13</v>
      </c>
      <c r="O31" s="34">
        <f>SUM(O12:O29)</f>
        <v>0</v>
      </c>
      <c r="P31" s="12" t="str">
        <f>IF(O31&gt;L31,"prekročená cena","nižšia ako stanovená")</f>
        <v>nižšia ako stanovená</v>
      </c>
    </row>
    <row r="32" spans="1:16" ht="15.75" thickBot="1" x14ac:dyDescent="0.3">
      <c r="A32" s="104" t="s">
        <v>14</v>
      </c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6"/>
      <c r="O32" s="34">
        <f>O33-O31</f>
        <v>0</v>
      </c>
    </row>
    <row r="33" spans="1:15" ht="15.75" thickBot="1" x14ac:dyDescent="0.3">
      <c r="A33" s="104" t="s">
        <v>15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6"/>
      <c r="O33" s="34">
        <f>IF("nie"=MID(I41,1,3),O31,(O31*1.2))</f>
        <v>0</v>
      </c>
    </row>
    <row r="34" spans="1:15" x14ac:dyDescent="0.25">
      <c r="A34" s="122" t="s">
        <v>16</v>
      </c>
      <c r="B34" s="122"/>
      <c r="C34" s="122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</row>
    <row r="35" spans="1:15" x14ac:dyDescent="0.25">
      <c r="A35" s="107" t="s">
        <v>71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</row>
    <row r="36" spans="1:15" ht="25.5" customHeight="1" x14ac:dyDescent="0.25">
      <c r="A36" s="40" t="s">
        <v>56</v>
      </c>
      <c r="B36" s="40"/>
      <c r="C36" s="40"/>
      <c r="D36" s="40"/>
      <c r="E36" s="40"/>
      <c r="F36" s="40"/>
      <c r="G36" s="41" t="s">
        <v>54</v>
      </c>
      <c r="H36" s="40"/>
      <c r="I36" s="40"/>
      <c r="J36" s="42"/>
      <c r="K36" s="42"/>
      <c r="L36" s="42"/>
      <c r="M36" s="42"/>
      <c r="N36" s="42"/>
      <c r="O36" s="42"/>
    </row>
    <row r="37" spans="1:15" ht="15" customHeight="1" x14ac:dyDescent="0.25">
      <c r="A37" s="124" t="s">
        <v>81</v>
      </c>
      <c r="B37" s="125"/>
      <c r="C37" s="125"/>
      <c r="D37" s="125"/>
      <c r="E37" s="126"/>
      <c r="F37" s="123" t="s">
        <v>55</v>
      </c>
      <c r="G37" s="43" t="s">
        <v>17</v>
      </c>
      <c r="H37" s="116"/>
      <c r="I37" s="117"/>
      <c r="J37" s="117"/>
      <c r="K37" s="117"/>
      <c r="L37" s="117"/>
      <c r="M37" s="117"/>
      <c r="N37" s="117"/>
      <c r="O37" s="118"/>
    </row>
    <row r="38" spans="1:15" x14ac:dyDescent="0.25">
      <c r="A38" s="127"/>
      <c r="B38" s="128"/>
      <c r="C38" s="128"/>
      <c r="D38" s="128"/>
      <c r="E38" s="129"/>
      <c r="F38" s="123"/>
      <c r="G38" s="43" t="s">
        <v>18</v>
      </c>
      <c r="H38" s="116"/>
      <c r="I38" s="117"/>
      <c r="J38" s="117"/>
      <c r="K38" s="117"/>
      <c r="L38" s="117"/>
      <c r="M38" s="117"/>
      <c r="N38" s="117"/>
      <c r="O38" s="118"/>
    </row>
    <row r="39" spans="1:15" ht="18" customHeight="1" x14ac:dyDescent="0.25">
      <c r="A39" s="127"/>
      <c r="B39" s="128"/>
      <c r="C39" s="128"/>
      <c r="D39" s="128"/>
      <c r="E39" s="129"/>
      <c r="F39" s="123"/>
      <c r="G39" s="43" t="s">
        <v>19</v>
      </c>
      <c r="H39" s="116"/>
      <c r="I39" s="117"/>
      <c r="J39" s="117"/>
      <c r="K39" s="117"/>
      <c r="L39" s="117"/>
      <c r="M39" s="117"/>
      <c r="N39" s="117"/>
      <c r="O39" s="118"/>
    </row>
    <row r="40" spans="1:15" x14ac:dyDescent="0.25">
      <c r="A40" s="127"/>
      <c r="B40" s="128"/>
      <c r="C40" s="128"/>
      <c r="D40" s="128"/>
      <c r="E40" s="129"/>
      <c r="F40" s="123"/>
      <c r="G40" s="43" t="s">
        <v>20</v>
      </c>
      <c r="H40" s="116"/>
      <c r="I40" s="117"/>
      <c r="J40" s="117"/>
      <c r="K40" s="117"/>
      <c r="L40" s="117"/>
      <c r="M40" s="117"/>
      <c r="N40" s="117"/>
      <c r="O40" s="118"/>
    </row>
    <row r="41" spans="1:15" x14ac:dyDescent="0.25">
      <c r="A41" s="127"/>
      <c r="B41" s="128"/>
      <c r="C41" s="128"/>
      <c r="D41" s="128"/>
      <c r="E41" s="129"/>
      <c r="F41" s="123"/>
      <c r="G41" s="43" t="s">
        <v>21</v>
      </c>
      <c r="H41" s="116"/>
      <c r="I41" s="117"/>
      <c r="J41" s="117"/>
      <c r="K41" s="117"/>
      <c r="L41" s="117"/>
      <c r="M41" s="117"/>
      <c r="N41" s="117"/>
      <c r="O41" s="118"/>
    </row>
    <row r="42" spans="1:15" x14ac:dyDescent="0.25">
      <c r="A42" s="127"/>
      <c r="B42" s="128"/>
      <c r="C42" s="128"/>
      <c r="D42" s="128"/>
      <c r="E42" s="129"/>
      <c r="F42" s="24"/>
      <c r="G42" s="24"/>
      <c r="H42" s="24"/>
      <c r="I42" s="24"/>
      <c r="J42" s="24"/>
      <c r="K42" s="24"/>
      <c r="L42" s="24"/>
      <c r="M42" s="24"/>
      <c r="N42" s="24"/>
      <c r="O42" s="24"/>
    </row>
    <row r="43" spans="1:15" x14ac:dyDescent="0.25">
      <c r="A43" s="127"/>
      <c r="B43" s="128"/>
      <c r="C43" s="128"/>
      <c r="D43" s="128"/>
      <c r="E43" s="129"/>
      <c r="F43" s="24"/>
      <c r="G43" s="24"/>
      <c r="H43" s="24"/>
      <c r="I43" s="24"/>
      <c r="J43" s="24"/>
      <c r="K43" s="24"/>
      <c r="L43" s="24"/>
      <c r="M43" s="24"/>
      <c r="N43" s="24"/>
      <c r="O43" s="24"/>
    </row>
    <row r="44" spans="1:15" x14ac:dyDescent="0.25">
      <c r="A44" s="127"/>
      <c r="B44" s="128"/>
      <c r="C44" s="128"/>
      <c r="D44" s="128"/>
      <c r="E44" s="129"/>
      <c r="F44" s="42"/>
      <c r="G44" s="24"/>
      <c r="H44" s="18"/>
      <c r="I44" s="24"/>
      <c r="J44" s="24" t="s">
        <v>22</v>
      </c>
      <c r="K44" s="24"/>
      <c r="L44" s="119"/>
      <c r="M44" s="120"/>
      <c r="N44" s="121"/>
      <c r="O44" s="24"/>
    </row>
    <row r="45" spans="1:15" ht="53.25" customHeight="1" x14ac:dyDescent="0.25">
      <c r="A45" s="130"/>
      <c r="B45" s="131"/>
      <c r="C45" s="131"/>
      <c r="D45" s="131"/>
      <c r="E45" s="132"/>
      <c r="F45" s="42"/>
      <c r="G45" s="24"/>
      <c r="H45" s="24"/>
      <c r="I45" s="24"/>
      <c r="J45" s="24"/>
      <c r="K45" s="24"/>
      <c r="L45" s="24"/>
      <c r="M45" s="24"/>
      <c r="N45" s="24"/>
      <c r="O45" s="24"/>
    </row>
    <row r="46" spans="1:15" x14ac:dyDescent="0.25">
      <c r="A46" s="21"/>
      <c r="B46" s="21"/>
      <c r="C46" s="21"/>
      <c r="D46" s="21"/>
      <c r="E46" s="21"/>
      <c r="F46" s="21"/>
      <c r="G46" s="24"/>
      <c r="H46" s="24"/>
      <c r="I46" s="24"/>
      <c r="J46" s="24"/>
      <c r="K46" s="24"/>
      <c r="L46" s="24"/>
      <c r="M46" s="24"/>
      <c r="N46" s="24"/>
      <c r="O46" s="24"/>
    </row>
  </sheetData>
  <mergeCells count="52">
    <mergeCell ref="C13:D13"/>
    <mergeCell ref="C14:D14"/>
    <mergeCell ref="C27:D27"/>
    <mergeCell ref="C15:D15"/>
    <mergeCell ref="C16:D16"/>
    <mergeCell ref="C22:D22"/>
    <mergeCell ref="C23:D23"/>
    <mergeCell ref="C24:D24"/>
    <mergeCell ref="C25:D25"/>
    <mergeCell ref="A1:L1"/>
    <mergeCell ref="C12:D12"/>
    <mergeCell ref="J9:J11"/>
    <mergeCell ref="K9:K11"/>
    <mergeCell ref="A8:B8"/>
    <mergeCell ref="E5:F5"/>
    <mergeCell ref="B6:F6"/>
    <mergeCell ref="B7:F7"/>
    <mergeCell ref="B9:B11"/>
    <mergeCell ref="L9:L11"/>
    <mergeCell ref="C3:K3"/>
    <mergeCell ref="H9:H11"/>
    <mergeCell ref="I9:I11"/>
    <mergeCell ref="C9:D9"/>
    <mergeCell ref="E9:G9"/>
    <mergeCell ref="N9:N11"/>
    <mergeCell ref="O9:O11"/>
    <mergeCell ref="C10:D11"/>
    <mergeCell ref="E10:E11"/>
    <mergeCell ref="F10:F11"/>
    <mergeCell ref="G10:G11"/>
    <mergeCell ref="M9:M11"/>
    <mergeCell ref="H41:O41"/>
    <mergeCell ref="L44:N44"/>
    <mergeCell ref="A34:C34"/>
    <mergeCell ref="F37:F41"/>
    <mergeCell ref="H37:O37"/>
    <mergeCell ref="H38:O38"/>
    <mergeCell ref="H39:O39"/>
    <mergeCell ref="H40:O40"/>
    <mergeCell ref="A37:E45"/>
    <mergeCell ref="A32:N32"/>
    <mergeCell ref="A33:N33"/>
    <mergeCell ref="A35:O35"/>
    <mergeCell ref="C29:D29"/>
    <mergeCell ref="C17:D17"/>
    <mergeCell ref="C18:D18"/>
    <mergeCell ref="C28:D28"/>
    <mergeCell ref="J31:K31"/>
    <mergeCell ref="C26:D26"/>
    <mergeCell ref="C19:D19"/>
    <mergeCell ref="C20:D20"/>
    <mergeCell ref="C21:D21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75" t="s">
        <v>50</v>
      </c>
      <c r="M2" s="175"/>
    </row>
    <row r="3" spans="1:14" x14ac:dyDescent="0.25">
      <c r="A3" s="5" t="s">
        <v>24</v>
      </c>
      <c r="B3" s="176" t="s">
        <v>25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</row>
    <row r="4" spans="1:14" x14ac:dyDescent="0.25">
      <c r="A4" s="5" t="s">
        <v>26</v>
      </c>
      <c r="B4" s="176" t="s">
        <v>27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</row>
    <row r="5" spans="1:14" x14ac:dyDescent="0.25">
      <c r="A5" s="5" t="s">
        <v>7</v>
      </c>
      <c r="B5" s="176" t="s">
        <v>28</v>
      </c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</row>
    <row r="6" spans="1:14" x14ac:dyDescent="0.25">
      <c r="A6" s="5" t="s">
        <v>2</v>
      </c>
      <c r="B6" s="176" t="s">
        <v>29</v>
      </c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</row>
    <row r="7" spans="1:14" x14ac:dyDescent="0.25">
      <c r="A7" s="6" t="s">
        <v>30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4"/>
    </row>
    <row r="8" spans="1:14" x14ac:dyDescent="0.25">
      <c r="A8" s="5" t="s">
        <v>11</v>
      </c>
      <c r="B8" s="176" t="s">
        <v>31</v>
      </c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</row>
    <row r="9" spans="1:14" x14ac:dyDescent="0.25">
      <c r="A9" s="7" t="s">
        <v>32</v>
      </c>
      <c r="B9" s="176" t="s">
        <v>33</v>
      </c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</row>
    <row r="10" spans="1:14" x14ac:dyDescent="0.25">
      <c r="A10" s="7" t="s">
        <v>34</v>
      </c>
      <c r="B10" s="176" t="s">
        <v>35</v>
      </c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</row>
    <row r="11" spans="1:14" x14ac:dyDescent="0.25">
      <c r="A11" s="8" t="s">
        <v>36</v>
      </c>
      <c r="B11" s="176" t="s">
        <v>37</v>
      </c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</row>
    <row r="12" spans="1:14" x14ac:dyDescent="0.25">
      <c r="A12" s="9" t="s">
        <v>38</v>
      </c>
      <c r="B12" s="176" t="s">
        <v>39</v>
      </c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</row>
    <row r="13" spans="1:14" ht="24" customHeight="1" x14ac:dyDescent="0.25">
      <c r="A13" s="8" t="s">
        <v>40</v>
      </c>
      <c r="B13" s="176" t="s">
        <v>41</v>
      </c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</row>
    <row r="14" spans="1:14" ht="16.5" customHeight="1" x14ac:dyDescent="0.25">
      <c r="A14" s="8" t="s">
        <v>5</v>
      </c>
      <c r="B14" s="176" t="s">
        <v>51</v>
      </c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</row>
    <row r="15" spans="1:14" x14ac:dyDescent="0.25">
      <c r="A15" s="8" t="s">
        <v>42</v>
      </c>
      <c r="B15" s="176" t="s">
        <v>43</v>
      </c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</row>
    <row r="16" spans="1:14" ht="38.25" x14ac:dyDescent="0.25">
      <c r="A16" s="10" t="s">
        <v>44</v>
      </c>
      <c r="B16" s="176" t="s">
        <v>45</v>
      </c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</row>
    <row r="17" spans="1:14" ht="28.5" customHeight="1" x14ac:dyDescent="0.25">
      <c r="A17" s="10" t="s">
        <v>46</v>
      </c>
      <c r="B17" s="176" t="s">
        <v>47</v>
      </c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</row>
    <row r="18" spans="1:14" ht="27" customHeight="1" x14ac:dyDescent="0.25">
      <c r="A18" s="11" t="s">
        <v>48</v>
      </c>
      <c r="B18" s="176" t="s">
        <v>49</v>
      </c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</row>
    <row r="19" spans="1:14" ht="75" customHeight="1" x14ac:dyDescent="0.25">
      <c r="A19" s="44" t="s">
        <v>61</v>
      </c>
      <c r="B19" s="177" t="s">
        <v>62</v>
      </c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2020-12-16T07:24:06Z</cp:lastPrinted>
  <dcterms:created xsi:type="dcterms:W3CDTF">2012-08-13T12:29:09Z</dcterms:created>
  <dcterms:modified xsi:type="dcterms:W3CDTF">2024-05-22T07:47:31Z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