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827B24BF-3511-4C86-AA98-7E3BE05840C4}" xr6:coauthVersionLast="36" xr6:coauthVersionMax="36" xr10:uidLastSave="{00000000-0000-0000-0000-000000000000}"/>
  <bookViews>
    <workbookView xWindow="0" yWindow="0" windowWidth="28800" windowHeight="8340" xr2:uid="{00000000-000D-0000-FFFF-FFFF00000000}"/>
  </bookViews>
  <sheets>
    <sheet name="Príloha č. 1 k B.2" sheetId="4" r:id="rId1"/>
    <sheet name="Príloha č. 1 k A.2" sheetId="2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4" l="1"/>
  <c r="C45" i="4"/>
  <c r="C42" i="4"/>
  <c r="C41" i="4"/>
  <c r="C40" i="4"/>
  <c r="C39" i="4"/>
  <c r="D28" i="4"/>
  <c r="F28" i="4" s="1"/>
  <c r="D27" i="4"/>
  <c r="F27" i="4" s="1"/>
  <c r="D25" i="4"/>
  <c r="F25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9" i="4"/>
  <c r="F9" i="4" s="1"/>
  <c r="D8" i="4"/>
  <c r="F8" i="4" s="1"/>
  <c r="D7" i="4"/>
  <c r="F7" i="4" s="1"/>
  <c r="F32" i="4" l="1"/>
  <c r="C38" i="4"/>
  <c r="C44" i="4"/>
  <c r="F35" i="4"/>
  <c r="B12" i="2" s="1"/>
  <c r="F29" i="4"/>
  <c r="F30" i="4" l="1"/>
  <c r="F31" i="4"/>
  <c r="F37" i="4"/>
  <c r="D12" i="2" s="1"/>
  <c r="F36" i="4"/>
  <c r="C12" i="2" s="1"/>
  <c r="F34" i="4"/>
  <c r="F33" i="4"/>
</calcChain>
</file>

<file path=xl/sharedStrings.xml><?xml version="1.0" encoding="utf-8"?>
<sst xmlns="http://schemas.openxmlformats.org/spreadsheetml/2006/main" count="93" uniqueCount="72">
  <si>
    <t>Por. číslo</t>
  </si>
  <si>
    <t>Popis predmetu zákazky/druh vozidla/skupina v zmysle prílohy č. 1</t>
  </si>
  <si>
    <t>Predpokladané množstvo osobných motorových vozidiel na obdobie definované v časti "Počet mesiacov nájmu"</t>
  </si>
  <si>
    <t>Cena za paušálny prenájom 1 ks motorového vozidla za 1 mesiac v EUR bez DPH</t>
  </si>
  <si>
    <t>Počet mesiacov nájmu</t>
  </si>
  <si>
    <t>Cena celkom za paušálny prenájom predpokladaného množstva motorových vozidiel za obdobie definované v časti "Počet mesiacov nájmu" bez DPH</t>
  </si>
  <si>
    <t>Sadzba za nadlimitné km</t>
  </si>
  <si>
    <t>Sadza za podlimitné km</t>
  </si>
  <si>
    <t>A</t>
  </si>
  <si>
    <t>B</t>
  </si>
  <si>
    <t>C</t>
  </si>
  <si>
    <t>(súčin hodnôt v stĺpcoch A, B a C)</t>
  </si>
  <si>
    <r>
      <t xml:space="preserve">Predpokladaný maximálny nájazd v km na 48 mesiacov - </t>
    </r>
    <r>
      <rPr>
        <b/>
        <sz val="11"/>
        <color theme="1"/>
        <rFont val="Times New Roman"/>
        <family val="1"/>
        <charset val="238"/>
      </rPr>
      <t>80 000</t>
    </r>
    <r>
      <rPr>
        <sz val="11"/>
        <color theme="1"/>
        <rFont val="Times New Roman"/>
        <family val="1"/>
        <charset val="238"/>
      </rPr>
      <t xml:space="preserve"> km</t>
    </r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</si>
  <si>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</si>
  <si>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</si>
  <si>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</si>
  <si>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</si>
  <si>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</si>
  <si>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</si>
  <si>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</si>
  <si>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</si>
  <si>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</si>
  <si>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</si>
  <si>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</si>
  <si>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r>
      <t xml:space="preserve">Predpokladaný maximálny nájazd v km na 48 mesiacov - </t>
    </r>
    <r>
      <rPr>
        <b/>
        <sz val="11"/>
        <color theme="1"/>
        <rFont val="Times New Roman"/>
        <family val="1"/>
        <charset val="238"/>
      </rPr>
      <t>120 000</t>
    </r>
    <r>
      <rPr>
        <sz val="11"/>
        <color theme="1"/>
        <rFont val="Times New Roman"/>
        <family val="1"/>
        <charset val="238"/>
      </rPr>
      <t xml:space="preserve"> km</t>
    </r>
  </si>
  <si>
    <r>
      <t xml:space="preserve">Predpokladaný maximálny nájazd v km na 48 mesiacov - </t>
    </r>
    <r>
      <rPr>
        <b/>
        <sz val="11"/>
        <color theme="1"/>
        <rFont val="Times New Roman"/>
        <family val="1"/>
        <charset val="238"/>
      </rPr>
      <t>160 000</t>
    </r>
    <r>
      <rPr>
        <sz val="11"/>
        <color theme="1"/>
        <rFont val="Times New Roman"/>
        <family val="1"/>
        <charset val="238"/>
      </rPr>
      <t xml:space="preserve"> km</t>
    </r>
  </si>
  <si>
    <r>
      <t xml:space="preserve">Predpokladaný maximálny nájazd v km na 48 mesiacov - </t>
    </r>
    <r>
      <rPr>
        <b/>
        <sz val="11"/>
        <color theme="1"/>
        <rFont val="Times New Roman"/>
        <family val="1"/>
        <charset val="238"/>
      </rPr>
      <t>180 000</t>
    </r>
    <r>
      <rPr>
        <sz val="11"/>
        <color theme="1"/>
        <rFont val="Times New Roman"/>
        <family val="1"/>
        <charset val="238"/>
      </rPr>
      <t xml:space="preserve"> km</t>
    </r>
  </si>
  <si>
    <t>Navrhovaná cena za celý predmet zákazky (časť NDS) bez DPH v EUR</t>
  </si>
  <si>
    <t>Sadzba DPH v %</t>
  </si>
  <si>
    <t>Navrhovaná cena za celý predmet zákazky (časť NDS) s DPH v EUR</t>
  </si>
  <si>
    <t>Navrhovaná cena za celý predmet zákazky (časť MÚ) bez DPH v EUR</t>
  </si>
  <si>
    <t>Navrhovaná cena za celý predmet zákazky s DPH v EUR</t>
  </si>
  <si>
    <t>Navrhovaná cena za celý predmet zákazky (spolu) bez DPH v EUR</t>
  </si>
  <si>
    <t>Navrhovaná cena za celý predmet zákazky (spolu) s DPH v EUR</t>
  </si>
  <si>
    <t>SPOLU NDS</t>
  </si>
  <si>
    <t xml:space="preserve">Do 80 000 km   </t>
  </si>
  <si>
    <t>Do 120 000 km</t>
  </si>
  <si>
    <t>Do 160 000 km</t>
  </si>
  <si>
    <t>Do 180 000 km</t>
  </si>
  <si>
    <t>SPOLU MÚ</t>
  </si>
  <si>
    <t>A1.</t>
  </si>
  <si>
    <t>cestná daň</t>
  </si>
  <si>
    <t>PZP</t>
  </si>
  <si>
    <t>HP</t>
  </si>
  <si>
    <t>Pneumatiky</t>
  </si>
  <si>
    <t>Servis</t>
  </si>
  <si>
    <t>v €bez DPH/km</t>
  </si>
  <si>
    <t>J.C v € bez DPH</t>
  </si>
  <si>
    <t>Názov zákazky:</t>
  </si>
  <si>
    <t xml:space="preserve">Operatívny lízing služobných motorových vozidiel </t>
  </si>
  <si>
    <t>presný typ vozidla</t>
  </si>
  <si>
    <t>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</si>
  <si>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</si>
  <si>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</si>
  <si>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</si>
  <si>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</si>
  <si>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</si>
  <si>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</si>
  <si>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</si>
  <si>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</si>
  <si>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...........................................................</t>
  </si>
  <si>
    <t xml:space="preserve">meno, priezvisko a podpis osoby 
 oprávnenej konať v mene uchádzača
</t>
  </si>
  <si>
    <t>*uchádzač označí či je alebo nie je platiteľom DPH.</t>
  </si>
  <si>
    <t>Operatívny lízing služobných motorových vozidiel</t>
  </si>
  <si>
    <t>špecifikácia ceny</t>
  </si>
  <si>
    <t>Príloha č. 1 k A.2 SP</t>
  </si>
  <si>
    <t>Príloha č. 1 k B.2 SP a zároveň 
Príloha č. 2 k Rámcovej dohode</t>
  </si>
  <si>
    <t>Nájom vozidla (1 ks motorového vozidla za 1 mesiac )</t>
  </si>
  <si>
    <t>Služba (1 ks motorového vozidla za 1 mesiac )</t>
  </si>
  <si>
    <t>eDZ (1 ks motorového vozidla za 1 mesiac)</t>
  </si>
  <si>
    <t>vylniť v zmysle B.1</t>
  </si>
  <si>
    <t xml:space="preserve">Tolerancia v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</si>
</sst>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10" fillId="0" borderId="0"/>
  </cellStyleXfs>
  <cellXfs count="177">
    <xf numFmtId="0" fontId="0" fillId="0" borderId="0" xfId="0"/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44" fontId="6" fillId="0" borderId="11" xfId="1" applyFont="1" applyBorder="1" applyAlignment="1" applyProtection="1">
      <alignment vertical="center" wrapText="1"/>
    </xf>
    <xf numFmtId="44" fontId="6" fillId="0" borderId="10" xfId="1" applyFont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44" fontId="6" fillId="0" borderId="7" xfId="1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44" fontId="6" fillId="0" borderId="12" xfId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44" fontId="6" fillId="0" borderId="14" xfId="1" applyFont="1" applyBorder="1" applyAlignment="1" applyProtection="1">
      <alignment horizontal="center" vertical="center" wrapText="1"/>
    </xf>
    <xf numFmtId="164" fontId="6" fillId="4" borderId="4" xfId="0" applyNumberFormat="1" applyFont="1" applyFill="1" applyBorder="1" applyAlignment="1" applyProtection="1">
      <alignment vertical="center" wrapText="1"/>
    </xf>
    <xf numFmtId="164" fontId="6" fillId="7" borderId="4" xfId="0" applyNumberFormat="1" applyFont="1" applyFill="1" applyBorder="1" applyAlignment="1" applyProtection="1">
      <alignment vertical="center" wrapText="1"/>
    </xf>
    <xf numFmtId="164" fontId="6" fillId="3" borderId="4" xfId="0" applyNumberFormat="1" applyFont="1" applyFill="1" applyBorder="1" applyAlignment="1" applyProtection="1">
      <alignment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44" fontId="6" fillId="0" borderId="9" xfId="1" applyFont="1" applyBorder="1" applyAlignment="1" applyProtection="1">
      <alignment horizontal="center" vertical="center" wrapText="1"/>
    </xf>
    <xf numFmtId="44" fontId="6" fillId="0" borderId="17" xfId="1" applyFont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vertical="center" wrapText="1"/>
    </xf>
    <xf numFmtId="0" fontId="0" fillId="0" borderId="0" xfId="0" applyProtection="1"/>
    <xf numFmtId="44" fontId="7" fillId="14" borderId="10" xfId="1" applyFont="1" applyFill="1" applyBorder="1" applyAlignment="1" applyProtection="1">
      <alignment horizontal="center" vertical="center" wrapText="1"/>
    </xf>
    <xf numFmtId="44" fontId="7" fillId="14" borderId="11" xfId="1" applyFont="1" applyFill="1" applyBorder="1" applyAlignment="1" applyProtection="1">
      <alignment horizontal="center" vertical="center" wrapText="1"/>
    </xf>
    <xf numFmtId="44" fontId="7" fillId="14" borderId="13" xfId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7" fillId="4" borderId="0" xfId="0" applyFont="1" applyFill="1" applyAlignment="1" applyProtection="1">
      <alignment horizontal="center" vertical="center"/>
    </xf>
    <xf numFmtId="0" fontId="6" fillId="4" borderId="0" xfId="0" applyFont="1" applyFill="1" applyProtection="1"/>
    <xf numFmtId="0" fontId="6" fillId="9" borderId="0" xfId="0" applyFont="1" applyFill="1" applyAlignment="1" applyProtection="1">
      <alignment horizontal="center"/>
    </xf>
    <xf numFmtId="0" fontId="6" fillId="9" borderId="0" xfId="0" applyFont="1" applyFill="1" applyProtection="1"/>
    <xf numFmtId="0" fontId="6" fillId="10" borderId="0" xfId="0" applyFont="1" applyFill="1" applyAlignment="1" applyProtection="1">
      <alignment horizontal="center"/>
    </xf>
    <xf numFmtId="0" fontId="6" fillId="10" borderId="0" xfId="0" applyFont="1" applyFill="1" applyProtection="1"/>
    <xf numFmtId="0" fontId="6" fillId="11" borderId="0" xfId="0" applyFont="1" applyFill="1" applyAlignment="1" applyProtection="1">
      <alignment horizontal="center"/>
    </xf>
    <xf numFmtId="0" fontId="6" fillId="11" borderId="0" xfId="0" applyFont="1" applyFill="1" applyProtection="1"/>
    <xf numFmtId="0" fontId="6" fillId="12" borderId="0" xfId="0" applyFont="1" applyFill="1" applyAlignment="1" applyProtection="1">
      <alignment horizontal="center"/>
    </xf>
    <xf numFmtId="0" fontId="6" fillId="12" borderId="0" xfId="0" applyFont="1" applyFill="1" applyProtection="1"/>
    <xf numFmtId="0" fontId="7" fillId="6" borderId="0" xfId="0" applyFont="1" applyFill="1" applyAlignment="1" applyProtection="1">
      <alignment horizontal="center" vertical="center"/>
    </xf>
    <xf numFmtId="0" fontId="6" fillId="6" borderId="0" xfId="0" applyFont="1" applyFill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6" fillId="13" borderId="9" xfId="0" applyNumberFormat="1" applyFont="1" applyFill="1" applyBorder="1" applyAlignment="1" applyProtection="1">
      <alignment horizontal="right"/>
      <protection locked="0"/>
    </xf>
    <xf numFmtId="4" fontId="0" fillId="13" borderId="12" xfId="1" applyNumberFormat="1" applyFont="1" applyFill="1" applyBorder="1" applyProtection="1">
      <protection locked="0"/>
    </xf>
    <xf numFmtId="4" fontId="0" fillId="13" borderId="27" xfId="1" applyNumberFormat="1" applyFont="1" applyFill="1" applyBorder="1" applyProtection="1">
      <protection locked="0"/>
    </xf>
    <xf numFmtId="4" fontId="0" fillId="13" borderId="20" xfId="1" applyNumberFormat="1" applyFont="1" applyFill="1" applyBorder="1" applyProtection="1">
      <protection locked="0"/>
    </xf>
    <xf numFmtId="4" fontId="0" fillId="0" borderId="20" xfId="1" applyNumberFormat="1" applyFont="1" applyFill="1" applyBorder="1" applyProtection="1"/>
    <xf numFmtId="4" fontId="0" fillId="13" borderId="14" xfId="1" applyNumberFormat="1" applyFont="1" applyFill="1" applyBorder="1" applyProtection="1">
      <protection locked="0"/>
    </xf>
    <xf numFmtId="4" fontId="6" fillId="13" borderId="11" xfId="0" applyNumberFormat="1" applyFont="1" applyFill="1" applyBorder="1" applyAlignment="1" applyProtection="1">
      <alignment horizontal="right"/>
      <protection locked="0"/>
    </xf>
    <xf numFmtId="4" fontId="0" fillId="13" borderId="9" xfId="1" applyNumberFormat="1" applyFont="1" applyFill="1" applyBorder="1" applyProtection="1">
      <protection locked="0"/>
    </xf>
    <xf numFmtId="4" fontId="0" fillId="13" borderId="36" xfId="1" applyNumberFormat="1" applyFont="1" applyFill="1" applyBorder="1" applyProtection="1">
      <protection locked="0"/>
    </xf>
    <xf numFmtId="4" fontId="0" fillId="13" borderId="21" xfId="1" applyNumberFormat="1" applyFont="1" applyFill="1" applyBorder="1" applyProtection="1">
      <protection locked="0"/>
    </xf>
    <xf numFmtId="4" fontId="0" fillId="13" borderId="10" xfId="1" applyNumberFormat="1" applyFont="1" applyFill="1" applyBorder="1" applyProtection="1">
      <protection locked="0"/>
    </xf>
    <xf numFmtId="4" fontId="6" fillId="13" borderId="12" xfId="0" applyNumberFormat="1" applyFont="1" applyFill="1" applyBorder="1" applyAlignment="1" applyProtection="1">
      <alignment horizontal="right"/>
      <protection locked="0"/>
    </xf>
    <xf numFmtId="4" fontId="6" fillId="13" borderId="13" xfId="0" applyNumberFormat="1" applyFont="1" applyFill="1" applyBorder="1" applyAlignment="1" applyProtection="1">
      <alignment horizontal="right"/>
      <protection locked="0"/>
    </xf>
    <xf numFmtId="4" fontId="0" fillId="13" borderId="32" xfId="1" applyNumberFormat="1" applyFont="1" applyFill="1" applyBorder="1" applyProtection="1">
      <protection locked="0"/>
    </xf>
    <xf numFmtId="4" fontId="0" fillId="13" borderId="29" xfId="1" applyNumberFormat="1" applyFont="1" applyFill="1" applyBorder="1" applyProtection="1">
      <protection locked="0"/>
    </xf>
    <xf numFmtId="4" fontId="0" fillId="13" borderId="30" xfId="1" applyNumberFormat="1" applyFont="1" applyFill="1" applyBorder="1" applyProtection="1">
      <protection locked="0"/>
    </xf>
    <xf numFmtId="4" fontId="0" fillId="0" borderId="30" xfId="1" applyNumberFormat="1" applyFont="1" applyFill="1" applyBorder="1" applyProtection="1"/>
    <xf numFmtId="4" fontId="0" fillId="13" borderId="34" xfId="1" applyNumberFormat="1" applyFont="1" applyFill="1" applyBorder="1" applyProtection="1">
      <protection locked="0"/>
    </xf>
    <xf numFmtId="4" fontId="6" fillId="13" borderId="7" xfId="0" applyNumberFormat="1" applyFont="1" applyFill="1" applyBorder="1" applyAlignment="1" applyProtection="1">
      <alignment horizontal="right"/>
      <protection locked="0"/>
    </xf>
    <xf numFmtId="4" fontId="6" fillId="13" borderId="8" xfId="0" applyNumberFormat="1" applyFont="1" applyFill="1" applyBorder="1" applyAlignment="1" applyProtection="1">
      <alignment horizontal="right"/>
      <protection locked="0"/>
    </xf>
    <xf numFmtId="4" fontId="0" fillId="13" borderId="7" xfId="1" applyNumberFormat="1" applyFont="1" applyFill="1" applyBorder="1" applyProtection="1">
      <protection locked="0"/>
    </xf>
    <xf numFmtId="4" fontId="0" fillId="13" borderId="33" xfId="1" applyNumberFormat="1" applyFont="1" applyFill="1" applyBorder="1" applyProtection="1">
      <protection locked="0"/>
    </xf>
    <xf numFmtId="4" fontId="0" fillId="13" borderId="25" xfId="1" applyNumberFormat="1" applyFont="1" applyFill="1" applyBorder="1" applyProtection="1">
      <protection locked="0"/>
    </xf>
    <xf numFmtId="4" fontId="0" fillId="0" borderId="25" xfId="1" applyNumberFormat="1" applyFont="1" applyFill="1" applyBorder="1" applyProtection="1"/>
    <xf numFmtId="4" fontId="0" fillId="13" borderId="35" xfId="1" applyNumberFormat="1" applyFont="1" applyFill="1" applyBorder="1" applyProtection="1">
      <protection locked="0"/>
    </xf>
    <xf numFmtId="4" fontId="0" fillId="13" borderId="22" xfId="1" applyNumberFormat="1" applyFont="1" applyFill="1" applyBorder="1" applyProtection="1">
      <protection locked="0"/>
    </xf>
    <xf numFmtId="4" fontId="0" fillId="13" borderId="24" xfId="1" applyNumberFormat="1" applyFont="1" applyFill="1" applyBorder="1" applyProtection="1">
      <protection locked="0"/>
    </xf>
    <xf numFmtId="4" fontId="0" fillId="13" borderId="26" xfId="1" applyNumberFormat="1" applyFont="1" applyFill="1" applyBorder="1" applyProtection="1">
      <protection locked="0"/>
    </xf>
    <xf numFmtId="4" fontId="0" fillId="13" borderId="28" xfId="1" applyNumberFormat="1" applyFont="1" applyFill="1" applyBorder="1" applyProtection="1">
      <protection locked="0"/>
    </xf>
    <xf numFmtId="4" fontId="6" fillId="13" borderId="17" xfId="0" applyNumberFormat="1" applyFont="1" applyFill="1" applyBorder="1" applyAlignment="1" applyProtection="1">
      <alignment horizontal="right"/>
      <protection locked="0"/>
    </xf>
    <xf numFmtId="4" fontId="0" fillId="13" borderId="23" xfId="0" applyNumberFormat="1" applyFill="1" applyBorder="1" applyProtection="1">
      <protection locked="0"/>
    </xf>
    <xf numFmtId="4" fontId="0" fillId="13" borderId="29" xfId="0" applyNumberFormat="1" applyFill="1" applyBorder="1" applyProtection="1">
      <protection locked="0"/>
    </xf>
    <xf numFmtId="4" fontId="0" fillId="13" borderId="30" xfId="0" applyNumberFormat="1" applyFill="1" applyBorder="1" applyProtection="1">
      <protection locked="0"/>
    </xf>
    <xf numFmtId="4" fontId="0" fillId="0" borderId="30" xfId="0" applyNumberFormat="1" applyFill="1" applyBorder="1" applyProtection="1"/>
    <xf numFmtId="4" fontId="0" fillId="13" borderId="31" xfId="0" applyNumberFormat="1" applyFill="1" applyBorder="1" applyProtection="1">
      <protection locked="0"/>
    </xf>
    <xf numFmtId="2" fontId="6" fillId="13" borderId="9" xfId="0" applyNumberFormat="1" applyFont="1" applyFill="1" applyBorder="1" applyAlignment="1" applyProtection="1">
      <alignment horizontal="right"/>
      <protection locked="0"/>
    </xf>
    <xf numFmtId="2" fontId="0" fillId="13" borderId="7" xfId="1" applyNumberFormat="1" applyFont="1" applyFill="1" applyBorder="1" applyProtection="1">
      <protection locked="0"/>
    </xf>
    <xf numFmtId="2" fontId="0" fillId="13" borderId="24" xfId="1" applyNumberFormat="1" applyFont="1" applyFill="1" applyBorder="1" applyProtection="1">
      <protection locked="0"/>
    </xf>
    <xf numFmtId="2" fontId="0" fillId="13" borderId="25" xfId="1" applyNumberFormat="1" applyFont="1" applyFill="1" applyBorder="1" applyProtection="1">
      <protection locked="0"/>
    </xf>
    <xf numFmtId="2" fontId="0" fillId="13" borderId="35" xfId="1" applyNumberFormat="1" applyFont="1" applyFill="1" applyBorder="1" applyProtection="1">
      <protection locked="0"/>
    </xf>
    <xf numFmtId="2" fontId="0" fillId="13" borderId="12" xfId="1" applyNumberFormat="1" applyFont="1" applyFill="1" applyBorder="1" applyProtection="1">
      <protection locked="0"/>
    </xf>
    <xf numFmtId="2" fontId="0" fillId="13" borderId="27" xfId="1" applyNumberFormat="1" applyFont="1" applyFill="1" applyBorder="1" applyProtection="1">
      <protection locked="0"/>
    </xf>
    <xf numFmtId="2" fontId="0" fillId="13" borderId="20" xfId="1" applyNumberFormat="1" applyFont="1" applyFill="1" applyBorder="1" applyProtection="1">
      <protection locked="0"/>
    </xf>
    <xf numFmtId="2" fontId="0" fillId="0" borderId="20" xfId="1" applyNumberFormat="1" applyFont="1" applyFill="1" applyBorder="1" applyProtection="1"/>
    <xf numFmtId="2" fontId="0" fillId="13" borderId="14" xfId="1" applyNumberFormat="1" applyFont="1" applyFill="1" applyBorder="1" applyProtection="1">
      <protection locked="0"/>
    </xf>
    <xf numFmtId="44" fontId="6" fillId="4" borderId="4" xfId="1" applyFont="1" applyFill="1" applyBorder="1" applyAlignment="1" applyProtection="1">
      <alignment vertical="center" wrapText="1"/>
    </xf>
    <xf numFmtId="44" fontId="6" fillId="7" borderId="4" xfId="1" applyFont="1" applyFill="1" applyBorder="1" applyAlignment="1" applyProtection="1">
      <alignment vertical="center" wrapText="1"/>
    </xf>
    <xf numFmtId="44" fontId="6" fillId="8" borderId="4" xfId="1" applyFont="1" applyFill="1" applyBorder="1" applyAlignment="1" applyProtection="1">
      <alignment vertical="center" wrapText="1"/>
    </xf>
    <xf numFmtId="2" fontId="6" fillId="13" borderId="23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/>
    <xf numFmtId="44" fontId="7" fillId="14" borderId="0" xfId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3" borderId="6" xfId="0" applyFont="1" applyFill="1" applyBorder="1" applyAlignment="1" applyProtection="1">
      <alignment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19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vertical="center" wrapText="1"/>
    </xf>
    <xf numFmtId="0" fontId="6" fillId="4" borderId="6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6" fillId="7" borderId="5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165" fontId="11" fillId="0" borderId="3" xfId="0" applyNumberFormat="1" applyFont="1" applyFill="1" applyBorder="1" applyAlignment="1" applyProtection="1">
      <alignment horizontal="right" vertical="center" wrapText="1"/>
    </xf>
    <xf numFmtId="165" fontId="11" fillId="0" borderId="1" xfId="0" applyNumberFormat="1" applyFont="1" applyBorder="1" applyAlignment="1" applyProtection="1">
      <alignment horizontal="right" vertical="center" wrapText="1"/>
    </xf>
    <xf numFmtId="165" fontId="11" fillId="0" borderId="3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left"/>
    </xf>
  </cellXfs>
  <cellStyles count="4">
    <cellStyle name="Mena" xfId="1" builtinId="4"/>
    <cellStyle name="Normálna" xfId="0" builtinId="0"/>
    <cellStyle name="Normálna 2" xfId="3" xr:uid="{00000000-0005-0000-0000-000001000000}"/>
    <cellStyle name="Normálna 3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9C5C-4FBB-40AE-A6A5-CD13137CAD33}">
  <sheetPr>
    <pageSetUpPr fitToPage="1"/>
  </sheetPr>
  <dimension ref="A1:R55"/>
  <sheetViews>
    <sheetView tabSelected="1" zoomScale="40" zoomScaleNormal="40" zoomScalePageLayoutView="70" workbookViewId="0"/>
  </sheetViews>
  <sheetFormatPr defaultColWidth="9.1796875" defaultRowHeight="14.5" x14ac:dyDescent="0.35"/>
  <cols>
    <col min="1" max="1" width="15.453125" style="36" customWidth="1"/>
    <col min="2" max="2" width="17.453125" style="36" customWidth="1"/>
    <col min="3" max="3" width="28.81640625" style="36" customWidth="1"/>
    <col min="4" max="4" width="27" style="36" customWidth="1"/>
    <col min="5" max="5" width="22.1796875" style="36" customWidth="1"/>
    <col min="6" max="6" width="30.81640625" style="36" customWidth="1"/>
    <col min="7" max="7" width="17.54296875" style="36" customWidth="1"/>
    <col min="8" max="8" width="13.7265625" style="36" customWidth="1"/>
    <col min="9" max="9" width="14" style="36" customWidth="1"/>
    <col min="10" max="10" width="13.54296875" style="36" customWidth="1"/>
    <col min="11" max="11" width="15" style="36" customWidth="1"/>
    <col min="12" max="12" width="14.26953125" style="36" customWidth="1"/>
    <col min="13" max="13" width="15.26953125" style="36" customWidth="1"/>
    <col min="14" max="14" width="27.1796875" style="36" customWidth="1"/>
    <col min="15" max="15" width="6.26953125" style="36" customWidth="1"/>
    <col min="16" max="16384" width="9.1796875" style="36"/>
  </cols>
  <sheetData>
    <row r="1" spans="1:18" ht="15" customHeight="1" x14ac:dyDescent="0.35">
      <c r="A1" s="36" t="s">
        <v>48</v>
      </c>
      <c r="B1" s="124" t="s">
        <v>49</v>
      </c>
      <c r="M1" s="132"/>
      <c r="N1" s="132"/>
      <c r="O1" s="132"/>
      <c r="P1" s="132"/>
      <c r="Q1" s="132"/>
      <c r="R1" s="132" t="s">
        <v>66</v>
      </c>
    </row>
    <row r="2" spans="1:18" ht="15" thickBot="1" x14ac:dyDescent="0.4">
      <c r="A2" s="36" t="s">
        <v>64</v>
      </c>
    </row>
    <row r="3" spans="1:18" ht="76.5" customHeight="1" thickBot="1" x14ac:dyDescent="0.4">
      <c r="A3" s="69" t="s">
        <v>0</v>
      </c>
      <c r="B3" s="149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2"/>
      <c r="H3" s="151" t="s">
        <v>68</v>
      </c>
      <c r="I3" s="152"/>
      <c r="J3" s="152"/>
      <c r="K3" s="152"/>
      <c r="L3" s="152"/>
      <c r="M3" s="35"/>
      <c r="N3" s="142" t="s">
        <v>50</v>
      </c>
      <c r="P3" s="140" t="s">
        <v>6</v>
      </c>
      <c r="Q3" s="142" t="s">
        <v>7</v>
      </c>
      <c r="R3" s="144" t="s">
        <v>71</v>
      </c>
    </row>
    <row r="4" spans="1:18" ht="54" customHeight="1" thickBot="1" x14ac:dyDescent="0.4">
      <c r="A4" s="70"/>
      <c r="B4" s="150"/>
      <c r="C4" s="154" t="s">
        <v>8</v>
      </c>
      <c r="D4" s="154" t="s">
        <v>9</v>
      </c>
      <c r="E4" s="154" t="s">
        <v>10</v>
      </c>
      <c r="F4" s="142" t="s">
        <v>11</v>
      </c>
      <c r="G4" s="3" t="s">
        <v>67</v>
      </c>
      <c r="H4" s="3" t="s">
        <v>41</v>
      </c>
      <c r="I4" s="3" t="s">
        <v>42</v>
      </c>
      <c r="J4" s="3" t="s">
        <v>43</v>
      </c>
      <c r="K4" s="3" t="s">
        <v>45</v>
      </c>
      <c r="L4" s="3" t="s">
        <v>44</v>
      </c>
      <c r="M4" s="34" t="s">
        <v>69</v>
      </c>
      <c r="N4" s="143"/>
      <c r="P4" s="141"/>
      <c r="Q4" s="143"/>
      <c r="R4" s="145"/>
    </row>
    <row r="5" spans="1:18" ht="29.25" customHeight="1" thickBot="1" x14ac:dyDescent="0.4">
      <c r="A5" s="70"/>
      <c r="B5" s="150"/>
      <c r="C5" s="155"/>
      <c r="D5" s="155"/>
      <c r="E5" s="155"/>
      <c r="F5" s="143"/>
      <c r="G5" s="33" t="s">
        <v>47</v>
      </c>
      <c r="H5" s="33" t="s">
        <v>47</v>
      </c>
      <c r="I5" s="33" t="s">
        <v>47</v>
      </c>
      <c r="J5" s="33" t="s">
        <v>47</v>
      </c>
      <c r="K5" s="33" t="s">
        <v>47</v>
      </c>
      <c r="L5" s="33" t="s">
        <v>47</v>
      </c>
      <c r="M5" s="33" t="s">
        <v>47</v>
      </c>
      <c r="N5" s="153"/>
      <c r="P5" s="134" t="s">
        <v>46</v>
      </c>
      <c r="Q5" s="74" t="s">
        <v>46</v>
      </c>
      <c r="R5" s="33" t="s">
        <v>70</v>
      </c>
    </row>
    <row r="6" spans="1:18" ht="14.25" customHeight="1" thickBot="1" x14ac:dyDescent="0.4">
      <c r="A6" s="126" t="s">
        <v>12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8"/>
      <c r="P6" s="71"/>
      <c r="Q6" s="72"/>
      <c r="R6" s="73"/>
    </row>
    <row r="7" spans="1:18" x14ac:dyDescent="0.35">
      <c r="A7" s="4">
        <v>1</v>
      </c>
      <c r="B7" s="5" t="s">
        <v>14</v>
      </c>
      <c r="C7" s="6">
        <v>17</v>
      </c>
      <c r="D7" s="37">
        <f>G7+H7+I7+J7+K7+L7</f>
        <v>0</v>
      </c>
      <c r="E7" s="6">
        <v>48</v>
      </c>
      <c r="F7" s="7">
        <f t="shared" ref="F7:F9" si="0">C7*D7*E7</f>
        <v>0</v>
      </c>
      <c r="G7" s="76"/>
      <c r="H7" s="77"/>
      <c r="I7" s="78"/>
      <c r="J7" s="78"/>
      <c r="K7" s="78"/>
      <c r="L7" s="78"/>
      <c r="M7" s="79"/>
      <c r="N7" s="80"/>
      <c r="P7" s="75"/>
      <c r="Q7" s="75"/>
      <c r="R7" s="75"/>
    </row>
    <row r="8" spans="1:18" x14ac:dyDescent="0.35">
      <c r="A8" s="4">
        <v>2</v>
      </c>
      <c r="B8" s="5" t="s">
        <v>16</v>
      </c>
      <c r="C8" s="6">
        <v>60</v>
      </c>
      <c r="D8" s="37">
        <f>G8+H8+I8+J8+K8+L8</f>
        <v>0</v>
      </c>
      <c r="E8" s="6">
        <v>48</v>
      </c>
      <c r="F8" s="7">
        <f t="shared" si="0"/>
        <v>0</v>
      </c>
      <c r="G8" s="76"/>
      <c r="H8" s="77"/>
      <c r="I8" s="78"/>
      <c r="J8" s="78"/>
      <c r="K8" s="78"/>
      <c r="L8" s="78"/>
      <c r="M8" s="79"/>
      <c r="N8" s="80"/>
      <c r="P8" s="75"/>
      <c r="Q8" s="75"/>
      <c r="R8" s="75"/>
    </row>
    <row r="9" spans="1:18" ht="15" thickBot="1" x14ac:dyDescent="0.4">
      <c r="A9" s="4">
        <v>3</v>
      </c>
      <c r="B9" s="5" t="s">
        <v>17</v>
      </c>
      <c r="C9" s="6">
        <v>3</v>
      </c>
      <c r="D9" s="37">
        <f>G9+H9+I9+J9+K9+L9</f>
        <v>0</v>
      </c>
      <c r="E9" s="6">
        <v>48</v>
      </c>
      <c r="F9" s="7">
        <f t="shared" si="0"/>
        <v>0</v>
      </c>
      <c r="G9" s="76"/>
      <c r="H9" s="77"/>
      <c r="I9" s="78"/>
      <c r="J9" s="78"/>
      <c r="K9" s="78"/>
      <c r="L9" s="78"/>
      <c r="M9" s="79"/>
      <c r="N9" s="80"/>
      <c r="P9" s="75"/>
      <c r="Q9" s="75"/>
      <c r="R9" s="75"/>
    </row>
    <row r="10" spans="1:18" ht="15.75" customHeight="1" thickBot="1" x14ac:dyDescent="0.4">
      <c r="A10" s="126" t="s">
        <v>24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  <c r="P10" s="71"/>
      <c r="Q10" s="72"/>
      <c r="R10" s="73"/>
    </row>
    <row r="11" spans="1:18" x14ac:dyDescent="0.35">
      <c r="A11" s="4">
        <v>1</v>
      </c>
      <c r="B11" s="29" t="s">
        <v>13</v>
      </c>
      <c r="C11" s="30">
        <v>2</v>
      </c>
      <c r="D11" s="38">
        <f>G11+H11+I11+J11+K11+L11+M11</f>
        <v>0</v>
      </c>
      <c r="E11" s="30">
        <v>48</v>
      </c>
      <c r="F11" s="31">
        <f>C11*D11*E11</f>
        <v>0</v>
      </c>
      <c r="G11" s="82"/>
      <c r="H11" s="83"/>
      <c r="I11" s="84"/>
      <c r="J11" s="84"/>
      <c r="K11" s="84"/>
      <c r="L11" s="84"/>
      <c r="M11" s="84"/>
      <c r="N11" s="85"/>
      <c r="P11" s="75"/>
      <c r="Q11" s="81"/>
      <c r="R11" s="75"/>
    </row>
    <row r="12" spans="1:18" x14ac:dyDescent="0.35">
      <c r="A12" s="16">
        <v>2</v>
      </c>
      <c r="B12" s="17" t="s">
        <v>14</v>
      </c>
      <c r="C12" s="18">
        <v>6</v>
      </c>
      <c r="D12" s="39">
        <f>G12+H12+I12+J12+K12+L12</f>
        <v>0</v>
      </c>
      <c r="E12" s="18">
        <v>48</v>
      </c>
      <c r="F12" s="19">
        <f t="shared" ref="F12:F17" si="1">C12*D12*E12</f>
        <v>0</v>
      </c>
      <c r="G12" s="76"/>
      <c r="H12" s="77"/>
      <c r="I12" s="78"/>
      <c r="J12" s="78"/>
      <c r="K12" s="78"/>
      <c r="L12" s="78"/>
      <c r="M12" s="79"/>
      <c r="N12" s="80"/>
      <c r="P12" s="86"/>
      <c r="Q12" s="87"/>
      <c r="R12" s="86"/>
    </row>
    <row r="13" spans="1:18" x14ac:dyDescent="0.35">
      <c r="A13" s="16">
        <v>3</v>
      </c>
      <c r="B13" s="17" t="s">
        <v>16</v>
      </c>
      <c r="C13" s="18">
        <v>60</v>
      </c>
      <c r="D13" s="39">
        <f>G13+H13+I13+J13+K13+L13</f>
        <v>0</v>
      </c>
      <c r="E13" s="18">
        <v>48</v>
      </c>
      <c r="F13" s="19">
        <f t="shared" si="1"/>
        <v>0</v>
      </c>
      <c r="G13" s="76"/>
      <c r="H13" s="77"/>
      <c r="I13" s="78"/>
      <c r="J13" s="78"/>
      <c r="K13" s="78"/>
      <c r="L13" s="78"/>
      <c r="M13" s="79"/>
      <c r="N13" s="80"/>
      <c r="P13" s="86"/>
      <c r="Q13" s="87"/>
      <c r="R13" s="86"/>
    </row>
    <row r="14" spans="1:18" ht="15" thickBot="1" x14ac:dyDescent="0.4">
      <c r="A14" s="16">
        <v>4</v>
      </c>
      <c r="B14" s="17" t="s">
        <v>18</v>
      </c>
      <c r="C14" s="18">
        <v>2</v>
      </c>
      <c r="D14" s="39">
        <f>G14+H14+I14+J14+K14+L14</f>
        <v>0</v>
      </c>
      <c r="E14" s="18">
        <v>48</v>
      </c>
      <c r="F14" s="19">
        <f t="shared" si="1"/>
        <v>0</v>
      </c>
      <c r="G14" s="88"/>
      <c r="H14" s="89"/>
      <c r="I14" s="90"/>
      <c r="J14" s="90"/>
      <c r="K14" s="90"/>
      <c r="L14" s="90"/>
      <c r="M14" s="91"/>
      <c r="N14" s="92"/>
      <c r="P14" s="86"/>
      <c r="Q14" s="87"/>
      <c r="R14" s="86"/>
    </row>
    <row r="15" spans="1:18" x14ac:dyDescent="0.35">
      <c r="A15" s="9">
        <v>5</v>
      </c>
      <c r="B15" s="10" t="s">
        <v>19</v>
      </c>
      <c r="C15" s="11">
        <v>1</v>
      </c>
      <c r="D15" s="39">
        <f>G15+H15+I15+J15+K15+L15</f>
        <v>0</v>
      </c>
      <c r="E15" s="11">
        <v>48</v>
      </c>
      <c r="F15" s="15">
        <f t="shared" si="1"/>
        <v>0</v>
      </c>
      <c r="G15" s="95"/>
      <c r="H15" s="96"/>
      <c r="I15" s="97"/>
      <c r="J15" s="97"/>
      <c r="K15" s="97"/>
      <c r="L15" s="97"/>
      <c r="M15" s="98"/>
      <c r="N15" s="99"/>
      <c r="P15" s="93"/>
      <c r="Q15" s="94"/>
      <c r="R15" s="93"/>
    </row>
    <row r="16" spans="1:18" x14ac:dyDescent="0.35">
      <c r="A16" s="12">
        <v>6</v>
      </c>
      <c r="B16" s="13" t="s">
        <v>20</v>
      </c>
      <c r="C16" s="14">
        <v>9</v>
      </c>
      <c r="D16" s="39">
        <f t="shared" ref="D16" si="2">G16+H16+I16+J16+K16+L16+M16</f>
        <v>0</v>
      </c>
      <c r="E16" s="14">
        <v>48</v>
      </c>
      <c r="F16" s="19">
        <f t="shared" si="1"/>
        <v>0</v>
      </c>
      <c r="G16" s="76"/>
      <c r="H16" s="100"/>
      <c r="I16" s="78"/>
      <c r="J16" s="78"/>
      <c r="K16" s="78"/>
      <c r="L16" s="78"/>
      <c r="M16" s="78"/>
      <c r="N16" s="80"/>
      <c r="P16" s="86"/>
      <c r="Q16" s="87"/>
      <c r="R16" s="86"/>
    </row>
    <row r="17" spans="1:18" ht="15" thickBot="1" x14ac:dyDescent="0.4">
      <c r="A17" s="12">
        <v>7</v>
      </c>
      <c r="B17" s="13" t="s">
        <v>22</v>
      </c>
      <c r="C17" s="14">
        <v>17</v>
      </c>
      <c r="D17" s="39">
        <f>G17+H17+I17+J17+K17+L17</f>
        <v>0</v>
      </c>
      <c r="E17" s="14">
        <v>48</v>
      </c>
      <c r="F17" s="19">
        <f t="shared" si="1"/>
        <v>0</v>
      </c>
      <c r="G17" s="76"/>
      <c r="H17" s="100"/>
      <c r="I17" s="78"/>
      <c r="J17" s="78"/>
      <c r="K17" s="78"/>
      <c r="L17" s="78"/>
      <c r="M17" s="79"/>
      <c r="N17" s="80"/>
      <c r="P17" s="86"/>
      <c r="Q17" s="87"/>
      <c r="R17" s="86"/>
    </row>
    <row r="18" spans="1:18" ht="15.75" customHeight="1" thickBot="1" x14ac:dyDescent="0.4">
      <c r="A18" s="126" t="s">
        <v>25</v>
      </c>
      <c r="B18" s="133"/>
      <c r="C18" s="133"/>
      <c r="D18" s="133"/>
      <c r="E18" s="133"/>
      <c r="F18" s="133"/>
      <c r="G18" s="133"/>
      <c r="H18" s="138"/>
      <c r="I18" s="138"/>
      <c r="J18" s="138"/>
      <c r="K18" s="138"/>
      <c r="L18" s="138"/>
      <c r="M18" s="138"/>
      <c r="N18" s="139"/>
      <c r="P18" s="71"/>
      <c r="Q18" s="72"/>
      <c r="R18" s="73"/>
    </row>
    <row r="19" spans="1:18" x14ac:dyDescent="0.35">
      <c r="A19" s="4">
        <v>1</v>
      </c>
      <c r="B19" s="5" t="s">
        <v>13</v>
      </c>
      <c r="C19" s="6">
        <v>5</v>
      </c>
      <c r="D19" s="37">
        <f>G19+H19+I19+J19+K19+L19+M19</f>
        <v>0</v>
      </c>
      <c r="E19" s="6">
        <v>48</v>
      </c>
      <c r="F19" s="8">
        <f>C19*D19*E19</f>
        <v>0</v>
      </c>
      <c r="G19" s="95"/>
      <c r="H19" s="101"/>
      <c r="I19" s="97"/>
      <c r="J19" s="97"/>
      <c r="K19" s="97"/>
      <c r="L19" s="97"/>
      <c r="M19" s="97"/>
      <c r="N19" s="102"/>
      <c r="P19" s="75"/>
      <c r="Q19" s="75"/>
      <c r="R19" s="75"/>
    </row>
    <row r="20" spans="1:18" x14ac:dyDescent="0.35">
      <c r="A20" s="4">
        <v>2</v>
      </c>
      <c r="B20" s="5" t="s">
        <v>40</v>
      </c>
      <c r="C20" s="6">
        <v>5</v>
      </c>
      <c r="D20" s="37">
        <f>G20+H20+I20+J20+K20+L20</f>
        <v>0</v>
      </c>
      <c r="E20" s="6">
        <v>48</v>
      </c>
      <c r="F20" s="8">
        <f>C20*D20*E20</f>
        <v>0</v>
      </c>
      <c r="G20" s="76"/>
      <c r="H20" s="77"/>
      <c r="I20" s="78"/>
      <c r="J20" s="78"/>
      <c r="K20" s="78"/>
      <c r="L20" s="78"/>
      <c r="M20" s="79"/>
      <c r="N20" s="103"/>
      <c r="P20" s="86"/>
      <c r="Q20" s="86"/>
      <c r="R20" s="86"/>
    </row>
    <row r="21" spans="1:18" x14ac:dyDescent="0.35">
      <c r="A21" s="16">
        <v>3</v>
      </c>
      <c r="B21" s="20" t="s">
        <v>14</v>
      </c>
      <c r="C21" s="21">
        <v>3</v>
      </c>
      <c r="D21" s="37">
        <f>G21+H21+I21+J21+K21+L21</f>
        <v>0</v>
      </c>
      <c r="E21" s="21">
        <v>48</v>
      </c>
      <c r="F21" s="22">
        <f t="shared" ref="F21:F25" si="3">C21*D21*E21</f>
        <v>0</v>
      </c>
      <c r="G21" s="76"/>
      <c r="H21" s="77"/>
      <c r="I21" s="78"/>
      <c r="J21" s="78"/>
      <c r="K21" s="78"/>
      <c r="L21" s="78"/>
      <c r="M21" s="79"/>
      <c r="N21" s="103"/>
      <c r="P21" s="86"/>
      <c r="Q21" s="86"/>
      <c r="R21" s="86"/>
    </row>
    <row r="22" spans="1:18" x14ac:dyDescent="0.35">
      <c r="A22" s="16">
        <v>4</v>
      </c>
      <c r="B22" s="20" t="s">
        <v>15</v>
      </c>
      <c r="C22" s="21">
        <v>15</v>
      </c>
      <c r="D22" s="37">
        <f>G22+H22+I22+J22+K22+L22</f>
        <v>0</v>
      </c>
      <c r="E22" s="21">
        <v>48</v>
      </c>
      <c r="F22" s="22">
        <f t="shared" si="3"/>
        <v>0</v>
      </c>
      <c r="G22" s="76"/>
      <c r="H22" s="77"/>
      <c r="I22" s="78"/>
      <c r="J22" s="78"/>
      <c r="K22" s="78"/>
      <c r="L22" s="78"/>
      <c r="M22" s="79"/>
      <c r="N22" s="103"/>
      <c r="P22" s="86"/>
      <c r="Q22" s="86"/>
      <c r="R22" s="86"/>
    </row>
    <row r="23" spans="1:18" x14ac:dyDescent="0.35">
      <c r="A23" s="16">
        <v>5</v>
      </c>
      <c r="B23" s="20" t="s">
        <v>15</v>
      </c>
      <c r="C23" s="21">
        <v>5</v>
      </c>
      <c r="D23" s="37">
        <f>G23+H23+I23+J23+K23+L23+M23</f>
        <v>0</v>
      </c>
      <c r="E23" s="21">
        <v>48</v>
      </c>
      <c r="F23" s="22">
        <f t="shared" si="3"/>
        <v>0</v>
      </c>
      <c r="G23" s="76"/>
      <c r="H23" s="77"/>
      <c r="I23" s="78"/>
      <c r="J23" s="78"/>
      <c r="K23" s="78"/>
      <c r="L23" s="78"/>
      <c r="M23" s="78"/>
      <c r="N23" s="103"/>
      <c r="P23" s="86"/>
      <c r="Q23" s="86"/>
      <c r="R23" s="86"/>
    </row>
    <row r="24" spans="1:18" x14ac:dyDescent="0.35">
      <c r="A24" s="12">
        <v>6</v>
      </c>
      <c r="B24" s="13" t="s">
        <v>21</v>
      </c>
      <c r="C24" s="14">
        <v>31</v>
      </c>
      <c r="D24" s="39">
        <f>G24+H24+I24+J24+K24+L24+M24</f>
        <v>0</v>
      </c>
      <c r="E24" s="14">
        <v>48</v>
      </c>
      <c r="F24" s="19">
        <f t="shared" si="3"/>
        <v>0</v>
      </c>
      <c r="G24" s="76"/>
      <c r="H24" s="77"/>
      <c r="I24" s="78"/>
      <c r="J24" s="78"/>
      <c r="K24" s="78"/>
      <c r="L24" s="78"/>
      <c r="M24" s="78"/>
      <c r="N24" s="103"/>
      <c r="P24" s="86"/>
      <c r="Q24" s="86"/>
      <c r="R24" s="86"/>
    </row>
    <row r="25" spans="1:18" ht="15" thickBot="1" x14ac:dyDescent="0.4">
      <c r="A25" s="26">
        <v>7</v>
      </c>
      <c r="B25" s="27" t="s">
        <v>23</v>
      </c>
      <c r="C25" s="28">
        <v>6</v>
      </c>
      <c r="D25" s="125">
        <f>G25+H25+I25+J25+K25+L25</f>
        <v>0</v>
      </c>
      <c r="E25" s="28">
        <v>48</v>
      </c>
      <c r="F25" s="32">
        <f t="shared" si="3"/>
        <v>0</v>
      </c>
      <c r="G25" s="105"/>
      <c r="H25" s="106"/>
      <c r="I25" s="107"/>
      <c r="J25" s="107"/>
      <c r="K25" s="107"/>
      <c r="L25" s="107"/>
      <c r="M25" s="108"/>
      <c r="N25" s="109"/>
      <c r="P25" s="104"/>
      <c r="Q25" s="104"/>
      <c r="R25" s="104"/>
    </row>
    <row r="26" spans="1:18" ht="15" thickBot="1" x14ac:dyDescent="0.4">
      <c r="A26" s="126" t="s">
        <v>26</v>
      </c>
      <c r="B26" s="127"/>
      <c r="C26" s="127"/>
      <c r="D26" s="127"/>
      <c r="E26" s="127"/>
      <c r="F26" s="127"/>
      <c r="G26" s="135"/>
      <c r="H26" s="136"/>
      <c r="I26" s="136"/>
      <c r="J26" s="136"/>
      <c r="K26" s="136"/>
      <c r="L26" s="136"/>
      <c r="M26" s="136"/>
      <c r="N26" s="137"/>
      <c r="P26" s="126"/>
      <c r="Q26" s="127"/>
      <c r="R26" s="128"/>
    </row>
    <row r="27" spans="1:18" x14ac:dyDescent="0.35">
      <c r="A27" s="4">
        <v>1</v>
      </c>
      <c r="B27" s="5" t="s">
        <v>13</v>
      </c>
      <c r="C27" s="6">
        <v>3</v>
      </c>
      <c r="D27" s="37">
        <f>G27+H27+I27+J27+K27+L27+M27</f>
        <v>0</v>
      </c>
      <c r="E27" s="6">
        <v>48</v>
      </c>
      <c r="F27" s="8">
        <f>C27*D27*E27</f>
        <v>0</v>
      </c>
      <c r="G27" s="111"/>
      <c r="H27" s="112"/>
      <c r="I27" s="113"/>
      <c r="J27" s="113"/>
      <c r="K27" s="113"/>
      <c r="L27" s="113"/>
      <c r="M27" s="113"/>
      <c r="N27" s="114"/>
      <c r="P27" s="110"/>
      <c r="Q27" s="110"/>
      <c r="R27" s="110"/>
    </row>
    <row r="28" spans="1:18" ht="15" thickBot="1" x14ac:dyDescent="0.4">
      <c r="A28" s="16">
        <v>2</v>
      </c>
      <c r="B28" s="20" t="s">
        <v>14</v>
      </c>
      <c r="C28" s="21">
        <v>3</v>
      </c>
      <c r="D28" s="37">
        <f>G28+H28+I28+J28+K28+L28</f>
        <v>0</v>
      </c>
      <c r="E28" s="21">
        <v>48</v>
      </c>
      <c r="F28" s="22">
        <f t="shared" ref="F28" si="4">C28*D28*E28</f>
        <v>0</v>
      </c>
      <c r="G28" s="115"/>
      <c r="H28" s="116"/>
      <c r="I28" s="117"/>
      <c r="J28" s="117"/>
      <c r="K28" s="117"/>
      <c r="L28" s="117"/>
      <c r="M28" s="118"/>
      <c r="N28" s="119"/>
      <c r="P28" s="123"/>
      <c r="Q28" s="123"/>
      <c r="R28" s="123"/>
    </row>
    <row r="29" spans="1:18" ht="15" thickBot="1" x14ac:dyDescent="0.4">
      <c r="A29" s="146" t="s">
        <v>27</v>
      </c>
      <c r="B29" s="147"/>
      <c r="C29" s="147"/>
      <c r="D29" s="147"/>
      <c r="E29" s="148"/>
      <c r="F29" s="23">
        <f>SUM(F7:F9)+SUM(F11:F14)+SUM(F19:F23)+SUM(F27:F28)</f>
        <v>0</v>
      </c>
    </row>
    <row r="30" spans="1:18" ht="15" thickBot="1" x14ac:dyDescent="0.4">
      <c r="A30" s="146" t="s">
        <v>28</v>
      </c>
      <c r="B30" s="147"/>
      <c r="C30" s="147"/>
      <c r="D30" s="147"/>
      <c r="E30" s="148"/>
      <c r="F30" s="120">
        <f>F29*0.2</f>
        <v>0</v>
      </c>
    </row>
    <row r="31" spans="1:18" ht="15" thickBot="1" x14ac:dyDescent="0.4">
      <c r="A31" s="146" t="s">
        <v>29</v>
      </c>
      <c r="B31" s="147"/>
      <c r="C31" s="147"/>
      <c r="D31" s="147"/>
      <c r="E31" s="148"/>
      <c r="F31" s="23">
        <f>F29*1.2</f>
        <v>0</v>
      </c>
    </row>
    <row r="32" spans="1:18" ht="15" thickBot="1" x14ac:dyDescent="0.4">
      <c r="A32" s="162" t="s">
        <v>30</v>
      </c>
      <c r="B32" s="163"/>
      <c r="C32" s="163"/>
      <c r="D32" s="163"/>
      <c r="E32" s="164"/>
      <c r="F32" s="24">
        <f>SUM(F15:F17)+SUM(F24:F25)</f>
        <v>0</v>
      </c>
    </row>
    <row r="33" spans="1:10" ht="15" thickBot="1" x14ac:dyDescent="0.4">
      <c r="A33" s="162" t="s">
        <v>28</v>
      </c>
      <c r="B33" s="163"/>
      <c r="C33" s="163"/>
      <c r="D33" s="163"/>
      <c r="E33" s="164"/>
      <c r="F33" s="121">
        <f>F32*0.2</f>
        <v>0</v>
      </c>
    </row>
    <row r="34" spans="1:10" ht="15" thickBot="1" x14ac:dyDescent="0.4">
      <c r="A34" s="162" t="s">
        <v>31</v>
      </c>
      <c r="B34" s="163"/>
      <c r="C34" s="163"/>
      <c r="D34" s="163"/>
      <c r="E34" s="164"/>
      <c r="F34" s="24">
        <f>F32*1.2</f>
        <v>0</v>
      </c>
    </row>
    <row r="35" spans="1:10" ht="15" thickBot="1" x14ac:dyDescent="0.4">
      <c r="A35" s="156" t="s">
        <v>32</v>
      </c>
      <c r="B35" s="157"/>
      <c r="C35" s="157"/>
      <c r="D35" s="157"/>
      <c r="E35" s="158"/>
      <c r="F35" s="25">
        <f>SUM(F7:F9)+SUM(F11:F17)+SUM(F19:F25)+SUM(F27:F28)</f>
        <v>0</v>
      </c>
    </row>
    <row r="36" spans="1:10" ht="15" thickBot="1" x14ac:dyDescent="0.4">
      <c r="A36" s="156" t="s">
        <v>28</v>
      </c>
      <c r="B36" s="157"/>
      <c r="C36" s="157"/>
      <c r="D36" s="157"/>
      <c r="E36" s="158"/>
      <c r="F36" s="122">
        <f>F35*0.2</f>
        <v>0</v>
      </c>
    </row>
    <row r="37" spans="1:10" ht="15" thickBot="1" x14ac:dyDescent="0.4">
      <c r="A37" s="156" t="s">
        <v>33</v>
      </c>
      <c r="B37" s="157"/>
      <c r="C37" s="157"/>
      <c r="D37" s="157"/>
      <c r="E37" s="158"/>
      <c r="F37" s="25">
        <f>F35*1.2</f>
        <v>0</v>
      </c>
    </row>
    <row r="38" spans="1:10" x14ac:dyDescent="0.35">
      <c r="A38" s="40"/>
      <c r="B38" s="41" t="s">
        <v>34</v>
      </c>
      <c r="C38" s="42">
        <f>SUM(C39:C42)</f>
        <v>189</v>
      </c>
      <c r="D38" s="40"/>
      <c r="E38" s="40"/>
      <c r="F38" s="40"/>
    </row>
    <row r="39" spans="1:10" x14ac:dyDescent="0.35">
      <c r="A39" s="40"/>
      <c r="B39" s="43" t="s">
        <v>35</v>
      </c>
      <c r="C39" s="44">
        <f>SUM(C7:C9)</f>
        <v>80</v>
      </c>
      <c r="D39" s="40"/>
      <c r="E39" s="40"/>
      <c r="F39" s="40"/>
    </row>
    <row r="40" spans="1:10" x14ac:dyDescent="0.35">
      <c r="A40" s="40"/>
      <c r="B40" s="45" t="s">
        <v>36</v>
      </c>
      <c r="C40" s="46">
        <f>SUM(C11:C14)</f>
        <v>70</v>
      </c>
      <c r="D40" s="40"/>
      <c r="E40" s="40"/>
      <c r="F40" s="40"/>
    </row>
    <row r="41" spans="1:10" x14ac:dyDescent="0.35">
      <c r="A41" s="40"/>
      <c r="B41" s="47" t="s">
        <v>37</v>
      </c>
      <c r="C41" s="48">
        <f>SUM(C19:C23)</f>
        <v>33</v>
      </c>
      <c r="D41" s="40"/>
      <c r="E41" s="40"/>
      <c r="F41" s="40"/>
    </row>
    <row r="42" spans="1:10" x14ac:dyDescent="0.35">
      <c r="A42" s="40"/>
      <c r="B42" s="49" t="s">
        <v>38</v>
      </c>
      <c r="C42" s="50">
        <f>SUM(C27:C28)</f>
        <v>6</v>
      </c>
      <c r="D42" s="40"/>
      <c r="E42" s="40"/>
      <c r="F42" s="40"/>
      <c r="G42" s="67"/>
      <c r="H42" s="67"/>
      <c r="I42" s="67"/>
      <c r="J42" s="67"/>
    </row>
    <row r="43" spans="1:10" x14ac:dyDescent="0.35">
      <c r="G43" s="129"/>
      <c r="H43" s="130"/>
      <c r="I43" s="131"/>
      <c r="J43" s="131"/>
    </row>
    <row r="44" spans="1:10" x14ac:dyDescent="0.35">
      <c r="B44" s="51" t="s">
        <v>39</v>
      </c>
      <c r="C44" s="52">
        <f>SUM(C45:C46)</f>
        <v>64</v>
      </c>
      <c r="G44" s="159" t="s">
        <v>59</v>
      </c>
      <c r="H44" s="159"/>
      <c r="I44" s="131"/>
      <c r="J44" s="131"/>
    </row>
    <row r="45" spans="1:10" x14ac:dyDescent="0.35">
      <c r="B45" s="45" t="s">
        <v>36</v>
      </c>
      <c r="C45" s="46">
        <f>SUM(C15:C17)</f>
        <v>27</v>
      </c>
      <c r="G45" s="129"/>
      <c r="H45" s="131"/>
      <c r="I45" s="160" t="s">
        <v>60</v>
      </c>
      <c r="J45" s="160"/>
    </row>
    <row r="46" spans="1:10" ht="56.25" customHeight="1" x14ac:dyDescent="0.35">
      <c r="B46" s="47" t="s">
        <v>37</v>
      </c>
      <c r="C46" s="48">
        <f>SUM(C24:C25)</f>
        <v>37</v>
      </c>
      <c r="G46" s="129"/>
      <c r="H46" s="131"/>
      <c r="I46" s="161" t="s">
        <v>61</v>
      </c>
      <c r="J46" s="160"/>
    </row>
    <row r="54" ht="20.25" customHeight="1" x14ac:dyDescent="0.35"/>
    <row r="55" ht="37.5" customHeight="1" x14ac:dyDescent="0.35"/>
  </sheetData>
  <sheetProtection algorithmName="SHA-512" hashValue="y1dzd4EbsFW7N+gjVWtABHCRGRbE+oq1hSw+kdZGFDCj2bg4byCL2pxrL2UZw1pHzGmbw/bIjiFWBi7BnV+gDQ==" saltValue="TxZjpZRuKNseIhavfGI7pQ==" spinCount="100000" sheet="1" objects="1" scenarios="1"/>
  <mergeCells count="22">
    <mergeCell ref="A37:E37"/>
    <mergeCell ref="G44:H44"/>
    <mergeCell ref="I45:J45"/>
    <mergeCell ref="I46:J46"/>
    <mergeCell ref="A31:E31"/>
    <mergeCell ref="A32:E32"/>
    <mergeCell ref="A33:E33"/>
    <mergeCell ref="A34:E34"/>
    <mergeCell ref="A35:E35"/>
    <mergeCell ref="A36:E36"/>
    <mergeCell ref="P3:P4"/>
    <mergeCell ref="Q3:Q4"/>
    <mergeCell ref="R3:R4"/>
    <mergeCell ref="A30:E30"/>
    <mergeCell ref="B3:B5"/>
    <mergeCell ref="H3:L3"/>
    <mergeCell ref="N3:N5"/>
    <mergeCell ref="C4:C5"/>
    <mergeCell ref="D4:D5"/>
    <mergeCell ref="E4:E5"/>
    <mergeCell ref="F4:F5"/>
    <mergeCell ref="A29:E29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5EF4-8334-414A-A73C-7F8393CC92B6}">
  <dimension ref="A1:D27"/>
  <sheetViews>
    <sheetView zoomScale="55" zoomScaleNormal="55" workbookViewId="0"/>
  </sheetViews>
  <sheetFormatPr defaultColWidth="9.1796875" defaultRowHeight="14.5" x14ac:dyDescent="0.35"/>
  <cols>
    <col min="1" max="1" width="31.453125" style="36" customWidth="1"/>
    <col min="2" max="2" width="25.453125" style="36" customWidth="1"/>
    <col min="3" max="4" width="25.7265625" style="36" customWidth="1"/>
    <col min="5" max="16384" width="9.1796875" style="36"/>
  </cols>
  <sheetData>
    <row r="1" spans="1:4" s="67" customFormat="1" x14ac:dyDescent="0.35">
      <c r="D1" s="68" t="s">
        <v>65</v>
      </c>
    </row>
    <row r="2" spans="1:4" x14ac:dyDescent="0.35">
      <c r="A2" s="54"/>
      <c r="B2" s="55"/>
      <c r="C2" s="55"/>
      <c r="D2" s="53"/>
    </row>
    <row r="3" spans="1:4" ht="18.5" x14ac:dyDescent="0.35">
      <c r="A3" s="168" t="s">
        <v>51</v>
      </c>
      <c r="B3" s="168"/>
      <c r="C3" s="168"/>
      <c r="D3" s="168"/>
    </row>
    <row r="4" spans="1:4" ht="15.5" x14ac:dyDescent="0.35">
      <c r="A4" s="56"/>
      <c r="B4" s="56"/>
      <c r="C4" s="56"/>
      <c r="D4" s="56"/>
    </row>
    <row r="5" spans="1:4" x14ac:dyDescent="0.35">
      <c r="A5" s="57"/>
      <c r="B5" s="58"/>
      <c r="C5" s="58"/>
    </row>
    <row r="6" spans="1:4" x14ac:dyDescent="0.35">
      <c r="A6" s="57"/>
      <c r="B6" s="58"/>
      <c r="C6" s="58"/>
      <c r="D6" s="53"/>
    </row>
    <row r="7" spans="1:4" ht="18.75" customHeight="1" x14ac:dyDescent="0.35">
      <c r="A7" s="169" t="s">
        <v>63</v>
      </c>
      <c r="B7" s="169"/>
      <c r="C7" s="169"/>
      <c r="D7" s="169"/>
    </row>
    <row r="8" spans="1:4" x14ac:dyDescent="0.35">
      <c r="A8" s="59"/>
      <c r="B8" s="59"/>
      <c r="C8" s="59"/>
      <c r="D8" s="59"/>
    </row>
    <row r="9" spans="1:4" x14ac:dyDescent="0.35">
      <c r="A9" s="59"/>
      <c r="B9" s="59"/>
      <c r="C9" s="59"/>
      <c r="D9" s="59"/>
    </row>
    <row r="10" spans="1:4" ht="15" thickBot="1" x14ac:dyDescent="0.4">
      <c r="A10" s="60"/>
      <c r="B10" s="58"/>
      <c r="C10" s="58"/>
      <c r="D10" s="58"/>
    </row>
    <row r="11" spans="1:4" ht="15" thickBot="1" x14ac:dyDescent="0.4">
      <c r="A11" s="61" t="s">
        <v>52</v>
      </c>
      <c r="B11" s="62" t="s">
        <v>53</v>
      </c>
      <c r="C11" s="62" t="s">
        <v>54</v>
      </c>
      <c r="D11" s="62" t="s">
        <v>55</v>
      </c>
    </row>
    <row r="12" spans="1:4" ht="15" customHeight="1" x14ac:dyDescent="0.35">
      <c r="A12" s="170" t="s">
        <v>56</v>
      </c>
      <c r="B12" s="172">
        <f>'Príloha č. 1 k B.2'!F35</f>
        <v>0</v>
      </c>
      <c r="C12" s="174">
        <f>'Príloha č. 1 k B.2'!F36</f>
        <v>0</v>
      </c>
      <c r="D12" s="174">
        <f>'Príloha č. 1 k B.2'!F37</f>
        <v>0</v>
      </c>
    </row>
    <row r="13" spans="1:4" ht="48" customHeight="1" thickBot="1" x14ac:dyDescent="0.4">
      <c r="A13" s="171"/>
      <c r="B13" s="173"/>
      <c r="C13" s="175"/>
      <c r="D13" s="175"/>
    </row>
    <row r="14" spans="1:4" x14ac:dyDescent="0.35">
      <c r="A14" s="63"/>
      <c r="B14" s="58"/>
      <c r="C14" s="58"/>
      <c r="D14" s="58"/>
    </row>
    <row r="15" spans="1:4" x14ac:dyDescent="0.35">
      <c r="A15" s="64" t="s">
        <v>57</v>
      </c>
      <c r="B15" s="58"/>
      <c r="C15" s="58"/>
      <c r="D15" s="58"/>
    </row>
    <row r="16" spans="1:4" x14ac:dyDescent="0.35">
      <c r="A16" s="176" t="s">
        <v>58</v>
      </c>
      <c r="B16" s="176"/>
      <c r="C16" s="176"/>
      <c r="D16" s="176"/>
    </row>
    <row r="17" spans="1:4" x14ac:dyDescent="0.35">
      <c r="B17" s="58"/>
      <c r="C17" s="58"/>
      <c r="D17" s="58"/>
    </row>
    <row r="18" spans="1:4" x14ac:dyDescent="0.35">
      <c r="A18" s="65"/>
      <c r="B18" s="58"/>
      <c r="C18" s="58"/>
      <c r="D18" s="58"/>
    </row>
    <row r="19" spans="1:4" x14ac:dyDescent="0.35">
      <c r="A19" s="64"/>
      <c r="B19" s="63"/>
      <c r="C19" s="58"/>
      <c r="D19" s="58"/>
    </row>
    <row r="20" spans="1:4" x14ac:dyDescent="0.35">
      <c r="A20" s="165" t="s">
        <v>59</v>
      </c>
      <c r="B20" s="165"/>
      <c r="C20" s="58"/>
      <c r="D20" s="58"/>
    </row>
    <row r="21" spans="1:4" x14ac:dyDescent="0.35">
      <c r="A21" s="64"/>
      <c r="B21" s="58"/>
      <c r="C21" s="58"/>
      <c r="D21" s="58"/>
    </row>
    <row r="22" spans="1:4" x14ac:dyDescent="0.35">
      <c r="A22" s="64"/>
      <c r="B22" s="58"/>
      <c r="C22" s="166" t="s">
        <v>60</v>
      </c>
      <c r="D22" s="166"/>
    </row>
    <row r="23" spans="1:4" ht="41.25" customHeight="1" x14ac:dyDescent="0.35">
      <c r="A23" s="64"/>
      <c r="B23" s="58"/>
      <c r="C23" s="167" t="s">
        <v>61</v>
      </c>
      <c r="D23" s="166"/>
    </row>
    <row r="24" spans="1:4" x14ac:dyDescent="0.35">
      <c r="A24" s="64"/>
      <c r="B24" s="58"/>
      <c r="C24" s="58"/>
      <c r="D24" s="58"/>
    </row>
    <row r="25" spans="1:4" x14ac:dyDescent="0.35">
      <c r="A25" s="55"/>
      <c r="B25" s="55"/>
      <c r="C25" s="55"/>
      <c r="D25" s="55"/>
    </row>
    <row r="26" spans="1:4" x14ac:dyDescent="0.35">
      <c r="A26" s="66" t="s">
        <v>62</v>
      </c>
      <c r="B26" s="55"/>
      <c r="C26" s="55"/>
      <c r="D26" s="55"/>
    </row>
    <row r="27" spans="1:4" x14ac:dyDescent="0.35">
      <c r="A27" s="55"/>
      <c r="B27" s="55"/>
      <c r="C27" s="55"/>
      <c r="D27" s="55"/>
    </row>
  </sheetData>
  <sheetProtection algorithmName="SHA-512" hashValue="VzR37MM2md75R/4635hE/1MWZsqtxt8y/qw9h+Z2hQ3mrbx4+LmTQ/UM9181lhc2aWWCcIP+bOPqFxmPBRl6dw==" saltValue="U+72BY0QB5laM/1ZwqY+1A==" spinCount="100000" sheet="1" objects="1" scenarios="1"/>
  <mergeCells count="10">
    <mergeCell ref="A20:B20"/>
    <mergeCell ref="C22:D22"/>
    <mergeCell ref="C23:D23"/>
    <mergeCell ref="A3:D3"/>
    <mergeCell ref="A7:D7"/>
    <mergeCell ref="A12:A13"/>
    <mergeCell ref="B12:B13"/>
    <mergeCell ref="C12:C13"/>
    <mergeCell ref="D12:D13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B.2</vt:lpstr>
      <vt:lpstr>Príloha č. 1 k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2024-05-31T12:03:09Z</dcterms:modified>
</cp:coreProperties>
</file>