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44_2024_LS Nitrianske Rudno\"/>
    </mc:Choice>
  </mc:AlternateContent>
  <bookViews>
    <workbookView xWindow="0" yWindow="0" windowWidth="28800" windowHeight="117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ponuka'!$A$1:$O$32</definedName>
  </definedNames>
  <calcPr calcId="162913"/>
</workbook>
</file>

<file path=xl/calcChain.xml><?xml version="1.0" encoding="utf-8"?>
<calcChain xmlns="http://schemas.openxmlformats.org/spreadsheetml/2006/main">
  <c r="G15" i="1" l="1"/>
  <c r="G16" i="1"/>
  <c r="G13" i="1" l="1"/>
  <c r="G14" i="1"/>
  <c r="G12" i="1" l="1"/>
  <c r="E17" i="1" l="1"/>
  <c r="F17" i="1"/>
  <c r="G17" i="1" l="1"/>
  <c r="L18" i="1"/>
  <c r="P12" i="1" l="1"/>
  <c r="O18" i="1" l="1"/>
  <c r="P18" i="1" s="1"/>
  <c r="O20" i="1" l="1"/>
  <c r="O19" i="1" s="1"/>
</calcChain>
</file>

<file path=xl/sharedStrings.xml><?xml version="1.0" encoding="utf-8"?>
<sst xmlns="http://schemas.openxmlformats.org/spreadsheetml/2006/main" count="100" uniqueCount="83">
  <si>
    <t>Názov predmetu zákazky</t>
  </si>
  <si>
    <t>Objednávateľ</t>
  </si>
  <si>
    <t>JPRL</t>
  </si>
  <si>
    <t>Predpokladaný objem ťažby</t>
  </si>
  <si>
    <t>Druh ťažby</t>
  </si>
  <si>
    <t>Sklon v %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</si>
  <si>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</si>
  <si>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</si>
  <si>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</si>
  <si>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</si>
  <si>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</si>
  <si>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</si>
  <si>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</si>
  <si>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</si>
  <si>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</si>
  <si>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</si>
  <si>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</si>
  <si>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</si>
  <si>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</si>
  <si>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</si>
  <si>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</si>
  <si>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</si>
  <si>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</si>
  <si>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</si>
  <si>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</si>
  <si>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</si>
  <si>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</si>
  <si>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</si>
  <si>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</si>
  <si>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</si>
  <si>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</si>
  <si>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</si>
  <si>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</si>
  <si>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</si>
  <si>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</si>
  <si>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</si>
  <si>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</si>
  <si>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</si>
  <si>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</si>
  <si>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</si>
  <si>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</si>
  <si>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</si>
  <si>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</si>
  <si>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</si>
  <si>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</si>
  <si>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</si>
  <si>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</si>
  <si>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</si>
  <si>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</si>
  <si>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</si>
  <si>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</si>
  <si>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</si>
  <si>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</si>
  <si>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</si>
  <si>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</si>
  <si>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</si>
  <si>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</si>
  <si>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</si>
  <si>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</si>
  <si>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</si>
  <si>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</si>
  <si>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</si>
  <si>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</si>
  <si>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</si>
  <si>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</si>
  <si>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</si>
  <si>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</si>
  <si>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</si>
  <si>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Lesy SR š.p. OZ Považie</t>
  </si>
  <si>
    <t>VÚ-</t>
  </si>
  <si>
    <t>hmotna-tosť v m³</t>
  </si>
  <si>
    <r>
      <t xml:space="preserve"> Určenie začiatku a ukončenia prác bude určené v  Zákazkovom liste. ,</t>
    </r>
    <r>
      <rPr>
        <sz val="10"/>
        <rFont val="Arial"/>
        <family val="2"/>
        <charset val="238"/>
      </rPr>
      <t xml:space="preserve"> </t>
    </r>
  </si>
  <si>
    <t>dtto</t>
  </si>
  <si>
    <t>časť "B" - Ťažba a výroba sortimentov v lanovkových/ťažkoprístupných terénoch harvestermi a ich vývoz forwardermi z porastu lokality peň na vývozné miesto alebo odvozné miesto, v súčinnosti s kompaktným mobilným trakčným navijakom</t>
  </si>
  <si>
    <t>Lesnícke služby v ťažbovom procese - viacoperačné technológie na OZ Považie, VC  LS Nitrianske Rudno</t>
  </si>
  <si>
    <t>Lehota</t>
  </si>
  <si>
    <t>411 B 0</t>
  </si>
  <si>
    <t>Bukovec</t>
  </si>
  <si>
    <t>129 A 0</t>
  </si>
  <si>
    <t>130 2</t>
  </si>
  <si>
    <t>137 2</t>
  </si>
  <si>
    <r>
      <rPr>
        <b/>
        <sz val="11"/>
        <color theme="1"/>
        <rFont val="Calibri"/>
        <family val="2"/>
        <charset val="238"/>
        <scheme val="minor"/>
      </rPr>
      <t xml:space="preserve">* Požiadavky: 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Požadovaný termín vykonania zákazky: jún až október 2024.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Objednávateľ na požiadanie dodávateľa prác umožní obhliadku porastov. Kontaktná osoba:  Roman Balucha  0918 333 662</t>
    </r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</si>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</sst>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2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10" fillId="3" borderId="29" xfId="0" applyFont="1" applyFill="1" applyBorder="1" applyAlignment="1" applyProtection="1">
      <alignment horizontal="center" vertical="center"/>
    </xf>
    <xf numFmtId="0" fontId="10" fillId="3" borderId="30" xfId="0" applyFont="1" applyFill="1" applyBorder="1" applyAlignment="1" applyProtection="1">
      <alignment horizontal="center" vertical="center" wrapText="1"/>
    </xf>
    <xf numFmtId="0" fontId="3" fillId="3" borderId="30" xfId="0" applyFont="1" applyFill="1" applyBorder="1" applyAlignment="1" applyProtection="1">
      <alignment horizontal="center" vertical="center"/>
    </xf>
    <xf numFmtId="4" fontId="6" fillId="3" borderId="31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31" xfId="0" applyFont="1" applyFill="1" applyBorder="1" applyProtection="1"/>
    <xf numFmtId="0" fontId="0" fillId="3" borderId="29" xfId="0" applyFill="1" applyBorder="1" applyProtection="1"/>
    <xf numFmtId="0" fontId="0" fillId="3" borderId="6" xfId="0" applyFill="1" applyBorder="1" applyAlignment="1" applyProtection="1">
      <alignment horizontal="center" vertical="center"/>
    </xf>
    <xf numFmtId="0" fontId="10" fillId="3" borderId="6" xfId="0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27" xfId="0" applyFont="1" applyFill="1" applyBorder="1" applyAlignment="1" applyProtection="1">
      <alignment horizontal="center" vertical="center" wrapText="1"/>
    </xf>
    <xf numFmtId="0" fontId="6" fillId="3" borderId="30" xfId="0" applyFont="1" applyFill="1" applyBorder="1" applyAlignment="1" applyProtection="1">
      <alignment vertical="center"/>
    </xf>
    <xf numFmtId="3" fontId="10" fillId="3" borderId="48" xfId="0" applyNumberFormat="1" applyFont="1" applyFill="1" applyBorder="1" applyAlignment="1" applyProtection="1">
      <alignment horizontal="right" vertical="center"/>
    </xf>
    <xf numFmtId="0" fontId="6" fillId="0" borderId="20" xfId="0" applyFont="1" applyFill="1" applyBorder="1" applyAlignment="1" applyProtection="1">
      <alignment vertical="center" wrapText="1"/>
    </xf>
    <xf numFmtId="49" fontId="10" fillId="0" borderId="21" xfId="0" applyNumberFormat="1" applyFont="1" applyFill="1" applyBorder="1" applyAlignment="1" applyProtection="1">
      <alignment horizontal="center" vertical="center"/>
    </xf>
    <xf numFmtId="1" fontId="10" fillId="0" borderId="22" xfId="0" applyNumberFormat="1" applyFont="1" applyFill="1" applyBorder="1" applyAlignment="1" applyProtection="1">
      <alignment horizontal="right" vertical="center" wrapText="1"/>
    </xf>
    <xf numFmtId="1" fontId="10" fillId="0" borderId="21" xfId="0" applyNumberFormat="1" applyFont="1" applyFill="1" applyBorder="1" applyAlignment="1" applyProtection="1">
      <alignment horizontal="right" vertical="center" wrapText="1"/>
    </xf>
    <xf numFmtId="1" fontId="10" fillId="0" borderId="38" xfId="0" applyNumberFormat="1" applyFont="1" applyFill="1" applyBorder="1" applyAlignment="1" applyProtection="1">
      <alignment horizontal="right" vertical="center" wrapText="1"/>
    </xf>
    <xf numFmtId="0" fontId="10" fillId="0" borderId="23" xfId="0" applyFont="1" applyFill="1" applyBorder="1" applyAlignment="1" applyProtection="1">
      <alignment horizontal="center" vertical="center" wrapText="1"/>
    </xf>
    <xf numFmtId="0" fontId="10" fillId="0" borderId="21" xfId="0" applyFont="1" applyFill="1" applyBorder="1" applyAlignment="1" applyProtection="1">
      <alignment horizontal="center" vertical="center" wrapText="1"/>
    </xf>
    <xf numFmtId="0" fontId="3" fillId="0" borderId="22" xfId="0" applyFont="1" applyFill="1" applyBorder="1" applyAlignment="1" applyProtection="1">
      <alignment horizontal="center" vertical="center"/>
    </xf>
    <xf numFmtId="4" fontId="10" fillId="0" borderId="16" xfId="0" applyNumberFormat="1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4" fontId="15" fillId="0" borderId="15" xfId="0" applyNumberFormat="1" applyFont="1" applyFill="1" applyBorder="1" applyAlignment="1" applyProtection="1">
      <alignment horizontal="center" vertical="center"/>
      <protection locked="0"/>
    </xf>
    <xf numFmtId="0" fontId="6" fillId="0" borderId="26" xfId="0" applyFont="1" applyFill="1" applyBorder="1" applyAlignment="1" applyProtection="1">
      <alignment vertical="center" wrapText="1"/>
    </xf>
    <xf numFmtId="49" fontId="10" fillId="0" borderId="27" xfId="0" applyNumberFormat="1" applyFont="1" applyFill="1" applyBorder="1" applyAlignment="1" applyProtection="1">
      <alignment horizontal="center" vertical="center"/>
    </xf>
    <xf numFmtId="1" fontId="10" fillId="0" borderId="34" xfId="0" applyNumberFormat="1" applyFont="1" applyFill="1" applyBorder="1" applyAlignment="1" applyProtection="1">
      <alignment horizontal="right" vertical="center" wrapText="1"/>
    </xf>
    <xf numFmtId="1" fontId="10" fillId="0" borderId="27" xfId="0" applyNumberFormat="1" applyFont="1" applyFill="1" applyBorder="1" applyAlignment="1" applyProtection="1">
      <alignment horizontal="right" vertical="center" wrapText="1"/>
    </xf>
    <xf numFmtId="1" fontId="10" fillId="0" borderId="40" xfId="0" applyNumberFormat="1" applyFont="1" applyFill="1" applyBorder="1" applyAlignment="1" applyProtection="1">
      <alignment horizontal="right" vertical="center" wrapText="1"/>
    </xf>
    <xf numFmtId="0" fontId="10" fillId="0" borderId="35" xfId="0" applyFont="1" applyFill="1" applyBorder="1" applyAlignment="1" applyProtection="1">
      <alignment horizontal="center" vertical="center" wrapText="1"/>
    </xf>
    <xf numFmtId="0" fontId="3" fillId="0" borderId="34" xfId="0" applyFont="1" applyFill="1" applyBorder="1" applyAlignment="1" applyProtection="1">
      <alignment horizontal="center" vertical="center"/>
    </xf>
    <xf numFmtId="4" fontId="6" fillId="0" borderId="28" xfId="0" applyNumberFormat="1" applyFont="1" applyFill="1" applyBorder="1" applyAlignment="1" applyProtection="1">
      <alignment horizontal="center" vertical="center"/>
    </xf>
    <xf numFmtId="4" fontId="15" fillId="0" borderId="16" xfId="0" applyNumberFormat="1" applyFont="1" applyFill="1" applyBorder="1" applyAlignment="1" applyProtection="1">
      <alignment horizontal="center" vertical="center"/>
    </xf>
    <xf numFmtId="2" fontId="10" fillId="0" borderId="27" xfId="0" applyNumberFormat="1" applyFont="1" applyFill="1" applyBorder="1" applyAlignment="1" applyProtection="1">
      <alignment horizontal="center" vertical="center" wrapText="1"/>
    </xf>
    <xf numFmtId="4" fontId="15" fillId="0" borderId="33" xfId="0" applyNumberFormat="1" applyFont="1" applyFill="1" applyBorder="1" applyAlignment="1" applyProtection="1">
      <alignment horizontal="center" vertical="center"/>
      <protection locked="0"/>
    </xf>
    <xf numFmtId="4" fontId="15" fillId="0" borderId="49" xfId="0" applyNumberFormat="1" applyFont="1" applyFill="1" applyBorder="1" applyAlignment="1" applyProtection="1">
      <alignment horizontal="center" vertical="center"/>
    </xf>
    <xf numFmtId="2" fontId="10" fillId="0" borderId="21" xfId="0" applyNumberFormat="1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6" xfId="0" applyFont="1" applyFill="1" applyBorder="1" applyAlignment="1" applyProtection="1">
      <alignment horizontal="right" vertical="center"/>
    </xf>
    <xf numFmtId="0" fontId="5" fillId="2" borderId="24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5" xfId="0" applyFont="1" applyFill="1" applyBorder="1" applyAlignment="1" applyProtection="1">
      <alignment horizontal="left"/>
      <protection locked="0"/>
    </xf>
    <xf numFmtId="0" fontId="0" fillId="2" borderId="2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41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42" xfId="0" applyFill="1" applyBorder="1" applyAlignment="1">
      <alignment horizontal="center" vertical="top" wrapText="1"/>
    </xf>
    <xf numFmtId="0" fontId="0" fillId="3" borderId="43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44" xfId="0" applyFill="1" applyBorder="1" applyAlignment="1">
      <alignment horizontal="center" vertical="top" wrapText="1"/>
    </xf>
    <xf numFmtId="0" fontId="0" fillId="0" borderId="45" xfId="0" applyBorder="1" applyAlignment="1">
      <alignment wrapText="1"/>
    </xf>
    <xf numFmtId="0" fontId="0" fillId="0" borderId="46" xfId="0" applyBorder="1" applyAlignment="1">
      <alignment wrapText="1"/>
    </xf>
    <xf numFmtId="0" fontId="0" fillId="0" borderId="47" xfId="0" applyBorder="1" applyAlignment="1">
      <alignment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2" borderId="50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36" xfId="0" applyFont="1" applyFill="1" applyBorder="1" applyAlignment="1" applyProtection="1">
      <alignment horizontal="center" vertical="center" wrapText="1"/>
    </xf>
    <xf numFmtId="0" fontId="6" fillId="3" borderId="37" xfId="0" applyFont="1" applyFill="1" applyBorder="1" applyAlignment="1" applyProtection="1">
      <alignment horizontal="center" vertical="center" wrapText="1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10" fillId="0" borderId="22" xfId="0" applyFont="1" applyFill="1" applyBorder="1" applyAlignment="1" applyProtection="1">
      <alignment horizontal="center" vertical="center" wrapText="1"/>
    </xf>
    <xf numFmtId="0" fontId="10" fillId="0" borderId="23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10" fillId="0" borderId="24" xfId="0" applyFont="1" applyFill="1" applyBorder="1" applyAlignment="1" applyProtection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5" xfId="0" applyFont="1" applyFill="1" applyBorder="1" applyAlignment="1" applyProtection="1">
      <alignment horizontal="left" vertical="center" wrapText="1"/>
    </xf>
    <xf numFmtId="0" fontId="0" fillId="0" borderId="33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tabSelected="1" zoomScaleNormal="100" zoomScaleSheetLayoutView="100" workbookViewId="0">
      <selection activeCell="H23" sqref="H23"/>
    </sheetView>
  </sheetViews>
  <sheetFormatPr defaultRowHeight="14.4" x14ac:dyDescent="0.3"/>
  <cols>
    <col min="1" max="1" width="13.6640625" customWidth="1"/>
    <col min="2" max="2" width="12" customWidth="1"/>
    <col min="3" max="3" width="14.88671875" customWidth="1"/>
    <col min="4" max="4" width="14.5546875" customWidth="1"/>
    <col min="7" max="7" width="11.88671875" customWidth="1"/>
    <col min="11" max="11" width="14.6640625" customWidth="1"/>
    <col min="12" max="12" width="16.109375" customWidth="1"/>
    <col min="13" max="13" width="6.109375" customWidth="1"/>
    <col min="14" max="14" width="13.88671875" customWidth="1"/>
    <col min="15" max="15" width="15.88671875" customWidth="1"/>
    <col min="16" max="16" width="14.5546875" customWidth="1"/>
    <col min="17" max="17" width="9.44140625" bestFit="1" customWidth="1"/>
  </cols>
  <sheetData>
    <row r="1" spans="1:16" ht="17.399999999999999" x14ac:dyDescent="0.3">
      <c r="A1" s="112" t="s">
        <v>63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6" t="s">
        <v>82</v>
      </c>
      <c r="O1" s="15"/>
    </row>
    <row r="2" spans="1:16" ht="11.25" customHeigh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66</v>
      </c>
      <c r="O2" s="15"/>
    </row>
    <row r="3" spans="1:16" ht="17.399999999999999" x14ac:dyDescent="0.3">
      <c r="A3" s="17" t="s">
        <v>0</v>
      </c>
      <c r="B3" s="13"/>
      <c r="C3" s="127" t="s">
        <v>74</v>
      </c>
      <c r="D3" s="128"/>
      <c r="E3" s="128"/>
      <c r="F3" s="128"/>
      <c r="G3" s="128"/>
      <c r="H3" s="128"/>
      <c r="I3" s="128"/>
      <c r="J3" s="128"/>
      <c r="K3" s="128"/>
      <c r="L3" s="13"/>
      <c r="N3" s="14"/>
      <c r="O3" s="15"/>
    </row>
    <row r="4" spans="1:16" ht="10.5" customHeigh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3">
      <c r="A5" s="18"/>
      <c r="B5" s="18"/>
      <c r="C5" s="18"/>
      <c r="D5" s="18"/>
      <c r="E5" s="122"/>
      <c r="F5" s="122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3">
      <c r="A6" s="20" t="s">
        <v>1</v>
      </c>
      <c r="B6" s="123" t="s">
        <v>68</v>
      </c>
      <c r="C6" s="123"/>
      <c r="D6" s="123"/>
      <c r="E6" s="123"/>
      <c r="F6" s="123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5">
      <c r="A7" s="22"/>
      <c r="B7" s="124"/>
      <c r="C7" s="124"/>
      <c r="D7" s="124"/>
      <c r="E7" s="124"/>
      <c r="F7" s="124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5">
      <c r="A8" s="120" t="s">
        <v>64</v>
      </c>
      <c r="B8" s="121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5">
      <c r="A9" s="41" t="s">
        <v>67</v>
      </c>
      <c r="B9" s="125" t="s">
        <v>2</v>
      </c>
      <c r="C9" s="132" t="s">
        <v>52</v>
      </c>
      <c r="D9" s="133"/>
      <c r="E9" s="134" t="s">
        <v>3</v>
      </c>
      <c r="F9" s="135"/>
      <c r="G9" s="136"/>
      <c r="H9" s="129" t="s">
        <v>4</v>
      </c>
      <c r="I9" s="109" t="s">
        <v>5</v>
      </c>
      <c r="J9" s="115" t="s">
        <v>70</v>
      </c>
      <c r="K9" s="118" t="s">
        <v>6</v>
      </c>
      <c r="L9" s="109" t="s">
        <v>53</v>
      </c>
      <c r="M9" s="109" t="s">
        <v>59</v>
      </c>
      <c r="N9" s="97" t="s">
        <v>57</v>
      </c>
      <c r="O9" s="100" t="s">
        <v>58</v>
      </c>
    </row>
    <row r="10" spans="1:16" ht="21.75" customHeight="1" x14ac:dyDescent="0.3">
      <c r="A10" s="25"/>
      <c r="B10" s="126"/>
      <c r="C10" s="103" t="s">
        <v>65</v>
      </c>
      <c r="D10" s="104"/>
      <c r="E10" s="103" t="s">
        <v>8</v>
      </c>
      <c r="F10" s="105" t="s">
        <v>9</v>
      </c>
      <c r="G10" s="107" t="s">
        <v>10</v>
      </c>
      <c r="H10" s="130"/>
      <c r="I10" s="110"/>
      <c r="J10" s="116"/>
      <c r="K10" s="119"/>
      <c r="L10" s="110"/>
      <c r="M10" s="110"/>
      <c r="N10" s="98"/>
      <c r="O10" s="101"/>
    </row>
    <row r="11" spans="1:16" ht="50.25" customHeight="1" thickBot="1" x14ac:dyDescent="0.35">
      <c r="A11" s="26"/>
      <c r="B11" s="126"/>
      <c r="C11" s="103"/>
      <c r="D11" s="104"/>
      <c r="E11" s="103"/>
      <c r="F11" s="106"/>
      <c r="G11" s="108"/>
      <c r="H11" s="131"/>
      <c r="I11" s="110"/>
      <c r="J11" s="117"/>
      <c r="K11" s="119"/>
      <c r="L11" s="111"/>
      <c r="M11" s="111"/>
      <c r="N11" s="99"/>
      <c r="O11" s="102"/>
    </row>
    <row r="12" spans="1:16" ht="97.5" customHeight="1" x14ac:dyDescent="0.3">
      <c r="A12" s="50" t="s">
        <v>75</v>
      </c>
      <c r="B12" s="51" t="s">
        <v>76</v>
      </c>
      <c r="C12" s="113" t="s">
        <v>73</v>
      </c>
      <c r="D12" s="114"/>
      <c r="E12" s="52">
        <v>27</v>
      </c>
      <c r="F12" s="53">
        <v>28</v>
      </c>
      <c r="G12" s="54">
        <f>E12+F12</f>
        <v>55</v>
      </c>
      <c r="H12" s="55" t="s">
        <v>69</v>
      </c>
      <c r="I12" s="56">
        <v>50</v>
      </c>
      <c r="J12" s="73">
        <v>0.16</v>
      </c>
      <c r="K12" s="57">
        <v>900</v>
      </c>
      <c r="L12" s="58">
        <v>2035.71</v>
      </c>
      <c r="M12" s="59" t="s">
        <v>60</v>
      </c>
      <c r="N12" s="71"/>
      <c r="O12" s="72"/>
      <c r="P12" s="12" t="str">
        <f>IF( O12=0," ", IF(100-((L12/O12)*100)&gt;20,"viac ako 20%",0))</f>
        <v xml:space="preserve"> </v>
      </c>
    </row>
    <row r="13" spans="1:16" x14ac:dyDescent="0.3">
      <c r="A13" s="61" t="s">
        <v>75</v>
      </c>
      <c r="B13" s="62" t="s">
        <v>76</v>
      </c>
      <c r="C13" s="137" t="s">
        <v>72</v>
      </c>
      <c r="D13" s="138"/>
      <c r="E13" s="63">
        <v>302</v>
      </c>
      <c r="F13" s="64">
        <v>0</v>
      </c>
      <c r="G13" s="65">
        <f t="shared" ref="G13:G16" si="0">E13+F13</f>
        <v>302</v>
      </c>
      <c r="H13" s="66" t="s">
        <v>36</v>
      </c>
      <c r="I13" s="47">
        <v>50</v>
      </c>
      <c r="J13" s="70">
        <v>0.23</v>
      </c>
      <c r="K13" s="67">
        <v>900</v>
      </c>
      <c r="L13" s="58">
        <v>9550.15</v>
      </c>
      <c r="M13" s="68" t="s">
        <v>60</v>
      </c>
      <c r="N13" s="60"/>
      <c r="O13" s="69"/>
      <c r="P13" s="12"/>
    </row>
    <row r="14" spans="1:16" x14ac:dyDescent="0.3">
      <c r="A14" s="61" t="s">
        <v>77</v>
      </c>
      <c r="B14" s="62" t="s">
        <v>78</v>
      </c>
      <c r="C14" s="137" t="s">
        <v>72</v>
      </c>
      <c r="D14" s="138"/>
      <c r="E14" s="63">
        <v>45</v>
      </c>
      <c r="F14" s="64">
        <v>25</v>
      </c>
      <c r="G14" s="65">
        <f t="shared" si="0"/>
        <v>70</v>
      </c>
      <c r="H14" s="66" t="s">
        <v>69</v>
      </c>
      <c r="I14" s="47">
        <v>60</v>
      </c>
      <c r="J14" s="70">
        <v>0.28000000000000003</v>
      </c>
      <c r="K14" s="67">
        <v>500</v>
      </c>
      <c r="L14" s="58">
        <v>1526.72</v>
      </c>
      <c r="M14" s="68" t="s">
        <v>60</v>
      </c>
      <c r="N14" s="60"/>
      <c r="O14" s="69"/>
      <c r="P14" s="12"/>
    </row>
    <row r="15" spans="1:16" x14ac:dyDescent="0.3">
      <c r="A15" s="61" t="s">
        <v>77</v>
      </c>
      <c r="B15" s="62" t="s">
        <v>79</v>
      </c>
      <c r="C15" s="137" t="s">
        <v>72</v>
      </c>
      <c r="D15" s="138"/>
      <c r="E15" s="63">
        <v>77</v>
      </c>
      <c r="F15" s="64">
        <v>20</v>
      </c>
      <c r="G15" s="65">
        <f t="shared" si="0"/>
        <v>97</v>
      </c>
      <c r="H15" s="66" t="s">
        <v>69</v>
      </c>
      <c r="I15" s="47">
        <v>65</v>
      </c>
      <c r="J15" s="70">
        <v>0.3</v>
      </c>
      <c r="K15" s="67">
        <v>300</v>
      </c>
      <c r="L15" s="58">
        <v>1893.35</v>
      </c>
      <c r="M15" s="68" t="s">
        <v>60</v>
      </c>
      <c r="N15" s="60"/>
      <c r="O15" s="69"/>
      <c r="P15" s="12"/>
    </row>
    <row r="16" spans="1:16" ht="15" thickBot="1" x14ac:dyDescent="0.35">
      <c r="A16" s="61" t="s">
        <v>77</v>
      </c>
      <c r="B16" s="62" t="s">
        <v>80</v>
      </c>
      <c r="C16" s="137" t="s">
        <v>72</v>
      </c>
      <c r="D16" s="138"/>
      <c r="E16" s="63">
        <v>98</v>
      </c>
      <c r="F16" s="64">
        <v>4</v>
      </c>
      <c r="G16" s="65">
        <f t="shared" si="0"/>
        <v>102</v>
      </c>
      <c r="H16" s="66" t="s">
        <v>69</v>
      </c>
      <c r="I16" s="47">
        <v>35</v>
      </c>
      <c r="J16" s="70">
        <v>0.23</v>
      </c>
      <c r="K16" s="67">
        <v>300</v>
      </c>
      <c r="L16" s="58">
        <v>1969.43</v>
      </c>
      <c r="M16" s="68" t="s">
        <v>60</v>
      </c>
      <c r="N16" s="60"/>
      <c r="O16" s="69"/>
      <c r="P16" s="12"/>
    </row>
    <row r="17" spans="1:16" ht="15" thickBot="1" x14ac:dyDescent="0.35">
      <c r="A17" s="27"/>
      <c r="B17" s="28"/>
      <c r="C17" s="29"/>
      <c r="D17" s="43"/>
      <c r="E17" s="49">
        <f>SUM(E12:E16)</f>
        <v>549</v>
      </c>
      <c r="F17" s="49">
        <f>SUM(F12:F16)</f>
        <v>77</v>
      </c>
      <c r="G17" s="49">
        <f>SUM(G12:G16)</f>
        <v>626</v>
      </c>
      <c r="H17" s="44"/>
      <c r="I17" s="28"/>
      <c r="J17" s="28"/>
      <c r="K17" s="29"/>
      <c r="L17" s="30"/>
      <c r="M17" s="45"/>
      <c r="N17" s="46"/>
      <c r="O17" s="30"/>
      <c r="P17" s="12"/>
    </row>
    <row r="18" spans="1:16" ht="15" thickBot="1" x14ac:dyDescent="0.35">
      <c r="A18" s="42"/>
      <c r="B18" s="31"/>
      <c r="C18" s="31"/>
      <c r="D18" s="31"/>
      <c r="E18" s="48"/>
      <c r="F18" s="48"/>
      <c r="G18" s="48"/>
      <c r="H18" s="31"/>
      <c r="I18" s="31"/>
      <c r="J18" s="79" t="s">
        <v>12</v>
      </c>
      <c r="K18" s="79"/>
      <c r="L18" s="33">
        <f>SUM(L12:L17)</f>
        <v>16975.36</v>
      </c>
      <c r="M18" s="32"/>
      <c r="N18" s="34" t="s">
        <v>13</v>
      </c>
      <c r="O18" s="30">
        <f>SUM(O12:O16)</f>
        <v>0</v>
      </c>
      <c r="P18" s="12" t="str">
        <f>IF(O18&gt;L18,"prekročená cena","nižšia ako stanovená")</f>
        <v>nižšia ako stanovená</v>
      </c>
    </row>
    <row r="19" spans="1:16" ht="15" thickBot="1" x14ac:dyDescent="0.35">
      <c r="A19" s="74" t="s">
        <v>14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6"/>
      <c r="O19" s="30">
        <f>O20-O18</f>
        <v>0</v>
      </c>
    </row>
    <row r="20" spans="1:16" ht="15" thickBot="1" x14ac:dyDescent="0.35">
      <c r="A20" s="74" t="s">
        <v>15</v>
      </c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6"/>
      <c r="O20" s="30">
        <f>IF("nie"=MID(I28,1,3),O18,(O18*1.2))</f>
        <v>0</v>
      </c>
    </row>
    <row r="21" spans="1:16" x14ac:dyDescent="0.3">
      <c r="A21" s="86" t="s">
        <v>16</v>
      </c>
      <c r="B21" s="86"/>
      <c r="C21" s="86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</row>
    <row r="22" spans="1:16" x14ac:dyDescent="0.3">
      <c r="A22" s="77" t="s">
        <v>71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</row>
    <row r="23" spans="1:16" ht="25.5" customHeight="1" x14ac:dyDescent="0.3">
      <c r="A23" s="36" t="s">
        <v>56</v>
      </c>
      <c r="B23" s="36"/>
      <c r="C23" s="36"/>
      <c r="D23" s="36"/>
      <c r="E23" s="36"/>
      <c r="F23" s="36"/>
      <c r="G23" s="37" t="s">
        <v>54</v>
      </c>
      <c r="H23" s="36"/>
      <c r="I23" s="36"/>
      <c r="J23" s="38"/>
      <c r="K23" s="38"/>
      <c r="L23" s="38"/>
      <c r="M23" s="38"/>
      <c r="N23" s="38"/>
      <c r="O23" s="38"/>
    </row>
    <row r="24" spans="1:16" ht="15" customHeight="1" x14ac:dyDescent="0.3">
      <c r="A24" s="88" t="s">
        <v>81</v>
      </c>
      <c r="B24" s="89"/>
      <c r="C24" s="89"/>
      <c r="D24" s="89"/>
      <c r="E24" s="90"/>
      <c r="F24" s="87" t="s">
        <v>55</v>
      </c>
      <c r="G24" s="39" t="s">
        <v>17</v>
      </c>
      <c r="H24" s="80"/>
      <c r="I24" s="81"/>
      <c r="J24" s="81"/>
      <c r="K24" s="81"/>
      <c r="L24" s="81"/>
      <c r="M24" s="81"/>
      <c r="N24" s="81"/>
      <c r="O24" s="82"/>
    </row>
    <row r="25" spans="1:16" x14ac:dyDescent="0.3">
      <c r="A25" s="91"/>
      <c r="B25" s="92"/>
      <c r="C25" s="92"/>
      <c r="D25" s="92"/>
      <c r="E25" s="93"/>
      <c r="F25" s="87"/>
      <c r="G25" s="39" t="s">
        <v>18</v>
      </c>
      <c r="H25" s="80"/>
      <c r="I25" s="81"/>
      <c r="J25" s="81"/>
      <c r="K25" s="81"/>
      <c r="L25" s="81"/>
      <c r="M25" s="81"/>
      <c r="N25" s="81"/>
      <c r="O25" s="82"/>
    </row>
    <row r="26" spans="1:16" ht="18" customHeight="1" x14ac:dyDescent="0.3">
      <c r="A26" s="91"/>
      <c r="B26" s="92"/>
      <c r="C26" s="92"/>
      <c r="D26" s="92"/>
      <c r="E26" s="93"/>
      <c r="F26" s="87"/>
      <c r="G26" s="39" t="s">
        <v>19</v>
      </c>
      <c r="H26" s="80"/>
      <c r="I26" s="81"/>
      <c r="J26" s="81"/>
      <c r="K26" s="81"/>
      <c r="L26" s="81"/>
      <c r="M26" s="81"/>
      <c r="N26" s="81"/>
      <c r="O26" s="82"/>
    </row>
    <row r="27" spans="1:16" x14ac:dyDescent="0.3">
      <c r="A27" s="91"/>
      <c r="B27" s="92"/>
      <c r="C27" s="92"/>
      <c r="D27" s="92"/>
      <c r="E27" s="93"/>
      <c r="F27" s="87"/>
      <c r="G27" s="39" t="s">
        <v>20</v>
      </c>
      <c r="H27" s="80"/>
      <c r="I27" s="81"/>
      <c r="J27" s="81"/>
      <c r="K27" s="81"/>
      <c r="L27" s="81"/>
      <c r="M27" s="81"/>
      <c r="N27" s="81"/>
      <c r="O27" s="82"/>
    </row>
    <row r="28" spans="1:16" x14ac:dyDescent="0.3">
      <c r="A28" s="91"/>
      <c r="B28" s="92"/>
      <c r="C28" s="92"/>
      <c r="D28" s="92"/>
      <c r="E28" s="93"/>
      <c r="F28" s="87"/>
      <c r="G28" s="39" t="s">
        <v>21</v>
      </c>
      <c r="H28" s="80"/>
      <c r="I28" s="81"/>
      <c r="J28" s="81"/>
      <c r="K28" s="81"/>
      <c r="L28" s="81"/>
      <c r="M28" s="81"/>
      <c r="N28" s="81"/>
      <c r="O28" s="82"/>
    </row>
    <row r="29" spans="1:16" x14ac:dyDescent="0.3">
      <c r="A29" s="91"/>
      <c r="B29" s="92"/>
      <c r="C29" s="92"/>
      <c r="D29" s="92"/>
      <c r="E29" s="93"/>
      <c r="F29" s="24"/>
      <c r="G29" s="24"/>
      <c r="H29" s="24"/>
      <c r="I29" s="24"/>
      <c r="J29" s="24"/>
      <c r="K29" s="24"/>
      <c r="L29" s="24"/>
      <c r="M29" s="24"/>
      <c r="N29" s="24"/>
      <c r="O29" s="24"/>
    </row>
    <row r="30" spans="1:16" x14ac:dyDescent="0.3">
      <c r="A30" s="91"/>
      <c r="B30" s="92"/>
      <c r="C30" s="92"/>
      <c r="D30" s="92"/>
      <c r="E30" s="93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3">
      <c r="A31" s="91"/>
      <c r="B31" s="92"/>
      <c r="C31" s="92"/>
      <c r="D31" s="92"/>
      <c r="E31" s="93"/>
      <c r="F31" s="38"/>
      <c r="G31" s="24"/>
      <c r="H31" s="18"/>
      <c r="I31" s="24"/>
      <c r="J31" s="24" t="s">
        <v>22</v>
      </c>
      <c r="K31" s="24"/>
      <c r="L31" s="83"/>
      <c r="M31" s="84"/>
      <c r="N31" s="85"/>
      <c r="O31" s="24"/>
    </row>
    <row r="32" spans="1:16" ht="53.25" customHeight="1" x14ac:dyDescent="0.3">
      <c r="A32" s="94"/>
      <c r="B32" s="95"/>
      <c r="C32" s="95"/>
      <c r="D32" s="95"/>
      <c r="E32" s="96"/>
      <c r="F32" s="38"/>
      <c r="G32" s="24"/>
      <c r="H32" s="24"/>
      <c r="I32" s="24"/>
      <c r="J32" s="24"/>
      <c r="K32" s="24"/>
      <c r="L32" s="24"/>
      <c r="M32" s="24"/>
      <c r="N32" s="24"/>
      <c r="O32" s="24"/>
    </row>
    <row r="33" spans="1:15" x14ac:dyDescent="0.3">
      <c r="A33" s="21"/>
      <c r="B33" s="21"/>
      <c r="C33" s="21"/>
      <c r="D33" s="21"/>
      <c r="E33" s="21"/>
      <c r="F33" s="21"/>
      <c r="G33" s="24"/>
      <c r="H33" s="24"/>
      <c r="I33" s="24"/>
      <c r="J33" s="24"/>
      <c r="K33" s="24"/>
      <c r="L33" s="24"/>
      <c r="M33" s="24"/>
      <c r="N33" s="24"/>
      <c r="O33" s="24"/>
    </row>
  </sheetData>
  <mergeCells count="39">
    <mergeCell ref="C13:D13"/>
    <mergeCell ref="C14:D14"/>
    <mergeCell ref="C15:D15"/>
    <mergeCell ref="C16:D16"/>
    <mergeCell ref="A1:L1"/>
    <mergeCell ref="C12:D12"/>
    <mergeCell ref="J9:J11"/>
    <mergeCell ref="K9:K11"/>
    <mergeCell ref="A8:B8"/>
    <mergeCell ref="E5:F5"/>
    <mergeCell ref="B6:F6"/>
    <mergeCell ref="B7:F7"/>
    <mergeCell ref="B9:B11"/>
    <mergeCell ref="L9:L11"/>
    <mergeCell ref="C3:K3"/>
    <mergeCell ref="H9:H11"/>
    <mergeCell ref="I9:I11"/>
    <mergeCell ref="C9:D9"/>
    <mergeCell ref="E9:G9"/>
    <mergeCell ref="N9:N11"/>
    <mergeCell ref="O9:O11"/>
    <mergeCell ref="C10:D11"/>
    <mergeCell ref="E10:E11"/>
    <mergeCell ref="F10:F11"/>
    <mergeCell ref="G10:G11"/>
    <mergeCell ref="M9:M11"/>
    <mergeCell ref="L31:N31"/>
    <mergeCell ref="A21:C21"/>
    <mergeCell ref="F24:F28"/>
    <mergeCell ref="H24:O24"/>
    <mergeCell ref="H25:O25"/>
    <mergeCell ref="H26:O26"/>
    <mergeCell ref="H27:O27"/>
    <mergeCell ref="A24:E32"/>
    <mergeCell ref="A19:N19"/>
    <mergeCell ref="A20:N20"/>
    <mergeCell ref="A22:O22"/>
    <mergeCell ref="J18:K18"/>
    <mergeCell ref="H28:O28"/>
  </mergeCells>
  <pageMargins left="0.23622047244094491" right="0.23622047244094491" top="0.74803149606299213" bottom="0.74803149606299213" header="0.31496062992125984" footer="0.31496062992125984"/>
  <pageSetup paperSize="9" scale="76" fitToWidth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4.4" x14ac:dyDescent="0.3"/>
  <cols>
    <col min="1" max="1" width="14" customWidth="1"/>
  </cols>
  <sheetData>
    <row r="2" spans="1:14" x14ac:dyDescent="0.3">
      <c r="A2" s="1" t="s">
        <v>23</v>
      </c>
      <c r="B2" s="2"/>
      <c r="C2" s="2"/>
      <c r="D2" s="3"/>
      <c r="E2" s="4"/>
      <c r="F2" s="4"/>
      <c r="L2" s="141" t="s">
        <v>50</v>
      </c>
      <c r="M2" s="141"/>
    </row>
    <row r="3" spans="1:14" x14ac:dyDescent="0.3">
      <c r="A3" s="5" t="s">
        <v>24</v>
      </c>
      <c r="B3" s="142" t="s">
        <v>25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</row>
    <row r="4" spans="1:14" x14ac:dyDescent="0.3">
      <c r="A4" s="5" t="s">
        <v>26</v>
      </c>
      <c r="B4" s="142" t="s">
        <v>27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</row>
    <row r="5" spans="1:14" x14ac:dyDescent="0.3">
      <c r="A5" s="5" t="s">
        <v>7</v>
      </c>
      <c r="B5" s="142" t="s">
        <v>28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</row>
    <row r="6" spans="1:14" x14ac:dyDescent="0.3">
      <c r="A6" s="5" t="s">
        <v>2</v>
      </c>
      <c r="B6" s="142" t="s">
        <v>29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</row>
    <row r="7" spans="1:14" x14ac:dyDescent="0.3">
      <c r="A7" s="6" t="s">
        <v>30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40"/>
    </row>
    <row r="8" spans="1:14" x14ac:dyDescent="0.3">
      <c r="A8" s="5" t="s">
        <v>11</v>
      </c>
      <c r="B8" s="142" t="s">
        <v>31</v>
      </c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4" x14ac:dyDescent="0.3">
      <c r="A9" s="7" t="s">
        <v>32</v>
      </c>
      <c r="B9" s="142" t="s">
        <v>33</v>
      </c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</row>
    <row r="10" spans="1:14" x14ac:dyDescent="0.3">
      <c r="A10" s="7" t="s">
        <v>34</v>
      </c>
      <c r="B10" s="142" t="s">
        <v>35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</row>
    <row r="11" spans="1:14" x14ac:dyDescent="0.3">
      <c r="A11" s="8" t="s">
        <v>36</v>
      </c>
      <c r="B11" s="142" t="s">
        <v>37</v>
      </c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</row>
    <row r="12" spans="1:14" x14ac:dyDescent="0.3">
      <c r="A12" s="9" t="s">
        <v>38</v>
      </c>
      <c r="B12" s="142" t="s">
        <v>39</v>
      </c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</row>
    <row r="13" spans="1:14" ht="24" customHeight="1" x14ac:dyDescent="0.3">
      <c r="A13" s="8" t="s">
        <v>40</v>
      </c>
      <c r="B13" s="142" t="s">
        <v>41</v>
      </c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</row>
    <row r="14" spans="1:14" ht="16.5" customHeight="1" x14ac:dyDescent="0.3">
      <c r="A14" s="8" t="s">
        <v>5</v>
      </c>
      <c r="B14" s="142" t="s">
        <v>51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</row>
    <row r="15" spans="1:14" x14ac:dyDescent="0.3">
      <c r="A15" s="8" t="s">
        <v>42</v>
      </c>
      <c r="B15" s="142" t="s">
        <v>43</v>
      </c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</row>
    <row r="16" spans="1:14" ht="39.6" x14ac:dyDescent="0.3">
      <c r="A16" s="10" t="s">
        <v>44</v>
      </c>
      <c r="B16" s="142" t="s">
        <v>45</v>
      </c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</row>
    <row r="17" spans="1:14" ht="28.5" customHeight="1" x14ac:dyDescent="0.3">
      <c r="A17" s="10" t="s">
        <v>46</v>
      </c>
      <c r="B17" s="142" t="s">
        <v>47</v>
      </c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</row>
    <row r="18" spans="1:14" ht="27" customHeight="1" x14ac:dyDescent="0.3">
      <c r="A18" s="11" t="s">
        <v>48</v>
      </c>
      <c r="B18" s="142" t="s">
        <v>49</v>
      </c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</row>
    <row r="19" spans="1:14" ht="75" customHeight="1" x14ac:dyDescent="0.3">
      <c r="A19" s="40" t="s">
        <v>61</v>
      </c>
      <c r="B19" s="143" t="s">
        <v>62</v>
      </c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2024-06-14T04:56:42Z</cp:lastPrinted>
  <dcterms:created xsi:type="dcterms:W3CDTF">2012-08-13T12:29:09Z</dcterms:created>
  <dcterms:modified xsi:type="dcterms:W3CDTF">2024-06-18T13:09:35Z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