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Odbor verejneho obstaravania\2_Dokumentácia VO\VO_2024\DO_5_Výroba a dodávka tlačovín, obálok, formulárov, tlačív a poštových poukazov\01 Zadanie\FINAL\zmluva\"/>
    </mc:Choice>
  </mc:AlternateContent>
  <bookViews>
    <workbookView xWindow="0" yWindow="0" windowWidth="28800" windowHeight="12000"/>
  </bookViews>
  <sheets>
    <sheet name="pr_1_obálky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2" l="1"/>
  <c r="H27" i="2"/>
  <c r="H26" i="2"/>
  <c r="H25" i="2"/>
  <c r="H24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23" i="2" l="1"/>
  <c r="F11" i="2"/>
  <c r="F9" i="2"/>
  <c r="H6" i="2"/>
  <c r="H29" i="2" l="1"/>
</calcChain>
</file>

<file path=xl/sharedStrings.xml><?xml version="1.0" encoding="utf-8"?>
<sst xmlns="http://schemas.openxmlformats.org/spreadsheetml/2006/main" count="66" uniqueCount="45">
  <si>
    <t>P. č.</t>
  </si>
  <si>
    <t xml:space="preserve">Názov predmetu/položky </t>
  </si>
  <si>
    <t>Popis predmetu</t>
  </si>
  <si>
    <t>Cena za MJ  v   € bez DPH</t>
  </si>
  <si>
    <t>Cena za položku v € bez DPH</t>
  </si>
  <si>
    <t>DPH v EUR</t>
  </si>
  <si>
    <t>MJ</t>
  </si>
  <si>
    <t>počet ks v bal.</t>
  </si>
  <si>
    <t>Požadované množstvo  balení</t>
  </si>
  <si>
    <t>Obálka C6, s odtrhávacou páskou</t>
  </si>
  <si>
    <t>bal.</t>
  </si>
  <si>
    <t>Obálka C5, s odtrhávacou páskou</t>
  </si>
  <si>
    <t>Obálka C5, s odtrhávacou páskou, s okienkom</t>
  </si>
  <si>
    <t>Obálka DL, s odtrhávacou páskou</t>
  </si>
  <si>
    <t>Obálka DL, s odtrhávacou páskou, s okienkom</t>
  </si>
  <si>
    <t>Obálka B4, s odtrhávacou páskou</t>
  </si>
  <si>
    <t>Obálka C6-odpovedná zásielka, s odtrhávacou páskou</t>
  </si>
  <si>
    <t>v ľavom hornom rohu uvedené Odosielateľ:,  v pravom hornom rohu uvedené Odpovedná zásielka poštovné uhrádza prijímateľ, adresa adresáta podľa variantu, farebnosť 1+0, biely bezdrevný papier 80g/m2, rozmer 114 x 162 mm</t>
  </si>
  <si>
    <t>obálka C5, bez potlače</t>
  </si>
  <si>
    <t>biely bezdrevný papier 80g/m2,  rozmer 162 x 229 mm</t>
  </si>
  <si>
    <t>Obálka B4, bez potlače</t>
  </si>
  <si>
    <t>biely papier ofset 100g/m2, rozmer 250 x 353 mm,</t>
  </si>
  <si>
    <t>s propagačnou potlačou - logom a adresou odosielateľa podľa variantu uvedeného v ľavom hornom rohu,  farebnosť 2+0, biely bezdrevný papier 80g/m2,  rozmer 114 x 162 mm</t>
  </si>
  <si>
    <t>s propagačnou potlačou - logom, adresou odosielateľa podľa variantu uvedeného v ľavom hornom rohu a vyznačeného spôsobu úhrady - poštovné úverované, uvedenom v pravom hornom rohu, farebnosť 2+0, biely bezdrevný papier 80g/m2,  rozmer 114 x 162 mm</t>
  </si>
  <si>
    <t>s propagačnou potlačou - logom, farebnosť 2+0, biely bezdrevný papier 80g/m2,  rozmer 114 x 162 mm</t>
  </si>
  <si>
    <t>s propagačnou potlačou - logom a adresou odosielateľa podľa variantu uvedeného v ľavom hornom rohu, farebnosť 2+0, biely bezdrevný papier 80g/m2, rozmer 162 x 229 mm</t>
  </si>
  <si>
    <t>s propagačnou potlačou - logom, adresou odosielateľa podľa variantu uvedeného v ľavom hornom rohu a vyznačeného spôsobu úhrady - poštovné úverované, uvedenom v pravom hornom rohu, farebnosť 2+0, biely bezdrevný papier 80g/m2,  rozmer 162 x 229 mm</t>
  </si>
  <si>
    <t>s propagačnou potlačou - logom, farebnosť 2+0, biely bezdrevný papier 80g/m2,  rozmer 162 x 229 mm</t>
  </si>
  <si>
    <t>s propagačnou potlačou - logom a adresou odosielateľa podľa variantu uvedeného v ľavom hornom rohu,  farebnosť 2+0, biely bezdrevný papier 80g/m2, rozmer 162 x 229 mm, okienko 90 x 45 mm umiestnené 40 mm z hora</t>
  </si>
  <si>
    <t>s propagačnou potlačou - logom, adresou odosielateľa podľa variantu uvedeného v ľavom hornom rohu a vyznačeného spôsobu úhrady - poštovné úverované, uvedenom v pravom hornom rohu, farebnosť 2+0, biely bezdrevný papier 80g/m2, rozmer 162 x 229 mm, okienko 90 x 45 mm umiestnené 40 mm z hora</t>
  </si>
  <si>
    <t>s propagačnou potlačou - logom, farebnosť 2+0, biely bezdrevný papier 80g/m2, rozmer 162 x 229 mm, okienko 90 x 45 mm umiestnené 40 mm z hora</t>
  </si>
  <si>
    <t>s propagačnou potlačou - logom a adresou odosielateľa podľa variantu uvedeného v ľavom hornom rohu,  farebnosť 2+0, biely bezdrevný papier 80g/m2, rozmer 110 x 220 mm</t>
  </si>
  <si>
    <t>s propagačnou potlačou - logom, adresou odosielateľa podľa variantu uvedeného v ľavom hornom rohu a vyznačeného spôsobu úhrady - poštovné úverované, uvedenom v pravom hornom rohu, farebnosť 2+0, biely bezdrevný papier 80g/m2, rozmer 110 x 220 mm</t>
  </si>
  <si>
    <t>s propagačnou potlačou - logom, farebnosť 2+0, biely bezdrevný papier 80g/m2, rozmer 110 x 220 mm</t>
  </si>
  <si>
    <t>s propagačnou potlačou - logom a adresou odosielateľa podľa variantu uvedeného v ľavom hornom rohu, farebnosť 2+0, biely bezdrevný papier 80g/m2, rozmer 110 x 220 mm, okienko 104 x 42 mm</t>
  </si>
  <si>
    <t>s propagačnou potlačou - logom, adresou odosielateľa podľa variantu uvedeného v ľavom hornom rohu a vyznačeného spôsobu úhrady - poštovné úverované, uvedenom v pravom hornom rohu,  farebnosť 2+0, biely bezdrevný papier 80g/m2, rozmer 110 x 220 mm, okienko 104 x 42 mm</t>
  </si>
  <si>
    <t>s propagačnou potlačou - logom, farebnosť 2+0, biely bezdrevný papier 80g/m2, rozmer 110 x 220 mm, okienko 104 x 42 mm</t>
  </si>
  <si>
    <t>s propagačnou potlačou - logom a adresou odosielateľa podľa variantu uvedeného v ľavom hornom rohu, farebnosť 2+0, biely papier ofset 100g/m2, rozmer 250 x 353 mm,</t>
  </si>
  <si>
    <t>s propagačnou potlačou - logom, adresou odosielateľa podľa variantu uvedeného v ľavom hornom rohu a vyznačeného spôsobu úhrady - poštovné úverované, uvedenom v pravom hornom rohu, farebnosť 2+0, biely papier ofset 100g/m2, rozmer 250 x 353 mm,</t>
  </si>
  <si>
    <t>s propagačnou potlačou - logom, farebnosť 2+0, biely papier ofset 100g/m2, rozmer 250 x 353 mm,</t>
  </si>
  <si>
    <t>Príloha č. 1 dohody - časť obálky</t>
  </si>
  <si>
    <t>Špecifikácia, predpokladané množstvo, kalkulácia ceny - obálky</t>
  </si>
  <si>
    <t xml:space="preserve">Celková cena plnenia v EUR bez DPH </t>
  </si>
  <si>
    <t xml:space="preserve">Celková cena plnenia v EUR s DPH </t>
  </si>
  <si>
    <t>V prípade, že dodávateľ nie je platiteľom DPH, uvedie celkovú cenu za plnenie a informáciu, že nie je platiteľom DPH.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</si>
</sst>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0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44" fontId="2" fillId="2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4" fillId="0" borderId="32" xfId="0" applyFont="1" applyBorder="1" applyAlignment="1">
      <alignment horizontal="left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1" fontId="0" fillId="0" borderId="33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0" fillId="0" borderId="21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0" fillId="0" borderId="32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1" fontId="0" fillId="0" borderId="35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1" fontId="0" fillId="0" borderId="37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" fontId="0" fillId="0" borderId="0" xfId="0" applyNumberFormat="1" applyAlignment="1">
      <alignment vertical="center"/>
    </xf>
    <xf numFmtId="0" fontId="0" fillId="0" borderId="2" xfId="0" applyFill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Fill="1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0" fillId="0" borderId="13" xfId="0" applyFill="1" applyBorder="1" applyAlignment="1">
      <alignment vertical="center" wrapText="1"/>
    </xf>
    <xf numFmtId="0" fontId="4" fillId="0" borderId="18" xfId="0" applyFont="1" applyBorder="1" applyAlignment="1">
      <alignment horizontal="left" vertical="center" wrapText="1"/>
    </xf>
    <xf numFmtId="0" fontId="0" fillId="0" borderId="13" xfId="0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0" fillId="0" borderId="0" xfId="0" applyFill="1"/>
    <xf numFmtId="4" fontId="5" fillId="0" borderId="28" xfId="0" applyNumberFormat="1" applyFont="1" applyBorder="1" applyAlignment="1">
      <alignment horizontal="center" vertical="center"/>
    </xf>
    <xf numFmtId="4" fontId="5" fillId="0" borderId="34" xfId="0" applyNumberFormat="1" applyFont="1" applyBorder="1" applyAlignment="1">
      <alignment horizontal="center" vertical="center"/>
    </xf>
    <xf numFmtId="4" fontId="5" fillId="0" borderId="29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4" fontId="5" fillId="0" borderId="25" xfId="0" applyNumberFormat="1" applyFont="1" applyBorder="1" applyAlignment="1">
      <alignment horizontal="center" vertical="center"/>
    </xf>
    <xf numFmtId="4" fontId="5" fillId="0" borderId="27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3" fillId="2" borderId="23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3" borderId="23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0" fillId="0" borderId="31" xfId="0" applyFill="1" applyBorder="1" applyAlignment="1">
      <alignment vertical="center" wrapText="1"/>
    </xf>
    <xf numFmtId="0" fontId="0" fillId="0" borderId="18" xfId="0" applyFill="1" applyBorder="1" applyAlignment="1">
      <alignment vertical="center" wrapText="1"/>
    </xf>
    <xf numFmtId="0" fontId="0" fillId="0" borderId="21" xfId="0" applyFill="1" applyBorder="1" applyAlignment="1">
      <alignment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topLeftCell="A18" workbookViewId="0">
      <selection activeCell="H29" sqref="H29"/>
    </sheetView>
  </sheetViews>
  <sheetFormatPr defaultRowHeight="14.5" x14ac:dyDescent="0.35"/>
  <cols>
    <col min="1" max="1" width="6.54296875" customWidth="1"/>
    <col min="2" max="2" width="33.54296875" customWidth="1"/>
    <col min="3" max="3" width="46.54296875" customWidth="1"/>
    <col min="4" max="5" width="10" customWidth="1"/>
    <col min="6" max="6" width="12.54296875" customWidth="1"/>
    <col min="7" max="7" width="14" customWidth="1"/>
    <col min="8" max="8" width="14.81640625" bestFit="1" customWidth="1"/>
  </cols>
  <sheetData>
    <row r="1" spans="1:12" x14ac:dyDescent="0.35">
      <c r="A1" s="1" t="s">
        <v>40</v>
      </c>
      <c r="B1" s="1" t="s">
        <v>40</v>
      </c>
    </row>
    <row r="3" spans="1:12" s="2" customFormat="1" x14ac:dyDescent="0.35">
      <c r="B3" s="3" t="s">
        <v>41</v>
      </c>
      <c r="D3" s="4"/>
      <c r="E3" s="5"/>
      <c r="F3" s="5"/>
      <c r="G3" s="5"/>
      <c r="H3" s="5"/>
    </row>
    <row r="4" spans="1:12" s="9" customFormat="1" ht="11" thickBot="1" x14ac:dyDescent="0.4"/>
    <row r="5" spans="1:12" s="5" customFormat="1" ht="44" thickBot="1" x14ac:dyDescent="0.4">
      <c r="A5" s="73" t="s">
        <v>0</v>
      </c>
      <c r="B5" s="6" t="s">
        <v>1</v>
      </c>
      <c r="C5" s="7" t="s">
        <v>2</v>
      </c>
      <c r="D5" s="10" t="s">
        <v>6</v>
      </c>
      <c r="E5" s="11" t="s">
        <v>7</v>
      </c>
      <c r="F5" s="12" t="s">
        <v>8</v>
      </c>
      <c r="G5" s="8" t="s">
        <v>3</v>
      </c>
      <c r="H5" s="8" t="s">
        <v>4</v>
      </c>
      <c r="J5" s="13"/>
      <c r="K5" s="13"/>
      <c r="L5" s="13"/>
    </row>
    <row r="6" spans="1:12" s="2" customFormat="1" ht="31.5" x14ac:dyDescent="0.35">
      <c r="A6" s="20">
        <v>1</v>
      </c>
      <c r="B6" s="70" t="s">
        <v>9</v>
      </c>
      <c r="C6" s="14" t="s">
        <v>22</v>
      </c>
      <c r="D6" s="15" t="s">
        <v>10</v>
      </c>
      <c r="E6" s="16">
        <v>1000</v>
      </c>
      <c r="F6" s="17">
        <v>168</v>
      </c>
      <c r="G6" s="18"/>
      <c r="H6" s="56">
        <f>F6*G6</f>
        <v>0</v>
      </c>
    </row>
    <row r="7" spans="1:12" s="2" customFormat="1" ht="42" x14ac:dyDescent="0.35">
      <c r="A7" s="20">
        <v>2</v>
      </c>
      <c r="B7" s="71"/>
      <c r="C7" s="19" t="s">
        <v>23</v>
      </c>
      <c r="D7" s="20" t="s">
        <v>10</v>
      </c>
      <c r="E7" s="21">
        <v>1000</v>
      </c>
      <c r="F7" s="22">
        <v>104</v>
      </c>
      <c r="G7" s="23"/>
      <c r="H7" s="57">
        <f>F7*G7</f>
        <v>0</v>
      </c>
    </row>
    <row r="8" spans="1:12" s="2" customFormat="1" ht="21.5" thickBot="1" x14ac:dyDescent="0.4">
      <c r="A8" s="20">
        <v>3</v>
      </c>
      <c r="B8" s="72"/>
      <c r="C8" s="24" t="s">
        <v>24</v>
      </c>
      <c r="D8" s="25" t="s">
        <v>10</v>
      </c>
      <c r="E8" s="26">
        <v>1000</v>
      </c>
      <c r="F8" s="27">
        <v>116</v>
      </c>
      <c r="G8" s="28"/>
      <c r="H8" s="58">
        <f>F8*G8</f>
        <v>0</v>
      </c>
    </row>
    <row r="9" spans="1:12" s="2" customFormat="1" ht="31.5" x14ac:dyDescent="0.35">
      <c r="A9" s="74">
        <v>4</v>
      </c>
      <c r="B9" s="70" t="s">
        <v>11</v>
      </c>
      <c r="C9" s="14" t="s">
        <v>25</v>
      </c>
      <c r="D9" s="15" t="s">
        <v>10</v>
      </c>
      <c r="E9" s="16">
        <v>1000</v>
      </c>
      <c r="F9" s="17">
        <f>500+100</f>
        <v>600</v>
      </c>
      <c r="G9" s="18"/>
      <c r="H9" s="56">
        <f>F9*G9</f>
        <v>0</v>
      </c>
    </row>
    <row r="10" spans="1:12" s="2" customFormat="1" ht="42" x14ac:dyDescent="0.35">
      <c r="A10" s="74">
        <v>5</v>
      </c>
      <c r="B10" s="71"/>
      <c r="C10" s="29" t="s">
        <v>26</v>
      </c>
      <c r="D10" s="30" t="s">
        <v>10</v>
      </c>
      <c r="E10" s="31">
        <v>1000</v>
      </c>
      <c r="F10" s="32">
        <v>758</v>
      </c>
      <c r="G10" s="33"/>
      <c r="H10" s="59">
        <f>F10*G10</f>
        <v>0</v>
      </c>
    </row>
    <row r="11" spans="1:12" s="2" customFormat="1" ht="21.5" thickBot="1" x14ac:dyDescent="0.4">
      <c r="A11" s="74">
        <v>6</v>
      </c>
      <c r="B11" s="72"/>
      <c r="C11" s="24" t="s">
        <v>27</v>
      </c>
      <c r="D11" s="34" t="s">
        <v>10</v>
      </c>
      <c r="E11" s="35">
        <v>1000</v>
      </c>
      <c r="F11" s="36">
        <f>124</f>
        <v>124</v>
      </c>
      <c r="G11" s="37"/>
      <c r="H11" s="58">
        <f>F11*G11</f>
        <v>0</v>
      </c>
    </row>
    <row r="12" spans="1:12" s="2" customFormat="1" ht="42" x14ac:dyDescent="0.35">
      <c r="A12" s="74">
        <v>7</v>
      </c>
      <c r="B12" s="70" t="s">
        <v>12</v>
      </c>
      <c r="C12" s="14" t="s">
        <v>28</v>
      </c>
      <c r="D12" s="15" t="s">
        <v>10</v>
      </c>
      <c r="E12" s="16">
        <v>1000</v>
      </c>
      <c r="F12" s="17">
        <v>836</v>
      </c>
      <c r="G12" s="18"/>
      <c r="H12" s="62">
        <f>F12*G12</f>
        <v>0</v>
      </c>
    </row>
    <row r="13" spans="1:12" s="2" customFormat="1" ht="52.5" x14ac:dyDescent="0.35">
      <c r="A13" s="74">
        <v>8</v>
      </c>
      <c r="B13" s="71"/>
      <c r="C13" s="29" t="s">
        <v>29</v>
      </c>
      <c r="D13" s="20" t="s">
        <v>10</v>
      </c>
      <c r="E13" s="21">
        <v>1000</v>
      </c>
      <c r="F13" s="22">
        <v>460</v>
      </c>
      <c r="G13" s="23"/>
      <c r="H13" s="59">
        <f>F13*G13</f>
        <v>0</v>
      </c>
    </row>
    <row r="14" spans="1:12" s="2" customFormat="1" ht="32" thickBot="1" x14ac:dyDescent="0.4">
      <c r="A14" s="74">
        <v>9</v>
      </c>
      <c r="B14" s="72"/>
      <c r="C14" s="24" t="s">
        <v>30</v>
      </c>
      <c r="D14" s="34" t="s">
        <v>10</v>
      </c>
      <c r="E14" s="35">
        <v>1000</v>
      </c>
      <c r="F14" s="36">
        <v>56</v>
      </c>
      <c r="G14" s="37"/>
      <c r="H14" s="58">
        <f>F14*G14</f>
        <v>0</v>
      </c>
    </row>
    <row r="15" spans="1:12" s="2" customFormat="1" ht="31.5" x14ac:dyDescent="0.35">
      <c r="A15" s="74">
        <v>10</v>
      </c>
      <c r="B15" s="70" t="s">
        <v>13</v>
      </c>
      <c r="C15" s="14" t="s">
        <v>31</v>
      </c>
      <c r="D15" s="15" t="s">
        <v>10</v>
      </c>
      <c r="E15" s="16">
        <v>1000</v>
      </c>
      <c r="F15" s="17">
        <v>300</v>
      </c>
      <c r="G15" s="18"/>
      <c r="H15" s="60">
        <f>F15*G15</f>
        <v>0</v>
      </c>
    </row>
    <row r="16" spans="1:12" s="2" customFormat="1" ht="42" x14ac:dyDescent="0.35">
      <c r="A16" s="74">
        <v>11</v>
      </c>
      <c r="B16" s="71"/>
      <c r="C16" s="29" t="s">
        <v>32</v>
      </c>
      <c r="D16" s="20" t="s">
        <v>10</v>
      </c>
      <c r="E16" s="21">
        <v>1000</v>
      </c>
      <c r="F16" s="22">
        <v>332</v>
      </c>
      <c r="G16" s="23"/>
      <c r="H16" s="59">
        <f>F16*G16</f>
        <v>0</v>
      </c>
    </row>
    <row r="17" spans="1:15" s="2" customFormat="1" ht="21.5" thickBot="1" x14ac:dyDescent="0.4">
      <c r="A17" s="74">
        <v>12</v>
      </c>
      <c r="B17" s="72"/>
      <c r="C17" s="24" t="s">
        <v>33</v>
      </c>
      <c r="D17" s="34" t="s">
        <v>10</v>
      </c>
      <c r="E17" s="35">
        <v>1000</v>
      </c>
      <c r="F17" s="36">
        <v>56</v>
      </c>
      <c r="G17" s="37"/>
      <c r="H17" s="58">
        <f>F17*G17</f>
        <v>0</v>
      </c>
    </row>
    <row r="18" spans="1:15" s="2" customFormat="1" ht="31.5" x14ac:dyDescent="0.35">
      <c r="A18" s="74">
        <v>13</v>
      </c>
      <c r="B18" s="70" t="s">
        <v>14</v>
      </c>
      <c r="C18" s="14" t="s">
        <v>34</v>
      </c>
      <c r="D18" s="15" t="s">
        <v>10</v>
      </c>
      <c r="E18" s="16">
        <v>1000</v>
      </c>
      <c r="F18" s="17">
        <v>1619</v>
      </c>
      <c r="G18" s="18"/>
      <c r="H18" s="60">
        <f>F18*G18</f>
        <v>0</v>
      </c>
    </row>
    <row r="19" spans="1:15" s="2" customFormat="1" ht="42" x14ac:dyDescent="0.35">
      <c r="A19" s="74">
        <v>14</v>
      </c>
      <c r="B19" s="71"/>
      <c r="C19" s="29" t="s">
        <v>35</v>
      </c>
      <c r="D19" s="20" t="s">
        <v>10</v>
      </c>
      <c r="E19" s="21">
        <v>1000</v>
      </c>
      <c r="F19" s="22">
        <v>1523</v>
      </c>
      <c r="G19" s="23"/>
      <c r="H19" s="59">
        <f>F19*G19</f>
        <v>0</v>
      </c>
    </row>
    <row r="20" spans="1:15" s="2" customFormat="1" ht="21.5" thickBot="1" x14ac:dyDescent="0.4">
      <c r="A20" s="74">
        <v>15</v>
      </c>
      <c r="B20" s="72"/>
      <c r="C20" s="24" t="s">
        <v>36</v>
      </c>
      <c r="D20" s="34" t="s">
        <v>10</v>
      </c>
      <c r="E20" s="35">
        <v>1000</v>
      </c>
      <c r="F20" s="36">
        <v>60</v>
      </c>
      <c r="G20" s="37"/>
      <c r="H20" s="58">
        <f>F20*G20</f>
        <v>0</v>
      </c>
    </row>
    <row r="21" spans="1:15" s="2" customFormat="1" ht="31.5" x14ac:dyDescent="0.35">
      <c r="A21" s="74">
        <v>16</v>
      </c>
      <c r="B21" s="70" t="s">
        <v>15</v>
      </c>
      <c r="C21" s="14" t="s">
        <v>37</v>
      </c>
      <c r="D21" s="15" t="s">
        <v>10</v>
      </c>
      <c r="E21" s="16">
        <v>250</v>
      </c>
      <c r="F21" s="17">
        <v>356</v>
      </c>
      <c r="G21" s="18"/>
      <c r="H21" s="60">
        <f>F21*G21</f>
        <v>0</v>
      </c>
    </row>
    <row r="22" spans="1:15" s="2" customFormat="1" ht="42" x14ac:dyDescent="0.35">
      <c r="A22" s="74">
        <v>17</v>
      </c>
      <c r="B22" s="71"/>
      <c r="C22" s="29" t="s">
        <v>38</v>
      </c>
      <c r="D22" s="20" t="s">
        <v>10</v>
      </c>
      <c r="E22" s="21">
        <v>250</v>
      </c>
      <c r="F22" s="22">
        <v>564</v>
      </c>
      <c r="G22" s="23"/>
      <c r="H22" s="59">
        <f>F22*G22</f>
        <v>0</v>
      </c>
      <c r="L22" s="38"/>
    </row>
    <row r="23" spans="1:15" s="2" customFormat="1" ht="21.5" thickBot="1" x14ac:dyDescent="0.4">
      <c r="A23" s="74">
        <v>18</v>
      </c>
      <c r="B23" s="72"/>
      <c r="C23" s="24" t="s">
        <v>39</v>
      </c>
      <c r="D23" s="34" t="s">
        <v>10</v>
      </c>
      <c r="E23" s="35">
        <v>250</v>
      </c>
      <c r="F23" s="36">
        <v>156</v>
      </c>
      <c r="G23" s="37"/>
      <c r="H23" s="58">
        <f t="shared" ref="H7:H26" si="0">F23*G23</f>
        <v>0</v>
      </c>
    </row>
    <row r="24" spans="1:15" s="2" customFormat="1" ht="42.5" thickBot="1" x14ac:dyDescent="0.4">
      <c r="A24" s="75">
        <v>19</v>
      </c>
      <c r="B24" s="39" t="s">
        <v>16</v>
      </c>
      <c r="C24" s="40" t="s">
        <v>17</v>
      </c>
      <c r="D24" s="41" t="s">
        <v>10</v>
      </c>
      <c r="E24" s="42">
        <v>1000</v>
      </c>
      <c r="F24" s="43">
        <v>228</v>
      </c>
      <c r="G24" s="44"/>
      <c r="H24" s="56">
        <f>F24*G24</f>
        <v>0</v>
      </c>
    </row>
    <row r="25" spans="1:15" s="2" customFormat="1" ht="15" thickBot="1" x14ac:dyDescent="0.4">
      <c r="A25" s="45">
        <v>20</v>
      </c>
      <c r="B25" s="46" t="s">
        <v>18</v>
      </c>
      <c r="C25" s="14" t="s">
        <v>19</v>
      </c>
      <c r="D25" s="15" t="s">
        <v>10</v>
      </c>
      <c r="E25" s="16">
        <v>1000</v>
      </c>
      <c r="F25" s="17">
        <v>315</v>
      </c>
      <c r="G25" s="44"/>
      <c r="H25" s="56">
        <f>F25*G25</f>
        <v>0</v>
      </c>
    </row>
    <row r="26" spans="1:15" s="2" customFormat="1" ht="15" thickBot="1" x14ac:dyDescent="0.4">
      <c r="A26" s="47">
        <v>21</v>
      </c>
      <c r="B26" s="48" t="s">
        <v>20</v>
      </c>
      <c r="C26" s="49" t="s">
        <v>21</v>
      </c>
      <c r="D26" s="50" t="s">
        <v>10</v>
      </c>
      <c r="E26" s="35">
        <v>250</v>
      </c>
      <c r="F26" s="36">
        <v>296</v>
      </c>
      <c r="G26" s="44"/>
      <c r="H26" s="61">
        <f>F26*G26</f>
        <v>0</v>
      </c>
    </row>
    <row r="27" spans="1:15" s="2" customFormat="1" ht="16" thickBot="1" x14ac:dyDescent="0.4">
      <c r="A27" s="64" t="s">
        <v>42</v>
      </c>
      <c r="B27" s="65"/>
      <c r="C27" s="65"/>
      <c r="D27" s="65"/>
      <c r="E27" s="65"/>
      <c r="F27" s="65"/>
      <c r="G27" s="66"/>
      <c r="H27" s="51">
        <f>ROUND(SUM(H6:H26),2)</f>
        <v>0</v>
      </c>
    </row>
    <row r="28" spans="1:15" s="2" customFormat="1" ht="16" thickBot="1" x14ac:dyDescent="0.4">
      <c r="A28" s="64" t="s">
        <v>5</v>
      </c>
      <c r="B28" s="65"/>
      <c r="C28" s="65"/>
      <c r="D28" s="65"/>
      <c r="E28" s="65"/>
      <c r="F28" s="65"/>
      <c r="G28" s="66"/>
      <c r="H28" s="52">
        <f>ROUND(H27/100*20,2)</f>
        <v>0</v>
      </c>
    </row>
    <row r="29" spans="1:15" s="2" customFormat="1" ht="16" thickBot="1" x14ac:dyDescent="0.4">
      <c r="A29" s="67" t="s">
        <v>43</v>
      </c>
      <c r="B29" s="68"/>
      <c r="C29" s="68"/>
      <c r="D29" s="68"/>
      <c r="E29" s="68"/>
      <c r="F29" s="68"/>
      <c r="G29" s="69"/>
      <c r="H29" s="53">
        <f>H27+H28</f>
        <v>0</v>
      </c>
    </row>
    <row r="30" spans="1:15" x14ac:dyDescent="0.35">
      <c r="E30" s="54"/>
    </row>
    <row r="31" spans="1:15" x14ac:dyDescent="0.35">
      <c r="B31" s="63" t="s">
        <v>44</v>
      </c>
    </row>
    <row r="32" spans="1:15" x14ac:dyDescent="0.35">
      <c r="O32" s="55"/>
    </row>
  </sheetData>
  <mergeCells count="9">
    <mergeCell ref="B6:B8"/>
    <mergeCell ref="B9:B11"/>
    <mergeCell ref="B12:B14"/>
    <mergeCell ref="A27:G27"/>
    <mergeCell ref="A28:G28"/>
    <mergeCell ref="A29:G29"/>
    <mergeCell ref="B15:B17"/>
    <mergeCell ref="B18:B20"/>
    <mergeCell ref="B21:B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pr_1_obálky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Švajdlenková Angelika, Ing.</dc:creator>
  <cp:lastModifiedBy>Ondrušová Denisa, Ing.</cp:lastModifiedBy>
  <dcterms:created xsi:type="dcterms:W3CDTF">2024-02-20T13:06:25Z</dcterms:created>
  <dcterms:modified xsi:type="dcterms:W3CDTF">2024-08-17T20:14:41Z</dcterms:modified>
  <cp:contentStatus/>
</cp:coreProperties>
</file>