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K:\smlouvy v běhu\24042024\smlouvy v běhu\!!!   PŘÍPRAVA 2023  !!!\___hydraulické tlumiče\"/>
    </mc:Choice>
  </mc:AlternateContent>
  <xr:revisionPtr revIDLastSave="0" documentId="13_ncr:1_{CD2D8808-F153-45C9-993E-4255130C1BF7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2" sheetId="2" r:id="rId1"/>
  </sheets>
  <externalReferences>
    <externalReference r:id="rId2"/>
  </externalReferences>
  <definedNames>
    <definedName name="_xlnm._FilterDatabase" localSheetId="0" hidden="1">List2!$A$3:$F$33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4" i="2" l="1"/>
  <c r="F31" i="2"/>
  <c r="F28" i="2"/>
  <c r="F25" i="2"/>
  <c r="F23" i="2"/>
  <c r="F19" i="2"/>
  <c r="F16" i="2"/>
  <c r="F13" i="2"/>
  <c r="F10" i="2"/>
  <c r="F4" i="2"/>
  <c r="D10" i="2"/>
  <c r="D13" i="2"/>
  <c r="D16" i="2"/>
  <c r="D19" i="2"/>
  <c r="D23" i="2"/>
  <c r="D25" i="2"/>
  <c r="D28" i="2"/>
  <c r="D31" i="2"/>
  <c r="D4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Majer František</author>
  </authors>
  <commentList>
    <comment ref="A3" authorId="0" shapeId="0" xr:uid="{773037F7-2151-4077-A984-AF3FA9BF4B6E}">
      <text>
        <r>
          <rPr>
            <b/>
            <sz val="9"/>
            <color indexed="81"/>
            <rFont val="Tahoma"/>
            <family val="2"/>
            <charset val="238"/>
          </rPr>
          <t>Číslo materiálu</t>
        </r>
      </text>
    </comment>
    <comment ref="B3" authorId="0" shapeId="0" xr:uid="{6DA4E949-20C4-4E41-AA77-453378475197}">
      <text>
        <r>
          <rPr>
            <b/>
            <sz val="9"/>
            <color indexed="81"/>
            <rFont val="Tahoma"/>
            <family val="2"/>
            <charset val="238"/>
          </rPr>
          <t>Název materiálu</t>
        </r>
      </text>
    </comment>
    <comment ref="C3" authorId="0" shapeId="0" xr:uid="{91A46570-942D-47BD-9F1C-CEFE4269251F}">
      <text>
        <r>
          <rPr>
            <b/>
            <sz val="9"/>
            <color indexed="81"/>
            <rFont val="Tahoma"/>
            <family val="2"/>
            <charset val="238"/>
          </rPr>
          <t>Text objedn.nákupu</t>
        </r>
      </text>
    </comment>
  </commentList>
</comments>
</file>

<file path=xl/sharedStrings.xml><?xml version="1.0" encoding="utf-8"?>
<sst xmlns="http://schemas.openxmlformats.org/spreadsheetml/2006/main" count="49" uniqueCount="46">
  <si>
    <t>Číslo materiálu</t>
  </si>
  <si>
    <t>Název materiálu</t>
  </si>
  <si>
    <t>Text objedn.nákupu</t>
  </si>
  <si>
    <t>Příloha č. 1 – Technická specifikace a ceník</t>
  </si>
  <si>
    <t>Předpokládaná spotřeba v kusech na 1 rok</t>
  </si>
  <si>
    <t>TLUMIČ HYDRAULICKÝ  P8R.100.63.16</t>
  </si>
  <si>
    <t xml:space="preserve"> označení: P8R.100.63.16</t>
  </si>
  <si>
    <t xml:space="preserve"> rychlost: 0,1 m/s</t>
  </si>
  <si>
    <t xml:space="preserve"> tah: 6,3 +/- 15%</t>
  </si>
  <si>
    <t xml:space="preserve"> tlak 1,6 +/- 15%</t>
  </si>
  <si>
    <t xml:space="preserve"> nátěr RAL 7005</t>
  </si>
  <si>
    <t xml:space="preserve"> UMÍSTĚNÍ: VYPRUŽENÍ KOLÉBKY /KT8SU/</t>
  </si>
  <si>
    <t>TLUMIČ HYDRAULICKÝ P8C - KOMFORT /Vario/</t>
  </si>
  <si>
    <t xml:space="preserve"> KATALOG Č.: 02 098 007</t>
  </si>
  <si>
    <t xml:space="preserve"> UMÍSTĚNÍ: PODVOZEK KOMFORT - SEKUNDÁRNÍ VYPRUŽENÍ</t>
  </si>
  <si>
    <t>TLUMIČ HORIZONTÁLNÍ - P8Y.120.40.40(120)</t>
  </si>
  <si>
    <t xml:space="preserve"> OBJEDNACÍ Č. ŠKODA: 82015732</t>
  </si>
  <si>
    <t xml:space="preserve"> SPECIFIKACE: P8Y.120.40.40 (120)</t>
  </si>
  <si>
    <t xml:space="preserve"> UMÍSTĚNÍ: DRUHOTNÉ VYPRUŽENÍ - PODVOZEK A</t>
  </si>
  <si>
    <t xml:space="preserve"> OBJEDNACÍ Č. ŠKODA: 82015733</t>
  </si>
  <si>
    <t xml:space="preserve"> SPECIFIKACE: P8Y.180.63.63 (120)</t>
  </si>
  <si>
    <t>TLUMIČ VERTIKÁLNÍ   /13T/</t>
  </si>
  <si>
    <t xml:space="preserve"> VÝKRES Č.: P8C 140.45.40/110</t>
  </si>
  <si>
    <t>TLUMIČ HYDR. P8R 100.63.63-KD /ANITRA/</t>
  </si>
  <si>
    <t>OBJEDNACÍ Č. ŠKODA: 82007329</t>
  </si>
  <si>
    <t>OBJEDNACÍ Č. STROJÍRNY OSLAVANY: P8R 100.63.63-KD</t>
  </si>
  <si>
    <t>OBJEDNACÍ Č. ZF SACHS: 40.1300.001.612 (alternativní typ)</t>
  </si>
  <si>
    <t>UMÍSTĚNÍ: SPOJENÍ PODVOZKU SE SKŘÍNÍ</t>
  </si>
  <si>
    <t>TLUMIČ HYDRAULICKÝ  R110.470-006   /13T/</t>
  </si>
  <si>
    <t>OBJEDNACÍ Č. ŠKODA: 82014907</t>
  </si>
  <si>
    <t>OBJEDNACÍ Č. STROJÍRNA OSLAVANY: R110.470-006</t>
  </si>
  <si>
    <t>UMÍSTĚNÍ: SPOJENÍ ČLÁNKŮ</t>
  </si>
  <si>
    <t>TLUMIČ STŘEŠNÍ  R110.470-006    /Anitra/</t>
  </si>
  <si>
    <t>OBJEDNACÍ Č. ŠKODA: 82007120</t>
  </si>
  <si>
    <t>SPECIFIKACE: varianta tuzemsko</t>
  </si>
  <si>
    <t>TLUMIČ HYDR. P8R 100.63.63 /T6A5 Praha/</t>
  </si>
  <si>
    <t>OBJEDNACÍ Č. STROJÍRNY OSLAVANY: P8R 100.63.63</t>
  </si>
  <si>
    <t xml:space="preserve">cena za Kus (Kč bez DPH)  </t>
  </si>
  <si>
    <r>
      <t xml:space="preserve">Požadujeme </t>
    </r>
    <r>
      <rPr>
        <u/>
        <sz val="11"/>
        <color theme="1"/>
        <rFont val="Calibri"/>
        <family val="2"/>
        <charset val="238"/>
        <scheme val="minor"/>
      </rPr>
      <t>NOVÝ</t>
    </r>
    <r>
      <rPr>
        <sz val="11"/>
        <color theme="1"/>
        <rFont val="Calibri"/>
        <family val="2"/>
        <charset val="238"/>
        <scheme val="minor"/>
      </rPr>
      <t xml:space="preserve"> originální náhradní díl </t>
    </r>
  </si>
  <si>
    <t>Cena celkem v Kč bez DPH včetně dopravy</t>
  </si>
  <si>
    <t>smlouva č. 24/xxx/3062</t>
  </si>
  <si>
    <t>TLUMIČ PODVOZKU PŘÍČNÝ            /EVO2/</t>
  </si>
  <si>
    <t>OBJEDNACÍ Č. PRAGOIMEX: 48 095 116</t>
  </si>
  <si>
    <t>OBJEDNACÍ Č. ST-OS: P80.83.45.45(108)2</t>
  </si>
  <si>
    <t>typ vozu: Tramvajové vozidlo EVO2</t>
  </si>
  <si>
    <t xml:space="preserve">Celkem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</si>
</sst>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6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2"/>
      <color indexed="8"/>
      <name val="Arial"/>
      <family val="2"/>
      <charset val="238"/>
    </font>
    <font>
      <i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1" fontId="1" fillId="3" borderId="1" xfId="0" applyNumberFormat="1" applyFont="1" applyFill="1" applyBorder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3" borderId="1" xfId="0" applyFont="1" applyFill="1" applyBorder="1" applyAlignment="1">
      <alignment horizontal="left" vertical="top" shrinkToFit="1"/>
    </xf>
    <xf numFmtId="0" fontId="7" fillId="4" borderId="1" xfId="0" applyFont="1" applyFill="1" applyBorder="1" applyAlignment="1">
      <alignment horizontal="center" vertical="center" wrapText="1" shrinkToFit="1"/>
    </xf>
    <xf numFmtId="0" fontId="2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1" fontId="1" fillId="3" borderId="3" xfId="0" applyNumberFormat="1" applyFont="1" applyFill="1" applyBorder="1" applyAlignment="1">
      <alignment horizontal="center" vertical="center"/>
    </xf>
    <xf numFmtId="1" fontId="1" fillId="3" borderId="4" xfId="0" applyNumberFormat="1" applyFont="1" applyFill="1" applyBorder="1" applyAlignment="1">
      <alignment horizontal="center" vertical="center"/>
    </xf>
    <xf numFmtId="1" fontId="1" fillId="3" borderId="5" xfId="0" applyNumberFormat="1" applyFont="1" applyFill="1" applyBorder="1" applyAlignment="1">
      <alignment horizontal="center" vertical="center"/>
    </xf>
    <xf numFmtId="1" fontId="1" fillId="3" borderId="3" xfId="0" applyNumberFormat="1" applyFont="1" applyFill="1" applyBorder="1" applyAlignment="1">
      <alignment horizontal="left" vertical="center"/>
    </xf>
    <xf numFmtId="1" fontId="1" fillId="3" borderId="4" xfId="0" applyNumberFormat="1" applyFont="1" applyFill="1" applyBorder="1" applyAlignment="1">
      <alignment horizontal="left" vertical="center"/>
    </xf>
    <xf numFmtId="1" fontId="1" fillId="3" borderId="5" xfId="0" applyNumberFormat="1" applyFont="1" applyFill="1" applyBorder="1" applyAlignment="1">
      <alignment horizontal="left" vertical="center"/>
    </xf>
    <xf numFmtId="0" fontId="0" fillId="0" borderId="1" xfId="0" applyBorder="1"/>
    <xf numFmtId="1" fontId="9" fillId="3" borderId="3" xfId="0" applyNumberFormat="1" applyFont="1" applyFill="1" applyBorder="1" applyAlignment="1">
      <alignment horizontal="center" vertical="center"/>
    </xf>
    <xf numFmtId="1" fontId="9" fillId="3" borderId="4" xfId="0" applyNumberFormat="1" applyFont="1" applyFill="1" applyBorder="1" applyAlignment="1">
      <alignment horizontal="center" vertical="center"/>
    </xf>
    <xf numFmtId="1" fontId="9" fillId="3" borderId="5" xfId="0" applyNumberFormat="1" applyFont="1" applyFill="1" applyBorder="1" applyAlignment="1">
      <alignment horizontal="center" vertical="center"/>
    </xf>
    <xf numFmtId="44" fontId="1" fillId="3" borderId="3" xfId="0" applyNumberFormat="1" applyFont="1" applyFill="1" applyBorder="1" applyAlignment="1">
      <alignment horizontal="center" vertical="center"/>
    </xf>
    <xf numFmtId="44" fontId="1" fillId="3" borderId="4" xfId="0" applyNumberFormat="1" applyFont="1" applyFill="1" applyBorder="1" applyAlignment="1">
      <alignment horizontal="center" vertical="center"/>
    </xf>
    <xf numFmtId="44" fontId="1" fillId="3" borderId="5" xfId="0" applyNumberFormat="1" applyFont="1" applyFill="1" applyBorder="1" applyAlignment="1">
      <alignment horizontal="center" vertical="center"/>
    </xf>
    <xf numFmtId="44" fontId="5" fillId="2" borderId="1" xfId="0" applyNumberFormat="1" applyFont="1" applyFill="1" applyBorder="1" applyAlignment="1">
      <alignment horizontal="center"/>
    </xf>
  </cellXfs>
  <cellStyles count="1">
    <cellStyle name="Normální" xfId="0" builtinId="0"/>
  </cellStyles>
  <dxfs count="2"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smlouvy%20v%20b&#283;hu\24042024\smlouvy%20v%20b&#283;hu\!!!%20%20%20P&#344;&#205;PRAVA%202023%20%20!!!\___hydraulick&#233;%20tlumi&#269;e\Odhad%20zak&#225;zky.XLS" TargetMode="External"/><Relationship Id="rId1" Type="http://schemas.openxmlformats.org/officeDocument/2006/relationships/externalLinkPath" Target="Odhad%20zak&#225;zk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kutečná spotřeba "/>
      <sheetName val="List1"/>
    </sheetNames>
    <sheetDataSet>
      <sheetData sheetId="0">
        <row r="1">
          <cell r="E1" t="str">
            <v>Reálná spotřeba</v>
          </cell>
        </row>
        <row r="2">
          <cell r="A2" t="str">
            <v>Materiálové č.</v>
          </cell>
          <cell r="B2" t="str">
            <v>Název materiálu</v>
          </cell>
          <cell r="C2" t="str">
            <v>předpokládané množství v kusech na rok 2023</v>
          </cell>
          <cell r="D2" t="str">
            <v>jednotková cena NOVÝCH tlumičů</v>
          </cell>
          <cell r="E2">
            <v>2018</v>
          </cell>
          <cell r="F2">
            <v>2019</v>
          </cell>
          <cell r="G2">
            <v>2020</v>
          </cell>
          <cell r="H2">
            <v>2021</v>
          </cell>
          <cell r="I2">
            <v>2022</v>
          </cell>
          <cell r="J2">
            <v>2023</v>
          </cell>
        </row>
        <row r="3">
          <cell r="A3">
            <v>6020000148010</v>
          </cell>
          <cell r="B3" t="str">
            <v>TLUMIČ HYDRAULICKÝ  P8R.100.63.16</v>
          </cell>
          <cell r="C3">
            <v>30</v>
          </cell>
          <cell r="D3">
            <v>6250</v>
          </cell>
          <cell r="E3">
            <v>42</v>
          </cell>
          <cell r="F3">
            <v>37</v>
          </cell>
          <cell r="G3">
            <v>59</v>
          </cell>
          <cell r="H3">
            <v>41</v>
          </cell>
          <cell r="I3">
            <v>52</v>
          </cell>
          <cell r="J3">
            <v>22</v>
          </cell>
        </row>
        <row r="4">
          <cell r="A4">
            <v>6102098007000</v>
          </cell>
          <cell r="B4" t="str">
            <v>TLUMIČ HYDRAULICKÝ P8C - KOMFORT /Vario/</v>
          </cell>
          <cell r="C4">
            <v>12</v>
          </cell>
          <cell r="D4">
            <v>6550</v>
          </cell>
          <cell r="E4">
            <v>6</v>
          </cell>
          <cell r="F4">
            <v>1</v>
          </cell>
          <cell r="G4">
            <v>5</v>
          </cell>
          <cell r="H4">
            <v>11</v>
          </cell>
          <cell r="I4">
            <v>14</v>
          </cell>
          <cell r="J4">
            <v>7</v>
          </cell>
        </row>
        <row r="5">
          <cell r="A5">
            <v>6482015732000</v>
          </cell>
          <cell r="B5" t="str">
            <v>TLUMIČ HORIZONTÁLNÍ - P8Y.120.40.40(120)</v>
          </cell>
          <cell r="C5">
            <v>10</v>
          </cell>
          <cell r="D5">
            <v>6550</v>
          </cell>
          <cell r="E5">
            <v>4</v>
          </cell>
          <cell r="F5">
            <v>0</v>
          </cell>
          <cell r="G5">
            <v>0</v>
          </cell>
          <cell r="H5">
            <v>6</v>
          </cell>
          <cell r="I5">
            <v>0</v>
          </cell>
          <cell r="J5">
            <v>10</v>
          </cell>
        </row>
        <row r="6">
          <cell r="A6">
            <v>6482015733000</v>
          </cell>
          <cell r="B6" t="str">
            <v>TLUMIČ VERTIKÁLNÍ   /13T/</v>
          </cell>
          <cell r="C6">
            <v>10</v>
          </cell>
          <cell r="D6">
            <v>6550</v>
          </cell>
          <cell r="E6">
            <v>4</v>
          </cell>
          <cell r="F6">
            <v>0</v>
          </cell>
          <cell r="G6">
            <v>0</v>
          </cell>
          <cell r="H6">
            <v>6</v>
          </cell>
          <cell r="I6">
            <v>0</v>
          </cell>
          <cell r="J6">
            <v>8</v>
          </cell>
        </row>
        <row r="7">
          <cell r="A7">
            <v>6382007329200</v>
          </cell>
          <cell r="B7" t="str">
            <v>TLUMIČ HYDR. P8R 100.63.63-KD /ANITRA/</v>
          </cell>
          <cell r="C7">
            <v>4</v>
          </cell>
          <cell r="D7">
            <v>6550</v>
          </cell>
          <cell r="E7">
            <v>0</v>
          </cell>
          <cell r="F7">
            <v>4</v>
          </cell>
          <cell r="G7">
            <v>4</v>
          </cell>
          <cell r="H7">
            <v>4</v>
          </cell>
          <cell r="I7">
            <v>6</v>
          </cell>
          <cell r="J7">
            <v>0</v>
          </cell>
        </row>
        <row r="8">
          <cell r="A8">
            <v>6082007329200</v>
          </cell>
          <cell r="B8" t="str">
            <v>TLUMIČ HYDR. P8R 100.63.63 /T6A5 Praha/</v>
          </cell>
          <cell r="C8">
            <v>10</v>
          </cell>
          <cell r="D8">
            <v>6550</v>
          </cell>
          <cell r="E8">
            <v>0</v>
          </cell>
          <cell r="F8">
            <v>0</v>
          </cell>
          <cell r="G8">
            <v>0</v>
          </cell>
          <cell r="H8">
            <v>24</v>
          </cell>
          <cell r="I8">
            <v>0</v>
          </cell>
          <cell r="J8">
            <v>10</v>
          </cell>
        </row>
        <row r="9">
          <cell r="A9">
            <v>6482014907000</v>
          </cell>
          <cell r="B9" t="str">
            <v>TLUMIČ HYDRAULICKÝ  R110.470-006   /13T/</v>
          </cell>
          <cell r="C9">
            <v>7</v>
          </cell>
          <cell r="D9">
            <v>13350</v>
          </cell>
          <cell r="E9">
            <v>3</v>
          </cell>
          <cell r="F9">
            <v>0</v>
          </cell>
          <cell r="G9">
            <v>7</v>
          </cell>
          <cell r="H9">
            <v>17</v>
          </cell>
          <cell r="I9">
            <v>0</v>
          </cell>
          <cell r="J9">
            <v>0</v>
          </cell>
        </row>
        <row r="10">
          <cell r="A10">
            <v>6382007120000</v>
          </cell>
          <cell r="B10" t="str">
            <v>TLUMIČ STŘEŠNÍ  R110.470-006    /Anitra/</v>
          </cell>
          <cell r="C10">
            <v>7</v>
          </cell>
          <cell r="D10">
            <v>13350</v>
          </cell>
          <cell r="E10">
            <v>0</v>
          </cell>
          <cell r="F10">
            <v>0</v>
          </cell>
          <cell r="G10">
            <v>8</v>
          </cell>
          <cell r="H10">
            <v>0</v>
          </cell>
          <cell r="I10">
            <v>7</v>
          </cell>
          <cell r="J10">
            <v>13</v>
          </cell>
        </row>
        <row r="11">
          <cell r="A11">
            <v>6548095116000</v>
          </cell>
          <cell r="B11" t="str">
            <v>TLUMIČ PODVOZKU PŘÍČNÝ            /EVO2/</v>
          </cell>
          <cell r="C11">
            <v>18</v>
          </cell>
          <cell r="D11">
            <v>6150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6</v>
          </cell>
        </row>
        <row r="12">
          <cell r="C12" t="str">
            <v>Cekem</v>
          </cell>
          <cell r="D12">
            <v>786400</v>
          </cell>
          <cell r="E12">
            <v>237540</v>
          </cell>
          <cell r="F12">
            <v>245569</v>
          </cell>
          <cell r="G12">
            <v>655412</v>
          </cell>
          <cell r="H12">
            <v>830767</v>
          </cell>
          <cell r="I12">
            <v>518334</v>
          </cell>
          <cell r="J12">
            <v>565589</v>
          </cell>
        </row>
        <row r="13">
          <cell r="C13" t="str">
            <v>pro odhad na zakázku</v>
          </cell>
          <cell r="D13">
            <v>800000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7CEB9-8759-48AA-A812-0B6FBE0D000E}">
  <dimension ref="A1:F35"/>
  <sheetViews>
    <sheetView tabSelected="1" zoomScale="85" zoomScaleNormal="85" workbookViewId="0">
      <selection activeCell="L20" sqref="L20"/>
    </sheetView>
  </sheetViews>
  <sheetFormatPr defaultRowHeight="15" x14ac:dyDescent="0.25"/>
  <cols>
    <col min="1" max="1" width="14.140625" bestFit="1" customWidth="1"/>
    <col min="2" max="2" width="43.28515625" bestFit="1" customWidth="1"/>
    <col min="3" max="3" width="57.5703125" bestFit="1" customWidth="1"/>
    <col min="4" max="4" width="17.42578125" style="3" customWidth="1"/>
    <col min="5" max="6" width="14.7109375" customWidth="1"/>
  </cols>
  <sheetData>
    <row r="1" spans="1:6" ht="18.75" x14ac:dyDescent="0.3">
      <c r="A1" s="6" t="s">
        <v>3</v>
      </c>
      <c r="B1" s="6"/>
      <c r="C1" s="6"/>
      <c r="D1" s="6"/>
      <c r="E1" s="6"/>
      <c r="F1" s="6"/>
    </row>
    <row r="2" spans="1:6" ht="15.75" x14ac:dyDescent="0.25">
      <c r="A2" s="7" t="s">
        <v>40</v>
      </c>
      <c r="B2" s="7"/>
      <c r="C2" s="7"/>
      <c r="D2" s="7"/>
      <c r="E2" s="7"/>
      <c r="F2" s="7"/>
    </row>
    <row r="3" spans="1:6" ht="47.25" x14ac:dyDescent="0.25">
      <c r="A3" s="5" t="s">
        <v>0</v>
      </c>
      <c r="B3" s="5" t="s">
        <v>1</v>
      </c>
      <c r="C3" s="5" t="s">
        <v>2</v>
      </c>
      <c r="D3" s="5" t="s">
        <v>4</v>
      </c>
      <c r="E3" s="5" t="s">
        <v>37</v>
      </c>
      <c r="F3" s="5" t="s">
        <v>39</v>
      </c>
    </row>
    <row r="4" spans="1:6" x14ac:dyDescent="0.25">
      <c r="A4" s="8">
        <v>6020000148010</v>
      </c>
      <c r="B4" s="11" t="s">
        <v>5</v>
      </c>
      <c r="C4" s="1" t="s">
        <v>6</v>
      </c>
      <c r="D4" s="15">
        <f>VLOOKUP($A4,'[1]skutečná spotřeba '!$A$1:$IV$65536,3,FALSE)</f>
        <v>30</v>
      </c>
      <c r="E4" s="18"/>
      <c r="F4" s="18">
        <f>E4*D4</f>
        <v>0</v>
      </c>
    </row>
    <row r="5" spans="1:6" x14ac:dyDescent="0.25">
      <c r="A5" s="9"/>
      <c r="B5" s="12"/>
      <c r="C5" s="1" t="s">
        <v>7</v>
      </c>
      <c r="D5" s="16"/>
      <c r="E5" s="19"/>
      <c r="F5" s="19"/>
    </row>
    <row r="6" spans="1:6" x14ac:dyDescent="0.25">
      <c r="A6" s="9"/>
      <c r="B6" s="12"/>
      <c r="C6" s="1" t="s">
        <v>8</v>
      </c>
      <c r="D6" s="16"/>
      <c r="E6" s="19"/>
      <c r="F6" s="19"/>
    </row>
    <row r="7" spans="1:6" x14ac:dyDescent="0.25">
      <c r="A7" s="9"/>
      <c r="B7" s="12"/>
      <c r="C7" s="1" t="s">
        <v>9</v>
      </c>
      <c r="D7" s="16"/>
      <c r="E7" s="19"/>
      <c r="F7" s="19"/>
    </row>
    <row r="8" spans="1:6" x14ac:dyDescent="0.25">
      <c r="A8" s="9"/>
      <c r="B8" s="12"/>
      <c r="C8" s="1" t="s">
        <v>10</v>
      </c>
      <c r="D8" s="16"/>
      <c r="E8" s="19"/>
      <c r="F8" s="19"/>
    </row>
    <row r="9" spans="1:6" x14ac:dyDescent="0.25">
      <c r="A9" s="10"/>
      <c r="B9" s="13"/>
      <c r="C9" s="1" t="s">
        <v>11</v>
      </c>
      <c r="D9" s="17"/>
      <c r="E9" s="20"/>
      <c r="F9" s="20"/>
    </row>
    <row r="10" spans="1:6" x14ac:dyDescent="0.25">
      <c r="A10" s="8">
        <v>6102098007000</v>
      </c>
      <c r="B10" s="11" t="s">
        <v>12</v>
      </c>
      <c r="C10" s="1" t="s">
        <v>13</v>
      </c>
      <c r="D10" s="15">
        <f>VLOOKUP($A10,'[1]skutečná spotřeba '!$A$1:$IV$65536,3,FALSE)</f>
        <v>12</v>
      </c>
      <c r="E10" s="18"/>
      <c r="F10" s="18">
        <f>E10*D10</f>
        <v>0</v>
      </c>
    </row>
    <row r="11" spans="1:6" x14ac:dyDescent="0.25">
      <c r="A11" s="9"/>
      <c r="B11" s="12"/>
      <c r="C11" s="1" t="s">
        <v>22</v>
      </c>
      <c r="D11" s="16"/>
      <c r="E11" s="19"/>
      <c r="F11" s="19"/>
    </row>
    <row r="12" spans="1:6" x14ac:dyDescent="0.25">
      <c r="A12" s="10"/>
      <c r="B12" s="13"/>
      <c r="C12" s="1" t="s">
        <v>14</v>
      </c>
      <c r="D12" s="17"/>
      <c r="E12" s="20"/>
      <c r="F12" s="20"/>
    </row>
    <row r="13" spans="1:6" x14ac:dyDescent="0.25">
      <c r="A13" s="8">
        <v>6482015732000</v>
      </c>
      <c r="B13" s="11" t="s">
        <v>15</v>
      </c>
      <c r="C13" s="1" t="s">
        <v>16</v>
      </c>
      <c r="D13" s="15">
        <f>VLOOKUP($A13,'[1]skutečná spotřeba '!$A$1:$IV$65536,3,FALSE)</f>
        <v>10</v>
      </c>
      <c r="E13" s="18"/>
      <c r="F13" s="18">
        <f>E13*D13</f>
        <v>0</v>
      </c>
    </row>
    <row r="14" spans="1:6" x14ac:dyDescent="0.25">
      <c r="A14" s="9"/>
      <c r="B14" s="12"/>
      <c r="C14" s="1" t="s">
        <v>17</v>
      </c>
      <c r="D14" s="16"/>
      <c r="E14" s="19"/>
      <c r="F14" s="19"/>
    </row>
    <row r="15" spans="1:6" x14ac:dyDescent="0.25">
      <c r="A15" s="10"/>
      <c r="B15" s="13"/>
      <c r="C15" s="1" t="s">
        <v>18</v>
      </c>
      <c r="D15" s="17"/>
      <c r="E15" s="20"/>
      <c r="F15" s="20"/>
    </row>
    <row r="16" spans="1:6" x14ac:dyDescent="0.25">
      <c r="A16" s="8">
        <v>6482015733000</v>
      </c>
      <c r="B16" s="11" t="s">
        <v>21</v>
      </c>
      <c r="C16" s="1" t="s">
        <v>19</v>
      </c>
      <c r="D16" s="15">
        <f>VLOOKUP($A16,'[1]skutečná spotřeba '!$A$1:$IV$65536,3,FALSE)</f>
        <v>10</v>
      </c>
      <c r="E16" s="18"/>
      <c r="F16" s="18">
        <f>E16*D16</f>
        <v>0</v>
      </c>
    </row>
    <row r="17" spans="1:6" x14ac:dyDescent="0.25">
      <c r="A17" s="9"/>
      <c r="B17" s="12"/>
      <c r="C17" s="1" t="s">
        <v>20</v>
      </c>
      <c r="D17" s="16"/>
      <c r="E17" s="19"/>
      <c r="F17" s="19"/>
    </row>
    <row r="18" spans="1:6" x14ac:dyDescent="0.25">
      <c r="A18" s="10"/>
      <c r="B18" s="13"/>
      <c r="C18" s="1" t="s">
        <v>18</v>
      </c>
      <c r="D18" s="17"/>
      <c r="E18" s="20"/>
      <c r="F18" s="20"/>
    </row>
    <row r="19" spans="1:6" x14ac:dyDescent="0.25">
      <c r="A19" s="8">
        <v>6382007329200</v>
      </c>
      <c r="B19" s="11" t="s">
        <v>23</v>
      </c>
      <c r="C19" s="4" t="s">
        <v>24</v>
      </c>
      <c r="D19" s="15">
        <f>VLOOKUP($A19,'[1]skutečná spotřeba '!$A$1:$IV$65536,3,FALSE)</f>
        <v>4</v>
      </c>
      <c r="E19" s="18"/>
      <c r="F19" s="18">
        <f>E19*D19</f>
        <v>0</v>
      </c>
    </row>
    <row r="20" spans="1:6" x14ac:dyDescent="0.25">
      <c r="A20" s="9"/>
      <c r="B20" s="12"/>
      <c r="C20" s="4" t="s">
        <v>25</v>
      </c>
      <c r="D20" s="16"/>
      <c r="E20" s="19"/>
      <c r="F20" s="19"/>
    </row>
    <row r="21" spans="1:6" x14ac:dyDescent="0.25">
      <c r="A21" s="9"/>
      <c r="B21" s="12"/>
      <c r="C21" s="4" t="s">
        <v>26</v>
      </c>
      <c r="D21" s="16"/>
      <c r="E21" s="19"/>
      <c r="F21" s="19"/>
    </row>
    <row r="22" spans="1:6" x14ac:dyDescent="0.25">
      <c r="A22" s="10"/>
      <c r="B22" s="13"/>
      <c r="C22" s="4" t="s">
        <v>27</v>
      </c>
      <c r="D22" s="17"/>
      <c r="E22" s="20"/>
      <c r="F22" s="20"/>
    </row>
    <row r="23" spans="1:6" x14ac:dyDescent="0.25">
      <c r="A23" s="8">
        <v>6082007329200</v>
      </c>
      <c r="B23" s="11" t="s">
        <v>35</v>
      </c>
      <c r="C23" s="4" t="s">
        <v>36</v>
      </c>
      <c r="D23" s="15">
        <f>VLOOKUP($A23,'[1]skutečná spotřeba '!$A$1:$IV$65536,3,FALSE)</f>
        <v>10</v>
      </c>
      <c r="E23" s="18"/>
      <c r="F23" s="18">
        <f>E23*D23</f>
        <v>0</v>
      </c>
    </row>
    <row r="24" spans="1:6" x14ac:dyDescent="0.25">
      <c r="A24" s="10"/>
      <c r="B24" s="13"/>
      <c r="C24" s="4" t="s">
        <v>27</v>
      </c>
      <c r="D24" s="17"/>
      <c r="E24" s="20"/>
      <c r="F24" s="20"/>
    </row>
    <row r="25" spans="1:6" x14ac:dyDescent="0.25">
      <c r="A25" s="8">
        <v>6482014907000</v>
      </c>
      <c r="B25" s="11" t="s">
        <v>28</v>
      </c>
      <c r="C25" s="4" t="s">
        <v>29</v>
      </c>
      <c r="D25" s="15">
        <f>VLOOKUP($A25,'[1]skutečná spotřeba '!$A$1:$IV$65536,3,FALSE)</f>
        <v>7</v>
      </c>
      <c r="E25" s="18"/>
      <c r="F25" s="18">
        <f>E25*D25</f>
        <v>0</v>
      </c>
    </row>
    <row r="26" spans="1:6" x14ac:dyDescent="0.25">
      <c r="A26" s="9"/>
      <c r="B26" s="12"/>
      <c r="C26" s="4" t="s">
        <v>30</v>
      </c>
      <c r="D26" s="16"/>
      <c r="E26" s="19"/>
      <c r="F26" s="19"/>
    </row>
    <row r="27" spans="1:6" x14ac:dyDescent="0.25">
      <c r="A27" s="10"/>
      <c r="B27" s="13"/>
      <c r="C27" s="4" t="s">
        <v>31</v>
      </c>
      <c r="D27" s="17"/>
      <c r="E27" s="20"/>
      <c r="F27" s="20"/>
    </row>
    <row r="28" spans="1:6" x14ac:dyDescent="0.25">
      <c r="A28" s="8">
        <v>6382007120000</v>
      </c>
      <c r="B28" s="11" t="s">
        <v>32</v>
      </c>
      <c r="C28" s="4" t="s">
        <v>33</v>
      </c>
      <c r="D28" s="15">
        <f>VLOOKUP($A28,'[1]skutečná spotřeba '!$A$1:$IV$65536,3,FALSE)</f>
        <v>7</v>
      </c>
      <c r="E28" s="18"/>
      <c r="F28" s="18">
        <f>E28*D28</f>
        <v>0</v>
      </c>
    </row>
    <row r="29" spans="1:6" x14ac:dyDescent="0.25">
      <c r="A29" s="9"/>
      <c r="B29" s="12"/>
      <c r="C29" s="4" t="s">
        <v>34</v>
      </c>
      <c r="D29" s="16"/>
      <c r="E29" s="19"/>
      <c r="F29" s="19"/>
    </row>
    <row r="30" spans="1:6" x14ac:dyDescent="0.25">
      <c r="A30" s="10"/>
      <c r="B30" s="13"/>
      <c r="C30" s="4" t="s">
        <v>31</v>
      </c>
      <c r="D30" s="17"/>
      <c r="E30" s="20"/>
      <c r="F30" s="20"/>
    </row>
    <row r="31" spans="1:6" x14ac:dyDescent="0.25">
      <c r="A31" s="8">
        <v>6548095116000</v>
      </c>
      <c r="B31" s="11" t="s">
        <v>41</v>
      </c>
      <c r="C31" s="14" t="s">
        <v>42</v>
      </c>
      <c r="D31" s="15">
        <f>VLOOKUP($A31,'[1]skutečná spotřeba '!$A$1:$IV$65536,3,FALSE)</f>
        <v>18</v>
      </c>
      <c r="E31" s="18"/>
      <c r="F31" s="18">
        <f>E31*D31</f>
        <v>0</v>
      </c>
    </row>
    <row r="32" spans="1:6" x14ac:dyDescent="0.25">
      <c r="A32" s="9"/>
      <c r="B32" s="12"/>
      <c r="C32" s="14" t="s">
        <v>43</v>
      </c>
      <c r="D32" s="16"/>
      <c r="E32" s="19"/>
      <c r="F32" s="19"/>
    </row>
    <row r="33" spans="1:6" x14ac:dyDescent="0.25">
      <c r="A33" s="10"/>
      <c r="B33" s="13"/>
      <c r="C33" s="14" t="s">
        <v>44</v>
      </c>
      <c r="D33" s="17"/>
      <c r="E33" s="20"/>
      <c r="F33" s="20"/>
    </row>
    <row r="34" spans="1:6" ht="21" x14ac:dyDescent="0.35">
      <c r="E34" s="2" t="s">
        <v>45</v>
      </c>
      <c r="F34" s="21">
        <f>SUM(F4:F33)</f>
        <v>0</v>
      </c>
    </row>
    <row r="35" spans="1:6" x14ac:dyDescent="0.25">
      <c r="A35" t="s">
        <v>38</v>
      </c>
    </row>
  </sheetData>
  <autoFilter ref="A3:F33" xr:uid="{3957CEB9-8759-48AA-A812-0B6FBE0D000E}"/>
  <mergeCells count="47">
    <mergeCell ref="D23:D24"/>
    <mergeCell ref="E23:E24"/>
    <mergeCell ref="F23:F24"/>
    <mergeCell ref="D31:D33"/>
    <mergeCell ref="E31:E33"/>
    <mergeCell ref="F31:F33"/>
    <mergeCell ref="D16:D18"/>
    <mergeCell ref="E16:E18"/>
    <mergeCell ref="F16:F18"/>
    <mergeCell ref="D19:D22"/>
    <mergeCell ref="E19:E22"/>
    <mergeCell ref="F19:F22"/>
    <mergeCell ref="A16:A18"/>
    <mergeCell ref="A19:A22"/>
    <mergeCell ref="A23:A24"/>
    <mergeCell ref="A31:A33"/>
    <mergeCell ref="B4:B9"/>
    <mergeCell ref="B16:B18"/>
    <mergeCell ref="B19:B22"/>
    <mergeCell ref="B23:B24"/>
    <mergeCell ref="B31:B33"/>
    <mergeCell ref="A25:A27"/>
    <mergeCell ref="B25:B27"/>
    <mergeCell ref="D25:D27"/>
    <mergeCell ref="E25:E27"/>
    <mergeCell ref="F25:F27"/>
    <mergeCell ref="A28:A30"/>
    <mergeCell ref="B28:B30"/>
    <mergeCell ref="D28:D30"/>
    <mergeCell ref="E28:E30"/>
    <mergeCell ref="F28:F30"/>
    <mergeCell ref="A10:A12"/>
    <mergeCell ref="B10:B12"/>
    <mergeCell ref="D10:D12"/>
    <mergeCell ref="E10:E12"/>
    <mergeCell ref="F10:F12"/>
    <mergeCell ref="A13:A15"/>
    <mergeCell ref="B13:B15"/>
    <mergeCell ref="D13:D15"/>
    <mergeCell ref="E13:E15"/>
    <mergeCell ref="F13:F15"/>
    <mergeCell ref="A4:A9"/>
    <mergeCell ref="D4:D9"/>
    <mergeCell ref="E4:E9"/>
    <mergeCell ref="F4:F9"/>
    <mergeCell ref="A1:F1"/>
    <mergeCell ref="A2:F2"/>
  </mergeCells>
  <pageMargins left="0.7" right="0.7" top="0.78740157499999996" bottom="0.78740157499999996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Moudrý Michael</dc:creator>
  <cp:lastModifiedBy>Majer František</cp:lastModifiedBy>
  <cp:lastPrinted>2023-07-20T05:57:05Z</cp:lastPrinted>
  <dcterms:created xsi:type="dcterms:W3CDTF">2015-09-01T06:36:07Z</dcterms:created>
  <dcterms:modified xsi:type="dcterms:W3CDTF">2024-06-06T12:28:49Z</dcterms:modified>
</cp:coreProperties>
</file>