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003 - Oprava části 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'2025003 - Oprava části po...'!$C$120:$K$215</definedName>
    <definedName name="_xlnm.Print_Area" localSheetId="1">'2025003 - Oprava části po...'!$C$4:$J$76,'2025003 - Oprava části po...'!$C$82:$J$104,'2025003 - Oprava části po...'!$C$110:$J$215</definedName>
    <definedName name="_xlnm.Print_Titles" localSheetId="1">'2025003 - Oprava části po...'!$120:$120</definedName>
  </definedNames>
  <calcPr/>
</workbook>
</file>

<file path=xl/calcChain.xml><?xml version="1.0" encoding="utf-8"?>
<calcChain xmlns="http://schemas.openxmlformats.org/spreadsheetml/2006/main">
  <c i="2" l="1" r="T213"/>
  <c r="T212"/>
  <c r="T173"/>
  <c r="J35"/>
  <c r="J34"/>
  <c i="1" r="AY95"/>
  <c i="2" r="J33"/>
  <c i="1" r="AX95"/>
  <c i="2"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8"/>
  <c r="F117"/>
  <c r="F115"/>
  <c r="E113"/>
  <c r="J90"/>
  <c r="F89"/>
  <c r="F87"/>
  <c r="E85"/>
  <c r="J19"/>
  <c r="E19"/>
  <c r="J89"/>
  <c r="J18"/>
  <c r="J16"/>
  <c r="E16"/>
  <c r="F118"/>
  <c r="J15"/>
  <c r="J10"/>
  <c r="J87"/>
  <c i="1" r="L90"/>
  <c r="AM90"/>
  <c r="AM89"/>
  <c r="L89"/>
  <c r="AM87"/>
  <c r="L87"/>
  <c r="L85"/>
  <c r="L84"/>
  <c i="2" r="F34"/>
  <c r="J129"/>
  <c r="BK211"/>
  <c r="J207"/>
  <c r="BK194"/>
  <c r="BK192"/>
  <c r="J190"/>
  <c r="BK187"/>
  <c r="J172"/>
  <c r="J158"/>
  <c r="BK203"/>
  <c r="J198"/>
  <c r="BK172"/>
  <c r="BK160"/>
  <c r="J149"/>
  <c r="BK136"/>
  <c r="J206"/>
  <c r="J154"/>
  <c r="BK126"/>
  <c i="1" r="AS94"/>
  <c i="2" r="J182"/>
  <c r="J165"/>
  <c r="J157"/>
  <c r="J145"/>
  <c r="J214"/>
  <c r="BK195"/>
  <c r="J193"/>
  <c r="J191"/>
  <c r="J183"/>
  <c r="J161"/>
  <c r="J209"/>
  <c r="BK197"/>
  <c r="BK168"/>
  <c r="BK157"/>
  <c r="BK141"/>
  <c r="BK206"/>
  <c r="J204"/>
  <c r="J147"/>
  <c r="J124"/>
  <c r="J168"/>
  <c r="J159"/>
  <c r="BK153"/>
  <c r="J215"/>
  <c r="BK207"/>
  <c r="J194"/>
  <c r="BK191"/>
  <c r="BK183"/>
  <c r="BK164"/>
  <c r="J211"/>
  <c r="BK181"/>
  <c r="J162"/>
  <c r="BK154"/>
  <c r="BK124"/>
  <c r="BK149"/>
  <c r="BK182"/>
  <c r="J160"/>
  <c r="BK155"/>
  <c r="J142"/>
  <c r="J197"/>
  <c r="BK193"/>
  <c r="BK190"/>
  <c r="J181"/>
  <c r="BK162"/>
  <c r="J203"/>
  <c r="J180"/>
  <c r="BK159"/>
  <c r="J153"/>
  <c r="J126"/>
  <c r="BK204"/>
  <c r="J187"/>
  <c r="J136"/>
  <c r="BK174"/>
  <c r="J164"/>
  <c r="J151"/>
  <c r="BK133"/>
  <c r="BK209"/>
  <c r="J195"/>
  <c r="J192"/>
  <c r="BK189"/>
  <c r="BK180"/>
  <c r="J141"/>
  <c r="J199"/>
  <c r="BK170"/>
  <c r="BK161"/>
  <c r="J155"/>
  <c r="BK129"/>
  <c r="BK214"/>
  <c r="J189"/>
  <c r="BK145"/>
  <c r="F35"/>
  <c r="BK215"/>
  <c r="BK198"/>
  <c r="J170"/>
  <c r="BK158"/>
  <c r="BK142"/>
  <c r="F33"/>
  <c r="BK151"/>
  <c r="BK199"/>
  <c r="J174"/>
  <c r="BK165"/>
  <c r="BK147"/>
  <c r="J133"/>
  <c r="J32"/>
  <c r="F32"/>
  <c l="1" r="R156"/>
  <c r="T123"/>
  <c r="R169"/>
  <c r="BK173"/>
  <c r="J173"/>
  <c r="J100"/>
  <c r="P173"/>
  <c r="R173"/>
  <c r="R123"/>
  <c r="R122"/>
  <c r="R121"/>
  <c r="BK196"/>
  <c r="J196"/>
  <c r="J101"/>
  <c r="BK123"/>
  <c r="J123"/>
  <c r="J96"/>
  <c r="P156"/>
  <c r="R196"/>
  <c r="BK156"/>
  <c r="J156"/>
  <c r="J97"/>
  <c r="P196"/>
  <c r="BK213"/>
  <c r="BK212"/>
  <c r="J212"/>
  <c r="J102"/>
  <c r="T156"/>
  <c r="P169"/>
  <c r="T169"/>
  <c r="P213"/>
  <c r="P212"/>
  <c r="P123"/>
  <c r="BK169"/>
  <c r="J169"/>
  <c r="J99"/>
  <c r="T196"/>
  <c r="R213"/>
  <c r="R212"/>
  <c r="BK167"/>
  <c r="J167"/>
  <c r="J98"/>
  <c i="1" r="BB95"/>
  <c i="2" r="F90"/>
  <c r="J115"/>
  <c r="BE124"/>
  <c r="BE133"/>
  <c r="BE147"/>
  <c r="BE149"/>
  <c r="BE151"/>
  <c r="BE155"/>
  <c r="BE162"/>
  <c r="BE165"/>
  <c r="BE174"/>
  <c r="BE181"/>
  <c r="BE197"/>
  <c r="BE198"/>
  <c r="BE199"/>
  <c r="BE207"/>
  <c r="BE209"/>
  <c i="1" r="BA95"/>
  <c i="2" r="BE136"/>
  <c r="BE145"/>
  <c r="BE153"/>
  <c r="BE154"/>
  <c r="BE158"/>
  <c r="BE159"/>
  <c r="BE160"/>
  <c r="BE164"/>
  <c r="BE168"/>
  <c r="BE172"/>
  <c r="BE183"/>
  <c r="BE187"/>
  <c r="BE189"/>
  <c r="BE190"/>
  <c r="BE191"/>
  <c r="BE192"/>
  <c r="BE193"/>
  <c r="BE194"/>
  <c r="BE195"/>
  <c r="BE203"/>
  <c r="BE206"/>
  <c r="BE211"/>
  <c r="J117"/>
  <c r="BE126"/>
  <c r="BE141"/>
  <c r="BE142"/>
  <c r="BE157"/>
  <c r="BE161"/>
  <c r="BE170"/>
  <c r="BE180"/>
  <c r="BE182"/>
  <c r="BE215"/>
  <c i="1" r="AW95"/>
  <c i="2" r="BE129"/>
  <c r="BE204"/>
  <c r="BE214"/>
  <c i="1" r="BC95"/>
  <c r="BD95"/>
  <c r="BA94"/>
  <c r="W30"/>
  <c r="BB94"/>
  <c r="AX94"/>
  <c r="BD94"/>
  <c r="W33"/>
  <c r="BC94"/>
  <c r="W32"/>
  <c i="2" l="1" r="P122"/>
  <c r="P121"/>
  <c i="1" r="AU95"/>
  <c i="2" r="T122"/>
  <c r="T121"/>
  <c r="BK122"/>
  <c r="BK121"/>
  <c r="J121"/>
  <c r="J213"/>
  <c r="J103"/>
  <c i="1" r="AU94"/>
  <c i="2" r="J31"/>
  <c i="1" r="AV95"/>
  <c r="AT95"/>
  <c i="2" r="J28"/>
  <c i="1" r="AG95"/>
  <c r="AG94"/>
  <c r="AK26"/>
  <c r="AW94"/>
  <c r="AK30"/>
  <c r="AY94"/>
  <c r="W31"/>
  <c i="2" r="F31"/>
  <c i="1" r="AZ95"/>
  <c r="AZ94"/>
  <c r="W29"/>
  <c i="2" l="1" r="J94"/>
  <c r="J122"/>
  <c r="J95"/>
  <c r="J37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<sst xmlns="http://schemas.openxmlformats.org/spreadsheetml/2006/main">
  <si>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</si>
  <si>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</si>
  <si>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</si>
  <si>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</si>
  <si>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</si>
  <si>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{cce29eff-38b1-4ef9-b33a-325407fff9a3}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</si>
  <si>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</si>
  <si>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</si>
  <si>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</si>
  <si>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</si>
  <si>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</si>
  <si>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</si>
  <si>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</si>
  <si>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</si>
  <si>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</si>
  <si>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</si>
  <si>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</si>
  <si>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části povrchu ul. Smetanova</t>
  </si>
  <si>
    <t>KSO:</t>
  </si>
  <si>
    <t>CC-CZ:</t>
  </si>
  <si>
    <t>Místo:</t>
  </si>
  <si>
    <t>Šternberk</t>
  </si>
  <si>
    <t>Datum:</t>
  </si>
  <si>
    <t>5. 3. 2025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</si>
  <si>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</si>
  <si>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</si>
  <si>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</si>
  <si>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</si>
  <si>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</si>
  <si>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</si>
  <si>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</si>
  <si>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</si>
  <si>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</si>
  <si>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</si>
  <si>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</si>
  <si>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</si>
  <si>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</si>
  <si>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</si>
  <si>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</si>
  <si>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</si>
  <si>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</si>
  <si>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</si>
  <si>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</si>
  <si>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</si>
  <si>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</si>
  <si>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</si>
  <si>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</si>
  <si>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</si>
  <si>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</si>
  <si>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</si>
  <si>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</si>
  <si>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</si>
  <si>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</si>
  <si>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</si>
  <si>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</si>
  <si>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</si>
  <si>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</si>
  <si>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</si>
  <si>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</si>
  <si>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</si>
  <si>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</si>
  <si>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</si>
  <si>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</si>
  <si>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</si>
  <si>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</si>
  <si>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</si>
  <si>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</si>
  <si>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</si>
  <si>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</si>
  <si>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</si>
  <si>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</si>
  <si>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</si>
  <si>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</si>
  <si>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</si>
  <si>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</si>
  <si>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</si>
  <si>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</si>
  <si>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</si>
  <si>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</si>
  <si>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</si>
  <si>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</si>
  <si>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</si>
  <si>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</si>
  <si>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</si>
  <si>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</si>
  <si>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</si>
  <si>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</si>
  <si>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</si>
  <si>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</si>
  <si>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</si>
  <si>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</si>
  <si>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</si>
  <si>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</si>
  <si>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</si>
  <si>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</si>
  <si>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</si>
  <si>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</si>
  <si>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8 - Vedení trubní dálková a přípojná</t>
  </si>
  <si>
    <t xml:space="preserve">    9 - Ostatní konstrukce a práce, bourání</t>
  </si>
  <si>
    <t xml:space="preserve">    96 - Bourání konstrukcí</t>
  </si>
  <si>
    <t>VRN - Vedlejší rozpočtové náklady</t>
  </si>
  <si>
    <t xml:space="preserve">    997 - 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</si>
  <si>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</si>
  <si>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</si>
  <si>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</si>
  <si>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</si>
  <si>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</si>
  <si>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</si>
  <si>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</si>
  <si>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</si>
  <si>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</si>
  <si>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</si>
  <si>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</si>
  <si>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</si>
  <si>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</si>
  <si>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</si>
  <si>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</si>
  <si>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</si>
  <si>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</si>
  <si>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</si>
  <si>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</si>
  <si>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podkladu živičného tl 50 mm strojně pl přes 200 m2</t>
  </si>
  <si>
    <t>m2</t>
  </si>
  <si>
    <t>4</t>
  </si>
  <si>
    <t>-925133284</t>
  </si>
  <si>
    <t>VV</t>
  </si>
  <si>
    <t>10,8*3,97</t>
  </si>
  <si>
    <t>113107242</t>
  </si>
  <si>
    <t>Odstranění podkladu živičného tl přes 50 do 100 mm strojně pl přes 200 m2</t>
  </si>
  <si>
    <t>-1012451601</t>
  </si>
  <si>
    <t>P</t>
  </si>
  <si>
    <t>Poznámka k položce:_x000d_
pro osazení odvodňovacího žlabu</t>
  </si>
  <si>
    <t>3*0,2</t>
  </si>
  <si>
    <t>3</t>
  </si>
  <si>
    <t>122151502</t>
  </si>
  <si>
    <t>Odkopávky a prokopávky zapažené v hornině třídy těžitelnosti I skupiny 1 a 2 objem do 50 m3 strojně</t>
  </si>
  <si>
    <t>m3</t>
  </si>
  <si>
    <t>1761928850</t>
  </si>
  <si>
    <t>"komunikace"(27,4*3+((3+5)/2))*0,3</t>
  </si>
  <si>
    <t>"vjezd" 5,5*1,2*0,3</t>
  </si>
  <si>
    <t>Součet</t>
  </si>
  <si>
    <t>132151101</t>
  </si>
  <si>
    <t>Hloubení rýh nezapažených š do 800 mm v hornině třídy těžitelnosti I skupiny 1 a 2 objem do 20 m3 strojně</t>
  </si>
  <si>
    <t>-1702143052</t>
  </si>
  <si>
    <t>Poznámka k položce:_x000d_
napojení vpustí</t>
  </si>
  <si>
    <t>1*0,8*1,5</t>
  </si>
  <si>
    <t>5</t>
  </si>
  <si>
    <t>162551108</t>
  </si>
  <si>
    <t>Vodorovné přemístění přes 2 500 do 3000 m výkopku/sypaniny z horniny třídy těžitelnosti I skupiny 1 až 3</t>
  </si>
  <si>
    <t>-2054995406</t>
  </si>
  <si>
    <t>"odkop komunikace" 25,86</t>
  </si>
  <si>
    <t>"odkop vjezdu" 1,98</t>
  </si>
  <si>
    <t>"přípojka kanalizace" 0,36+0,08</t>
  </si>
  <si>
    <t>6</t>
  </si>
  <si>
    <t>167151101</t>
  </si>
  <si>
    <t>Nakládání výkopku z hornin třídy těžitelnosti I skupiny 1 až 3 do 100 m3</t>
  </si>
  <si>
    <t>359043468</t>
  </si>
  <si>
    <t>7</t>
  </si>
  <si>
    <t>174101101</t>
  </si>
  <si>
    <t>Zásyp jam, šachet rýh nebo kolem objektů sypaninou se zhutněním</t>
  </si>
  <si>
    <t>184286042</t>
  </si>
  <si>
    <t>Poznámka k položce:_x000d_
zásyp rýhy výkopkem + dosyp ŠD za obruby</t>
  </si>
  <si>
    <t>1,2-0,44</t>
  </si>
  <si>
    <t>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</si>
  <si>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</si>
  <si>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</si>
  <si>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-41888714</t>
  </si>
  <si>
    <t>1*0,8*0,45</t>
  </si>
  <si>
    <t>9</t>
  </si>
  <si>
    <t>M</t>
  </si>
  <si>
    <t>58337303</t>
  </si>
  <si>
    <t>štěrkopísek frakce 0/8</t>
  </si>
  <si>
    <t>t</t>
  </si>
  <si>
    <t>-621189390</t>
  </si>
  <si>
    <t>0,36*1,65 'Přepočtené koeficientem množství</t>
  </si>
  <si>
    <t>10</t>
  </si>
  <si>
    <t>181152302</t>
  </si>
  <si>
    <t>Úprava pláně pro silnice a dálnice v zářezech se zhutněním</t>
  </si>
  <si>
    <t>-872514001</t>
  </si>
  <si>
    <t>27,4*3+3*4+1,5+6,6</t>
  </si>
  <si>
    <t>11</t>
  </si>
  <si>
    <t>451572111</t>
  </si>
  <si>
    <t>Lože pod potrubí otevřený výkop z kameniva drobného těženého</t>
  </si>
  <si>
    <t>-1588005382</t>
  </si>
  <si>
    <t>1*0,8*0,1</t>
  </si>
  <si>
    <t>871311101</t>
  </si>
  <si>
    <t>Montáž potrubí z PVC SDR 11 těsněných gumovým kroužkem otevřený výkop D 160 x 6,2 mm</t>
  </si>
  <si>
    <t>m</t>
  </si>
  <si>
    <t>-1933174460</t>
  </si>
  <si>
    <t>13</t>
  </si>
  <si>
    <t>28612001</t>
  </si>
  <si>
    <t>trubka kanalizační PVC plnostěnná třívrstvá DN 160x1000mm SN12</t>
  </si>
  <si>
    <t>-1240688812</t>
  </si>
  <si>
    <t>14</t>
  </si>
  <si>
    <t>998276101</t>
  </si>
  <si>
    <t>Přesun hmot pro trubní vedení z trub z plastických hmot otevřený výkop</t>
  </si>
  <si>
    <t>-930106588</t>
  </si>
  <si>
    <t>Komunikace pozemní</t>
  </si>
  <si>
    <t>15</t>
  </si>
  <si>
    <t>564871116</t>
  </si>
  <si>
    <t>Podklad ze štěrkodrtě ŠD plochy přes 100 m2 tl. 300 mm</t>
  </si>
  <si>
    <t>-160466055</t>
  </si>
  <si>
    <t>16</t>
  </si>
  <si>
    <t>573111112</t>
  </si>
  <si>
    <t>Postřik živičný infiltrační s posypem z asfaltu množství 1 kg/m2</t>
  </si>
  <si>
    <t>1301498010</t>
  </si>
  <si>
    <t>17</t>
  </si>
  <si>
    <t>573211111</t>
  </si>
  <si>
    <t>Postřik živičný spojovací z asfaltu v množství 0,60 kg/m2</t>
  </si>
  <si>
    <t>501353017</t>
  </si>
  <si>
    <t>18</t>
  </si>
  <si>
    <t>577134111</t>
  </si>
  <si>
    <t>Asfaltový beton vrstva obrusná ACO 11+ (ABS) tř. I tl 40 mm š do 3 m z nemodifikovaného asfaltu</t>
  </si>
  <si>
    <t>-2049507141</t>
  </si>
  <si>
    <t>19</t>
  </si>
  <si>
    <t>577155112</t>
  </si>
  <si>
    <t>Asfaltový beton vrstva ložní ACL 16 (ABH) tl 60 mm š do 3 m z nemodifikovaného asfaltu</t>
  </si>
  <si>
    <t>1812304026</t>
  </si>
  <si>
    <t>20</t>
  </si>
  <si>
    <t>596211210</t>
  </si>
  <si>
    <t>Kladení zámkové dlažby komunikací pro pěší ručně tl 80 mm skupiny A pl do 50 m2</t>
  </si>
  <si>
    <t>-2116853198</t>
  </si>
  <si>
    <t>5,5*1,2</t>
  </si>
  <si>
    <t>596291113</t>
  </si>
  <si>
    <t>Řezání zámkové dlažby tloušťky 80 mm</t>
  </si>
  <si>
    <t>-1083556659</t>
  </si>
  <si>
    <t>22</t>
  </si>
  <si>
    <t>59245013</t>
  </si>
  <si>
    <t>dlažba zámková betonová tvaru I 200x165mm tl 80mm přírodní</t>
  </si>
  <si>
    <t>604631421</t>
  </si>
  <si>
    <t>6,6*1,03 'Přepočtené koeficientem množství</t>
  </si>
  <si>
    <t>59</t>
  </si>
  <si>
    <t xml:space="preserve">Kryty pozemních komunikací, letišť a ploch dlážděné   </t>
  </si>
  <si>
    <t>23</t>
  </si>
  <si>
    <t>998225111</t>
  </si>
  <si>
    <t>Přesun hmot pro pozemní komunikace s krytem z kamene, monolitickým betonovým nebo živičným</t>
  </si>
  <si>
    <t>-1905775787</t>
  </si>
  <si>
    <t>Vedení trubní dálková a přípojná</t>
  </si>
  <si>
    <t>24</t>
  </si>
  <si>
    <t>877395122</t>
  </si>
  <si>
    <t>Montáž nalepovací odbočné tvarovky na potrubí z kanalizačních trub z PVC DN 400</t>
  </si>
  <si>
    <t>kus</t>
  </si>
  <si>
    <t>-1955226646</t>
  </si>
  <si>
    <t xml:space="preserve">Poznámka k položce:_x000d_
ověřit DN po obnažení navrtávaného potrubí </t>
  </si>
  <si>
    <t>25</t>
  </si>
  <si>
    <t>ELM.CO501513</t>
  </si>
  <si>
    <t>Navrtávací odbočka ULTRA SOLID BP CONNEX DN/OD 200/90 st</t>
  </si>
  <si>
    <t>2132387382</t>
  </si>
  <si>
    <t>Ostatní konstrukce a práce, bourání</t>
  </si>
  <si>
    <t>26</t>
  </si>
  <si>
    <t>916131213</t>
  </si>
  <si>
    <t>Osazení silničního obrubníku betonového stojatého s boční opěrou do lože z betonu prostého</t>
  </si>
  <si>
    <t>856888171</t>
  </si>
  <si>
    <t>Poznámka k položce:_x000d_
stávající kamenné obruby</t>
  </si>
  <si>
    <t>"silniční" 46,2</t>
  </si>
  <si>
    <t>"nájezdová" 7,5+2*1,2</t>
  </si>
  <si>
    <t>"přechodová" 6</t>
  </si>
  <si>
    <t>27</t>
  </si>
  <si>
    <t>59217031</t>
  </si>
  <si>
    <t>obrubník silniční betonový 1000x150x250mm</t>
  </si>
  <si>
    <t>1957968081</t>
  </si>
  <si>
    <t>28</t>
  </si>
  <si>
    <t>59217029</t>
  </si>
  <si>
    <t>obrubník silniční betonový nájezdový 1000x150x150mm</t>
  </si>
  <si>
    <t>1145529904</t>
  </si>
  <si>
    <t>29</t>
  </si>
  <si>
    <t>59217030</t>
  </si>
  <si>
    <t>obrubník silniční betonový přechodový 1000x150x150-250mm</t>
  </si>
  <si>
    <t>-1509715147</t>
  </si>
  <si>
    <t>30</t>
  </si>
  <si>
    <t>916991121</t>
  </si>
  <si>
    <t>Lože pod obrubníky, krajníky nebo obruby z dlažebních kostek z betonu prostého</t>
  </si>
  <si>
    <t>1524495086</t>
  </si>
  <si>
    <t>"obruby" 62,1*0,3*0,05</t>
  </si>
  <si>
    <t>"žlab" 3*0,4*0,05</t>
  </si>
  <si>
    <t>31</t>
  </si>
  <si>
    <t>919735112</t>
  </si>
  <si>
    <t>Řezání stávajícího živičného krytu hl přes 50 do 100 mm</t>
  </si>
  <si>
    <t>-1694306933</t>
  </si>
  <si>
    <t>Poznámka k položce:_x000d_
pro osazení odvodňovacího žlabu po provedení živičných vrstev</t>
  </si>
  <si>
    <t>32</t>
  </si>
  <si>
    <t>935113111</t>
  </si>
  <si>
    <t>Osazení odvodňovacího polymerbetonového žlabu s krycím roštem šířky do 200 mm</t>
  </si>
  <si>
    <t>-66619776</t>
  </si>
  <si>
    <t>33</t>
  </si>
  <si>
    <t>ACO.12740</t>
  </si>
  <si>
    <t>ACO Multiline V150S - 5.0, žlab 1,0m</t>
  </si>
  <si>
    <t>985091026</t>
  </si>
  <si>
    <t>34</t>
  </si>
  <si>
    <t>56241025</t>
  </si>
  <si>
    <t>rošt můstkový D400 litina pro žlab š 150mm</t>
  </si>
  <si>
    <t>60268267</t>
  </si>
  <si>
    <t>35</t>
  </si>
  <si>
    <t>59227025</t>
  </si>
  <si>
    <t>čelo plné na začátek a konec odvodňovacího žlabu polymerbeton pozink hrana š 200mm</t>
  </si>
  <si>
    <t>-1609134456</t>
  </si>
  <si>
    <t>36</t>
  </si>
  <si>
    <t>ACO.12789</t>
  </si>
  <si>
    <t>ACO Multiline V150S - čelní stěna 15., těsný odtok DN160</t>
  </si>
  <si>
    <t>-1033134650</t>
  </si>
  <si>
    <t>37</t>
  </si>
  <si>
    <t>935923216</t>
  </si>
  <si>
    <t>Osazení vpusti pro odvodňovací žlab betonový nebo polymerbetonový s krycím roštem šířky do 200 mm</t>
  </si>
  <si>
    <t>-1999424585</t>
  </si>
  <si>
    <t>38</t>
  </si>
  <si>
    <t>966008221</t>
  </si>
  <si>
    <t>Bourání betonového nebo polymerbetonového odvodňovacího žlabu š do 200 mm</t>
  </si>
  <si>
    <t>965220056</t>
  </si>
  <si>
    <t>96</t>
  </si>
  <si>
    <t>Bourání konstrukcí</t>
  </si>
  <si>
    <t>39</t>
  </si>
  <si>
    <t>113202111</t>
  </si>
  <si>
    <t>Vytrhání obrub krajníků obrubníků stojatých</t>
  </si>
  <si>
    <t>-899043522</t>
  </si>
  <si>
    <t>40</t>
  </si>
  <si>
    <t>919112213</t>
  </si>
  <si>
    <t>Řezání spár pro vytvoření komůrky š 10 mm hl 25 mm pro těsnící zálivku v živičném krytu</t>
  </si>
  <si>
    <t>1724385708</t>
  </si>
  <si>
    <t>41</t>
  </si>
  <si>
    <t>919121213</t>
  </si>
  <si>
    <t>Těsnění spár zálivkou za studena pro komůrky š 10 mm hl 25 mm bez těsnicího profilu</t>
  </si>
  <si>
    <t>-1836200595</t>
  </si>
  <si>
    <t>"napojení na komunikaci" 5</t>
  </si>
  <si>
    <t>"u žlabu" 2*3</t>
  </si>
  <si>
    <t>42</t>
  </si>
  <si>
    <t>997221551</t>
  </si>
  <si>
    <t>Vodorovná doprava suti ze sypkých materiálů do 1 km</t>
  </si>
  <si>
    <t>1586732071</t>
  </si>
  <si>
    <t>43</t>
  </si>
  <si>
    <t>997221559</t>
  </si>
  <si>
    <t>Příplatek ZKD 1 km u vodorovné dopravy suti ze sypkých materiálů</t>
  </si>
  <si>
    <t>-158537459</t>
  </si>
  <si>
    <t>16,48*3 'Přepočtené koeficientem množství</t>
  </si>
  <si>
    <t>44</t>
  </si>
  <si>
    <t>997221611</t>
  </si>
  <si>
    <t>Nakládání suti na dopravní prostředky pro vodorovnou dopravu</t>
  </si>
  <si>
    <t>-333673856</t>
  </si>
  <si>
    <t>45</t>
  </si>
  <si>
    <t>997221861</t>
  </si>
  <si>
    <t>Poplatek za uložení na recyklační skládce (skládkovné) stavebního odpadu z prostého betonu pod kódem 17 01 01</t>
  </si>
  <si>
    <t>-1693540908</t>
  </si>
  <si>
    <t>7,647+4,5</t>
  </si>
  <si>
    <t>46</t>
  </si>
  <si>
    <t>997221873</t>
  </si>
  <si>
    <t>Poplatek za uložení stavebního odpadu na recyklační skládce (skládkovné) zeminy a kamení zatříděného do Katalogu odpadů pod kódem 17 05 04</t>
  </si>
  <si>
    <t>1279104170</t>
  </si>
  <si>
    <t>28,28*1,823</t>
  </si>
  <si>
    <t>47</t>
  </si>
  <si>
    <t>997221875</t>
  </si>
  <si>
    <t>Poplatek za uložení na recyklační skládce (skládkovné) stavebního odpadu asfaltového bez obsahu dehtu zatříděného do Katalogu odpadů pod kódem 17 03 02</t>
  </si>
  <si>
    <t>449444586</t>
  </si>
  <si>
    <t>VRN</t>
  </si>
  <si>
    <t>Vedlejší rozpočtové náklady</t>
  </si>
  <si>
    <t>997</t>
  </si>
  <si>
    <t>VON - vedlejší a ostatní náklady</t>
  </si>
  <si>
    <t>48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</si>
  <si>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</si>
  <si>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</si>
  <si>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</si>
  <si>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-1368782276</t>
  </si>
  <si>
    <t>49</t>
  </si>
  <si>
    <t>012444000</t>
  </si>
  <si>
    <t>Geodetické měření skutečného provedení stavby</t>
  </si>
  <si>
    <t>1024</t>
  </si>
  <si>
    <t>179201370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</si>
</sst>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2025003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části povrchu ul. Smetanova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5. 3. 2025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'2025003 - Oprava části po...'!J28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'2025003 - Oprava části po...'!P121</f>
        <v>0</v>
      </c>
      <c r="AV95" s="126">
        <f>'2025003 - Oprava části po...'!J31</f>
        <v>0</v>
      </c>
      <c r="AW95" s="126">
        <f>'2025003 - Oprava části po...'!J32</f>
        <v>0</v>
      </c>
      <c r="AX95" s="126">
        <f>'2025003 - Oprava části po...'!J33</f>
        <v>0</v>
      </c>
      <c r="AY95" s="126">
        <f>'2025003 - Oprava části po...'!J34</f>
        <v>0</v>
      </c>
      <c r="AZ95" s="126">
        <f>'2025003 - Oprava části po...'!F31</f>
        <v>0</v>
      </c>
      <c r="BA95" s="126">
        <f>'2025003 - Oprava části po...'!F32</f>
        <v>0</v>
      </c>
      <c r="BB95" s="126">
        <f>'2025003 - Oprava části po...'!F33</f>
        <v>0</v>
      </c>
      <c r="BC95" s="126">
        <f>'2025003 - Oprava části po...'!F34</f>
        <v>0</v>
      </c>
      <c r="BD95" s="128">
        <f>'2025003 - Oprava části po...'!F35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24WYKc3qirKwVC3clo1srztA8rttUnCFh61Lyn8M5wKgMJwlAfIaRlhd81scnt+rEcZqWw2uadJcH4QVXALlyw==" hashValue="aYu2rv5yru2CcrOhmnNkY5YfycLkHU8mkNDjxlAdFqGCTZLuAuEeysttnIY7FzcAcf16eU2K8sit3v9qFj9oN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003 - Oprava části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5. 3. 2025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ROUND(J121,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ROUND((SUM(BE121:BE215)),  2)</f>
        <v>0</v>
      </c>
      <c r="G31" s="37"/>
      <c r="H31" s="37"/>
      <c r="I31" s="148">
        <v>0.20999999999999999</v>
      </c>
      <c r="J31" s="147">
        <f>ROUND(((SUM(BE121:BE215))*I31),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ROUND((SUM(BF121:BF215)),  2)</f>
        <v>0</v>
      </c>
      <c r="G32" s="37"/>
      <c r="H32" s="37"/>
      <c r="I32" s="148">
        <v>0.12</v>
      </c>
      <c r="J32" s="147">
        <f>ROUND(((SUM(BF121:BF215))*I32),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ROUND((SUM(BG121:BG215)),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ROUND((SUM(BH121:BH215)),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ROUND((SUM(BI121:BI215)),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části povrchu ul. Smetanova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5. 3. 2025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J121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J122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J123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J156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J167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J169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J173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J196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1"/>
      <c r="C102" s="172"/>
      <c r="D102" s="173" t="s">
        <v>100</v>
      </c>
      <c r="E102" s="174"/>
      <c r="F102" s="174"/>
      <c r="G102" s="174"/>
      <c r="H102" s="174"/>
      <c r="I102" s="174"/>
      <c r="J102" s="175">
        <f>J212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7"/>
      <c r="C103" s="178"/>
      <c r="D103" s="179" t="s">
        <v>101</v>
      </c>
      <c r="E103" s="180"/>
      <c r="F103" s="180"/>
      <c r="G103" s="180"/>
      <c r="H103" s="180"/>
      <c r="I103" s="180"/>
      <c r="J103" s="181">
        <f>J213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E7</f>
        <v>Oprava části povrchu ul. Smetanova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F10</f>
        <v>Šternberk</v>
      </c>
      <c r="G115" s="39"/>
      <c r="H115" s="39"/>
      <c r="I115" s="31" t="s">
        <v>22</v>
      </c>
      <c r="J115" s="78" t="str">
        <f>IF(J10="","",J10)</f>
        <v>5. 3. 2025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E13</f>
        <v>Město Šternberk</v>
      </c>
      <c r="G117" s="39"/>
      <c r="H117" s="39"/>
      <c r="I117" s="31" t="s">
        <v>32</v>
      </c>
      <c r="J117" s="35" t="str">
        <f>E19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IF(E16="","",E16)</f>
        <v>Vyplň údaj</v>
      </c>
      <c r="G118" s="39"/>
      <c r="H118" s="39"/>
      <c r="I118" s="31" t="s">
        <v>35</v>
      </c>
      <c r="J118" s="35" t="str">
        <f>E22</f>
        <v>Petr Nikl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83"/>
      <c r="B120" s="184"/>
      <c r="C120" s="185" t="s">
        <v>103</v>
      </c>
      <c r="D120" s="186" t="s">
        <v>64</v>
      </c>
      <c r="E120" s="186" t="s">
        <v>60</v>
      </c>
      <c r="F120" s="186" t="s">
        <v>61</v>
      </c>
      <c r="G120" s="186" t="s">
        <v>104</v>
      </c>
      <c r="H120" s="186" t="s">
        <v>105</v>
      </c>
      <c r="I120" s="186" t="s">
        <v>106</v>
      </c>
      <c r="J120" s="187" t="s">
        <v>90</v>
      </c>
      <c r="K120" s="188" t="s">
        <v>107</v>
      </c>
      <c r="L120" s="189"/>
      <c r="M120" s="99" t="s">
        <v>1</v>
      </c>
      <c r="N120" s="100" t="s">
        <v>43</v>
      </c>
      <c r="O120" s="100" t="s">
        <v>108</v>
      </c>
      <c r="P120" s="100" t="s">
        <v>109</v>
      </c>
      <c r="Q120" s="100" t="s">
        <v>110</v>
      </c>
      <c r="R120" s="100" t="s">
        <v>111</v>
      </c>
      <c r="S120" s="100" t="s">
        <v>112</v>
      </c>
      <c r="T120" s="101" t="s">
        <v>113</v>
      </c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</row>
    <row r="121" s="2" customFormat="1" ht="22.8" customHeight="1">
      <c r="A121" s="37"/>
      <c r="B121" s="38"/>
      <c r="C121" s="106" t="s">
        <v>114</v>
      </c>
      <c r="D121" s="39"/>
      <c r="E121" s="39"/>
      <c r="F121" s="39"/>
      <c r="G121" s="39"/>
      <c r="H121" s="39"/>
      <c r="I121" s="39"/>
      <c r="J121" s="190">
        <f>BK121</f>
        <v>0</v>
      </c>
      <c r="K121" s="39"/>
      <c r="L121" s="43"/>
      <c r="M121" s="102"/>
      <c r="N121" s="191"/>
      <c r="O121" s="103"/>
      <c r="P121" s="192">
        <f>P122+P212</f>
        <v>0</v>
      </c>
      <c r="Q121" s="103"/>
      <c r="R121" s="192">
        <f>R122+R212</f>
        <v>117.60128738699997</v>
      </c>
      <c r="S121" s="103"/>
      <c r="T121" s="193">
        <f>T122+T212</f>
        <v>16.480347999999999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92</v>
      </c>
      <c r="BK121" s="194">
        <f>BK122+BK212</f>
        <v>0</v>
      </c>
    </row>
    <row r="122" s="12" customFormat="1" ht="25.92" customHeight="1">
      <c r="A122" s="12"/>
      <c r="B122" s="195"/>
      <c r="C122" s="196"/>
      <c r="D122" s="197" t="s">
        <v>78</v>
      </c>
      <c r="E122" s="198" t="s">
        <v>115</v>
      </c>
      <c r="F122" s="198" t="s">
        <v>116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P123+P156+P167+P169+P173+P196</f>
        <v>0</v>
      </c>
      <c r="Q122" s="203"/>
      <c r="R122" s="204">
        <f>R123+R156+R167+R169+R173+R196</f>
        <v>117.60128738699997</v>
      </c>
      <c r="S122" s="203"/>
      <c r="T122" s="205">
        <f>T123+T156+T167+T169+T173+T196</f>
        <v>16.480347999999999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84</v>
      </c>
      <c r="AT122" s="207" t="s">
        <v>78</v>
      </c>
      <c r="AU122" s="207" t="s">
        <v>79</v>
      </c>
      <c r="AY122" s="206" t="s">
        <v>117</v>
      </c>
      <c r="BK122" s="208">
        <f>BK123+BK156+BK167+BK169+BK173+BK196</f>
        <v>0</v>
      </c>
    </row>
    <row r="123" s="12" customFormat="1" ht="22.8" customHeight="1">
      <c r="A123" s="12"/>
      <c r="B123" s="195"/>
      <c r="C123" s="196"/>
      <c r="D123" s="197" t="s">
        <v>78</v>
      </c>
      <c r="E123" s="209" t="s">
        <v>84</v>
      </c>
      <c r="F123" s="209" t="s">
        <v>118</v>
      </c>
      <c r="G123" s="196"/>
      <c r="H123" s="196"/>
      <c r="I123" s="199"/>
      <c r="J123" s="210">
        <f>BK123</f>
        <v>0</v>
      </c>
      <c r="K123" s="196"/>
      <c r="L123" s="201"/>
      <c r="M123" s="202"/>
      <c r="N123" s="203"/>
      <c r="O123" s="203"/>
      <c r="P123" s="204">
        <f>SUM(P124:P155)</f>
        <v>0</v>
      </c>
      <c r="Q123" s="203"/>
      <c r="R123" s="204">
        <f>SUM(R124:R155)</f>
        <v>0.74917259999999997</v>
      </c>
      <c r="S123" s="203"/>
      <c r="T123" s="205">
        <f>SUM(T124:T155)</f>
        <v>4.3338479999999997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84</v>
      </c>
      <c r="AY123" s="206" t="s">
        <v>117</v>
      </c>
      <c r="BK123" s="208">
        <f>SUM(BK124:BK155)</f>
        <v>0</v>
      </c>
    </row>
    <row r="124" s="2" customFormat="1" ht="24.15" customHeight="1">
      <c r="A124" s="37"/>
      <c r="B124" s="38"/>
      <c r="C124" s="211" t="s">
        <v>84</v>
      </c>
      <c r="D124" s="211" t="s">
        <v>119</v>
      </c>
      <c r="E124" s="212" t="s">
        <v>120</v>
      </c>
      <c r="F124" s="213" t="s">
        <v>121</v>
      </c>
      <c r="G124" s="214" t="s">
        <v>122</v>
      </c>
      <c r="H124" s="215">
        <v>42.875999999999998</v>
      </c>
      <c r="I124" s="216"/>
      <c r="J124" s="217">
        <f>ROUND(I124*H124,2)</f>
        <v>0</v>
      </c>
      <c r="K124" s="218"/>
      <c r="L124" s="43"/>
      <c r="M124" s="219" t="s">
        <v>1</v>
      </c>
      <c r="N124" s="220" t="s">
        <v>44</v>
      </c>
      <c r="O124" s="90"/>
      <c r="P124" s="221">
        <f>O124*H124</f>
        <v>0</v>
      </c>
      <c r="Q124" s="221">
        <v>0</v>
      </c>
      <c r="R124" s="221">
        <f>Q124*H124</f>
        <v>0</v>
      </c>
      <c r="S124" s="221">
        <v>0.098000000000000004</v>
      </c>
      <c r="T124" s="222">
        <f>S124*H124</f>
        <v>4.201848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3" t="s">
        <v>123</v>
      </c>
      <c r="AT124" s="223" t="s">
        <v>119</v>
      </c>
      <c r="AU124" s="223" t="s">
        <v>86</v>
      </c>
      <c r="AY124" s="16" t="s">
        <v>117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6" t="s">
        <v>84</v>
      </c>
      <c r="BK124" s="224">
        <f>ROUND(I124*H124,2)</f>
        <v>0</v>
      </c>
      <c r="BL124" s="16" t="s">
        <v>123</v>
      </c>
      <c r="BM124" s="223" t="s">
        <v>124</v>
      </c>
    </row>
    <row r="125" s="13" customFormat="1">
      <c r="A125" s="13"/>
      <c r="B125" s="225"/>
      <c r="C125" s="226"/>
      <c r="D125" s="227" t="s">
        <v>125</v>
      </c>
      <c r="E125" s="228" t="s">
        <v>1</v>
      </c>
      <c r="F125" s="229" t="s">
        <v>126</v>
      </c>
      <c r="G125" s="226"/>
      <c r="H125" s="230">
        <v>42.875999999999998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125</v>
      </c>
      <c r="AU125" s="236" t="s">
        <v>86</v>
      </c>
      <c r="AV125" s="13" t="s">
        <v>86</v>
      </c>
      <c r="AW125" s="13" t="s">
        <v>34</v>
      </c>
      <c r="AX125" s="13" t="s">
        <v>84</v>
      </c>
      <c r="AY125" s="236" t="s">
        <v>117</v>
      </c>
    </row>
    <row r="126" s="2" customFormat="1" ht="24.15" customHeight="1">
      <c r="A126" s="37"/>
      <c r="B126" s="38"/>
      <c r="C126" s="211" t="s">
        <v>86</v>
      </c>
      <c r="D126" s="211" t="s">
        <v>119</v>
      </c>
      <c r="E126" s="212" t="s">
        <v>127</v>
      </c>
      <c r="F126" s="213" t="s">
        <v>128</v>
      </c>
      <c r="G126" s="214" t="s">
        <v>122</v>
      </c>
      <c r="H126" s="215">
        <v>0.59999999999999998</v>
      </c>
      <c r="I126" s="216"/>
      <c r="J126" s="217">
        <f>ROUND(I126*H126,2)</f>
        <v>0</v>
      </c>
      <c r="K126" s="218"/>
      <c r="L126" s="43"/>
      <c r="M126" s="219" t="s">
        <v>1</v>
      </c>
      <c r="N126" s="220" t="s">
        <v>44</v>
      </c>
      <c r="O126" s="90"/>
      <c r="P126" s="221">
        <f>O126*H126</f>
        <v>0</v>
      </c>
      <c r="Q126" s="221">
        <v>0</v>
      </c>
      <c r="R126" s="221">
        <f>Q126*H126</f>
        <v>0</v>
      </c>
      <c r="S126" s="221">
        <v>0.22</v>
      </c>
      <c r="T126" s="222">
        <f>S126*H126</f>
        <v>0.13200000000000001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123</v>
      </c>
      <c r="AT126" s="223" t="s">
        <v>119</v>
      </c>
      <c r="AU126" s="223" t="s">
        <v>86</v>
      </c>
      <c r="AY126" s="16" t="s">
        <v>117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84</v>
      </c>
      <c r="BK126" s="224">
        <f>ROUND(I126*H126,2)</f>
        <v>0</v>
      </c>
      <c r="BL126" s="16" t="s">
        <v>123</v>
      </c>
      <c r="BM126" s="223" t="s">
        <v>129</v>
      </c>
    </row>
    <row r="127" s="2" customFormat="1">
      <c r="A127" s="37"/>
      <c r="B127" s="38"/>
      <c r="C127" s="39"/>
      <c r="D127" s="227" t="s">
        <v>130</v>
      </c>
      <c r="E127" s="39"/>
      <c r="F127" s="237" t="s">
        <v>131</v>
      </c>
      <c r="G127" s="39"/>
      <c r="H127" s="39"/>
      <c r="I127" s="238"/>
      <c r="J127" s="39"/>
      <c r="K127" s="39"/>
      <c r="L127" s="43"/>
      <c r="M127" s="239"/>
      <c r="N127" s="24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86</v>
      </c>
    </row>
    <row r="128" s="13" customFormat="1">
      <c r="A128" s="13"/>
      <c r="B128" s="225"/>
      <c r="C128" s="226"/>
      <c r="D128" s="227" t="s">
        <v>125</v>
      </c>
      <c r="E128" s="228" t="s">
        <v>1</v>
      </c>
      <c r="F128" s="229" t="s">
        <v>132</v>
      </c>
      <c r="G128" s="226"/>
      <c r="H128" s="230">
        <v>0.59999999999999998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125</v>
      </c>
      <c r="AU128" s="236" t="s">
        <v>86</v>
      </c>
      <c r="AV128" s="13" t="s">
        <v>86</v>
      </c>
      <c r="AW128" s="13" t="s">
        <v>34</v>
      </c>
      <c r="AX128" s="13" t="s">
        <v>84</v>
      </c>
      <c r="AY128" s="236" t="s">
        <v>117</v>
      </c>
    </row>
    <row r="129" s="2" customFormat="1" ht="33" customHeight="1">
      <c r="A129" s="37"/>
      <c r="B129" s="38"/>
      <c r="C129" s="211" t="s">
        <v>133</v>
      </c>
      <c r="D129" s="211" t="s">
        <v>119</v>
      </c>
      <c r="E129" s="212" t="s">
        <v>134</v>
      </c>
      <c r="F129" s="213" t="s">
        <v>135</v>
      </c>
      <c r="G129" s="214" t="s">
        <v>136</v>
      </c>
      <c r="H129" s="215">
        <v>27.84</v>
      </c>
      <c r="I129" s="216"/>
      <c r="J129" s="217">
        <f>ROUND(I129*H129,2)</f>
        <v>0</v>
      </c>
      <c r="K129" s="218"/>
      <c r="L129" s="43"/>
      <c r="M129" s="219" t="s">
        <v>1</v>
      </c>
      <c r="N129" s="220" t="s">
        <v>44</v>
      </c>
      <c r="O129" s="90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3" t="s">
        <v>123</v>
      </c>
      <c r="AT129" s="223" t="s">
        <v>119</v>
      </c>
      <c r="AU129" s="223" t="s">
        <v>86</v>
      </c>
      <c r="AY129" s="16" t="s">
        <v>117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6" t="s">
        <v>84</v>
      </c>
      <c r="BK129" s="224">
        <f>ROUND(I129*H129,2)</f>
        <v>0</v>
      </c>
      <c r="BL129" s="16" t="s">
        <v>123</v>
      </c>
      <c r="BM129" s="223" t="s">
        <v>137</v>
      </c>
    </row>
    <row r="130" s="13" customFormat="1">
      <c r="A130" s="13"/>
      <c r="B130" s="225"/>
      <c r="C130" s="226"/>
      <c r="D130" s="227" t="s">
        <v>125</v>
      </c>
      <c r="E130" s="228" t="s">
        <v>1</v>
      </c>
      <c r="F130" s="229" t="s">
        <v>138</v>
      </c>
      <c r="G130" s="226"/>
      <c r="H130" s="230">
        <v>25.859999999999999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125</v>
      </c>
      <c r="AU130" s="236" t="s">
        <v>86</v>
      </c>
      <c r="AV130" s="13" t="s">
        <v>86</v>
      </c>
      <c r="AW130" s="13" t="s">
        <v>34</v>
      </c>
      <c r="AX130" s="13" t="s">
        <v>79</v>
      </c>
      <c r="AY130" s="236" t="s">
        <v>117</v>
      </c>
    </row>
    <row r="131" s="13" customFormat="1">
      <c r="A131" s="13"/>
      <c r="B131" s="225"/>
      <c r="C131" s="226"/>
      <c r="D131" s="227" t="s">
        <v>125</v>
      </c>
      <c r="E131" s="228" t="s">
        <v>1</v>
      </c>
      <c r="F131" s="229" t="s">
        <v>139</v>
      </c>
      <c r="G131" s="226"/>
      <c r="H131" s="230">
        <v>1.98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125</v>
      </c>
      <c r="AU131" s="236" t="s">
        <v>86</v>
      </c>
      <c r="AV131" s="13" t="s">
        <v>86</v>
      </c>
      <c r="AW131" s="13" t="s">
        <v>34</v>
      </c>
      <c r="AX131" s="13" t="s">
        <v>79</v>
      </c>
      <c r="AY131" s="236" t="s">
        <v>117</v>
      </c>
    </row>
    <row r="132" s="14" customFormat="1">
      <c r="A132" s="14"/>
      <c r="B132" s="241"/>
      <c r="C132" s="242"/>
      <c r="D132" s="227" t="s">
        <v>125</v>
      </c>
      <c r="E132" s="243" t="s">
        <v>1</v>
      </c>
      <c r="F132" s="244" t="s">
        <v>140</v>
      </c>
      <c r="G132" s="242"/>
      <c r="H132" s="245">
        <v>27.84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125</v>
      </c>
      <c r="AU132" s="251" t="s">
        <v>86</v>
      </c>
      <c r="AV132" s="14" t="s">
        <v>123</v>
      </c>
      <c r="AW132" s="14" t="s">
        <v>34</v>
      </c>
      <c r="AX132" s="14" t="s">
        <v>84</v>
      </c>
      <c r="AY132" s="251" t="s">
        <v>117</v>
      </c>
    </row>
    <row r="133" s="2" customFormat="1" ht="33" customHeight="1">
      <c r="A133" s="37"/>
      <c r="B133" s="38"/>
      <c r="C133" s="211" t="s">
        <v>123</v>
      </c>
      <c r="D133" s="211" t="s">
        <v>119</v>
      </c>
      <c r="E133" s="212" t="s">
        <v>141</v>
      </c>
      <c r="F133" s="213" t="s">
        <v>142</v>
      </c>
      <c r="G133" s="214" t="s">
        <v>136</v>
      </c>
      <c r="H133" s="215">
        <v>1.2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123</v>
      </c>
      <c r="AT133" s="223" t="s">
        <v>119</v>
      </c>
      <c r="AU133" s="223" t="s">
        <v>86</v>
      </c>
      <c r="AY133" s="16" t="s">
        <v>117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123</v>
      </c>
      <c r="BM133" s="223" t="s">
        <v>143</v>
      </c>
    </row>
    <row r="134" s="2" customFormat="1">
      <c r="A134" s="37"/>
      <c r="B134" s="38"/>
      <c r="C134" s="39"/>
      <c r="D134" s="227" t="s">
        <v>130</v>
      </c>
      <c r="E134" s="39"/>
      <c r="F134" s="237" t="s">
        <v>144</v>
      </c>
      <c r="G134" s="39"/>
      <c r="H134" s="39"/>
      <c r="I134" s="238"/>
      <c r="J134" s="39"/>
      <c r="K134" s="39"/>
      <c r="L134" s="43"/>
      <c r="M134" s="239"/>
      <c r="N134" s="24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86</v>
      </c>
    </row>
    <row r="135" s="13" customFormat="1">
      <c r="A135" s="13"/>
      <c r="B135" s="225"/>
      <c r="C135" s="226"/>
      <c r="D135" s="227" t="s">
        <v>125</v>
      </c>
      <c r="E135" s="228" t="s">
        <v>1</v>
      </c>
      <c r="F135" s="229" t="s">
        <v>145</v>
      </c>
      <c r="G135" s="226"/>
      <c r="H135" s="230">
        <v>1.2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125</v>
      </c>
      <c r="AU135" s="236" t="s">
        <v>86</v>
      </c>
      <c r="AV135" s="13" t="s">
        <v>86</v>
      </c>
      <c r="AW135" s="13" t="s">
        <v>34</v>
      </c>
      <c r="AX135" s="13" t="s">
        <v>84</v>
      </c>
      <c r="AY135" s="236" t="s">
        <v>117</v>
      </c>
    </row>
    <row r="136" s="2" customFormat="1" ht="37.8" customHeight="1">
      <c r="A136" s="37"/>
      <c r="B136" s="38"/>
      <c r="C136" s="211" t="s">
        <v>146</v>
      </c>
      <c r="D136" s="211" t="s">
        <v>119</v>
      </c>
      <c r="E136" s="212" t="s">
        <v>147</v>
      </c>
      <c r="F136" s="213" t="s">
        <v>148</v>
      </c>
      <c r="G136" s="214" t="s">
        <v>136</v>
      </c>
      <c r="H136" s="215">
        <v>28.280000000000001</v>
      </c>
      <c r="I136" s="216"/>
      <c r="J136" s="217">
        <f>ROUND(I136*H136,2)</f>
        <v>0</v>
      </c>
      <c r="K136" s="218"/>
      <c r="L136" s="43"/>
      <c r="M136" s="219" t="s">
        <v>1</v>
      </c>
      <c r="N136" s="220" t="s">
        <v>44</v>
      </c>
      <c r="O136" s="90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123</v>
      </c>
      <c r="AT136" s="223" t="s">
        <v>119</v>
      </c>
      <c r="AU136" s="223" t="s">
        <v>86</v>
      </c>
      <c r="AY136" s="16" t="s">
        <v>117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84</v>
      </c>
      <c r="BK136" s="224">
        <f>ROUND(I136*H136,2)</f>
        <v>0</v>
      </c>
      <c r="BL136" s="16" t="s">
        <v>123</v>
      </c>
      <c r="BM136" s="223" t="s">
        <v>149</v>
      </c>
    </row>
    <row r="137" s="13" customFormat="1">
      <c r="A137" s="13"/>
      <c r="B137" s="225"/>
      <c r="C137" s="226"/>
      <c r="D137" s="227" t="s">
        <v>125</v>
      </c>
      <c r="E137" s="228" t="s">
        <v>1</v>
      </c>
      <c r="F137" s="229" t="s">
        <v>150</v>
      </c>
      <c r="G137" s="226"/>
      <c r="H137" s="230">
        <v>25.859999999999999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125</v>
      </c>
      <c r="AU137" s="236" t="s">
        <v>86</v>
      </c>
      <c r="AV137" s="13" t="s">
        <v>86</v>
      </c>
      <c r="AW137" s="13" t="s">
        <v>34</v>
      </c>
      <c r="AX137" s="13" t="s">
        <v>79</v>
      </c>
      <c r="AY137" s="236" t="s">
        <v>117</v>
      </c>
    </row>
    <row r="138" s="13" customFormat="1">
      <c r="A138" s="13"/>
      <c r="B138" s="225"/>
      <c r="C138" s="226"/>
      <c r="D138" s="227" t="s">
        <v>125</v>
      </c>
      <c r="E138" s="228" t="s">
        <v>1</v>
      </c>
      <c r="F138" s="229" t="s">
        <v>151</v>
      </c>
      <c r="G138" s="226"/>
      <c r="H138" s="230">
        <v>1.98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125</v>
      </c>
      <c r="AU138" s="236" t="s">
        <v>86</v>
      </c>
      <c r="AV138" s="13" t="s">
        <v>86</v>
      </c>
      <c r="AW138" s="13" t="s">
        <v>34</v>
      </c>
      <c r="AX138" s="13" t="s">
        <v>79</v>
      </c>
      <c r="AY138" s="236" t="s">
        <v>117</v>
      </c>
    </row>
    <row r="139" s="13" customFormat="1">
      <c r="A139" s="13"/>
      <c r="B139" s="225"/>
      <c r="C139" s="226"/>
      <c r="D139" s="227" t="s">
        <v>125</v>
      </c>
      <c r="E139" s="228" t="s">
        <v>1</v>
      </c>
      <c r="F139" s="229" t="s">
        <v>152</v>
      </c>
      <c r="G139" s="226"/>
      <c r="H139" s="230">
        <v>0.44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125</v>
      </c>
      <c r="AU139" s="236" t="s">
        <v>86</v>
      </c>
      <c r="AV139" s="13" t="s">
        <v>86</v>
      </c>
      <c r="AW139" s="13" t="s">
        <v>34</v>
      </c>
      <c r="AX139" s="13" t="s">
        <v>79</v>
      </c>
      <c r="AY139" s="236" t="s">
        <v>117</v>
      </c>
    </row>
    <row r="140" s="14" customFormat="1">
      <c r="A140" s="14"/>
      <c r="B140" s="241"/>
      <c r="C140" s="242"/>
      <c r="D140" s="227" t="s">
        <v>125</v>
      </c>
      <c r="E140" s="243" t="s">
        <v>1</v>
      </c>
      <c r="F140" s="244" t="s">
        <v>140</v>
      </c>
      <c r="G140" s="242"/>
      <c r="H140" s="245">
        <v>28.280000000000001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125</v>
      </c>
      <c r="AU140" s="251" t="s">
        <v>86</v>
      </c>
      <c r="AV140" s="14" t="s">
        <v>123</v>
      </c>
      <c r="AW140" s="14" t="s">
        <v>34</v>
      </c>
      <c r="AX140" s="14" t="s">
        <v>84</v>
      </c>
      <c r="AY140" s="251" t="s">
        <v>117</v>
      </c>
    </row>
    <row r="141" s="2" customFormat="1" ht="24.15" customHeight="1">
      <c r="A141" s="37"/>
      <c r="B141" s="38"/>
      <c r="C141" s="211" t="s">
        <v>153</v>
      </c>
      <c r="D141" s="211" t="s">
        <v>119</v>
      </c>
      <c r="E141" s="212" t="s">
        <v>154</v>
      </c>
      <c r="F141" s="213" t="s">
        <v>155</v>
      </c>
      <c r="G141" s="214" t="s">
        <v>136</v>
      </c>
      <c r="H141" s="215">
        <v>28.280000000000001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44</v>
      </c>
      <c r="O141" s="90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123</v>
      </c>
      <c r="AT141" s="223" t="s">
        <v>119</v>
      </c>
      <c r="AU141" s="223" t="s">
        <v>86</v>
      </c>
      <c r="AY141" s="16" t="s">
        <v>117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123</v>
      </c>
      <c r="BM141" s="223" t="s">
        <v>156</v>
      </c>
    </row>
    <row r="142" s="2" customFormat="1" ht="24.15" customHeight="1">
      <c r="A142" s="37"/>
      <c r="B142" s="38"/>
      <c r="C142" s="211" t="s">
        <v>157</v>
      </c>
      <c r="D142" s="211" t="s">
        <v>119</v>
      </c>
      <c r="E142" s="212" t="s">
        <v>158</v>
      </c>
      <c r="F142" s="213" t="s">
        <v>159</v>
      </c>
      <c r="G142" s="214" t="s">
        <v>136</v>
      </c>
      <c r="H142" s="215">
        <v>0.76000000000000001</v>
      </c>
      <c r="I142" s="216"/>
      <c r="J142" s="217">
        <f>ROUND(I142*H142,2)</f>
        <v>0</v>
      </c>
      <c r="K142" s="218"/>
      <c r="L142" s="43"/>
      <c r="M142" s="219" t="s">
        <v>1</v>
      </c>
      <c r="N142" s="220" t="s">
        <v>44</v>
      </c>
      <c r="O142" s="90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123</v>
      </c>
      <c r="AT142" s="223" t="s">
        <v>119</v>
      </c>
      <c r="AU142" s="223" t="s">
        <v>86</v>
      </c>
      <c r="AY142" s="16" t="s">
        <v>117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84</v>
      </c>
      <c r="BK142" s="224">
        <f>ROUND(I142*H142,2)</f>
        <v>0</v>
      </c>
      <c r="BL142" s="16" t="s">
        <v>123</v>
      </c>
      <c r="BM142" s="223" t="s">
        <v>160</v>
      </c>
    </row>
    <row r="143" s="2" customFormat="1">
      <c r="A143" s="37"/>
      <c r="B143" s="38"/>
      <c r="C143" s="39"/>
      <c r="D143" s="227" t="s">
        <v>130</v>
      </c>
      <c r="E143" s="39"/>
      <c r="F143" s="237" t="s">
        <v>161</v>
      </c>
      <c r="G143" s="39"/>
      <c r="H143" s="39"/>
      <c r="I143" s="238"/>
      <c r="J143" s="39"/>
      <c r="K143" s="39"/>
      <c r="L143" s="43"/>
      <c r="M143" s="239"/>
      <c r="N143" s="24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86</v>
      </c>
    </row>
    <row r="144" s="13" customFormat="1">
      <c r="A144" s="13"/>
      <c r="B144" s="225"/>
      <c r="C144" s="226"/>
      <c r="D144" s="227" t="s">
        <v>125</v>
      </c>
      <c r="E144" s="228" t="s">
        <v>1</v>
      </c>
      <c r="F144" s="229" t="s">
        <v>162</v>
      </c>
      <c r="G144" s="226"/>
      <c r="H144" s="230">
        <v>0.76000000000000001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125</v>
      </c>
      <c r="AU144" s="236" t="s">
        <v>86</v>
      </c>
      <c r="AV144" s="13" t="s">
        <v>86</v>
      </c>
      <c r="AW144" s="13" t="s">
        <v>34</v>
      </c>
      <c r="AX144" s="13" t="s">
        <v>84</v>
      </c>
      <c r="AY144" s="236" t="s">
        <v>117</v>
      </c>
    </row>
    <row r="145" s="2" customFormat="1" ht="66.75" customHeight="1">
      <c r="A145" s="37"/>
      <c r="B145" s="38"/>
      <c r="C145" s="211" t="s">
        <v>163</v>
      </c>
      <c r="D145" s="211" t="s">
        <v>119</v>
      </c>
      <c r="E145" s="212" t="s">
        <v>164</v>
      </c>
      <c r="F145" s="213" t="s">
        <v>165</v>
      </c>
      <c r="G145" s="214" t="s">
        <v>136</v>
      </c>
      <c r="H145" s="215">
        <v>0.35999999999999999</v>
      </c>
      <c r="I145" s="216"/>
      <c r="J145" s="217">
        <f>ROUND(I145*H145,2)</f>
        <v>0</v>
      </c>
      <c r="K145" s="218"/>
      <c r="L145" s="43"/>
      <c r="M145" s="219" t="s">
        <v>1</v>
      </c>
      <c r="N145" s="220" t="s">
        <v>44</v>
      </c>
      <c r="O145" s="90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123</v>
      </c>
      <c r="AT145" s="223" t="s">
        <v>119</v>
      </c>
      <c r="AU145" s="223" t="s">
        <v>86</v>
      </c>
      <c r="AY145" s="16" t="s">
        <v>117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84</v>
      </c>
      <c r="BK145" s="224">
        <f>ROUND(I145*H145,2)</f>
        <v>0</v>
      </c>
      <c r="BL145" s="16" t="s">
        <v>123</v>
      </c>
      <c r="BM145" s="223" t="s">
        <v>166</v>
      </c>
    </row>
    <row r="146" s="13" customFormat="1">
      <c r="A146" s="13"/>
      <c r="B146" s="225"/>
      <c r="C146" s="226"/>
      <c r="D146" s="227" t="s">
        <v>125</v>
      </c>
      <c r="E146" s="228" t="s">
        <v>1</v>
      </c>
      <c r="F146" s="229" t="s">
        <v>167</v>
      </c>
      <c r="G146" s="226"/>
      <c r="H146" s="230">
        <v>0.35999999999999999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125</v>
      </c>
      <c r="AU146" s="236" t="s">
        <v>86</v>
      </c>
      <c r="AV146" s="13" t="s">
        <v>86</v>
      </c>
      <c r="AW146" s="13" t="s">
        <v>34</v>
      </c>
      <c r="AX146" s="13" t="s">
        <v>84</v>
      </c>
      <c r="AY146" s="236" t="s">
        <v>117</v>
      </c>
    </row>
    <row r="147" s="2" customFormat="1" ht="16.5" customHeight="1">
      <c r="A147" s="37"/>
      <c r="B147" s="38"/>
      <c r="C147" s="252" t="s">
        <v>168</v>
      </c>
      <c r="D147" s="252" t="s">
        <v>169</v>
      </c>
      <c r="E147" s="253" t="s">
        <v>170</v>
      </c>
      <c r="F147" s="254" t="s">
        <v>171</v>
      </c>
      <c r="G147" s="255" t="s">
        <v>172</v>
      </c>
      <c r="H147" s="256">
        <v>0.59399999999999997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44</v>
      </c>
      <c r="O147" s="90"/>
      <c r="P147" s="221">
        <f>O147*H147</f>
        <v>0</v>
      </c>
      <c r="Q147" s="221">
        <v>1</v>
      </c>
      <c r="R147" s="221">
        <f>Q147*H147</f>
        <v>0.59399999999999997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163</v>
      </c>
      <c r="AT147" s="223" t="s">
        <v>169</v>
      </c>
      <c r="AU147" s="223" t="s">
        <v>86</v>
      </c>
      <c r="AY147" s="16" t="s">
        <v>117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84</v>
      </c>
      <c r="BK147" s="224">
        <f>ROUND(I147*H147,2)</f>
        <v>0</v>
      </c>
      <c r="BL147" s="16" t="s">
        <v>123</v>
      </c>
      <c r="BM147" s="223" t="s">
        <v>173</v>
      </c>
    </row>
    <row r="148" s="13" customFormat="1">
      <c r="A148" s="13"/>
      <c r="B148" s="225"/>
      <c r="C148" s="226"/>
      <c r="D148" s="227" t="s">
        <v>125</v>
      </c>
      <c r="E148" s="226"/>
      <c r="F148" s="229" t="s">
        <v>174</v>
      </c>
      <c r="G148" s="226"/>
      <c r="H148" s="230">
        <v>0.59399999999999997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125</v>
      </c>
      <c r="AU148" s="236" t="s">
        <v>86</v>
      </c>
      <c r="AV148" s="13" t="s">
        <v>86</v>
      </c>
      <c r="AW148" s="13" t="s">
        <v>4</v>
      </c>
      <c r="AX148" s="13" t="s">
        <v>84</v>
      </c>
      <c r="AY148" s="236" t="s">
        <v>117</v>
      </c>
    </row>
    <row r="149" s="2" customFormat="1" ht="24.15" customHeight="1">
      <c r="A149" s="37"/>
      <c r="B149" s="38"/>
      <c r="C149" s="211" t="s">
        <v>175</v>
      </c>
      <c r="D149" s="211" t="s">
        <v>119</v>
      </c>
      <c r="E149" s="212" t="s">
        <v>176</v>
      </c>
      <c r="F149" s="213" t="s">
        <v>177</v>
      </c>
      <c r="G149" s="214" t="s">
        <v>122</v>
      </c>
      <c r="H149" s="215">
        <v>102.3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123</v>
      </c>
      <c r="AT149" s="223" t="s">
        <v>119</v>
      </c>
      <c r="AU149" s="223" t="s">
        <v>86</v>
      </c>
      <c r="AY149" s="16" t="s">
        <v>117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123</v>
      </c>
      <c r="BM149" s="223" t="s">
        <v>178</v>
      </c>
    </row>
    <row r="150" s="13" customFormat="1">
      <c r="A150" s="13"/>
      <c r="B150" s="225"/>
      <c r="C150" s="226"/>
      <c r="D150" s="227" t="s">
        <v>125</v>
      </c>
      <c r="E150" s="228" t="s">
        <v>1</v>
      </c>
      <c r="F150" s="229" t="s">
        <v>179</v>
      </c>
      <c r="G150" s="226"/>
      <c r="H150" s="230">
        <v>102.3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125</v>
      </c>
      <c r="AU150" s="236" t="s">
        <v>86</v>
      </c>
      <c r="AV150" s="13" t="s">
        <v>86</v>
      </c>
      <c r="AW150" s="13" t="s">
        <v>34</v>
      </c>
      <c r="AX150" s="13" t="s">
        <v>84</v>
      </c>
      <c r="AY150" s="236" t="s">
        <v>117</v>
      </c>
    </row>
    <row r="151" s="2" customFormat="1" ht="24.15" customHeight="1">
      <c r="A151" s="37"/>
      <c r="B151" s="38"/>
      <c r="C151" s="211" t="s">
        <v>180</v>
      </c>
      <c r="D151" s="211" t="s">
        <v>119</v>
      </c>
      <c r="E151" s="212" t="s">
        <v>181</v>
      </c>
      <c r="F151" s="213" t="s">
        <v>182</v>
      </c>
      <c r="G151" s="214" t="s">
        <v>136</v>
      </c>
      <c r="H151" s="215">
        <v>0.080000000000000002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44</v>
      </c>
      <c r="O151" s="90"/>
      <c r="P151" s="221">
        <f>O151*H151</f>
        <v>0</v>
      </c>
      <c r="Q151" s="221">
        <v>1.8907700000000001</v>
      </c>
      <c r="R151" s="221">
        <f>Q151*H151</f>
        <v>0.1512616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123</v>
      </c>
      <c r="AT151" s="223" t="s">
        <v>119</v>
      </c>
      <c r="AU151" s="223" t="s">
        <v>86</v>
      </c>
      <c r="AY151" s="16" t="s">
        <v>117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84</v>
      </c>
      <c r="BK151" s="224">
        <f>ROUND(I151*H151,2)</f>
        <v>0</v>
      </c>
      <c r="BL151" s="16" t="s">
        <v>123</v>
      </c>
      <c r="BM151" s="223" t="s">
        <v>183</v>
      </c>
    </row>
    <row r="152" s="13" customFormat="1">
      <c r="A152" s="13"/>
      <c r="B152" s="225"/>
      <c r="C152" s="226"/>
      <c r="D152" s="227" t="s">
        <v>125</v>
      </c>
      <c r="E152" s="228" t="s">
        <v>1</v>
      </c>
      <c r="F152" s="229" t="s">
        <v>184</v>
      </c>
      <c r="G152" s="226"/>
      <c r="H152" s="230">
        <v>0.080000000000000002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125</v>
      </c>
      <c r="AU152" s="236" t="s">
        <v>86</v>
      </c>
      <c r="AV152" s="13" t="s">
        <v>86</v>
      </c>
      <c r="AW152" s="13" t="s">
        <v>34</v>
      </c>
      <c r="AX152" s="13" t="s">
        <v>84</v>
      </c>
      <c r="AY152" s="236" t="s">
        <v>117</v>
      </c>
    </row>
    <row r="153" s="2" customFormat="1" ht="33" customHeight="1">
      <c r="A153" s="37"/>
      <c r="B153" s="38"/>
      <c r="C153" s="211" t="s">
        <v>8</v>
      </c>
      <c r="D153" s="211" t="s">
        <v>119</v>
      </c>
      <c r="E153" s="212" t="s">
        <v>185</v>
      </c>
      <c r="F153" s="213" t="s">
        <v>186</v>
      </c>
      <c r="G153" s="214" t="s">
        <v>187</v>
      </c>
      <c r="H153" s="215">
        <v>1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1.1E-05</v>
      </c>
      <c r="R153" s="221">
        <f>Q153*H153</f>
        <v>1.1E-05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123</v>
      </c>
      <c r="AT153" s="223" t="s">
        <v>119</v>
      </c>
      <c r="AU153" s="223" t="s">
        <v>86</v>
      </c>
      <c r="AY153" s="16" t="s">
        <v>117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123</v>
      </c>
      <c r="BM153" s="223" t="s">
        <v>188</v>
      </c>
    </row>
    <row r="154" s="2" customFormat="1" ht="24.15" customHeight="1">
      <c r="A154" s="37"/>
      <c r="B154" s="38"/>
      <c r="C154" s="252" t="s">
        <v>189</v>
      </c>
      <c r="D154" s="252" t="s">
        <v>169</v>
      </c>
      <c r="E154" s="253" t="s">
        <v>190</v>
      </c>
      <c r="F154" s="254" t="s">
        <v>191</v>
      </c>
      <c r="G154" s="255" t="s">
        <v>187</v>
      </c>
      <c r="H154" s="256">
        <v>1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44</v>
      </c>
      <c r="O154" s="90"/>
      <c r="P154" s="221">
        <f>O154*H154</f>
        <v>0</v>
      </c>
      <c r="Q154" s="221">
        <v>0.0038999999999999998</v>
      </c>
      <c r="R154" s="221">
        <f>Q154*H154</f>
        <v>0.0038999999999999998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163</v>
      </c>
      <c r="AT154" s="223" t="s">
        <v>169</v>
      </c>
      <c r="AU154" s="223" t="s">
        <v>86</v>
      </c>
      <c r="AY154" s="16" t="s">
        <v>117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84</v>
      </c>
      <c r="BK154" s="224">
        <f>ROUND(I154*H154,2)</f>
        <v>0</v>
      </c>
      <c r="BL154" s="16" t="s">
        <v>123</v>
      </c>
      <c r="BM154" s="223" t="s">
        <v>192</v>
      </c>
    </row>
    <row r="155" s="2" customFormat="1" ht="24.15" customHeight="1">
      <c r="A155" s="37"/>
      <c r="B155" s="38"/>
      <c r="C155" s="211" t="s">
        <v>193</v>
      </c>
      <c r="D155" s="211" t="s">
        <v>119</v>
      </c>
      <c r="E155" s="212" t="s">
        <v>194</v>
      </c>
      <c r="F155" s="213" t="s">
        <v>195</v>
      </c>
      <c r="G155" s="214" t="s">
        <v>172</v>
      </c>
      <c r="H155" s="215">
        <v>0.749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44</v>
      </c>
      <c r="O155" s="90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123</v>
      </c>
      <c r="AT155" s="223" t="s">
        <v>119</v>
      </c>
      <c r="AU155" s="223" t="s">
        <v>86</v>
      </c>
      <c r="AY155" s="16" t="s">
        <v>117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84</v>
      </c>
      <c r="BK155" s="224">
        <f>ROUND(I155*H155,2)</f>
        <v>0</v>
      </c>
      <c r="BL155" s="16" t="s">
        <v>123</v>
      </c>
      <c r="BM155" s="223" t="s">
        <v>196</v>
      </c>
    </row>
    <row r="156" s="12" customFormat="1" ht="22.8" customHeight="1">
      <c r="A156" s="12"/>
      <c r="B156" s="195"/>
      <c r="C156" s="196"/>
      <c r="D156" s="197" t="s">
        <v>78</v>
      </c>
      <c r="E156" s="209" t="s">
        <v>146</v>
      </c>
      <c r="F156" s="209" t="s">
        <v>197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SUM(P157:P166)</f>
        <v>0</v>
      </c>
      <c r="Q156" s="203"/>
      <c r="R156" s="204">
        <f>SUM(R157:R166)</f>
        <v>97.668845999999974</v>
      </c>
      <c r="S156" s="203"/>
      <c r="T156" s="205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6" t="s">
        <v>84</v>
      </c>
      <c r="AT156" s="207" t="s">
        <v>78</v>
      </c>
      <c r="AU156" s="207" t="s">
        <v>84</v>
      </c>
      <c r="AY156" s="206" t="s">
        <v>117</v>
      </c>
      <c r="BK156" s="208">
        <f>SUM(BK157:BK166)</f>
        <v>0</v>
      </c>
    </row>
    <row r="157" s="2" customFormat="1" ht="24.15" customHeight="1">
      <c r="A157" s="37"/>
      <c r="B157" s="38"/>
      <c r="C157" s="211" t="s">
        <v>198</v>
      </c>
      <c r="D157" s="211" t="s">
        <v>119</v>
      </c>
      <c r="E157" s="212" t="s">
        <v>199</v>
      </c>
      <c r="F157" s="213" t="s">
        <v>200</v>
      </c>
      <c r="G157" s="214" t="s">
        <v>122</v>
      </c>
      <c r="H157" s="215">
        <v>102.3</v>
      </c>
      <c r="I157" s="216"/>
      <c r="J157" s="217">
        <f>ROUND(I157*H157,2)</f>
        <v>0</v>
      </c>
      <c r="K157" s="218"/>
      <c r="L157" s="43"/>
      <c r="M157" s="219" t="s">
        <v>1</v>
      </c>
      <c r="N157" s="220" t="s">
        <v>44</v>
      </c>
      <c r="O157" s="90"/>
      <c r="P157" s="221">
        <f>O157*H157</f>
        <v>0</v>
      </c>
      <c r="Q157" s="221">
        <v>0.68999999999999995</v>
      </c>
      <c r="R157" s="221">
        <f>Q157*H157</f>
        <v>70.586999999999989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123</v>
      </c>
      <c r="AT157" s="223" t="s">
        <v>119</v>
      </c>
      <c r="AU157" s="223" t="s">
        <v>86</v>
      </c>
      <c r="AY157" s="16" t="s">
        <v>117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84</v>
      </c>
      <c r="BK157" s="224">
        <f>ROUND(I157*H157,2)</f>
        <v>0</v>
      </c>
      <c r="BL157" s="16" t="s">
        <v>123</v>
      </c>
      <c r="BM157" s="223" t="s">
        <v>201</v>
      </c>
    </row>
    <row r="158" s="2" customFormat="1" ht="24.15" customHeight="1">
      <c r="A158" s="37"/>
      <c r="B158" s="38"/>
      <c r="C158" s="211" t="s">
        <v>202</v>
      </c>
      <c r="D158" s="211" t="s">
        <v>119</v>
      </c>
      <c r="E158" s="212" t="s">
        <v>203</v>
      </c>
      <c r="F158" s="213" t="s">
        <v>204</v>
      </c>
      <c r="G158" s="214" t="s">
        <v>122</v>
      </c>
      <c r="H158" s="215">
        <v>95.700000000000003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44</v>
      </c>
      <c r="O158" s="90"/>
      <c r="P158" s="221">
        <f>O158*H158</f>
        <v>0</v>
      </c>
      <c r="Q158" s="221">
        <v>0.0060099999999999997</v>
      </c>
      <c r="R158" s="221">
        <f>Q158*H158</f>
        <v>0.57515700000000003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123</v>
      </c>
      <c r="AT158" s="223" t="s">
        <v>119</v>
      </c>
      <c r="AU158" s="223" t="s">
        <v>86</v>
      </c>
      <c r="AY158" s="16" t="s">
        <v>117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84</v>
      </c>
      <c r="BK158" s="224">
        <f>ROUND(I158*H158,2)</f>
        <v>0</v>
      </c>
      <c r="BL158" s="16" t="s">
        <v>123</v>
      </c>
      <c r="BM158" s="223" t="s">
        <v>205</v>
      </c>
    </row>
    <row r="159" s="2" customFormat="1" ht="21.75" customHeight="1">
      <c r="A159" s="37"/>
      <c r="B159" s="38"/>
      <c r="C159" s="211" t="s">
        <v>206</v>
      </c>
      <c r="D159" s="211" t="s">
        <v>119</v>
      </c>
      <c r="E159" s="212" t="s">
        <v>207</v>
      </c>
      <c r="F159" s="213" t="s">
        <v>208</v>
      </c>
      <c r="G159" s="214" t="s">
        <v>122</v>
      </c>
      <c r="H159" s="215">
        <v>95.700000000000003</v>
      </c>
      <c r="I159" s="216"/>
      <c r="J159" s="217">
        <f>ROUND(I159*H159,2)</f>
        <v>0</v>
      </c>
      <c r="K159" s="218"/>
      <c r="L159" s="43"/>
      <c r="M159" s="219" t="s">
        <v>1</v>
      </c>
      <c r="N159" s="220" t="s">
        <v>44</v>
      </c>
      <c r="O159" s="90"/>
      <c r="P159" s="221">
        <f>O159*H159</f>
        <v>0</v>
      </c>
      <c r="Q159" s="221">
        <v>0.00060999999999999997</v>
      </c>
      <c r="R159" s="221">
        <f>Q159*H159</f>
        <v>0.058376999999999998</v>
      </c>
      <c r="S159" s="221">
        <v>0</v>
      </c>
      <c r="T159" s="22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123</v>
      </c>
      <c r="AT159" s="223" t="s">
        <v>119</v>
      </c>
      <c r="AU159" s="223" t="s">
        <v>86</v>
      </c>
      <c r="AY159" s="16" t="s">
        <v>117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84</v>
      </c>
      <c r="BK159" s="224">
        <f>ROUND(I159*H159,2)</f>
        <v>0</v>
      </c>
      <c r="BL159" s="16" t="s">
        <v>123</v>
      </c>
      <c r="BM159" s="223" t="s">
        <v>209</v>
      </c>
    </row>
    <row r="160" s="2" customFormat="1" ht="33" customHeight="1">
      <c r="A160" s="37"/>
      <c r="B160" s="38"/>
      <c r="C160" s="211" t="s">
        <v>210</v>
      </c>
      <c r="D160" s="211" t="s">
        <v>119</v>
      </c>
      <c r="E160" s="212" t="s">
        <v>211</v>
      </c>
      <c r="F160" s="213" t="s">
        <v>212</v>
      </c>
      <c r="G160" s="214" t="s">
        <v>122</v>
      </c>
      <c r="H160" s="215">
        <v>95.700000000000003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44</v>
      </c>
      <c r="O160" s="90"/>
      <c r="P160" s="221">
        <f>O160*H160</f>
        <v>0</v>
      </c>
      <c r="Q160" s="221">
        <v>0.10373</v>
      </c>
      <c r="R160" s="221">
        <f>Q160*H160</f>
        <v>9.9269610000000004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123</v>
      </c>
      <c r="AT160" s="223" t="s">
        <v>119</v>
      </c>
      <c r="AU160" s="223" t="s">
        <v>86</v>
      </c>
      <c r="AY160" s="16" t="s">
        <v>117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123</v>
      </c>
      <c r="BM160" s="223" t="s">
        <v>213</v>
      </c>
    </row>
    <row r="161" s="2" customFormat="1" ht="24.15" customHeight="1">
      <c r="A161" s="37"/>
      <c r="B161" s="38"/>
      <c r="C161" s="211" t="s">
        <v>214</v>
      </c>
      <c r="D161" s="211" t="s">
        <v>119</v>
      </c>
      <c r="E161" s="212" t="s">
        <v>215</v>
      </c>
      <c r="F161" s="213" t="s">
        <v>216</v>
      </c>
      <c r="G161" s="214" t="s">
        <v>122</v>
      </c>
      <c r="H161" s="215">
        <v>95.700000000000003</v>
      </c>
      <c r="I161" s="216"/>
      <c r="J161" s="217">
        <f>ROUND(I161*H161,2)</f>
        <v>0</v>
      </c>
      <c r="K161" s="218"/>
      <c r="L161" s="43"/>
      <c r="M161" s="219" t="s">
        <v>1</v>
      </c>
      <c r="N161" s="220" t="s">
        <v>44</v>
      </c>
      <c r="O161" s="90"/>
      <c r="P161" s="221">
        <f>O161*H161</f>
        <v>0</v>
      </c>
      <c r="Q161" s="221">
        <v>0.15559000000000001</v>
      </c>
      <c r="R161" s="221">
        <f>Q161*H161</f>
        <v>14.889963000000002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123</v>
      </c>
      <c r="AT161" s="223" t="s">
        <v>119</v>
      </c>
      <c r="AU161" s="223" t="s">
        <v>86</v>
      </c>
      <c r="AY161" s="16" t="s">
        <v>117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84</v>
      </c>
      <c r="BK161" s="224">
        <f>ROUND(I161*H161,2)</f>
        <v>0</v>
      </c>
      <c r="BL161" s="16" t="s">
        <v>123</v>
      </c>
      <c r="BM161" s="223" t="s">
        <v>217</v>
      </c>
    </row>
    <row r="162" s="2" customFormat="1" ht="24.15" customHeight="1">
      <c r="A162" s="37"/>
      <c r="B162" s="38"/>
      <c r="C162" s="211" t="s">
        <v>218</v>
      </c>
      <c r="D162" s="211" t="s">
        <v>119</v>
      </c>
      <c r="E162" s="212" t="s">
        <v>219</v>
      </c>
      <c r="F162" s="213" t="s">
        <v>220</v>
      </c>
      <c r="G162" s="214" t="s">
        <v>122</v>
      </c>
      <c r="H162" s="215">
        <v>6.5999999999999996</v>
      </c>
      <c r="I162" s="216"/>
      <c r="J162" s="217">
        <f>ROUND(I162*H162,2)</f>
        <v>0</v>
      </c>
      <c r="K162" s="218"/>
      <c r="L162" s="43"/>
      <c r="M162" s="219" t="s">
        <v>1</v>
      </c>
      <c r="N162" s="220" t="s">
        <v>44</v>
      </c>
      <c r="O162" s="90"/>
      <c r="P162" s="221">
        <f>O162*H162</f>
        <v>0</v>
      </c>
      <c r="Q162" s="221">
        <v>0.090620000000000006</v>
      </c>
      <c r="R162" s="221">
        <f>Q162*H162</f>
        <v>0.59809199999999996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123</v>
      </c>
      <c r="AT162" s="223" t="s">
        <v>119</v>
      </c>
      <c r="AU162" s="223" t="s">
        <v>86</v>
      </c>
      <c r="AY162" s="16" t="s">
        <v>117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84</v>
      </c>
      <c r="BK162" s="224">
        <f>ROUND(I162*H162,2)</f>
        <v>0</v>
      </c>
      <c r="BL162" s="16" t="s">
        <v>123</v>
      </c>
      <c r="BM162" s="223" t="s">
        <v>221</v>
      </c>
    </row>
    <row r="163" s="13" customFormat="1">
      <c r="A163" s="13"/>
      <c r="B163" s="225"/>
      <c r="C163" s="226"/>
      <c r="D163" s="227" t="s">
        <v>125</v>
      </c>
      <c r="E163" s="228" t="s">
        <v>1</v>
      </c>
      <c r="F163" s="229" t="s">
        <v>222</v>
      </c>
      <c r="G163" s="226"/>
      <c r="H163" s="230">
        <v>6.5999999999999996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125</v>
      </c>
      <c r="AU163" s="236" t="s">
        <v>86</v>
      </c>
      <c r="AV163" s="13" t="s">
        <v>86</v>
      </c>
      <c r="AW163" s="13" t="s">
        <v>34</v>
      </c>
      <c r="AX163" s="13" t="s">
        <v>84</v>
      </c>
      <c r="AY163" s="236" t="s">
        <v>117</v>
      </c>
    </row>
    <row r="164" s="2" customFormat="1" ht="16.5" customHeight="1">
      <c r="A164" s="37"/>
      <c r="B164" s="38"/>
      <c r="C164" s="211" t="s">
        <v>7</v>
      </c>
      <c r="D164" s="211" t="s">
        <v>119</v>
      </c>
      <c r="E164" s="212" t="s">
        <v>223</v>
      </c>
      <c r="F164" s="213" t="s">
        <v>224</v>
      </c>
      <c r="G164" s="214" t="s">
        <v>187</v>
      </c>
      <c r="H164" s="215">
        <v>1.2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44</v>
      </c>
      <c r="O164" s="90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123</v>
      </c>
      <c r="AT164" s="223" t="s">
        <v>119</v>
      </c>
      <c r="AU164" s="223" t="s">
        <v>86</v>
      </c>
      <c r="AY164" s="16" t="s">
        <v>117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84</v>
      </c>
      <c r="BK164" s="224">
        <f>ROUND(I164*H164,2)</f>
        <v>0</v>
      </c>
      <c r="BL164" s="16" t="s">
        <v>123</v>
      </c>
      <c r="BM164" s="223" t="s">
        <v>225</v>
      </c>
    </row>
    <row r="165" s="2" customFormat="1" ht="24.15" customHeight="1">
      <c r="A165" s="37"/>
      <c r="B165" s="38"/>
      <c r="C165" s="252" t="s">
        <v>226</v>
      </c>
      <c r="D165" s="252" t="s">
        <v>169</v>
      </c>
      <c r="E165" s="253" t="s">
        <v>227</v>
      </c>
      <c r="F165" s="254" t="s">
        <v>228</v>
      </c>
      <c r="G165" s="255" t="s">
        <v>122</v>
      </c>
      <c r="H165" s="256">
        <v>6.798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44</v>
      </c>
      <c r="O165" s="90"/>
      <c r="P165" s="221">
        <f>O165*H165</f>
        <v>0</v>
      </c>
      <c r="Q165" s="221">
        <v>0.152</v>
      </c>
      <c r="R165" s="221">
        <f>Q165*H165</f>
        <v>1.033296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163</v>
      </c>
      <c r="AT165" s="223" t="s">
        <v>169</v>
      </c>
      <c r="AU165" s="223" t="s">
        <v>86</v>
      </c>
      <c r="AY165" s="16" t="s">
        <v>117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84</v>
      </c>
      <c r="BK165" s="224">
        <f>ROUND(I165*H165,2)</f>
        <v>0</v>
      </c>
      <c r="BL165" s="16" t="s">
        <v>123</v>
      </c>
      <c r="BM165" s="223" t="s">
        <v>229</v>
      </c>
    </row>
    <row r="166" s="13" customFormat="1">
      <c r="A166" s="13"/>
      <c r="B166" s="225"/>
      <c r="C166" s="226"/>
      <c r="D166" s="227" t="s">
        <v>125</v>
      </c>
      <c r="E166" s="226"/>
      <c r="F166" s="229" t="s">
        <v>230</v>
      </c>
      <c r="G166" s="226"/>
      <c r="H166" s="230">
        <v>6.798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125</v>
      </c>
      <c r="AU166" s="236" t="s">
        <v>86</v>
      </c>
      <c r="AV166" s="13" t="s">
        <v>86</v>
      </c>
      <c r="AW166" s="13" t="s">
        <v>4</v>
      </c>
      <c r="AX166" s="13" t="s">
        <v>84</v>
      </c>
      <c r="AY166" s="236" t="s">
        <v>117</v>
      </c>
    </row>
    <row r="167" s="12" customFormat="1" ht="22.8" customHeight="1">
      <c r="A167" s="12"/>
      <c r="B167" s="195"/>
      <c r="C167" s="196"/>
      <c r="D167" s="197" t="s">
        <v>78</v>
      </c>
      <c r="E167" s="209" t="s">
        <v>231</v>
      </c>
      <c r="F167" s="209" t="s">
        <v>232</v>
      </c>
      <c r="G167" s="196"/>
      <c r="H167" s="196"/>
      <c r="I167" s="199"/>
      <c r="J167" s="210">
        <f>BK167</f>
        <v>0</v>
      </c>
      <c r="K167" s="196"/>
      <c r="L167" s="201"/>
      <c r="M167" s="202"/>
      <c r="N167" s="203"/>
      <c r="O167" s="203"/>
      <c r="P167" s="204">
        <f>P168</f>
        <v>0</v>
      </c>
      <c r="Q167" s="203"/>
      <c r="R167" s="204">
        <f>R168</f>
        <v>0</v>
      </c>
      <c r="S167" s="203"/>
      <c r="T167" s="205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6" t="s">
        <v>84</v>
      </c>
      <c r="AT167" s="207" t="s">
        <v>78</v>
      </c>
      <c r="AU167" s="207" t="s">
        <v>84</v>
      </c>
      <c r="AY167" s="206" t="s">
        <v>117</v>
      </c>
      <c r="BK167" s="208">
        <f>BK168</f>
        <v>0</v>
      </c>
    </row>
    <row r="168" s="2" customFormat="1" ht="33" customHeight="1">
      <c r="A168" s="37"/>
      <c r="B168" s="38"/>
      <c r="C168" s="211" t="s">
        <v>233</v>
      </c>
      <c r="D168" s="211" t="s">
        <v>119</v>
      </c>
      <c r="E168" s="212" t="s">
        <v>234</v>
      </c>
      <c r="F168" s="213" t="s">
        <v>235</v>
      </c>
      <c r="G168" s="214" t="s">
        <v>172</v>
      </c>
      <c r="H168" s="215">
        <v>97.668999999999997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44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123</v>
      </c>
      <c r="AT168" s="223" t="s">
        <v>119</v>
      </c>
      <c r="AU168" s="223" t="s">
        <v>86</v>
      </c>
      <c r="AY168" s="16" t="s">
        <v>117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84</v>
      </c>
      <c r="BK168" s="224">
        <f>ROUND(I168*H168,2)</f>
        <v>0</v>
      </c>
      <c r="BL168" s="16" t="s">
        <v>123</v>
      </c>
      <c r="BM168" s="223" t="s">
        <v>236</v>
      </c>
    </row>
    <row r="169" s="12" customFormat="1" ht="22.8" customHeight="1">
      <c r="A169" s="12"/>
      <c r="B169" s="195"/>
      <c r="C169" s="196"/>
      <c r="D169" s="197" t="s">
        <v>78</v>
      </c>
      <c r="E169" s="209" t="s">
        <v>163</v>
      </c>
      <c r="F169" s="209" t="s">
        <v>237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SUM(P170:P172)</f>
        <v>0</v>
      </c>
      <c r="Q169" s="203"/>
      <c r="R169" s="204">
        <f>SUM(R170:R172)</f>
        <v>0.0036700000000000001</v>
      </c>
      <c r="S169" s="203"/>
      <c r="T169" s="205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84</v>
      </c>
      <c r="AT169" s="207" t="s">
        <v>78</v>
      </c>
      <c r="AU169" s="207" t="s">
        <v>84</v>
      </c>
      <c r="AY169" s="206" t="s">
        <v>117</v>
      </c>
      <c r="BK169" s="208">
        <f>SUM(BK170:BK172)</f>
        <v>0</v>
      </c>
    </row>
    <row r="170" s="2" customFormat="1" ht="24.15" customHeight="1">
      <c r="A170" s="37"/>
      <c r="B170" s="38"/>
      <c r="C170" s="211" t="s">
        <v>238</v>
      </c>
      <c r="D170" s="211" t="s">
        <v>119</v>
      </c>
      <c r="E170" s="212" t="s">
        <v>239</v>
      </c>
      <c r="F170" s="213" t="s">
        <v>240</v>
      </c>
      <c r="G170" s="214" t="s">
        <v>241</v>
      </c>
      <c r="H170" s="215">
        <v>1</v>
      </c>
      <c r="I170" s="216"/>
      <c r="J170" s="217">
        <f>ROUND(I170*H170,2)</f>
        <v>0</v>
      </c>
      <c r="K170" s="218"/>
      <c r="L170" s="43"/>
      <c r="M170" s="219" t="s">
        <v>1</v>
      </c>
      <c r="N170" s="220" t="s">
        <v>44</v>
      </c>
      <c r="O170" s="90"/>
      <c r="P170" s="221">
        <f>O170*H170</f>
        <v>0</v>
      </c>
      <c r="Q170" s="221">
        <v>0.00087000000000000001</v>
      </c>
      <c r="R170" s="221">
        <f>Q170*H170</f>
        <v>0.00087000000000000001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123</v>
      </c>
      <c r="AT170" s="223" t="s">
        <v>119</v>
      </c>
      <c r="AU170" s="223" t="s">
        <v>86</v>
      </c>
      <c r="AY170" s="16" t="s">
        <v>117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84</v>
      </c>
      <c r="BK170" s="224">
        <f>ROUND(I170*H170,2)</f>
        <v>0</v>
      </c>
      <c r="BL170" s="16" t="s">
        <v>123</v>
      </c>
      <c r="BM170" s="223" t="s">
        <v>242</v>
      </c>
    </row>
    <row r="171" s="2" customFormat="1">
      <c r="A171" s="37"/>
      <c r="B171" s="38"/>
      <c r="C171" s="39"/>
      <c r="D171" s="227" t="s">
        <v>130</v>
      </c>
      <c r="E171" s="39"/>
      <c r="F171" s="237" t="s">
        <v>243</v>
      </c>
      <c r="G171" s="39"/>
      <c r="H171" s="39"/>
      <c r="I171" s="238"/>
      <c r="J171" s="39"/>
      <c r="K171" s="39"/>
      <c r="L171" s="43"/>
      <c r="M171" s="239"/>
      <c r="N171" s="24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86</v>
      </c>
    </row>
    <row r="172" s="2" customFormat="1" ht="24.15" customHeight="1">
      <c r="A172" s="37"/>
      <c r="B172" s="38"/>
      <c r="C172" s="252" t="s">
        <v>244</v>
      </c>
      <c r="D172" s="252" t="s">
        <v>169</v>
      </c>
      <c r="E172" s="253" t="s">
        <v>245</v>
      </c>
      <c r="F172" s="254" t="s">
        <v>246</v>
      </c>
      <c r="G172" s="255" t="s">
        <v>241</v>
      </c>
      <c r="H172" s="256">
        <v>1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44</v>
      </c>
      <c r="O172" s="90"/>
      <c r="P172" s="221">
        <f>O172*H172</f>
        <v>0</v>
      </c>
      <c r="Q172" s="221">
        <v>0.0028</v>
      </c>
      <c r="R172" s="221">
        <f>Q172*H172</f>
        <v>0.0028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163</v>
      </c>
      <c r="AT172" s="223" t="s">
        <v>169</v>
      </c>
      <c r="AU172" s="223" t="s">
        <v>86</v>
      </c>
      <c r="AY172" s="16" t="s">
        <v>117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84</v>
      </c>
      <c r="BK172" s="224">
        <f>ROUND(I172*H172,2)</f>
        <v>0</v>
      </c>
      <c r="BL172" s="16" t="s">
        <v>123</v>
      </c>
      <c r="BM172" s="223" t="s">
        <v>247</v>
      </c>
    </row>
    <row r="173" s="12" customFormat="1" ht="22.8" customHeight="1">
      <c r="A173" s="12"/>
      <c r="B173" s="195"/>
      <c r="C173" s="196"/>
      <c r="D173" s="197" t="s">
        <v>78</v>
      </c>
      <c r="E173" s="209" t="s">
        <v>168</v>
      </c>
      <c r="F173" s="209" t="s">
        <v>248</v>
      </c>
      <c r="G173" s="196"/>
      <c r="H173" s="196"/>
      <c r="I173" s="199"/>
      <c r="J173" s="210">
        <f>BK173</f>
        <v>0</v>
      </c>
      <c r="K173" s="196"/>
      <c r="L173" s="201"/>
      <c r="M173" s="202"/>
      <c r="N173" s="203"/>
      <c r="O173" s="203"/>
      <c r="P173" s="204">
        <f>SUM(P174:P195)</f>
        <v>0</v>
      </c>
      <c r="Q173" s="203"/>
      <c r="R173" s="204">
        <f>SUM(R174:R195)</f>
        <v>19.176557872</v>
      </c>
      <c r="S173" s="203"/>
      <c r="T173" s="205">
        <f>SUM(T174:T195)</f>
        <v>4.5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6" t="s">
        <v>84</v>
      </c>
      <c r="AT173" s="207" t="s">
        <v>78</v>
      </c>
      <c r="AU173" s="207" t="s">
        <v>84</v>
      </c>
      <c r="AY173" s="206" t="s">
        <v>117</v>
      </c>
      <c r="BK173" s="208">
        <f>SUM(BK174:BK195)</f>
        <v>0</v>
      </c>
    </row>
    <row r="174" s="2" customFormat="1" ht="33" customHeight="1">
      <c r="A174" s="37"/>
      <c r="B174" s="38"/>
      <c r="C174" s="211" t="s">
        <v>249</v>
      </c>
      <c r="D174" s="211" t="s">
        <v>119</v>
      </c>
      <c r="E174" s="212" t="s">
        <v>250</v>
      </c>
      <c r="F174" s="213" t="s">
        <v>251</v>
      </c>
      <c r="G174" s="214" t="s">
        <v>187</v>
      </c>
      <c r="H174" s="215">
        <v>62.100000000000001</v>
      </c>
      <c r="I174" s="216"/>
      <c r="J174" s="217">
        <f>ROUND(I174*H174,2)</f>
        <v>0</v>
      </c>
      <c r="K174" s="218"/>
      <c r="L174" s="43"/>
      <c r="M174" s="219" t="s">
        <v>1</v>
      </c>
      <c r="N174" s="220" t="s">
        <v>44</v>
      </c>
      <c r="O174" s="90"/>
      <c r="P174" s="221">
        <f>O174*H174</f>
        <v>0</v>
      </c>
      <c r="Q174" s="221">
        <v>0.16850351999999999</v>
      </c>
      <c r="R174" s="221">
        <f>Q174*H174</f>
        <v>10.464068592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123</v>
      </c>
      <c r="AT174" s="223" t="s">
        <v>119</v>
      </c>
      <c r="AU174" s="223" t="s">
        <v>86</v>
      </c>
      <c r="AY174" s="16" t="s">
        <v>117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84</v>
      </c>
      <c r="BK174" s="224">
        <f>ROUND(I174*H174,2)</f>
        <v>0</v>
      </c>
      <c r="BL174" s="16" t="s">
        <v>123</v>
      </c>
      <c r="BM174" s="223" t="s">
        <v>252</v>
      </c>
    </row>
    <row r="175" s="2" customFormat="1">
      <c r="A175" s="37"/>
      <c r="B175" s="38"/>
      <c r="C175" s="39"/>
      <c r="D175" s="227" t="s">
        <v>130</v>
      </c>
      <c r="E175" s="39"/>
      <c r="F175" s="237" t="s">
        <v>253</v>
      </c>
      <c r="G175" s="39"/>
      <c r="H175" s="39"/>
      <c r="I175" s="238"/>
      <c r="J175" s="39"/>
      <c r="K175" s="39"/>
      <c r="L175" s="43"/>
      <c r="M175" s="239"/>
      <c r="N175" s="24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130</v>
      </c>
      <c r="AU175" s="16" t="s">
        <v>86</v>
      </c>
    </row>
    <row r="176" s="13" customFormat="1">
      <c r="A176" s="13"/>
      <c r="B176" s="225"/>
      <c r="C176" s="226"/>
      <c r="D176" s="227" t="s">
        <v>125</v>
      </c>
      <c r="E176" s="228" t="s">
        <v>1</v>
      </c>
      <c r="F176" s="229" t="s">
        <v>254</v>
      </c>
      <c r="G176" s="226"/>
      <c r="H176" s="230">
        <v>46.200000000000003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125</v>
      </c>
      <c r="AU176" s="236" t="s">
        <v>86</v>
      </c>
      <c r="AV176" s="13" t="s">
        <v>86</v>
      </c>
      <c r="AW176" s="13" t="s">
        <v>34</v>
      </c>
      <c r="AX176" s="13" t="s">
        <v>79</v>
      </c>
      <c r="AY176" s="236" t="s">
        <v>117</v>
      </c>
    </row>
    <row r="177" s="13" customFormat="1">
      <c r="A177" s="13"/>
      <c r="B177" s="225"/>
      <c r="C177" s="226"/>
      <c r="D177" s="227" t="s">
        <v>125</v>
      </c>
      <c r="E177" s="228" t="s">
        <v>1</v>
      </c>
      <c r="F177" s="229" t="s">
        <v>255</v>
      </c>
      <c r="G177" s="226"/>
      <c r="H177" s="230">
        <v>9.9000000000000004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125</v>
      </c>
      <c r="AU177" s="236" t="s">
        <v>86</v>
      </c>
      <c r="AV177" s="13" t="s">
        <v>86</v>
      </c>
      <c r="AW177" s="13" t="s">
        <v>34</v>
      </c>
      <c r="AX177" s="13" t="s">
        <v>79</v>
      </c>
      <c r="AY177" s="236" t="s">
        <v>117</v>
      </c>
    </row>
    <row r="178" s="13" customFormat="1">
      <c r="A178" s="13"/>
      <c r="B178" s="225"/>
      <c r="C178" s="226"/>
      <c r="D178" s="227" t="s">
        <v>125</v>
      </c>
      <c r="E178" s="228" t="s">
        <v>1</v>
      </c>
      <c r="F178" s="229" t="s">
        <v>256</v>
      </c>
      <c r="G178" s="226"/>
      <c r="H178" s="230">
        <v>6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125</v>
      </c>
      <c r="AU178" s="236" t="s">
        <v>86</v>
      </c>
      <c r="AV178" s="13" t="s">
        <v>86</v>
      </c>
      <c r="AW178" s="13" t="s">
        <v>34</v>
      </c>
      <c r="AX178" s="13" t="s">
        <v>79</v>
      </c>
      <c r="AY178" s="236" t="s">
        <v>117</v>
      </c>
    </row>
    <row r="179" s="14" customFormat="1">
      <c r="A179" s="14"/>
      <c r="B179" s="241"/>
      <c r="C179" s="242"/>
      <c r="D179" s="227" t="s">
        <v>125</v>
      </c>
      <c r="E179" s="243" t="s">
        <v>1</v>
      </c>
      <c r="F179" s="244" t="s">
        <v>140</v>
      </c>
      <c r="G179" s="242"/>
      <c r="H179" s="245">
        <v>62.100000000000001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125</v>
      </c>
      <c r="AU179" s="251" t="s">
        <v>86</v>
      </c>
      <c r="AV179" s="14" t="s">
        <v>123</v>
      </c>
      <c r="AW179" s="14" t="s">
        <v>34</v>
      </c>
      <c r="AX179" s="14" t="s">
        <v>84</v>
      </c>
      <c r="AY179" s="251" t="s">
        <v>117</v>
      </c>
    </row>
    <row r="180" s="2" customFormat="1" ht="16.5" customHeight="1">
      <c r="A180" s="37"/>
      <c r="B180" s="38"/>
      <c r="C180" s="252" t="s">
        <v>257</v>
      </c>
      <c r="D180" s="252" t="s">
        <v>169</v>
      </c>
      <c r="E180" s="253" t="s">
        <v>258</v>
      </c>
      <c r="F180" s="254" t="s">
        <v>259</v>
      </c>
      <c r="G180" s="255" t="s">
        <v>187</v>
      </c>
      <c r="H180" s="256">
        <v>47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44</v>
      </c>
      <c r="O180" s="90"/>
      <c r="P180" s="221">
        <f>O180*H180</f>
        <v>0</v>
      </c>
      <c r="Q180" s="221">
        <v>0.080000000000000002</v>
      </c>
      <c r="R180" s="221">
        <f>Q180*H180</f>
        <v>3.7600000000000002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163</v>
      </c>
      <c r="AT180" s="223" t="s">
        <v>169</v>
      </c>
      <c r="AU180" s="223" t="s">
        <v>86</v>
      </c>
      <c r="AY180" s="16" t="s">
        <v>117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123</v>
      </c>
      <c r="BM180" s="223" t="s">
        <v>260</v>
      </c>
    </row>
    <row r="181" s="2" customFormat="1" ht="24.15" customHeight="1">
      <c r="A181" s="37"/>
      <c r="B181" s="38"/>
      <c r="C181" s="252" t="s">
        <v>261</v>
      </c>
      <c r="D181" s="252" t="s">
        <v>169</v>
      </c>
      <c r="E181" s="253" t="s">
        <v>262</v>
      </c>
      <c r="F181" s="254" t="s">
        <v>263</v>
      </c>
      <c r="G181" s="255" t="s">
        <v>187</v>
      </c>
      <c r="H181" s="256">
        <v>10</v>
      </c>
      <c r="I181" s="257"/>
      <c r="J181" s="258">
        <f>ROUND(I181*H181,2)</f>
        <v>0</v>
      </c>
      <c r="K181" s="259"/>
      <c r="L181" s="260"/>
      <c r="M181" s="261" t="s">
        <v>1</v>
      </c>
      <c r="N181" s="262" t="s">
        <v>44</v>
      </c>
      <c r="O181" s="90"/>
      <c r="P181" s="221">
        <f>O181*H181</f>
        <v>0</v>
      </c>
      <c r="Q181" s="221">
        <v>0.048300000000000003</v>
      </c>
      <c r="R181" s="221">
        <f>Q181*H181</f>
        <v>0.48300000000000004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163</v>
      </c>
      <c r="AT181" s="223" t="s">
        <v>169</v>
      </c>
      <c r="AU181" s="223" t="s">
        <v>86</v>
      </c>
      <c r="AY181" s="16" t="s">
        <v>117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84</v>
      </c>
      <c r="BK181" s="224">
        <f>ROUND(I181*H181,2)</f>
        <v>0</v>
      </c>
      <c r="BL181" s="16" t="s">
        <v>123</v>
      </c>
      <c r="BM181" s="223" t="s">
        <v>264</v>
      </c>
    </row>
    <row r="182" s="2" customFormat="1" ht="24.15" customHeight="1">
      <c r="A182" s="37"/>
      <c r="B182" s="38"/>
      <c r="C182" s="252" t="s">
        <v>265</v>
      </c>
      <c r="D182" s="252" t="s">
        <v>169</v>
      </c>
      <c r="E182" s="253" t="s">
        <v>266</v>
      </c>
      <c r="F182" s="254" t="s">
        <v>267</v>
      </c>
      <c r="G182" s="255" t="s">
        <v>187</v>
      </c>
      <c r="H182" s="256">
        <v>6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44</v>
      </c>
      <c r="O182" s="90"/>
      <c r="P182" s="221">
        <f>O182*H182</f>
        <v>0</v>
      </c>
      <c r="Q182" s="221">
        <v>0.065670000000000006</v>
      </c>
      <c r="R182" s="221">
        <f>Q182*H182</f>
        <v>0.39402000000000004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163</v>
      </c>
      <c r="AT182" s="223" t="s">
        <v>169</v>
      </c>
      <c r="AU182" s="223" t="s">
        <v>86</v>
      </c>
      <c r="AY182" s="16" t="s">
        <v>117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84</v>
      </c>
      <c r="BK182" s="224">
        <f>ROUND(I182*H182,2)</f>
        <v>0</v>
      </c>
      <c r="BL182" s="16" t="s">
        <v>123</v>
      </c>
      <c r="BM182" s="223" t="s">
        <v>268</v>
      </c>
    </row>
    <row r="183" s="2" customFormat="1" ht="24.15" customHeight="1">
      <c r="A183" s="37"/>
      <c r="B183" s="38"/>
      <c r="C183" s="211" t="s">
        <v>269</v>
      </c>
      <c r="D183" s="211" t="s">
        <v>119</v>
      </c>
      <c r="E183" s="212" t="s">
        <v>270</v>
      </c>
      <c r="F183" s="213" t="s">
        <v>271</v>
      </c>
      <c r="G183" s="214" t="s">
        <v>136</v>
      </c>
      <c r="H183" s="215">
        <v>0.99199999999999999</v>
      </c>
      <c r="I183" s="216"/>
      <c r="J183" s="217">
        <f>ROUND(I183*H183,2)</f>
        <v>0</v>
      </c>
      <c r="K183" s="218"/>
      <c r="L183" s="43"/>
      <c r="M183" s="219" t="s">
        <v>1</v>
      </c>
      <c r="N183" s="220" t="s">
        <v>44</v>
      </c>
      <c r="O183" s="90"/>
      <c r="P183" s="221">
        <f>O183*H183</f>
        <v>0</v>
      </c>
      <c r="Q183" s="221">
        <v>2.2563399999999998</v>
      </c>
      <c r="R183" s="221">
        <f>Q183*H183</f>
        <v>2.2382892799999996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123</v>
      </c>
      <c r="AT183" s="223" t="s">
        <v>119</v>
      </c>
      <c r="AU183" s="223" t="s">
        <v>86</v>
      </c>
      <c r="AY183" s="16" t="s">
        <v>117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84</v>
      </c>
      <c r="BK183" s="224">
        <f>ROUND(I183*H183,2)</f>
        <v>0</v>
      </c>
      <c r="BL183" s="16" t="s">
        <v>123</v>
      </c>
      <c r="BM183" s="223" t="s">
        <v>272</v>
      </c>
    </row>
    <row r="184" s="13" customFormat="1">
      <c r="A184" s="13"/>
      <c r="B184" s="225"/>
      <c r="C184" s="226"/>
      <c r="D184" s="227" t="s">
        <v>125</v>
      </c>
      <c r="E184" s="228" t="s">
        <v>1</v>
      </c>
      <c r="F184" s="229" t="s">
        <v>273</v>
      </c>
      <c r="G184" s="226"/>
      <c r="H184" s="230">
        <v>0.93200000000000005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125</v>
      </c>
      <c r="AU184" s="236" t="s">
        <v>86</v>
      </c>
      <c r="AV184" s="13" t="s">
        <v>86</v>
      </c>
      <c r="AW184" s="13" t="s">
        <v>34</v>
      </c>
      <c r="AX184" s="13" t="s">
        <v>79</v>
      </c>
      <c r="AY184" s="236" t="s">
        <v>117</v>
      </c>
    </row>
    <row r="185" s="13" customFormat="1">
      <c r="A185" s="13"/>
      <c r="B185" s="225"/>
      <c r="C185" s="226"/>
      <c r="D185" s="227" t="s">
        <v>125</v>
      </c>
      <c r="E185" s="228" t="s">
        <v>1</v>
      </c>
      <c r="F185" s="229" t="s">
        <v>274</v>
      </c>
      <c r="G185" s="226"/>
      <c r="H185" s="230">
        <v>0.059999999999999998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125</v>
      </c>
      <c r="AU185" s="236" t="s">
        <v>86</v>
      </c>
      <c r="AV185" s="13" t="s">
        <v>86</v>
      </c>
      <c r="AW185" s="13" t="s">
        <v>34</v>
      </c>
      <c r="AX185" s="13" t="s">
        <v>79</v>
      </c>
      <c r="AY185" s="236" t="s">
        <v>117</v>
      </c>
    </row>
    <row r="186" s="14" customFormat="1">
      <c r="A186" s="14"/>
      <c r="B186" s="241"/>
      <c r="C186" s="242"/>
      <c r="D186" s="227" t="s">
        <v>125</v>
      </c>
      <c r="E186" s="243" t="s">
        <v>1</v>
      </c>
      <c r="F186" s="244" t="s">
        <v>140</v>
      </c>
      <c r="G186" s="242"/>
      <c r="H186" s="245">
        <v>0.99199999999999999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125</v>
      </c>
      <c r="AU186" s="251" t="s">
        <v>86</v>
      </c>
      <c r="AV186" s="14" t="s">
        <v>123</v>
      </c>
      <c r="AW186" s="14" t="s">
        <v>34</v>
      </c>
      <c r="AX186" s="14" t="s">
        <v>84</v>
      </c>
      <c r="AY186" s="251" t="s">
        <v>117</v>
      </c>
    </row>
    <row r="187" s="2" customFormat="1" ht="24.15" customHeight="1">
      <c r="A187" s="37"/>
      <c r="B187" s="38"/>
      <c r="C187" s="211" t="s">
        <v>275</v>
      </c>
      <c r="D187" s="211" t="s">
        <v>119</v>
      </c>
      <c r="E187" s="212" t="s">
        <v>276</v>
      </c>
      <c r="F187" s="213" t="s">
        <v>277</v>
      </c>
      <c r="G187" s="214" t="s">
        <v>187</v>
      </c>
      <c r="H187" s="215">
        <v>6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44</v>
      </c>
      <c r="O187" s="90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123</v>
      </c>
      <c r="AT187" s="223" t="s">
        <v>119</v>
      </c>
      <c r="AU187" s="223" t="s">
        <v>86</v>
      </c>
      <c r="AY187" s="16" t="s">
        <v>117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84</v>
      </c>
      <c r="BK187" s="224">
        <f>ROUND(I187*H187,2)</f>
        <v>0</v>
      </c>
      <c r="BL187" s="16" t="s">
        <v>123</v>
      </c>
      <c r="BM187" s="223" t="s">
        <v>278</v>
      </c>
    </row>
    <row r="188" s="2" customFormat="1">
      <c r="A188" s="37"/>
      <c r="B188" s="38"/>
      <c r="C188" s="39"/>
      <c r="D188" s="227" t="s">
        <v>130</v>
      </c>
      <c r="E188" s="39"/>
      <c r="F188" s="237" t="s">
        <v>279</v>
      </c>
      <c r="G188" s="39"/>
      <c r="H188" s="39"/>
      <c r="I188" s="238"/>
      <c r="J188" s="39"/>
      <c r="K188" s="39"/>
      <c r="L188" s="43"/>
      <c r="M188" s="239"/>
      <c r="N188" s="24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86</v>
      </c>
    </row>
    <row r="189" s="2" customFormat="1" ht="24.15" customHeight="1">
      <c r="A189" s="37"/>
      <c r="B189" s="38"/>
      <c r="C189" s="211" t="s">
        <v>280</v>
      </c>
      <c r="D189" s="211" t="s">
        <v>119</v>
      </c>
      <c r="E189" s="212" t="s">
        <v>281</v>
      </c>
      <c r="F189" s="213" t="s">
        <v>282</v>
      </c>
      <c r="G189" s="214" t="s">
        <v>187</v>
      </c>
      <c r="H189" s="215">
        <v>3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44</v>
      </c>
      <c r="O189" s="90"/>
      <c r="P189" s="221">
        <f>O189*H189</f>
        <v>0</v>
      </c>
      <c r="Q189" s="221">
        <v>0.29221000000000003</v>
      </c>
      <c r="R189" s="221">
        <f>Q189*H189</f>
        <v>0.87663000000000002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123</v>
      </c>
      <c r="AT189" s="223" t="s">
        <v>119</v>
      </c>
      <c r="AU189" s="223" t="s">
        <v>86</v>
      </c>
      <c r="AY189" s="16" t="s">
        <v>117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84</v>
      </c>
      <c r="BK189" s="224">
        <f>ROUND(I189*H189,2)</f>
        <v>0</v>
      </c>
      <c r="BL189" s="16" t="s">
        <v>123</v>
      </c>
      <c r="BM189" s="223" t="s">
        <v>283</v>
      </c>
    </row>
    <row r="190" s="2" customFormat="1" ht="16.5" customHeight="1">
      <c r="A190" s="37"/>
      <c r="B190" s="38"/>
      <c r="C190" s="252" t="s">
        <v>284</v>
      </c>
      <c r="D190" s="252" t="s">
        <v>169</v>
      </c>
      <c r="E190" s="253" t="s">
        <v>285</v>
      </c>
      <c r="F190" s="254" t="s">
        <v>286</v>
      </c>
      <c r="G190" s="255" t="s">
        <v>241</v>
      </c>
      <c r="H190" s="256">
        <v>3</v>
      </c>
      <c r="I190" s="257"/>
      <c r="J190" s="258">
        <f>ROUND(I190*H190,2)</f>
        <v>0</v>
      </c>
      <c r="K190" s="259"/>
      <c r="L190" s="260"/>
      <c r="M190" s="261" t="s">
        <v>1</v>
      </c>
      <c r="N190" s="262" t="s">
        <v>44</v>
      </c>
      <c r="O190" s="90"/>
      <c r="P190" s="221">
        <f>O190*H190</f>
        <v>0</v>
      </c>
      <c r="Q190" s="221">
        <v>0.033000000000000002</v>
      </c>
      <c r="R190" s="221">
        <f>Q190*H190</f>
        <v>0.099000000000000005</v>
      </c>
      <c r="S190" s="221">
        <v>0</v>
      </c>
      <c r="T190" s="22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3" t="s">
        <v>163</v>
      </c>
      <c r="AT190" s="223" t="s">
        <v>169</v>
      </c>
      <c r="AU190" s="223" t="s">
        <v>86</v>
      </c>
      <c r="AY190" s="16" t="s">
        <v>117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6" t="s">
        <v>84</v>
      </c>
      <c r="BK190" s="224">
        <f>ROUND(I190*H190,2)</f>
        <v>0</v>
      </c>
      <c r="BL190" s="16" t="s">
        <v>123</v>
      </c>
      <c r="BM190" s="223" t="s">
        <v>287</v>
      </c>
    </row>
    <row r="191" s="2" customFormat="1" ht="16.5" customHeight="1">
      <c r="A191" s="37"/>
      <c r="B191" s="38"/>
      <c r="C191" s="252" t="s">
        <v>288</v>
      </c>
      <c r="D191" s="252" t="s">
        <v>169</v>
      </c>
      <c r="E191" s="253" t="s">
        <v>289</v>
      </c>
      <c r="F191" s="254" t="s">
        <v>290</v>
      </c>
      <c r="G191" s="255" t="s">
        <v>187</v>
      </c>
      <c r="H191" s="256">
        <v>3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44</v>
      </c>
      <c r="O191" s="90"/>
      <c r="P191" s="221">
        <f>O191*H191</f>
        <v>0</v>
      </c>
      <c r="Q191" s="221">
        <v>0.012999999999999999</v>
      </c>
      <c r="R191" s="221">
        <f>Q191*H191</f>
        <v>0.039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163</v>
      </c>
      <c r="AT191" s="223" t="s">
        <v>169</v>
      </c>
      <c r="AU191" s="223" t="s">
        <v>86</v>
      </c>
      <c r="AY191" s="16" t="s">
        <v>117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123</v>
      </c>
      <c r="BM191" s="223" t="s">
        <v>291</v>
      </c>
    </row>
    <row r="192" s="2" customFormat="1" ht="24.15" customHeight="1">
      <c r="A192" s="37"/>
      <c r="B192" s="38"/>
      <c r="C192" s="252" t="s">
        <v>292</v>
      </c>
      <c r="D192" s="252" t="s">
        <v>169</v>
      </c>
      <c r="E192" s="253" t="s">
        <v>293</v>
      </c>
      <c r="F192" s="254" t="s">
        <v>294</v>
      </c>
      <c r="G192" s="255" t="s">
        <v>241</v>
      </c>
      <c r="H192" s="256">
        <v>1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44</v>
      </c>
      <c r="O192" s="90"/>
      <c r="P192" s="221">
        <f>O192*H192</f>
        <v>0</v>
      </c>
      <c r="Q192" s="221">
        <v>0.0035999999999999999</v>
      </c>
      <c r="R192" s="221">
        <f>Q192*H192</f>
        <v>0.0035999999999999999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163</v>
      </c>
      <c r="AT192" s="223" t="s">
        <v>169</v>
      </c>
      <c r="AU192" s="223" t="s">
        <v>86</v>
      </c>
      <c r="AY192" s="16" t="s">
        <v>117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84</v>
      </c>
      <c r="BK192" s="224">
        <f>ROUND(I192*H192,2)</f>
        <v>0</v>
      </c>
      <c r="BL192" s="16" t="s">
        <v>123</v>
      </c>
      <c r="BM192" s="223" t="s">
        <v>295</v>
      </c>
    </row>
    <row r="193" s="2" customFormat="1" ht="24.15" customHeight="1">
      <c r="A193" s="37"/>
      <c r="B193" s="38"/>
      <c r="C193" s="252" t="s">
        <v>296</v>
      </c>
      <c r="D193" s="252" t="s">
        <v>169</v>
      </c>
      <c r="E193" s="253" t="s">
        <v>297</v>
      </c>
      <c r="F193" s="254" t="s">
        <v>298</v>
      </c>
      <c r="G193" s="255" t="s">
        <v>241</v>
      </c>
      <c r="H193" s="256">
        <v>1</v>
      </c>
      <c r="I193" s="257"/>
      <c r="J193" s="258">
        <f>ROUND(I193*H193,2)</f>
        <v>0</v>
      </c>
      <c r="K193" s="259"/>
      <c r="L193" s="260"/>
      <c r="M193" s="261" t="s">
        <v>1</v>
      </c>
      <c r="N193" s="262" t="s">
        <v>44</v>
      </c>
      <c r="O193" s="90"/>
      <c r="P193" s="221">
        <f>O193*H193</f>
        <v>0</v>
      </c>
      <c r="Q193" s="221">
        <v>0.0028</v>
      </c>
      <c r="R193" s="221">
        <f>Q193*H193</f>
        <v>0.0028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163</v>
      </c>
      <c r="AT193" s="223" t="s">
        <v>169</v>
      </c>
      <c r="AU193" s="223" t="s">
        <v>86</v>
      </c>
      <c r="AY193" s="16" t="s">
        <v>117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84</v>
      </c>
      <c r="BK193" s="224">
        <f>ROUND(I193*H193,2)</f>
        <v>0</v>
      </c>
      <c r="BL193" s="16" t="s">
        <v>123</v>
      </c>
      <c r="BM193" s="223" t="s">
        <v>299</v>
      </c>
    </row>
    <row r="194" s="2" customFormat="1" ht="33" customHeight="1">
      <c r="A194" s="37"/>
      <c r="B194" s="38"/>
      <c r="C194" s="211" t="s">
        <v>300</v>
      </c>
      <c r="D194" s="211" t="s">
        <v>119</v>
      </c>
      <c r="E194" s="212" t="s">
        <v>301</v>
      </c>
      <c r="F194" s="213" t="s">
        <v>302</v>
      </c>
      <c r="G194" s="214" t="s">
        <v>241</v>
      </c>
      <c r="H194" s="215">
        <v>3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44</v>
      </c>
      <c r="O194" s="90"/>
      <c r="P194" s="221">
        <f>O194*H194</f>
        <v>0</v>
      </c>
      <c r="Q194" s="221">
        <v>0.27205000000000001</v>
      </c>
      <c r="R194" s="221">
        <f>Q194*H194</f>
        <v>0.81615000000000004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123</v>
      </c>
      <c r="AT194" s="223" t="s">
        <v>119</v>
      </c>
      <c r="AU194" s="223" t="s">
        <v>86</v>
      </c>
      <c r="AY194" s="16" t="s">
        <v>117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84</v>
      </c>
      <c r="BK194" s="224">
        <f>ROUND(I194*H194,2)</f>
        <v>0</v>
      </c>
      <c r="BL194" s="16" t="s">
        <v>123</v>
      </c>
      <c r="BM194" s="223" t="s">
        <v>303</v>
      </c>
    </row>
    <row r="195" s="2" customFormat="1" ht="24.15" customHeight="1">
      <c r="A195" s="37"/>
      <c r="B195" s="38"/>
      <c r="C195" s="211" t="s">
        <v>304</v>
      </c>
      <c r="D195" s="211" t="s">
        <v>119</v>
      </c>
      <c r="E195" s="212" t="s">
        <v>305</v>
      </c>
      <c r="F195" s="213" t="s">
        <v>306</v>
      </c>
      <c r="G195" s="214" t="s">
        <v>187</v>
      </c>
      <c r="H195" s="215">
        <v>5</v>
      </c>
      <c r="I195" s="216"/>
      <c r="J195" s="217">
        <f>ROUND(I195*H195,2)</f>
        <v>0</v>
      </c>
      <c r="K195" s="218"/>
      <c r="L195" s="43"/>
      <c r="M195" s="219" t="s">
        <v>1</v>
      </c>
      <c r="N195" s="220" t="s">
        <v>44</v>
      </c>
      <c r="O195" s="90"/>
      <c r="P195" s="221">
        <f>O195*H195</f>
        <v>0</v>
      </c>
      <c r="Q195" s="221">
        <v>0</v>
      </c>
      <c r="R195" s="221">
        <f>Q195*H195</f>
        <v>0</v>
      </c>
      <c r="S195" s="221">
        <v>0.90000000000000002</v>
      </c>
      <c r="T195" s="222">
        <f>S195*H195</f>
        <v>4.5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3" t="s">
        <v>123</v>
      </c>
      <c r="AT195" s="223" t="s">
        <v>119</v>
      </c>
      <c r="AU195" s="223" t="s">
        <v>86</v>
      </c>
      <c r="AY195" s="16" t="s">
        <v>117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6" t="s">
        <v>84</v>
      </c>
      <c r="BK195" s="224">
        <f>ROUND(I195*H195,2)</f>
        <v>0</v>
      </c>
      <c r="BL195" s="16" t="s">
        <v>123</v>
      </c>
      <c r="BM195" s="223" t="s">
        <v>307</v>
      </c>
    </row>
    <row r="196" s="12" customFormat="1" ht="22.8" customHeight="1">
      <c r="A196" s="12"/>
      <c r="B196" s="195"/>
      <c r="C196" s="196"/>
      <c r="D196" s="197" t="s">
        <v>78</v>
      </c>
      <c r="E196" s="209" t="s">
        <v>308</v>
      </c>
      <c r="F196" s="209" t="s">
        <v>309</v>
      </c>
      <c r="G196" s="196"/>
      <c r="H196" s="196"/>
      <c r="I196" s="199"/>
      <c r="J196" s="210">
        <f>BK196</f>
        <v>0</v>
      </c>
      <c r="K196" s="196"/>
      <c r="L196" s="201"/>
      <c r="M196" s="202"/>
      <c r="N196" s="203"/>
      <c r="O196" s="203"/>
      <c r="P196" s="204">
        <f>SUM(P197:P211)</f>
        <v>0</v>
      </c>
      <c r="Q196" s="203"/>
      <c r="R196" s="204">
        <f>SUM(R197:R211)</f>
        <v>0.0030409149999999999</v>
      </c>
      <c r="S196" s="203"/>
      <c r="T196" s="205">
        <f>SUM(T197:T211)</f>
        <v>7.6464999999999987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6" t="s">
        <v>84</v>
      </c>
      <c r="AT196" s="207" t="s">
        <v>78</v>
      </c>
      <c r="AU196" s="207" t="s">
        <v>84</v>
      </c>
      <c r="AY196" s="206" t="s">
        <v>117</v>
      </c>
      <c r="BK196" s="208">
        <f>SUM(BK197:BK211)</f>
        <v>0</v>
      </c>
    </row>
    <row r="197" s="2" customFormat="1" ht="16.5" customHeight="1">
      <c r="A197" s="37"/>
      <c r="B197" s="38"/>
      <c r="C197" s="211" t="s">
        <v>310</v>
      </c>
      <c r="D197" s="211" t="s">
        <v>119</v>
      </c>
      <c r="E197" s="212" t="s">
        <v>311</v>
      </c>
      <c r="F197" s="213" t="s">
        <v>312</v>
      </c>
      <c r="G197" s="214" t="s">
        <v>187</v>
      </c>
      <c r="H197" s="215">
        <v>37.299999999999997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44</v>
      </c>
      <c r="O197" s="90"/>
      <c r="P197" s="221">
        <f>O197*H197</f>
        <v>0</v>
      </c>
      <c r="Q197" s="221">
        <v>0</v>
      </c>
      <c r="R197" s="221">
        <f>Q197*H197</f>
        <v>0</v>
      </c>
      <c r="S197" s="221">
        <v>0.20499999999999999</v>
      </c>
      <c r="T197" s="222">
        <f>S197*H197</f>
        <v>7.6464999999999987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123</v>
      </c>
      <c r="AT197" s="223" t="s">
        <v>119</v>
      </c>
      <c r="AU197" s="223" t="s">
        <v>86</v>
      </c>
      <c r="AY197" s="16" t="s">
        <v>117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84</v>
      </c>
      <c r="BK197" s="224">
        <f>ROUND(I197*H197,2)</f>
        <v>0</v>
      </c>
      <c r="BL197" s="16" t="s">
        <v>123</v>
      </c>
      <c r="BM197" s="223" t="s">
        <v>313</v>
      </c>
    </row>
    <row r="198" s="2" customFormat="1" ht="24.15" customHeight="1">
      <c r="A198" s="37"/>
      <c r="B198" s="38"/>
      <c r="C198" s="211" t="s">
        <v>314</v>
      </c>
      <c r="D198" s="211" t="s">
        <v>119</v>
      </c>
      <c r="E198" s="212" t="s">
        <v>315</v>
      </c>
      <c r="F198" s="213" t="s">
        <v>316</v>
      </c>
      <c r="G198" s="214" t="s">
        <v>187</v>
      </c>
      <c r="H198" s="215">
        <v>5</v>
      </c>
      <c r="I198" s="216"/>
      <c r="J198" s="217">
        <f>ROUND(I198*H198,2)</f>
        <v>0</v>
      </c>
      <c r="K198" s="218"/>
      <c r="L198" s="43"/>
      <c r="M198" s="219" t="s">
        <v>1</v>
      </c>
      <c r="N198" s="220" t="s">
        <v>44</v>
      </c>
      <c r="O198" s="90"/>
      <c r="P198" s="221">
        <f>O198*H198</f>
        <v>0</v>
      </c>
      <c r="Q198" s="221">
        <v>1.863E-06</v>
      </c>
      <c r="R198" s="221">
        <f>Q198*H198</f>
        <v>9.3149999999999998E-06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202</v>
      </c>
      <c r="AT198" s="223" t="s">
        <v>119</v>
      </c>
      <c r="AU198" s="223" t="s">
        <v>86</v>
      </c>
      <c r="AY198" s="16" t="s">
        <v>117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84</v>
      </c>
      <c r="BK198" s="224">
        <f>ROUND(I198*H198,2)</f>
        <v>0</v>
      </c>
      <c r="BL198" s="16" t="s">
        <v>202</v>
      </c>
      <c r="BM198" s="223" t="s">
        <v>317</v>
      </c>
    </row>
    <row r="199" s="2" customFormat="1" ht="24.15" customHeight="1">
      <c r="A199" s="37"/>
      <c r="B199" s="38"/>
      <c r="C199" s="211" t="s">
        <v>318</v>
      </c>
      <c r="D199" s="211" t="s">
        <v>119</v>
      </c>
      <c r="E199" s="212" t="s">
        <v>319</v>
      </c>
      <c r="F199" s="213" t="s">
        <v>320</v>
      </c>
      <c r="G199" s="214" t="s">
        <v>187</v>
      </c>
      <c r="H199" s="215">
        <v>11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44</v>
      </c>
      <c r="O199" s="90"/>
      <c r="P199" s="221">
        <f>O199*H199</f>
        <v>0</v>
      </c>
      <c r="Q199" s="221">
        <v>0.00027559999999999998</v>
      </c>
      <c r="R199" s="221">
        <f>Q199*H199</f>
        <v>0.0030315999999999997</v>
      </c>
      <c r="S199" s="221">
        <v>0</v>
      </c>
      <c r="T199" s="22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123</v>
      </c>
      <c r="AT199" s="223" t="s">
        <v>119</v>
      </c>
      <c r="AU199" s="223" t="s">
        <v>86</v>
      </c>
      <c r="AY199" s="16" t="s">
        <v>117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84</v>
      </c>
      <c r="BK199" s="224">
        <f>ROUND(I199*H199,2)</f>
        <v>0</v>
      </c>
      <c r="BL199" s="16" t="s">
        <v>123</v>
      </c>
      <c r="BM199" s="223" t="s">
        <v>321</v>
      </c>
    </row>
    <row r="200" s="13" customFormat="1">
      <c r="A200" s="13"/>
      <c r="B200" s="225"/>
      <c r="C200" s="226"/>
      <c r="D200" s="227" t="s">
        <v>125</v>
      </c>
      <c r="E200" s="228" t="s">
        <v>1</v>
      </c>
      <c r="F200" s="229" t="s">
        <v>322</v>
      </c>
      <c r="G200" s="226"/>
      <c r="H200" s="230">
        <v>5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125</v>
      </c>
      <c r="AU200" s="236" t="s">
        <v>86</v>
      </c>
      <c r="AV200" s="13" t="s">
        <v>86</v>
      </c>
      <c r="AW200" s="13" t="s">
        <v>34</v>
      </c>
      <c r="AX200" s="13" t="s">
        <v>79</v>
      </c>
      <c r="AY200" s="236" t="s">
        <v>117</v>
      </c>
    </row>
    <row r="201" s="13" customFormat="1">
      <c r="A201" s="13"/>
      <c r="B201" s="225"/>
      <c r="C201" s="226"/>
      <c r="D201" s="227" t="s">
        <v>125</v>
      </c>
      <c r="E201" s="228" t="s">
        <v>1</v>
      </c>
      <c r="F201" s="229" t="s">
        <v>323</v>
      </c>
      <c r="G201" s="226"/>
      <c r="H201" s="230">
        <v>6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125</v>
      </c>
      <c r="AU201" s="236" t="s">
        <v>86</v>
      </c>
      <c r="AV201" s="13" t="s">
        <v>86</v>
      </c>
      <c r="AW201" s="13" t="s">
        <v>34</v>
      </c>
      <c r="AX201" s="13" t="s">
        <v>79</v>
      </c>
      <c r="AY201" s="236" t="s">
        <v>117</v>
      </c>
    </row>
    <row r="202" s="14" customFormat="1">
      <c r="A202" s="14"/>
      <c r="B202" s="241"/>
      <c r="C202" s="242"/>
      <c r="D202" s="227" t="s">
        <v>125</v>
      </c>
      <c r="E202" s="243" t="s">
        <v>1</v>
      </c>
      <c r="F202" s="244" t="s">
        <v>140</v>
      </c>
      <c r="G202" s="242"/>
      <c r="H202" s="245">
        <v>11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125</v>
      </c>
      <c r="AU202" s="251" t="s">
        <v>86</v>
      </c>
      <c r="AV202" s="14" t="s">
        <v>123</v>
      </c>
      <c r="AW202" s="14" t="s">
        <v>34</v>
      </c>
      <c r="AX202" s="14" t="s">
        <v>84</v>
      </c>
      <c r="AY202" s="251" t="s">
        <v>117</v>
      </c>
    </row>
    <row r="203" s="2" customFormat="1" ht="21.75" customHeight="1">
      <c r="A203" s="37"/>
      <c r="B203" s="38"/>
      <c r="C203" s="211" t="s">
        <v>324</v>
      </c>
      <c r="D203" s="211" t="s">
        <v>119</v>
      </c>
      <c r="E203" s="212" t="s">
        <v>325</v>
      </c>
      <c r="F203" s="213" t="s">
        <v>326</v>
      </c>
      <c r="G203" s="214" t="s">
        <v>172</v>
      </c>
      <c r="H203" s="215">
        <v>16.48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44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123</v>
      </c>
      <c r="AT203" s="223" t="s">
        <v>119</v>
      </c>
      <c r="AU203" s="223" t="s">
        <v>86</v>
      </c>
      <c r="AY203" s="16" t="s">
        <v>117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84</v>
      </c>
      <c r="BK203" s="224">
        <f>ROUND(I203*H203,2)</f>
        <v>0</v>
      </c>
      <c r="BL203" s="16" t="s">
        <v>123</v>
      </c>
      <c r="BM203" s="223" t="s">
        <v>327</v>
      </c>
    </row>
    <row r="204" s="2" customFormat="1" ht="24.15" customHeight="1">
      <c r="A204" s="37"/>
      <c r="B204" s="38"/>
      <c r="C204" s="211" t="s">
        <v>328</v>
      </c>
      <c r="D204" s="211" t="s">
        <v>119</v>
      </c>
      <c r="E204" s="212" t="s">
        <v>329</v>
      </c>
      <c r="F204" s="213" t="s">
        <v>330</v>
      </c>
      <c r="G204" s="214" t="s">
        <v>172</v>
      </c>
      <c r="H204" s="215">
        <v>49.439999999999998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44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123</v>
      </c>
      <c r="AT204" s="223" t="s">
        <v>119</v>
      </c>
      <c r="AU204" s="223" t="s">
        <v>86</v>
      </c>
      <c r="AY204" s="16" t="s">
        <v>117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84</v>
      </c>
      <c r="BK204" s="224">
        <f>ROUND(I204*H204,2)</f>
        <v>0</v>
      </c>
      <c r="BL204" s="16" t="s">
        <v>123</v>
      </c>
      <c r="BM204" s="223" t="s">
        <v>331</v>
      </c>
    </row>
    <row r="205" s="13" customFormat="1">
      <c r="A205" s="13"/>
      <c r="B205" s="225"/>
      <c r="C205" s="226"/>
      <c r="D205" s="227" t="s">
        <v>125</v>
      </c>
      <c r="E205" s="226"/>
      <c r="F205" s="229" t="s">
        <v>332</v>
      </c>
      <c r="G205" s="226"/>
      <c r="H205" s="230">
        <v>49.439999999999998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125</v>
      </c>
      <c r="AU205" s="236" t="s">
        <v>86</v>
      </c>
      <c r="AV205" s="13" t="s">
        <v>86</v>
      </c>
      <c r="AW205" s="13" t="s">
        <v>4</v>
      </c>
      <c r="AX205" s="13" t="s">
        <v>84</v>
      </c>
      <c r="AY205" s="236" t="s">
        <v>117</v>
      </c>
    </row>
    <row r="206" s="2" customFormat="1" ht="24.15" customHeight="1">
      <c r="A206" s="37"/>
      <c r="B206" s="38"/>
      <c r="C206" s="211" t="s">
        <v>333</v>
      </c>
      <c r="D206" s="211" t="s">
        <v>119</v>
      </c>
      <c r="E206" s="212" t="s">
        <v>334</v>
      </c>
      <c r="F206" s="213" t="s">
        <v>335</v>
      </c>
      <c r="G206" s="214" t="s">
        <v>172</v>
      </c>
      <c r="H206" s="215">
        <v>16.48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44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123</v>
      </c>
      <c r="AT206" s="223" t="s">
        <v>119</v>
      </c>
      <c r="AU206" s="223" t="s">
        <v>86</v>
      </c>
      <c r="AY206" s="16" t="s">
        <v>117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84</v>
      </c>
      <c r="BK206" s="224">
        <f>ROUND(I206*H206,2)</f>
        <v>0</v>
      </c>
      <c r="BL206" s="16" t="s">
        <v>123</v>
      </c>
      <c r="BM206" s="223" t="s">
        <v>336</v>
      </c>
    </row>
    <row r="207" s="2" customFormat="1" ht="37.8" customHeight="1">
      <c r="A207" s="37"/>
      <c r="B207" s="38"/>
      <c r="C207" s="211" t="s">
        <v>337</v>
      </c>
      <c r="D207" s="211" t="s">
        <v>119</v>
      </c>
      <c r="E207" s="212" t="s">
        <v>338</v>
      </c>
      <c r="F207" s="213" t="s">
        <v>339</v>
      </c>
      <c r="G207" s="214" t="s">
        <v>172</v>
      </c>
      <c r="H207" s="215">
        <v>12.147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44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123</v>
      </c>
      <c r="AT207" s="223" t="s">
        <v>119</v>
      </c>
      <c r="AU207" s="223" t="s">
        <v>86</v>
      </c>
      <c r="AY207" s="16" t="s">
        <v>117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84</v>
      </c>
      <c r="BK207" s="224">
        <f>ROUND(I207*H207,2)</f>
        <v>0</v>
      </c>
      <c r="BL207" s="16" t="s">
        <v>123</v>
      </c>
      <c r="BM207" s="223" t="s">
        <v>340</v>
      </c>
    </row>
    <row r="208" s="13" customFormat="1">
      <c r="A208" s="13"/>
      <c r="B208" s="225"/>
      <c r="C208" s="226"/>
      <c r="D208" s="227" t="s">
        <v>125</v>
      </c>
      <c r="E208" s="228" t="s">
        <v>1</v>
      </c>
      <c r="F208" s="229" t="s">
        <v>341</v>
      </c>
      <c r="G208" s="226"/>
      <c r="H208" s="230">
        <v>12.147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125</v>
      </c>
      <c r="AU208" s="236" t="s">
        <v>86</v>
      </c>
      <c r="AV208" s="13" t="s">
        <v>86</v>
      </c>
      <c r="AW208" s="13" t="s">
        <v>34</v>
      </c>
      <c r="AX208" s="13" t="s">
        <v>84</v>
      </c>
      <c r="AY208" s="236" t="s">
        <v>117</v>
      </c>
    </row>
    <row r="209" s="2" customFormat="1" ht="44.25" customHeight="1">
      <c r="A209" s="37"/>
      <c r="B209" s="38"/>
      <c r="C209" s="211" t="s">
        <v>342</v>
      </c>
      <c r="D209" s="211" t="s">
        <v>119</v>
      </c>
      <c r="E209" s="212" t="s">
        <v>343</v>
      </c>
      <c r="F209" s="213" t="s">
        <v>344</v>
      </c>
      <c r="G209" s="214" t="s">
        <v>172</v>
      </c>
      <c r="H209" s="215">
        <v>51.554000000000002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44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123</v>
      </c>
      <c r="AT209" s="223" t="s">
        <v>119</v>
      </c>
      <c r="AU209" s="223" t="s">
        <v>86</v>
      </c>
      <c r="AY209" s="16" t="s">
        <v>117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84</v>
      </c>
      <c r="BK209" s="224">
        <f>ROUND(I209*H209,2)</f>
        <v>0</v>
      </c>
      <c r="BL209" s="16" t="s">
        <v>123</v>
      </c>
      <c r="BM209" s="223" t="s">
        <v>345</v>
      </c>
    </row>
    <row r="210" s="13" customFormat="1">
      <c r="A210" s="13"/>
      <c r="B210" s="225"/>
      <c r="C210" s="226"/>
      <c r="D210" s="227" t="s">
        <v>125</v>
      </c>
      <c r="E210" s="228" t="s">
        <v>1</v>
      </c>
      <c r="F210" s="229" t="s">
        <v>346</v>
      </c>
      <c r="G210" s="226"/>
      <c r="H210" s="230">
        <v>51.554000000000002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125</v>
      </c>
      <c r="AU210" s="236" t="s">
        <v>86</v>
      </c>
      <c r="AV210" s="13" t="s">
        <v>86</v>
      </c>
      <c r="AW210" s="13" t="s">
        <v>34</v>
      </c>
      <c r="AX210" s="13" t="s">
        <v>84</v>
      </c>
      <c r="AY210" s="236" t="s">
        <v>117</v>
      </c>
    </row>
    <row r="211" s="2" customFormat="1" ht="44.25" customHeight="1">
      <c r="A211" s="37"/>
      <c r="B211" s="38"/>
      <c r="C211" s="211" t="s">
        <v>347</v>
      </c>
      <c r="D211" s="211" t="s">
        <v>119</v>
      </c>
      <c r="E211" s="212" t="s">
        <v>348</v>
      </c>
      <c r="F211" s="213" t="s">
        <v>349</v>
      </c>
      <c r="G211" s="214" t="s">
        <v>172</v>
      </c>
      <c r="H211" s="215">
        <v>4.3339999999999996</v>
      </c>
      <c r="I211" s="216"/>
      <c r="J211" s="217">
        <f>ROUND(I211*H211,2)</f>
        <v>0</v>
      </c>
      <c r="K211" s="218"/>
      <c r="L211" s="43"/>
      <c r="M211" s="219" t="s">
        <v>1</v>
      </c>
      <c r="N211" s="220" t="s">
        <v>44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123</v>
      </c>
      <c r="AT211" s="223" t="s">
        <v>119</v>
      </c>
      <c r="AU211" s="223" t="s">
        <v>86</v>
      </c>
      <c r="AY211" s="16" t="s">
        <v>117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84</v>
      </c>
      <c r="BK211" s="224">
        <f>ROUND(I211*H211,2)</f>
        <v>0</v>
      </c>
      <c r="BL211" s="16" t="s">
        <v>123</v>
      </c>
      <c r="BM211" s="223" t="s">
        <v>350</v>
      </c>
    </row>
    <row r="212" s="12" customFormat="1" ht="25.92" customHeight="1">
      <c r="A212" s="12"/>
      <c r="B212" s="195"/>
      <c r="C212" s="196"/>
      <c r="D212" s="197" t="s">
        <v>78</v>
      </c>
      <c r="E212" s="198" t="s">
        <v>351</v>
      </c>
      <c r="F212" s="198" t="s">
        <v>352</v>
      </c>
      <c r="G212" s="196"/>
      <c r="H212" s="196"/>
      <c r="I212" s="199"/>
      <c r="J212" s="200">
        <f>BK212</f>
        <v>0</v>
      </c>
      <c r="K212" s="196"/>
      <c r="L212" s="201"/>
      <c r="M212" s="202"/>
      <c r="N212" s="203"/>
      <c r="O212" s="203"/>
      <c r="P212" s="204">
        <f>P213</f>
        <v>0</v>
      </c>
      <c r="Q212" s="203"/>
      <c r="R212" s="204">
        <f>R213</f>
        <v>0</v>
      </c>
      <c r="S212" s="203"/>
      <c r="T212" s="205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6" t="s">
        <v>84</v>
      </c>
      <c r="AT212" s="207" t="s">
        <v>78</v>
      </c>
      <c r="AU212" s="207" t="s">
        <v>79</v>
      </c>
      <c r="AY212" s="206" t="s">
        <v>117</v>
      </c>
      <c r="BK212" s="208">
        <f>BK213</f>
        <v>0</v>
      </c>
    </row>
    <row r="213" s="12" customFormat="1" ht="22.8" customHeight="1">
      <c r="A213" s="12"/>
      <c r="B213" s="195"/>
      <c r="C213" s="196"/>
      <c r="D213" s="197" t="s">
        <v>78</v>
      </c>
      <c r="E213" s="209" t="s">
        <v>353</v>
      </c>
      <c r="F213" s="209" t="s">
        <v>354</v>
      </c>
      <c r="G213" s="196"/>
      <c r="H213" s="196"/>
      <c r="I213" s="199"/>
      <c r="J213" s="210">
        <f>BK213</f>
        <v>0</v>
      </c>
      <c r="K213" s="196"/>
      <c r="L213" s="201"/>
      <c r="M213" s="202"/>
      <c r="N213" s="203"/>
      <c r="O213" s="203"/>
      <c r="P213" s="204">
        <f>SUM(P214:P215)</f>
        <v>0</v>
      </c>
      <c r="Q213" s="203"/>
      <c r="R213" s="204">
        <f>SUM(R214:R215)</f>
        <v>0</v>
      </c>
      <c r="S213" s="203"/>
      <c r="T213" s="205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6" t="s">
        <v>84</v>
      </c>
      <c r="AT213" s="207" t="s">
        <v>78</v>
      </c>
      <c r="AU213" s="207" t="s">
        <v>84</v>
      </c>
      <c r="AY213" s="206" t="s">
        <v>117</v>
      </c>
      <c r="BK213" s="208">
        <f>SUM(BK214:BK215)</f>
        <v>0</v>
      </c>
    </row>
    <row r="214" s="2" customFormat="1" ht="37.8" customHeight="1">
      <c r="A214" s="37"/>
      <c r="B214" s="38"/>
      <c r="C214" s="211" t="s">
        <v>355</v>
      </c>
      <c r="D214" s="211" t="s">
        <v>119</v>
      </c>
      <c r="E214" s="212" t="s">
        <v>356</v>
      </c>
      <c r="F214" s="213" t="s">
        <v>357</v>
      </c>
      <c r="G214" s="214" t="s">
        <v>358</v>
      </c>
      <c r="H214" s="215">
        <v>1</v>
      </c>
      <c r="I214" s="216"/>
      <c r="J214" s="217">
        <f>ROUND(I214*H214,2)</f>
        <v>0</v>
      </c>
      <c r="K214" s="218"/>
      <c r="L214" s="43"/>
      <c r="M214" s="219" t="s">
        <v>1</v>
      </c>
      <c r="N214" s="220" t="s">
        <v>44</v>
      </c>
      <c r="O214" s="90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123</v>
      </c>
      <c r="AT214" s="223" t="s">
        <v>119</v>
      </c>
      <c r="AU214" s="223" t="s">
        <v>86</v>
      </c>
      <c r="AY214" s="16" t="s">
        <v>117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84</v>
      </c>
      <c r="BK214" s="224">
        <f>ROUND(I214*H214,2)</f>
        <v>0</v>
      </c>
      <c r="BL214" s="16" t="s">
        <v>123</v>
      </c>
      <c r="BM214" s="223" t="s">
        <v>359</v>
      </c>
    </row>
    <row r="215" s="2" customFormat="1" ht="16.5" customHeight="1">
      <c r="A215" s="37"/>
      <c r="B215" s="38"/>
      <c r="C215" s="211" t="s">
        <v>360</v>
      </c>
      <c r="D215" s="211" t="s">
        <v>119</v>
      </c>
      <c r="E215" s="212" t="s">
        <v>361</v>
      </c>
      <c r="F215" s="213" t="s">
        <v>362</v>
      </c>
      <c r="G215" s="214" t="s">
        <v>358</v>
      </c>
      <c r="H215" s="215">
        <v>1</v>
      </c>
      <c r="I215" s="216"/>
      <c r="J215" s="217">
        <f>ROUND(I215*H215,2)</f>
        <v>0</v>
      </c>
      <c r="K215" s="218"/>
      <c r="L215" s="43"/>
      <c r="M215" s="263" t="s">
        <v>1</v>
      </c>
      <c r="N215" s="264" t="s">
        <v>44</v>
      </c>
      <c r="O215" s="265"/>
      <c r="P215" s="266">
        <f>O215*H215</f>
        <v>0</v>
      </c>
      <c r="Q215" s="266">
        <v>0</v>
      </c>
      <c r="R215" s="266">
        <f>Q215*H215</f>
        <v>0</v>
      </c>
      <c r="S215" s="266">
        <v>0</v>
      </c>
      <c r="T215" s="26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363</v>
      </c>
      <c r="AT215" s="223" t="s">
        <v>119</v>
      </c>
      <c r="AU215" s="223" t="s">
        <v>86</v>
      </c>
      <c r="AY215" s="16" t="s">
        <v>117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84</v>
      </c>
      <c r="BK215" s="224">
        <f>ROUND(I215*H215,2)</f>
        <v>0</v>
      </c>
      <c r="BL215" s="16" t="s">
        <v>363</v>
      </c>
      <c r="BM215" s="223" t="s">
        <v>364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ocrLwbNJhBfIvv+HLcKbKDdjjFdrdv2ohr8ebEZ6YhXR6MpcyHnzu9XSekrvWsiFRmZf9FtMZOGZKKcaun6J7Q==" hashValue="8Du/fsAbYPbqXzeojbOrGHbmqtQtzZrwfFRG/l/WzwLm1FbhQUfJ9qsa02IbZ0clCFxLlfLgxkM1DlJsiIkeCA==" algorithmName="SHA-512" password="CC35"/>
  <autoFilter ref="C120:K215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2025-03-13T07:31:37Z</dcterms:created>
  <dcterms:modified xsi:type="dcterms:W3CDTF">2025-03-13T07:31:39Z</dcterms:modified>
</cp:coreProperties>
</file>