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 activeTab="2"/>
  </bookViews>
  <sheets>
    <sheet name="2522 ZC" sheetId="24" r:id="rId1"/>
    <sheet name="2512 ZC" sheetId="23" r:id="rId2"/>
    <sheet name="ZC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/>
  <c r="H30" i="23" l="1"/>
  <c r="G29" i="24" l="1"/>
  <c r="H29" s="1"/>
  <c r="H26"/>
  <c r="G23"/>
  <c r="H23" s="1"/>
  <c r="B18"/>
  <c r="G28" s="1"/>
  <c r="H28" s="1"/>
  <c r="G29" i="23"/>
  <c r="H29" s="1"/>
  <c r="H28"/>
  <c r="G26"/>
  <c r="H26" s="1"/>
  <c r="G23"/>
  <c r="H23" s="1"/>
  <c r="B18"/>
  <c r="G27" s="1"/>
  <c r="H27" s="1"/>
  <c r="G24" i="24" l="1"/>
  <c r="H24" s="1"/>
  <c r="G24" i="23"/>
  <c r="H24" s="1"/>
  <c r="G27" i="24"/>
  <c r="H27" s="1"/>
  <c r="G25"/>
  <c r="H25" s="1"/>
  <c r="G25" i="23"/>
  <c r="H25" s="1"/>
  <c r="H31" l="1"/>
  <c r="H7" i="1" s="1"/>
  <c r="H30" i="24"/>
  <c r="K32"/>
  <c r="J33" i="23"/>
  <c r="I7" i="1" l="1"/>
  <c r="I8" s="1"/>
  <c r="H6"/>
  <c r="I6" s="1"/>
  <c r="H8"/>
  <c r="J32" i="24"/>
  <c r="K33" i="23"/>
</calcChain>
</file>

<file path=xl/sharedStrings.xml><?xml version="1.0" encoding="utf-8"?>
<sst xmlns="http://schemas.openxmlformats.org/spreadsheetml/2006/main" count="137" uniqueCount="73">
  <si>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</si>
  <si>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</si>
  <si>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</si>
  <si>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</si>
  <si>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</si>
  <si>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</si>
  <si>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</si>
  <si>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</si>
  <si>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</si>
  <si>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</si>
  <si>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ZC</t>
  </si>
  <si>
    <t>III/2522</t>
  </si>
  <si>
    <t>Malá Lehota</t>
  </si>
  <si>
    <t>Celkom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</si>
  <si>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</si>
  <si>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</si>
  <si>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</si>
  <si>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</si>
  <si>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</si>
  <si>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</si>
  <si>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</si>
  <si>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</si>
  <si>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</si>
  <si>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</si>
  <si>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</si>
  <si>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</si>
  <si>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</si>
  <si>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</si>
  <si>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</si>
  <si>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</si>
  <si>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</si>
  <si>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</si>
  <si>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</si>
  <si>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</si>
  <si>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</si>
  <si>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</si>
  <si>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</si>
  <si>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</si>
  <si>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</si>
  <si>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</si>
  <si>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</si>
  <si>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</si>
  <si>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</si>
  <si>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</si>
  <si>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</si>
  <si>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</si>
  <si>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</si>
  <si>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ACL 16-II  s dovozom rozprestrením a zhutnením</t>
  </si>
  <si>
    <r>
      <t>0,7 kg/m</t>
    </r>
    <r>
      <rPr>
        <vertAlign val="superscript"/>
        <sz val="10"/>
        <rFont val="Arial CE"/>
        <charset val="238"/>
      </rPr>
      <t>2</t>
    </r>
  </si>
  <si>
    <t>III/2512 Nová Baňa - Veľká Lehota</t>
  </si>
  <si>
    <t>staničenie v km: 1,075-2,365</t>
  </si>
  <si>
    <t>(Liedl - farma Boroš)</t>
  </si>
  <si>
    <t>ks</t>
  </si>
  <si>
    <t>III/2522 Malá Lehota</t>
  </si>
  <si>
    <t>staničenie v km: 4,514-5,778</t>
  </si>
  <si>
    <t>vybraté úseky</t>
  </si>
  <si>
    <t>40 mm</t>
  </si>
  <si>
    <t>kompl.</t>
  </si>
  <si>
    <t xml:space="preserve">III/2512 Nová Baňa - Veľká Lehota </t>
  </si>
  <si>
    <r>
      <t xml:space="preserve">Nová Baňa </t>
    </r>
    <r>
      <rPr>
        <b/>
        <sz val="11"/>
        <rFont val="Calibri"/>
        <family val="2"/>
        <charset val="238"/>
        <scheme val="minor"/>
      </rPr>
      <t>+ PD DDZ</t>
    </r>
  </si>
  <si>
    <t>III/2512</t>
  </si>
  <si>
    <t>Poznámka: PD DDZ - je potrebné vypracovanie projektu pre dočasné dopravné značenie + prenájom DDZ</t>
  </si>
  <si>
    <t>Príloha č. 2 SP k výzve č. 4</t>
  </si>
  <si>
    <t>Rekonštrukcia a zosilnenie ciest II. a III. triedy vo vlastníctve BBSK - vybrané úseky ciest v okresoch Banská Bystrica, Detva, Zvolen, Žarnovica a Žiar nad Hronom</t>
  </si>
  <si>
    <t>*objednávateľ poskytne zhotoviteľovi ku dňu odovzdania staveniska ohlásenie stavebných úprav</t>
  </si>
  <si>
    <t>*zhotoviteľ si zabezpečí, v zmysle projektu DDZ, určenie DZ a povolenie čiastočnej uzávierky</t>
  </si>
  <si>
    <t xml:space="preserve">Zapílenie asfaltu na hr. 50 mm začiatku a konca úseku </t>
  </si>
  <si>
    <t>Čistenie vozovky-zametanie</t>
  </si>
  <si>
    <t>Frézovanie s naložením a odvozom do 10 km (začiatky a konce, napojenie MK, príp. MO )</t>
  </si>
  <si>
    <t>Asfaltová zálievka pracovných spojov</t>
  </si>
  <si>
    <t>Frézovanie s naložením a odvozom do 10 km (začiatky a konce)</t>
  </si>
  <si>
    <t>Výškova úprava poklopov kanalizačných šácht</t>
  </si>
  <si>
    <t>Projekt dočasného dopravného značenia + prenájom DDZ</t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</si>
</sst>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  <numFmt numFmtId="168" formatCode="#,##0.00;[Red]#,##0.0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21" fillId="0" borderId="0" applyNumberFormat="0" applyFill="0" applyBorder="0" applyProtection="0"/>
  </cellStyleXfs>
  <cellXfs count="202">
    <xf numFmtId="0" fontId="0" fillId="0" borderId="0" xfId="0"/>
    <xf numFmtId="0" fontId="0" fillId="0" borderId="0" xfId="0"/>
    <xf numFmtId="0" fontId="3" fillId="2" borderId="7" xfId="0" applyFont="1" applyFill="1" applyBorder="1" applyAlignment="1">
      <alignment horizontal="center"/>
    </xf>
    <xf numFmtId="164" fontId="3" fillId="2" borderId="9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2" borderId="11" xfId="0" applyFont="1" applyFill="1" applyBorder="1" applyAlignment="1">
      <alignment horizontal="center"/>
    </xf>
    <xf numFmtId="0" fontId="3" fillId="2" borderId="11" xfId="0" applyFont="1" applyFill="1" applyBorder="1" applyAlignment="1"/>
    <xf numFmtId="0" fontId="3" fillId="2" borderId="6" xfId="0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6" fontId="3" fillId="2" borderId="11" xfId="0" applyNumberFormat="1" applyFont="1" applyFill="1" applyBorder="1" applyAlignment="1">
      <alignment horizontal="center"/>
    </xf>
    <xf numFmtId="0" fontId="2" fillId="2" borderId="3" xfId="0" applyFont="1" applyFill="1" applyBorder="1"/>
    <xf numFmtId="165" fontId="2" fillId="2" borderId="2" xfId="0" applyNumberFormat="1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  <xf numFmtId="164" fontId="0" fillId="0" borderId="0" xfId="0" applyNumberFormat="1"/>
    <xf numFmtId="164" fontId="2" fillId="2" borderId="15" xfId="1" applyFont="1" applyFill="1" applyBorder="1" applyAlignment="1">
      <alignment horizontal="center"/>
    </xf>
    <xf numFmtId="0" fontId="5" fillId="0" borderId="0" xfId="4"/>
    <xf numFmtId="4" fontId="0" fillId="0" borderId="0" xfId="0" applyNumberFormat="1"/>
    <xf numFmtId="0" fontId="0" fillId="0" borderId="0" xfId="4" applyFont="1"/>
    <xf numFmtId="0" fontId="7" fillId="0" borderId="0" xfId="4" applyFont="1"/>
    <xf numFmtId="0" fontId="0" fillId="0" borderId="0" xfId="4" applyFont="1" applyFill="1"/>
    <xf numFmtId="0" fontId="5" fillId="0" borderId="0" xfId="4" applyFont="1" applyFill="1"/>
    <xf numFmtId="0" fontId="6" fillId="0" borderId="17" xfId="0" applyFont="1" applyFill="1" applyBorder="1"/>
    <xf numFmtId="0" fontId="0" fillId="0" borderId="0" xfId="0" applyFill="1" applyBorder="1"/>
    <xf numFmtId="0" fontId="6" fillId="0" borderId="0" xfId="0" applyFont="1" applyFill="1" applyBorder="1"/>
    <xf numFmtId="0" fontId="8" fillId="0" borderId="0" xfId="0" applyFont="1"/>
    <xf numFmtId="4" fontId="8" fillId="0" borderId="0" xfId="0" applyNumberFormat="1" applyFont="1"/>
    <xf numFmtId="0" fontId="6" fillId="0" borderId="18" xfId="0" applyFont="1" applyFill="1" applyBorder="1"/>
    <xf numFmtId="0" fontId="6" fillId="0" borderId="19" xfId="0" applyFont="1" applyFill="1" applyBorder="1"/>
    <xf numFmtId="0" fontId="0" fillId="0" borderId="19" xfId="0" applyFont="1" applyFill="1" applyBorder="1"/>
    <xf numFmtId="0" fontId="0" fillId="0" borderId="19" xfId="0" applyFill="1" applyBorder="1"/>
    <xf numFmtId="4" fontId="0" fillId="0" borderId="19" xfId="0" applyNumberFormat="1" applyFont="1" applyFill="1" applyBorder="1"/>
    <xf numFmtId="4" fontId="0" fillId="0" borderId="20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21" xfId="0" applyFont="1" applyFill="1" applyBorder="1" applyAlignment="1"/>
    <xf numFmtId="0" fontId="0" fillId="0" borderId="22" xfId="0" applyFill="1" applyBorder="1"/>
    <xf numFmtId="4" fontId="9" fillId="0" borderId="0" xfId="0" applyNumberFormat="1" applyFont="1" applyFill="1" applyBorder="1"/>
    <xf numFmtId="0" fontId="9" fillId="0" borderId="0" xfId="0" applyFont="1" applyFill="1" applyBorder="1"/>
    <xf numFmtId="4" fontId="0" fillId="0" borderId="21" xfId="0" applyNumberFormat="1" applyFill="1" applyBorder="1"/>
    <xf numFmtId="0" fontId="0" fillId="0" borderId="23" xfId="0" applyFont="1" applyFill="1" applyBorder="1"/>
    <xf numFmtId="2" fontId="0" fillId="0" borderId="24" xfId="0" applyNumberFormat="1" applyFill="1" applyBorder="1"/>
    <xf numFmtId="4" fontId="9" fillId="0" borderId="21" xfId="0" applyNumberFormat="1" applyFont="1" applyFill="1" applyBorder="1"/>
    <xf numFmtId="0" fontId="0" fillId="0" borderId="25" xfId="0" applyFont="1" applyFill="1" applyBorder="1"/>
    <xf numFmtId="2" fontId="0" fillId="0" borderId="26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27" xfId="0" applyFont="1" applyFill="1" applyBorder="1"/>
    <xf numFmtId="2" fontId="0" fillId="0" borderId="28" xfId="0" applyNumberFormat="1" applyFill="1" applyBorder="1"/>
    <xf numFmtId="0" fontId="0" fillId="0" borderId="29" xfId="0" applyFont="1" applyFill="1" applyBorder="1"/>
    <xf numFmtId="2" fontId="0" fillId="0" borderId="30" xfId="0" applyNumberFormat="1" applyFill="1" applyBorder="1"/>
    <xf numFmtId="0" fontId="0" fillId="0" borderId="22" xfId="0" applyFont="1" applyFill="1" applyBorder="1"/>
    <xf numFmtId="2" fontId="0" fillId="0" borderId="0" xfId="0" applyNumberFormat="1" applyFill="1" applyBorder="1"/>
    <xf numFmtId="4" fontId="0" fillId="0" borderId="5" xfId="0" applyNumberFormat="1" applyBorder="1" applyAlignment="1">
      <alignment horizontal="center"/>
    </xf>
    <xf numFmtId="0" fontId="0" fillId="0" borderId="0" xfId="0" applyBorder="1"/>
    <xf numFmtId="4" fontId="0" fillId="0" borderId="5" xfId="0" applyNumberFormat="1" applyBorder="1" applyAlignment="1"/>
    <xf numFmtId="0" fontId="0" fillId="0" borderId="22" xfId="0" applyBorder="1" applyAlignment="1"/>
    <xf numFmtId="4" fontId="0" fillId="0" borderId="0" xfId="0" applyNumberFormat="1" applyBorder="1" applyAlignment="1"/>
    <xf numFmtId="4" fontId="0" fillId="0" borderId="21" xfId="0" applyNumberFormat="1" applyBorder="1" applyAlignment="1"/>
    <xf numFmtId="0" fontId="0" fillId="0" borderId="14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4" fontId="0" fillId="0" borderId="32" xfId="0" applyNumberFormat="1" applyFont="1" applyFill="1" applyBorder="1" applyAlignment="1">
      <alignment horizontal="center"/>
    </xf>
    <xf numFmtId="4" fontId="0" fillId="0" borderId="34" xfId="0" applyNumberFormat="1" applyFont="1" applyFill="1" applyBorder="1" applyAlignment="1">
      <alignment horizontal="center"/>
    </xf>
    <xf numFmtId="0" fontId="10" fillId="0" borderId="0" xfId="0" applyFont="1" applyFill="1" applyBorder="1"/>
    <xf numFmtId="4" fontId="11" fillId="0" borderId="0" xfId="0" applyNumberFormat="1" applyFont="1" applyFill="1" applyBorder="1"/>
    <xf numFmtId="0" fontId="0" fillId="0" borderId="10" xfId="4" applyFont="1" applyFill="1" applyBorder="1" applyAlignment="1">
      <alignment horizontal="left"/>
    </xf>
    <xf numFmtId="0" fontId="5" fillId="0" borderId="11" xfId="4" applyFill="1" applyBorder="1" applyAlignment="1">
      <alignment horizontal="left"/>
    </xf>
    <xf numFmtId="0" fontId="5" fillId="0" borderId="12" xfId="4" applyFill="1" applyBorder="1" applyAlignment="1">
      <alignment horizontal="left"/>
    </xf>
    <xf numFmtId="0" fontId="0" fillId="0" borderId="11" xfId="4" applyFont="1" applyFill="1" applyBorder="1"/>
    <xf numFmtId="0" fontId="10" fillId="0" borderId="35" xfId="4" applyNumberFormat="1" applyFont="1" applyFill="1" applyBorder="1"/>
    <xf numFmtId="167" fontId="10" fillId="0" borderId="36" xfId="0" applyNumberFormat="1" applyFont="1" applyFill="1" applyBorder="1"/>
    <xf numFmtId="4" fontId="10" fillId="0" borderId="36" xfId="0" applyNumberFormat="1" applyFont="1" applyFill="1" applyBorder="1"/>
    <xf numFmtId="4" fontId="10" fillId="0" borderId="37" xfId="0" applyNumberFormat="1" applyFont="1" applyFill="1" applyBorder="1"/>
    <xf numFmtId="4" fontId="10" fillId="0" borderId="0" xfId="0" applyNumberFormat="1" applyFont="1" applyFill="1" applyBorder="1"/>
    <xf numFmtId="4" fontId="0" fillId="0" borderId="21" xfId="0" applyNumberFormat="1" applyFont="1" applyFill="1" applyBorder="1"/>
    <xf numFmtId="167" fontId="10" fillId="0" borderId="39" xfId="0" applyNumberFormat="1" applyFont="1" applyFill="1" applyBorder="1"/>
    <xf numFmtId="167" fontId="10" fillId="0" borderId="37" xfId="0" applyNumberFormat="1" applyFont="1" applyFill="1" applyBorder="1"/>
    <xf numFmtId="4" fontId="10" fillId="0" borderId="21" xfId="0" applyNumberFormat="1" applyFont="1" applyFill="1" applyBorder="1"/>
    <xf numFmtId="0" fontId="10" fillId="0" borderId="46" xfId="0" applyFont="1" applyFill="1" applyBorder="1" applyAlignment="1">
      <alignment vertical="center"/>
    </xf>
    <xf numFmtId="167" fontId="10" fillId="0" borderId="37" xfId="0" applyNumberFormat="1" applyFont="1" applyFill="1" applyBorder="1" applyAlignment="1">
      <alignment vertical="center"/>
    </xf>
    <xf numFmtId="4" fontId="10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 applyBorder="1" applyAlignment="1">
      <alignment horizontal="right"/>
    </xf>
    <xf numFmtId="0" fontId="12" fillId="0" borderId="47" xfId="0" applyFont="1" applyFill="1" applyBorder="1"/>
    <xf numFmtId="0" fontId="10" fillId="0" borderId="51" xfId="0" applyFont="1" applyFill="1" applyBorder="1"/>
    <xf numFmtId="167" fontId="10" fillId="0" borderId="47" xfId="0" applyNumberFormat="1" applyFont="1" applyFill="1" applyBorder="1"/>
    <xf numFmtId="4" fontId="10" fillId="0" borderId="47" xfId="0" applyNumberFormat="1" applyFont="1" applyFill="1" applyBorder="1"/>
    <xf numFmtId="167" fontId="10" fillId="0" borderId="52" xfId="0" applyNumberFormat="1" applyFont="1" applyFill="1" applyBorder="1"/>
    <xf numFmtId="0" fontId="0" fillId="0" borderId="11" xfId="0" applyFont="1" applyFill="1" applyBorder="1"/>
    <xf numFmtId="0" fontId="10" fillId="0" borderId="11" xfId="0" applyFont="1" applyFill="1" applyBorder="1"/>
    <xf numFmtId="167" fontId="10" fillId="0" borderId="11" xfId="0" applyNumberFormat="1" applyFont="1" applyFill="1" applyBorder="1"/>
    <xf numFmtId="4" fontId="10" fillId="0" borderId="11" xfId="0" applyNumberFormat="1" applyFont="1" applyFill="1" applyBorder="1"/>
    <xf numFmtId="4" fontId="14" fillId="0" borderId="54" xfId="0" applyNumberFormat="1" applyFont="1" applyFill="1" applyBorder="1"/>
    <xf numFmtId="4" fontId="14" fillId="0" borderId="55" xfId="0" applyNumberFormat="1" applyFont="1" applyFill="1" applyBorder="1"/>
    <xf numFmtId="4" fontId="15" fillId="0" borderId="55" xfId="0" applyNumberFormat="1" applyFont="1" applyFill="1" applyBorder="1"/>
    <xf numFmtId="4" fontId="15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center"/>
    </xf>
    <xf numFmtId="4" fontId="15" fillId="0" borderId="21" xfId="0" applyNumberFormat="1" applyFont="1" applyFill="1" applyBorder="1"/>
    <xf numFmtId="4" fontId="14" fillId="0" borderId="22" xfId="0" applyNumberFormat="1" applyFont="1" applyFill="1" applyBorder="1"/>
    <xf numFmtId="4" fontId="14" fillId="0" borderId="0" xfId="0" applyNumberFormat="1" applyFont="1" applyFill="1" applyBorder="1"/>
    <xf numFmtId="0" fontId="12" fillId="0" borderId="0" xfId="0" applyFont="1" applyFill="1" applyBorder="1"/>
    <xf numFmtId="4" fontId="9" fillId="0" borderId="21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4" fontId="15" fillId="0" borderId="56" xfId="0" applyNumberFormat="1" applyFont="1" applyFill="1" applyBorder="1"/>
    <xf numFmtId="4" fontId="15" fillId="3" borderId="57" xfId="0" applyNumberFormat="1" applyFont="1" applyFill="1" applyBorder="1"/>
    <xf numFmtId="0" fontId="0" fillId="0" borderId="58" xfId="0" applyFill="1" applyBorder="1"/>
    <xf numFmtId="0" fontId="0" fillId="0" borderId="59" xfId="0" applyFill="1" applyBorder="1"/>
    <xf numFmtId="4" fontId="0" fillId="0" borderId="59" xfId="0" applyNumberFormat="1" applyFill="1" applyBorder="1"/>
    <xf numFmtId="4" fontId="16" fillId="0" borderId="59" xfId="0" applyNumberFormat="1" applyFont="1" applyFill="1" applyBorder="1"/>
    <xf numFmtId="0" fontId="16" fillId="0" borderId="59" xfId="0" applyFont="1" applyFill="1" applyBorder="1"/>
    <xf numFmtId="10" fontId="16" fillId="0" borderId="59" xfId="0" applyNumberFormat="1" applyFont="1" applyFill="1" applyBorder="1"/>
    <xf numFmtId="4" fontId="16" fillId="0" borderId="60" xfId="0" applyNumberFormat="1" applyFont="1" applyFill="1" applyBorder="1"/>
    <xf numFmtId="0" fontId="17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8" fillId="0" borderId="0" xfId="0" applyFont="1" applyFill="1" applyAlignment="1"/>
    <xf numFmtId="4" fontId="19" fillId="0" borderId="0" xfId="0" applyNumberFormat="1" applyFont="1" applyFill="1" applyAlignment="1"/>
    <xf numFmtId="0" fontId="19" fillId="0" borderId="0" xfId="0" applyFont="1" applyFill="1" applyAlignment="1"/>
    <xf numFmtId="4" fontId="19" fillId="0" borderId="0" xfId="0" applyNumberFormat="1" applyFont="1" applyFill="1"/>
    <xf numFmtId="4" fontId="0" fillId="0" borderId="61" xfId="0" applyNumberFormat="1" applyFill="1" applyBorder="1"/>
    <xf numFmtId="0" fontId="6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" fontId="10" fillId="0" borderId="0" xfId="4" applyNumberFormat="1" applyFont="1" applyFill="1" applyBorder="1" applyAlignment="1">
      <alignment vertical="center"/>
    </xf>
    <xf numFmtId="0" fontId="10" fillId="0" borderId="0" xfId="4" applyFont="1" applyFill="1" applyBorder="1" applyAlignment="1">
      <alignment vertical="center"/>
    </xf>
    <xf numFmtId="0" fontId="5" fillId="0" borderId="0" xfId="4" applyFill="1"/>
    <xf numFmtId="0" fontId="6" fillId="0" borderId="0" xfId="4" applyFont="1" applyFill="1" applyAlignment="1">
      <alignment vertical="center"/>
    </xf>
    <xf numFmtId="0" fontId="5" fillId="0" borderId="0" xfId="4" applyFont="1" applyFill="1" applyAlignment="1">
      <alignment vertical="center"/>
    </xf>
    <xf numFmtId="0" fontId="18" fillId="0" borderId="0" xfId="4" applyFont="1" applyFill="1" applyAlignment="1">
      <alignment vertical="center"/>
    </xf>
    <xf numFmtId="4" fontId="15" fillId="0" borderId="0" xfId="4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0" fontId="6" fillId="0" borderId="0" xfId="4" applyFont="1" applyFill="1" applyBorder="1" applyAlignment="1">
      <alignment horizontal="left"/>
    </xf>
    <xf numFmtId="0" fontId="5" fillId="0" borderId="0" xfId="4" applyFont="1" applyFill="1" applyBorder="1"/>
    <xf numFmtId="0" fontId="5" fillId="0" borderId="0" xfId="4" applyFont="1" applyFill="1" applyBorder="1" applyAlignment="1"/>
    <xf numFmtId="0" fontId="5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0" fillId="0" borderId="38" xfId="0" applyFont="1" applyFill="1" applyBorder="1"/>
    <xf numFmtId="0" fontId="0" fillId="0" borderId="8" xfId="0" applyFont="1" applyFill="1" applyBorder="1" applyAlignment="1">
      <alignment horizontal="center"/>
    </xf>
    <xf numFmtId="168" fontId="0" fillId="0" borderId="62" xfId="0" applyNumberFormat="1" applyFont="1" applyFill="1" applyBorder="1" applyAlignment="1">
      <alignment horizontal="right"/>
    </xf>
    <xf numFmtId="0" fontId="0" fillId="0" borderId="40" xfId="0" applyFont="1" applyFill="1" applyBorder="1"/>
    <xf numFmtId="0" fontId="0" fillId="0" borderId="41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42" xfId="0" applyFill="1" applyBorder="1"/>
    <xf numFmtId="0" fontId="0" fillId="0" borderId="63" xfId="0" applyFont="1" applyFill="1" applyBorder="1"/>
    <xf numFmtId="0" fontId="10" fillId="0" borderId="37" xfId="0" applyFont="1" applyFill="1" applyBorder="1"/>
    <xf numFmtId="0" fontId="0" fillId="0" borderId="48" xfId="0" applyFill="1" applyBorder="1" applyAlignment="1">
      <alignment vertical="center"/>
    </xf>
    <xf numFmtId="0" fontId="6" fillId="0" borderId="0" xfId="4" applyFont="1" applyFill="1"/>
    <xf numFmtId="0" fontId="0" fillId="0" borderId="15" xfId="0" applyFont="1" applyFill="1" applyBorder="1" applyAlignment="1">
      <alignment horizontal="center"/>
    </xf>
    <xf numFmtId="0" fontId="3" fillId="0" borderId="0" xfId="4" applyFont="1"/>
    <xf numFmtId="4" fontId="15" fillId="0" borderId="5" xfId="0" applyNumberFormat="1" applyFont="1" applyFill="1" applyBorder="1"/>
    <xf numFmtId="0" fontId="1" fillId="0" borderId="0" xfId="0" applyFont="1"/>
    <xf numFmtId="164" fontId="1" fillId="2" borderId="12" xfId="2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64" fontId="1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4" applyFont="1" applyFill="1" applyBorder="1" applyAlignment="1">
      <alignment horizontal="left"/>
    </xf>
    <xf numFmtId="0" fontId="0" fillId="0" borderId="7" xfId="0" applyFont="1" applyFill="1" applyBorder="1" applyAlignment="1"/>
    <xf numFmtId="0" fontId="0" fillId="0" borderId="43" xfId="4" applyFont="1" applyFill="1" applyBorder="1" applyAlignment="1">
      <alignment vertical="center" wrapText="1"/>
    </xf>
    <xf numFmtId="0" fontId="0" fillId="0" borderId="44" xfId="4" applyFont="1" applyFill="1" applyBorder="1" applyAlignment="1">
      <alignment vertical="center" wrapText="1"/>
    </xf>
    <xf numFmtId="0" fontId="0" fillId="0" borderId="45" xfId="4" applyFont="1" applyFill="1" applyBorder="1" applyAlignment="1">
      <alignment vertical="center" wrapText="1"/>
    </xf>
    <xf numFmtId="0" fontId="0" fillId="0" borderId="64" xfId="4" applyFont="1" applyFill="1" applyBorder="1" applyAlignment="1">
      <alignment horizontal="left"/>
    </xf>
    <xf numFmtId="0" fontId="0" fillId="0" borderId="65" xfId="4" applyFont="1" applyFill="1" applyBorder="1" applyAlignment="1">
      <alignment horizontal="left"/>
    </xf>
    <xf numFmtId="0" fontId="0" fillId="0" borderId="17" xfId="4" applyFont="1" applyFill="1" applyBorder="1" applyAlignment="1">
      <alignment horizontal="left"/>
    </xf>
    <xf numFmtId="0" fontId="0" fillId="0" borderId="12" xfId="4" applyFont="1" applyFill="1" applyBorder="1" applyAlignment="1">
      <alignment horizontal="left"/>
    </xf>
    <xf numFmtId="0" fontId="0" fillId="0" borderId="53" xfId="4" applyFont="1" applyFill="1" applyBorder="1" applyAlignment="1">
      <alignment horizontal="left"/>
    </xf>
    <xf numFmtId="0" fontId="0" fillId="0" borderId="16" xfId="4" applyFont="1" applyFill="1" applyBorder="1" applyAlignment="1">
      <alignment horizontal="left"/>
    </xf>
    <xf numFmtId="0" fontId="6" fillId="0" borderId="0" xfId="4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66" xfId="0" applyFont="1" applyBorder="1" applyAlignment="1">
      <alignment horizontal="center" vertical="center" wrapText="1"/>
    </xf>
    <xf numFmtId="0" fontId="3" fillId="0" borderId="6" xfId="0" applyFont="1" applyFill="1" applyBorder="1" applyAlignment="1"/>
    <xf numFmtId="4" fontId="10" fillId="0" borderId="67" xfId="0" applyNumberFormat="1" applyFont="1" applyFill="1" applyBorder="1"/>
    <xf numFmtId="0" fontId="0" fillId="0" borderId="12" xfId="4" applyFont="1" applyFill="1" applyBorder="1" applyAlignment="1">
      <alignment horizontal="left" wrapText="1"/>
    </xf>
    <xf numFmtId="0" fontId="0" fillId="0" borderId="53" xfId="4" applyFont="1" applyFill="1" applyBorder="1" applyAlignment="1">
      <alignment horizontal="left" wrapText="1"/>
    </xf>
    <xf numFmtId="0" fontId="0" fillId="0" borderId="16" xfId="4" applyFont="1" applyFill="1" applyBorder="1" applyAlignment="1">
      <alignment horizontal="left" wrapText="1"/>
    </xf>
    <xf numFmtId="0" fontId="0" fillId="0" borderId="11" xfId="0" applyFont="1" applyFill="1" applyBorder="1" applyAlignment="1">
      <alignment vertical="center"/>
    </xf>
    <xf numFmtId="0" fontId="10" fillId="0" borderId="35" xfId="4" applyNumberFormat="1" applyFont="1" applyFill="1" applyBorder="1" applyAlignment="1">
      <alignment vertical="center"/>
    </xf>
    <xf numFmtId="167" fontId="10" fillId="0" borderId="36" xfId="0" applyNumberFormat="1" applyFont="1" applyFill="1" applyBorder="1" applyAlignment="1">
      <alignment vertical="center"/>
    </xf>
    <xf numFmtId="4" fontId="10" fillId="0" borderId="36" xfId="0" applyNumberFormat="1" applyFont="1" applyFill="1" applyBorder="1" applyAlignment="1">
      <alignment vertical="center"/>
    </xf>
    <xf numFmtId="4" fontId="10" fillId="0" borderId="37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167" fontId="10" fillId="0" borderId="39" xfId="0" applyNumberFormat="1" applyFont="1" applyFill="1" applyBorder="1" applyAlignment="1">
      <alignment vertical="center"/>
    </xf>
    <xf numFmtId="168" fontId="0" fillId="0" borderId="62" xfId="0" applyNumberFormat="1" applyFont="1" applyFill="1" applyBorder="1" applyAlignment="1">
      <alignment horizontal="right" vertical="center"/>
    </xf>
    <xf numFmtId="0" fontId="10" fillId="0" borderId="37" xfId="0" applyFont="1" applyFill="1" applyBorder="1" applyAlignment="1">
      <alignment vertical="center"/>
    </xf>
    <xf numFmtId="0" fontId="10" fillId="0" borderId="51" xfId="0" applyFont="1" applyFill="1" applyBorder="1" applyAlignment="1">
      <alignment vertical="center"/>
    </xf>
    <xf numFmtId="167" fontId="10" fillId="0" borderId="47" xfId="0" applyNumberFormat="1" applyFont="1" applyFill="1" applyBorder="1" applyAlignment="1">
      <alignment vertical="center"/>
    </xf>
    <xf numFmtId="4" fontId="10" fillId="0" borderId="47" xfId="0" applyNumberFormat="1" applyFont="1" applyFill="1" applyBorder="1" applyAlignment="1">
      <alignment vertical="center"/>
    </xf>
    <xf numFmtId="0" fontId="10" fillId="0" borderId="52" xfId="0" applyFont="1" applyFill="1" applyBorder="1" applyAlignment="1">
      <alignment vertical="center"/>
    </xf>
    <xf numFmtId="167" fontId="10" fillId="0" borderId="52" xfId="0" applyNumberFormat="1" applyFont="1" applyFill="1" applyBorder="1" applyAlignment="1">
      <alignment vertical="center"/>
    </xf>
    <xf numFmtId="4" fontId="10" fillId="0" borderId="52" xfId="0" applyNumberFormat="1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7" fontId="10" fillId="0" borderId="11" xfId="0" applyNumberFormat="1" applyFont="1" applyFill="1" applyBorder="1" applyAlignment="1">
      <alignment vertical="center"/>
    </xf>
    <xf numFmtId="4" fontId="10" fillId="0" borderId="11" xfId="0" applyNumberFormat="1" applyFont="1" applyFill="1" applyBorder="1" applyAlignment="1">
      <alignment vertical="center"/>
    </xf>
  </cellXfs>
  <cellStyles count="6">
    <cellStyle name="Čiarka 2" xfId="3"/>
    <cellStyle name="Čiarka 3" xfId="2"/>
    <cellStyle name="čiarky" xfId="1" builtinId="3"/>
    <cellStyle name="normálne" xfId="0" builtinId="0"/>
    <cellStyle name="Normálne 2" xfId="5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1"/>
  <sheetViews>
    <sheetView topLeftCell="A7" workbookViewId="0">
      <selection activeCell="I20" sqref="I20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1">
      <c r="A1" s="150" t="s">
        <v>62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>
      <c r="A2" s="19"/>
      <c r="B2" s="17"/>
      <c r="C2" s="17"/>
      <c r="D2" s="17"/>
      <c r="E2" s="17"/>
      <c r="F2" s="17"/>
      <c r="G2" s="17"/>
      <c r="H2" s="17"/>
      <c r="I2" s="17"/>
      <c r="J2" s="17"/>
      <c r="K2" s="18"/>
    </row>
    <row r="3" spans="1:11">
      <c r="A3" s="19" t="s">
        <v>14</v>
      </c>
      <c r="B3" s="17"/>
      <c r="C3" s="17"/>
      <c r="D3" s="17"/>
      <c r="E3" s="17"/>
      <c r="F3" s="17"/>
      <c r="G3" s="17"/>
      <c r="H3" s="17"/>
      <c r="I3" s="17"/>
      <c r="J3" s="17"/>
      <c r="K3" s="18"/>
    </row>
    <row r="4" spans="1:11">
      <c r="A4" s="162" t="s">
        <v>63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1">
      <c r="A5" s="20" t="s">
        <v>15</v>
      </c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>
      <c r="A6" s="21"/>
      <c r="B6" s="17"/>
      <c r="C6" s="17"/>
      <c r="D6" s="17"/>
      <c r="E6" s="17"/>
      <c r="F6" s="17"/>
      <c r="G6" s="17"/>
      <c r="H6" s="17"/>
      <c r="I6" s="17"/>
      <c r="J6" s="17"/>
      <c r="K6" s="18"/>
    </row>
    <row r="7" spans="1:11">
      <c r="A7" s="22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>
      <c r="A8" s="22" t="s">
        <v>17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</row>
    <row r="10" spans="1:11">
      <c r="A10" s="19" t="s">
        <v>18</v>
      </c>
      <c r="B10" s="19"/>
      <c r="C10" s="19"/>
      <c r="D10" s="19"/>
      <c r="E10" s="19"/>
      <c r="F10" s="19"/>
      <c r="G10" s="19"/>
      <c r="H10" s="19"/>
      <c r="I10" s="19"/>
      <c r="J10" s="19"/>
      <c r="K10" s="18"/>
    </row>
    <row r="11" spans="1:11">
      <c r="A11" s="23" t="s">
        <v>53</v>
      </c>
      <c r="B11" s="24"/>
      <c r="C11" s="25"/>
      <c r="D11" s="24"/>
      <c r="E11" s="25"/>
      <c r="F11" s="24"/>
      <c r="G11" s="19"/>
      <c r="H11" s="19"/>
      <c r="I11" s="19"/>
      <c r="J11" s="19"/>
      <c r="K11" s="18"/>
    </row>
    <row r="12" spans="1:11" ht="16.5" thickBot="1">
      <c r="A12" s="26"/>
      <c r="B12" s="26"/>
      <c r="C12" s="26"/>
      <c r="D12" s="26"/>
      <c r="E12" s="26"/>
      <c r="F12" s="27"/>
      <c r="G12" s="26"/>
      <c r="H12" s="27"/>
      <c r="I12" s="26"/>
      <c r="J12" s="27"/>
      <c r="K12" s="27"/>
    </row>
    <row r="13" spans="1:11">
      <c r="A13" s="28" t="s">
        <v>19</v>
      </c>
      <c r="B13" s="29"/>
      <c r="C13" s="30"/>
      <c r="D13" s="31" t="s">
        <v>54</v>
      </c>
      <c r="E13" s="30"/>
      <c r="F13" s="32"/>
      <c r="G13" s="30"/>
      <c r="H13" s="32"/>
      <c r="I13" s="30"/>
      <c r="J13" s="32"/>
      <c r="K13" s="33"/>
    </row>
    <row r="14" spans="1:11">
      <c r="A14" s="23" t="s">
        <v>53</v>
      </c>
      <c r="B14" s="24"/>
      <c r="C14" s="24"/>
      <c r="D14" s="24" t="s">
        <v>55</v>
      </c>
      <c r="E14" s="24"/>
      <c r="F14" s="34"/>
      <c r="G14" s="24"/>
      <c r="H14" s="35"/>
      <c r="I14" s="35"/>
      <c r="J14" s="35"/>
      <c r="K14" s="36"/>
    </row>
    <row r="15" spans="1:11" ht="15.75" thickBot="1">
      <c r="A15" s="37"/>
      <c r="B15" s="24"/>
      <c r="C15" s="24"/>
      <c r="D15" s="24"/>
      <c r="E15" s="24"/>
      <c r="F15" s="34"/>
      <c r="G15" s="24"/>
      <c r="H15" s="38"/>
      <c r="I15" s="39"/>
      <c r="J15" s="34"/>
      <c r="K15" s="40"/>
    </row>
    <row r="16" spans="1:11">
      <c r="A16" s="41" t="s">
        <v>20</v>
      </c>
      <c r="B16" s="42">
        <v>1264</v>
      </c>
      <c r="C16" s="24" t="s">
        <v>21</v>
      </c>
      <c r="D16" s="24"/>
      <c r="E16" s="24"/>
      <c r="F16" s="34"/>
      <c r="G16" s="24"/>
      <c r="H16" s="38"/>
      <c r="I16" s="39"/>
      <c r="J16" s="34"/>
      <c r="K16" s="43"/>
    </row>
    <row r="17" spans="1:11">
      <c r="A17" s="44" t="s">
        <v>22</v>
      </c>
      <c r="B17" s="45">
        <v>5.5</v>
      </c>
      <c r="C17" s="24" t="s">
        <v>21</v>
      </c>
      <c r="D17" s="24"/>
      <c r="E17" s="24"/>
      <c r="F17" s="34"/>
      <c r="G17" s="24"/>
      <c r="H17" s="34"/>
      <c r="I17" s="24"/>
      <c r="J17" s="46"/>
      <c r="K17" s="40"/>
    </row>
    <row r="18" spans="1:11">
      <c r="A18" s="47" t="s">
        <v>23</v>
      </c>
      <c r="B18" s="48">
        <f>B16*B17</f>
        <v>6952</v>
      </c>
      <c r="C18" s="24" t="s">
        <v>24</v>
      </c>
      <c r="D18" s="24"/>
      <c r="E18" s="24"/>
      <c r="F18" s="34"/>
      <c r="G18" s="24"/>
      <c r="H18" s="34"/>
      <c r="I18" s="24"/>
      <c r="J18" s="46"/>
      <c r="K18" s="40"/>
    </row>
    <row r="19" spans="1:11" ht="15.75" thickBot="1">
      <c r="A19" s="49" t="s">
        <v>25</v>
      </c>
      <c r="B19" s="50">
        <v>218</v>
      </c>
      <c r="C19" s="37" t="s">
        <v>24</v>
      </c>
      <c r="D19" s="24"/>
      <c r="E19" s="24"/>
      <c r="F19" s="34"/>
      <c r="G19" s="24"/>
      <c r="H19" s="34"/>
      <c r="I19" s="24"/>
      <c r="J19" s="46"/>
      <c r="K19" s="40"/>
    </row>
    <row r="20" spans="1:11" ht="15.75" thickBot="1">
      <c r="A20" s="51"/>
      <c r="B20" s="52"/>
      <c r="C20" s="24"/>
      <c r="D20" s="24"/>
      <c r="E20" s="24"/>
      <c r="F20" s="34"/>
      <c r="G20" s="24"/>
      <c r="H20" s="34"/>
      <c r="I20" s="24"/>
      <c r="J20" s="46"/>
      <c r="K20" s="40"/>
    </row>
    <row r="21" spans="1:11" ht="15.75" thickBot="1">
      <c r="A21" s="51"/>
      <c r="B21" s="52"/>
      <c r="C21" s="24"/>
      <c r="D21" s="24"/>
      <c r="E21" s="24"/>
      <c r="F21" s="53" t="s">
        <v>26</v>
      </c>
      <c r="G21" s="54"/>
      <c r="H21" s="55" t="s">
        <v>27</v>
      </c>
      <c r="I21" s="56"/>
      <c r="J21" s="57"/>
      <c r="K21" s="58"/>
    </row>
    <row r="22" spans="1:11" ht="15.75" thickBot="1">
      <c r="A22" s="149" t="s">
        <v>28</v>
      </c>
      <c r="B22" s="59"/>
      <c r="C22" s="60"/>
      <c r="D22" s="61" t="s">
        <v>29</v>
      </c>
      <c r="E22" s="62" t="s">
        <v>30</v>
      </c>
      <c r="F22" s="63" t="s">
        <v>31</v>
      </c>
      <c r="G22" s="62" t="s">
        <v>32</v>
      </c>
      <c r="H22" s="64" t="s">
        <v>31</v>
      </c>
      <c r="I22" s="65"/>
      <c r="J22" s="66"/>
      <c r="K22" s="40"/>
    </row>
    <row r="23" spans="1:11">
      <c r="A23" s="67" t="s">
        <v>66</v>
      </c>
      <c r="B23" s="68"/>
      <c r="C23" s="69"/>
      <c r="D23" s="70" t="s">
        <v>21</v>
      </c>
      <c r="E23" s="71" t="s">
        <v>33</v>
      </c>
      <c r="F23" s="72"/>
      <c r="G23" s="73">
        <f>B17*2</f>
        <v>11</v>
      </c>
      <c r="H23" s="74">
        <f>F23*G23</f>
        <v>0</v>
      </c>
      <c r="I23" s="65"/>
      <c r="J23" s="75"/>
      <c r="K23" s="76"/>
    </row>
    <row r="24" spans="1:11">
      <c r="A24" s="179" t="s">
        <v>67</v>
      </c>
      <c r="B24" s="165"/>
      <c r="C24" s="165"/>
      <c r="D24" s="137" t="s">
        <v>34</v>
      </c>
      <c r="E24" s="138"/>
      <c r="F24" s="77"/>
      <c r="G24" s="139">
        <f>B18+B19</f>
        <v>7170</v>
      </c>
      <c r="H24" s="74">
        <f t="shared" ref="H24:H29" si="0">F24*G24</f>
        <v>0</v>
      </c>
      <c r="I24" s="65"/>
      <c r="J24" s="75"/>
      <c r="K24" s="76"/>
    </row>
    <row r="25" spans="1:11">
      <c r="A25" s="140" t="s">
        <v>35</v>
      </c>
      <c r="B25" s="141"/>
      <c r="C25" s="144"/>
      <c r="D25" s="145" t="s">
        <v>34</v>
      </c>
      <c r="E25" s="146" t="s">
        <v>48</v>
      </c>
      <c r="F25" s="78"/>
      <c r="G25" s="74">
        <f>B18+B19</f>
        <v>7170</v>
      </c>
      <c r="H25" s="74">
        <f t="shared" si="0"/>
        <v>0</v>
      </c>
      <c r="I25" s="65"/>
      <c r="J25" s="75"/>
      <c r="K25" s="79"/>
    </row>
    <row r="26" spans="1:11" ht="30.75" customHeight="1">
      <c r="A26" s="166" t="s">
        <v>68</v>
      </c>
      <c r="B26" s="167"/>
      <c r="C26" s="168"/>
      <c r="D26" s="147" t="s">
        <v>34</v>
      </c>
      <c r="E26" s="80" t="s">
        <v>33</v>
      </c>
      <c r="F26" s="81"/>
      <c r="G26" s="82">
        <v>210</v>
      </c>
      <c r="H26" s="74">
        <f t="shared" si="0"/>
        <v>0</v>
      </c>
      <c r="I26" s="65"/>
      <c r="J26" s="83"/>
      <c r="K26" s="79"/>
    </row>
    <row r="27" spans="1:11">
      <c r="A27" s="142" t="s">
        <v>36</v>
      </c>
      <c r="B27" s="143"/>
      <c r="C27" s="143"/>
      <c r="D27" s="84" t="s">
        <v>37</v>
      </c>
      <c r="E27" s="85" t="s">
        <v>56</v>
      </c>
      <c r="F27" s="86"/>
      <c r="G27" s="87">
        <f>B18+B19</f>
        <v>7170</v>
      </c>
      <c r="H27" s="74">
        <f t="shared" si="0"/>
        <v>0</v>
      </c>
      <c r="I27" s="65"/>
      <c r="J27" s="75"/>
      <c r="K27" s="79"/>
    </row>
    <row r="28" spans="1:11">
      <c r="A28" s="169" t="s">
        <v>47</v>
      </c>
      <c r="B28" s="170"/>
      <c r="C28" s="171"/>
      <c r="D28" s="84" t="s">
        <v>37</v>
      </c>
      <c r="E28" s="85" t="s">
        <v>33</v>
      </c>
      <c r="F28" s="88"/>
      <c r="G28" s="87">
        <f>B18-(20*5.5)</f>
        <v>6842</v>
      </c>
      <c r="H28" s="74">
        <f t="shared" si="0"/>
        <v>0</v>
      </c>
      <c r="I28" s="65"/>
      <c r="J28" s="75"/>
      <c r="K28" s="79"/>
    </row>
    <row r="29" spans="1:11" ht="15.75" thickBot="1">
      <c r="A29" s="172" t="s">
        <v>69</v>
      </c>
      <c r="B29" s="173"/>
      <c r="C29" s="174"/>
      <c r="D29" s="89" t="s">
        <v>21</v>
      </c>
      <c r="E29" s="90"/>
      <c r="F29" s="91"/>
      <c r="G29" s="92">
        <f>B16+4*B17</f>
        <v>1286</v>
      </c>
      <c r="H29" s="180">
        <f t="shared" si="0"/>
        <v>0</v>
      </c>
      <c r="I29" s="65"/>
      <c r="J29" s="75"/>
      <c r="K29" s="79"/>
    </row>
    <row r="30" spans="1:11" ht="15.75" thickBot="1">
      <c r="A30" s="93"/>
      <c r="B30" s="94"/>
      <c r="C30" s="94"/>
      <c r="D30" s="94"/>
      <c r="E30" s="95"/>
      <c r="F30" s="95"/>
      <c r="G30" s="95" t="s">
        <v>9</v>
      </c>
      <c r="H30" s="151">
        <f>SUM(H23:H29)</f>
        <v>0</v>
      </c>
      <c r="I30" s="96"/>
      <c r="J30" s="97"/>
      <c r="K30" s="98"/>
    </row>
    <row r="31" spans="1:11" ht="15.75" thickBot="1">
      <c r="A31" s="99"/>
      <c r="B31" s="100"/>
      <c r="C31" s="100"/>
      <c r="D31" s="100"/>
      <c r="E31" s="101"/>
      <c r="F31" s="96"/>
      <c r="G31" s="96"/>
      <c r="H31" s="96"/>
      <c r="I31" s="96"/>
      <c r="J31" s="97" t="s">
        <v>38</v>
      </c>
      <c r="K31" s="102" t="s">
        <v>39</v>
      </c>
    </row>
    <row r="32" spans="1:11" ht="15.75" thickBot="1">
      <c r="A32" s="99"/>
      <c r="B32" s="100"/>
      <c r="C32" s="100"/>
      <c r="D32" s="100"/>
      <c r="E32" s="96"/>
      <c r="F32" s="96"/>
      <c r="G32" s="96"/>
      <c r="H32" s="96" t="s">
        <v>40</v>
      </c>
      <c r="I32" s="103" t="s">
        <v>31</v>
      </c>
      <c r="J32" s="104">
        <f>H30*0.2</f>
        <v>0</v>
      </c>
      <c r="K32" s="105">
        <f>H30*1.2</f>
        <v>0</v>
      </c>
    </row>
    <row r="33" spans="1:13" ht="15.75" thickBot="1">
      <c r="A33" s="106"/>
      <c r="B33" s="107"/>
      <c r="C33" s="107"/>
      <c r="D33" s="107"/>
      <c r="E33" s="107"/>
      <c r="F33" s="108"/>
      <c r="G33" s="109"/>
      <c r="H33" s="109"/>
      <c r="I33" s="110"/>
      <c r="J33" s="111"/>
      <c r="K33" s="112"/>
    </row>
    <row r="34" spans="1:13" ht="15.75" thickBot="1">
      <c r="A34" s="113"/>
      <c r="B34" s="114"/>
      <c r="C34" s="114"/>
      <c r="D34" s="114"/>
      <c r="E34" s="114"/>
      <c r="F34" s="115"/>
      <c r="G34" s="116"/>
      <c r="H34" s="117"/>
      <c r="I34" s="118"/>
      <c r="J34" s="119"/>
      <c r="K34" s="120"/>
    </row>
    <row r="35" spans="1:13">
      <c r="A35" s="121" t="s">
        <v>41</v>
      </c>
      <c r="B35" s="122"/>
      <c r="C35" s="122"/>
      <c r="D35" s="122"/>
      <c r="E35" s="122"/>
      <c r="F35" s="122"/>
      <c r="G35" s="123"/>
      <c r="H35" s="123"/>
      <c r="I35" s="124"/>
      <c r="J35" s="123"/>
      <c r="K35" s="123"/>
      <c r="L35" s="125"/>
      <c r="M35" s="125"/>
    </row>
    <row r="36" spans="1:13">
      <c r="A36" s="126" t="s">
        <v>42</v>
      </c>
      <c r="B36" s="127"/>
      <c r="C36" s="127"/>
      <c r="D36" s="127"/>
      <c r="E36" s="127"/>
      <c r="F36" s="127"/>
      <c r="G36" s="128"/>
      <c r="H36" s="128"/>
      <c r="I36" s="129"/>
      <c r="J36" s="130"/>
      <c r="K36" s="131"/>
      <c r="L36" s="125"/>
      <c r="M36" s="125"/>
    </row>
    <row r="37" spans="1:13" ht="15" customHeight="1">
      <c r="A37" s="175" t="s">
        <v>43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</row>
    <row r="38" spans="1:13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</row>
    <row r="39" spans="1:13">
      <c r="F39" s="18"/>
      <c r="H39" s="18"/>
      <c r="J39" s="18"/>
      <c r="K39" s="18"/>
    </row>
    <row r="40" spans="1:13">
      <c r="A40" s="132"/>
      <c r="B40" s="132"/>
      <c r="C40" s="133"/>
      <c r="D40" s="134"/>
      <c r="E40" s="134"/>
      <c r="F40" s="134"/>
      <c r="G40" s="135" t="s">
        <v>44</v>
      </c>
      <c r="H40" s="135"/>
      <c r="I40" s="135"/>
      <c r="J40" s="18"/>
      <c r="K40" s="18"/>
    </row>
    <row r="41" spans="1:13">
      <c r="A41" s="164" t="s">
        <v>45</v>
      </c>
      <c r="B41" s="164"/>
      <c r="C41" s="164"/>
      <c r="D41" s="136"/>
      <c r="E41" s="136"/>
      <c r="F41" s="133"/>
      <c r="G41" s="135" t="s">
        <v>46</v>
      </c>
      <c r="H41" s="135"/>
      <c r="I41" s="135"/>
      <c r="J41" s="18"/>
      <c r="K41" s="18"/>
    </row>
  </sheetData>
  <mergeCells count="8">
    <mergeCell ref="A4:K4"/>
    <mergeCell ref="A41:C41"/>
    <mergeCell ref="A24:C24"/>
    <mergeCell ref="A26:C26"/>
    <mergeCell ref="A28:C28"/>
    <mergeCell ref="A29:C29"/>
    <mergeCell ref="A37:M37"/>
    <mergeCell ref="A38:M38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2"/>
  <sheetViews>
    <sheetView topLeftCell="A4" workbookViewId="0">
      <selection activeCell="K23" sqref="K23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1">
      <c r="A1" s="150" t="s">
        <v>62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>
      <c r="A2" s="19"/>
      <c r="B2" s="17"/>
      <c r="C2" s="17"/>
      <c r="D2" s="17"/>
      <c r="E2" s="17"/>
      <c r="F2" s="17"/>
      <c r="G2" s="17"/>
      <c r="H2" s="17"/>
      <c r="I2" s="17"/>
      <c r="J2" s="17"/>
      <c r="K2" s="18"/>
    </row>
    <row r="3" spans="1:11">
      <c r="A3" s="19" t="s">
        <v>14</v>
      </c>
      <c r="B3" s="17"/>
      <c r="C3" s="17"/>
      <c r="D3" s="148"/>
      <c r="E3" s="17"/>
      <c r="F3" s="17"/>
      <c r="G3" s="17"/>
      <c r="H3" s="17"/>
      <c r="I3" s="17"/>
      <c r="J3" s="17"/>
      <c r="K3" s="18"/>
    </row>
    <row r="4" spans="1:11">
      <c r="A4" s="162" t="s">
        <v>63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1">
      <c r="A5" s="20" t="s">
        <v>15</v>
      </c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>
      <c r="A6" s="21"/>
      <c r="B6" s="17"/>
      <c r="C6" s="17"/>
      <c r="D6" s="17"/>
      <c r="E6" s="17"/>
      <c r="F6" s="17"/>
      <c r="G6" s="17"/>
      <c r="H6" s="17"/>
      <c r="I6" s="17"/>
      <c r="J6" s="17"/>
      <c r="K6" s="18"/>
    </row>
    <row r="7" spans="1:11">
      <c r="A7" s="22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>
      <c r="A8" s="22" t="s">
        <v>17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</row>
    <row r="10" spans="1:11">
      <c r="A10" s="19" t="s">
        <v>18</v>
      </c>
      <c r="B10" s="19"/>
      <c r="C10" s="19"/>
      <c r="D10" s="19"/>
      <c r="E10" s="19"/>
      <c r="F10" s="19"/>
      <c r="G10" s="19"/>
      <c r="H10" s="19"/>
      <c r="I10" s="19"/>
      <c r="J10" s="19"/>
      <c r="K10" s="18"/>
    </row>
    <row r="11" spans="1:11">
      <c r="A11" s="23" t="s">
        <v>49</v>
      </c>
      <c r="B11" s="24"/>
      <c r="C11" s="25"/>
      <c r="D11" s="24"/>
      <c r="E11" s="25"/>
      <c r="F11" s="24"/>
      <c r="G11" s="19"/>
      <c r="H11" s="19"/>
      <c r="I11" s="19"/>
      <c r="J11" s="19"/>
      <c r="K11" s="18"/>
    </row>
    <row r="12" spans="1:11" ht="16.5" thickBot="1">
      <c r="A12" s="26"/>
      <c r="B12" s="26"/>
      <c r="C12" s="26"/>
      <c r="D12" s="26"/>
      <c r="E12" s="26"/>
      <c r="F12" s="27"/>
      <c r="G12" s="26"/>
      <c r="H12" s="27"/>
      <c r="I12" s="26"/>
      <c r="J12" s="27"/>
      <c r="K12" s="27"/>
    </row>
    <row r="13" spans="1:11">
      <c r="A13" s="28" t="s">
        <v>19</v>
      </c>
      <c r="B13" s="29"/>
      <c r="C13" s="30"/>
      <c r="D13" s="31" t="s">
        <v>50</v>
      </c>
      <c r="E13" s="30"/>
      <c r="F13" s="32"/>
      <c r="G13" s="30"/>
      <c r="H13" s="32"/>
      <c r="I13" s="30"/>
      <c r="J13" s="32"/>
      <c r="K13" s="33"/>
    </row>
    <row r="14" spans="1:11">
      <c r="A14" s="23" t="s">
        <v>58</v>
      </c>
      <c r="B14" s="24"/>
      <c r="C14" s="24"/>
      <c r="D14" s="24" t="s">
        <v>51</v>
      </c>
      <c r="E14" s="24"/>
      <c r="F14" s="34"/>
      <c r="G14" s="24"/>
      <c r="H14" s="35"/>
      <c r="I14" s="35"/>
      <c r="J14" s="35"/>
      <c r="K14" s="36"/>
    </row>
    <row r="15" spans="1:11" ht="15.75" thickBot="1">
      <c r="A15" s="37"/>
      <c r="B15" s="24"/>
      <c r="C15" s="24"/>
      <c r="D15" s="24"/>
      <c r="E15" s="24"/>
      <c r="F15" s="34"/>
      <c r="G15" s="24"/>
      <c r="H15" s="38"/>
      <c r="I15" s="39"/>
      <c r="J15" s="34"/>
      <c r="K15" s="40"/>
    </row>
    <row r="16" spans="1:11">
      <c r="A16" s="41" t="s">
        <v>20</v>
      </c>
      <c r="B16" s="42">
        <v>1290</v>
      </c>
      <c r="C16" s="24" t="s">
        <v>21</v>
      </c>
      <c r="D16" s="24"/>
      <c r="E16" s="24"/>
      <c r="F16" s="34"/>
      <c r="G16" s="24"/>
      <c r="H16" s="38"/>
      <c r="I16" s="39"/>
      <c r="J16" s="34"/>
      <c r="K16" s="43"/>
    </row>
    <row r="17" spans="1:11">
      <c r="A17" s="44" t="s">
        <v>22</v>
      </c>
      <c r="B17" s="45">
        <v>6.19</v>
      </c>
      <c r="C17" s="24" t="s">
        <v>21</v>
      </c>
      <c r="D17" s="24"/>
      <c r="E17" s="24"/>
      <c r="F17" s="34"/>
      <c r="G17" s="24"/>
      <c r="H17" s="34"/>
      <c r="I17" s="24"/>
      <c r="J17" s="46"/>
      <c r="K17" s="40"/>
    </row>
    <row r="18" spans="1:11">
      <c r="A18" s="47" t="s">
        <v>23</v>
      </c>
      <c r="B18" s="48">
        <f>B16*B17</f>
        <v>7985.1</v>
      </c>
      <c r="C18" s="24" t="s">
        <v>24</v>
      </c>
      <c r="D18" s="24"/>
      <c r="E18" s="24"/>
      <c r="F18" s="34"/>
      <c r="G18" s="24"/>
      <c r="H18" s="34"/>
      <c r="I18" s="24"/>
      <c r="J18" s="46"/>
      <c r="K18" s="40"/>
    </row>
    <row r="19" spans="1:11" ht="15.75" thickBot="1">
      <c r="A19" s="49" t="s">
        <v>25</v>
      </c>
      <c r="B19" s="50">
        <v>420</v>
      </c>
      <c r="C19" s="37" t="s">
        <v>24</v>
      </c>
      <c r="D19" s="24"/>
      <c r="E19" s="24"/>
      <c r="F19" s="34"/>
      <c r="G19" s="24"/>
      <c r="H19" s="34"/>
      <c r="I19" s="24"/>
      <c r="J19" s="46"/>
      <c r="K19" s="40"/>
    </row>
    <row r="20" spans="1:11" ht="15.75" thickBot="1">
      <c r="A20" s="51"/>
      <c r="B20" s="52"/>
      <c r="C20" s="24"/>
      <c r="D20" s="24"/>
      <c r="E20" s="24"/>
      <c r="F20" s="34"/>
      <c r="G20" s="24"/>
      <c r="H20" s="34"/>
      <c r="I20" s="24"/>
      <c r="J20" s="46"/>
      <c r="K20" s="40"/>
    </row>
    <row r="21" spans="1:11" ht="15.75" thickBot="1">
      <c r="A21" s="51"/>
      <c r="B21" s="52"/>
      <c r="C21" s="24"/>
      <c r="D21" s="24"/>
      <c r="E21" s="24"/>
      <c r="F21" s="53" t="s">
        <v>26</v>
      </c>
      <c r="G21" s="54"/>
      <c r="H21" s="55" t="s">
        <v>27</v>
      </c>
      <c r="I21" s="56"/>
      <c r="J21" s="57"/>
      <c r="K21" s="58"/>
    </row>
    <row r="22" spans="1:11" ht="15.75" thickBot="1">
      <c r="A22" s="149" t="s">
        <v>28</v>
      </c>
      <c r="B22" s="59"/>
      <c r="C22" s="60"/>
      <c r="D22" s="61" t="s">
        <v>29</v>
      </c>
      <c r="E22" s="62" t="s">
        <v>30</v>
      </c>
      <c r="F22" s="63" t="s">
        <v>31</v>
      </c>
      <c r="G22" s="62" t="s">
        <v>32</v>
      </c>
      <c r="H22" s="64" t="s">
        <v>31</v>
      </c>
      <c r="I22" s="65"/>
      <c r="J22" s="66"/>
      <c r="K22" s="40"/>
    </row>
    <row r="23" spans="1:11">
      <c r="A23" s="67" t="s">
        <v>66</v>
      </c>
      <c r="B23" s="68"/>
      <c r="C23" s="69"/>
      <c r="D23" s="70" t="s">
        <v>21</v>
      </c>
      <c r="E23" s="185" t="s">
        <v>33</v>
      </c>
      <c r="F23" s="186"/>
      <c r="G23" s="187">
        <f>B17*2</f>
        <v>12.38</v>
      </c>
      <c r="H23" s="188">
        <f>F23*G23</f>
        <v>0</v>
      </c>
      <c r="I23" s="65"/>
      <c r="J23" s="75"/>
      <c r="K23" s="76"/>
    </row>
    <row r="24" spans="1:11">
      <c r="A24" s="179" t="s">
        <v>67</v>
      </c>
      <c r="B24" s="165"/>
      <c r="C24" s="165"/>
      <c r="D24" s="137" t="s">
        <v>34</v>
      </c>
      <c r="E24" s="189"/>
      <c r="F24" s="190"/>
      <c r="G24" s="191">
        <f>B18+B19</f>
        <v>8405.1</v>
      </c>
      <c r="H24" s="188">
        <f t="shared" ref="H24:H30" si="0">F24*G24</f>
        <v>0</v>
      </c>
      <c r="I24" s="65"/>
      <c r="J24" s="75"/>
      <c r="K24" s="76"/>
    </row>
    <row r="25" spans="1:11">
      <c r="A25" s="140" t="s">
        <v>35</v>
      </c>
      <c r="B25" s="141"/>
      <c r="C25" s="144"/>
      <c r="D25" s="145" t="s">
        <v>34</v>
      </c>
      <c r="E25" s="192" t="s">
        <v>48</v>
      </c>
      <c r="F25" s="81"/>
      <c r="G25" s="188">
        <f>B18+B19</f>
        <v>8405.1</v>
      </c>
      <c r="H25" s="188">
        <f t="shared" si="0"/>
        <v>0</v>
      </c>
      <c r="I25" s="65"/>
      <c r="J25" s="75"/>
      <c r="K25" s="79"/>
    </row>
    <row r="26" spans="1:11" ht="28.5" customHeight="1">
      <c r="A26" s="166" t="s">
        <v>70</v>
      </c>
      <c r="B26" s="167"/>
      <c r="C26" s="168"/>
      <c r="D26" s="147" t="s">
        <v>34</v>
      </c>
      <c r="E26" s="80" t="s">
        <v>33</v>
      </c>
      <c r="F26" s="81"/>
      <c r="G26" s="82">
        <f>B18+B19</f>
        <v>8405.1</v>
      </c>
      <c r="H26" s="188">
        <f t="shared" si="0"/>
        <v>0</v>
      </c>
      <c r="I26" s="65"/>
      <c r="J26" s="83"/>
      <c r="K26" s="79"/>
    </row>
    <row r="27" spans="1:11">
      <c r="A27" s="142" t="s">
        <v>36</v>
      </c>
      <c r="B27" s="143"/>
      <c r="C27" s="143"/>
      <c r="D27" s="84" t="s">
        <v>37</v>
      </c>
      <c r="E27" s="193" t="s">
        <v>33</v>
      </c>
      <c r="F27" s="194"/>
      <c r="G27" s="195">
        <f>B18+B19</f>
        <v>8405.1</v>
      </c>
      <c r="H27" s="188">
        <f t="shared" si="0"/>
        <v>0</v>
      </c>
      <c r="I27" s="65"/>
      <c r="J27" s="75"/>
      <c r="K27" s="79"/>
    </row>
    <row r="28" spans="1:11">
      <c r="A28" s="172" t="s">
        <v>71</v>
      </c>
      <c r="B28" s="173"/>
      <c r="C28" s="173"/>
      <c r="D28" s="89" t="s">
        <v>52</v>
      </c>
      <c r="E28" s="196"/>
      <c r="F28" s="197"/>
      <c r="G28" s="198">
        <v>39</v>
      </c>
      <c r="H28" s="188">
        <f t="shared" si="0"/>
        <v>0</v>
      </c>
      <c r="I28" s="65"/>
      <c r="J28" s="75"/>
      <c r="K28" s="79"/>
    </row>
    <row r="29" spans="1:11">
      <c r="A29" s="172" t="s">
        <v>69</v>
      </c>
      <c r="B29" s="173"/>
      <c r="C29" s="174"/>
      <c r="D29" s="89" t="s">
        <v>21</v>
      </c>
      <c r="E29" s="199"/>
      <c r="F29" s="200"/>
      <c r="G29" s="201">
        <f>B16+4*B17+200</f>
        <v>1514.76</v>
      </c>
      <c r="H29" s="188">
        <f t="shared" si="0"/>
        <v>0</v>
      </c>
      <c r="I29" s="65"/>
      <c r="J29" s="75"/>
      <c r="K29" s="79"/>
    </row>
    <row r="30" spans="1:11" ht="32.25" customHeight="1" thickBot="1">
      <c r="A30" s="181" t="s">
        <v>72</v>
      </c>
      <c r="B30" s="182"/>
      <c r="C30" s="183"/>
      <c r="D30" s="184" t="s">
        <v>57</v>
      </c>
      <c r="E30" s="199"/>
      <c r="F30" s="200"/>
      <c r="G30" s="201">
        <v>1</v>
      </c>
      <c r="H30" s="198">
        <f t="shared" si="0"/>
        <v>0</v>
      </c>
      <c r="I30" s="65"/>
      <c r="J30" s="75"/>
      <c r="K30" s="79"/>
    </row>
    <row r="31" spans="1:11" ht="15.75" thickBot="1">
      <c r="A31" s="93"/>
      <c r="B31" s="94"/>
      <c r="C31" s="94"/>
      <c r="D31" s="94"/>
      <c r="E31" s="95"/>
      <c r="F31" s="95"/>
      <c r="G31" s="95" t="s">
        <v>9</v>
      </c>
      <c r="H31" s="151">
        <f>SUM(H23:H30)</f>
        <v>0</v>
      </c>
      <c r="I31" s="96"/>
      <c r="J31" s="97"/>
      <c r="K31" s="98"/>
    </row>
    <row r="32" spans="1:11" ht="15.75" thickBot="1">
      <c r="A32" s="99"/>
      <c r="B32" s="100"/>
      <c r="C32" s="100"/>
      <c r="D32" s="100"/>
      <c r="E32" s="101"/>
      <c r="F32" s="96"/>
      <c r="G32" s="96"/>
      <c r="H32" s="96"/>
      <c r="I32" s="96"/>
      <c r="J32" s="97" t="s">
        <v>38</v>
      </c>
      <c r="K32" s="102" t="s">
        <v>39</v>
      </c>
    </row>
    <row r="33" spans="1:13" ht="15.75" thickBot="1">
      <c r="A33" s="99"/>
      <c r="B33" s="100"/>
      <c r="C33" s="100"/>
      <c r="D33" s="100"/>
      <c r="E33" s="96"/>
      <c r="F33" s="96"/>
      <c r="G33" s="96"/>
      <c r="H33" s="96" t="s">
        <v>40</v>
      </c>
      <c r="I33" s="103" t="s">
        <v>31</v>
      </c>
      <c r="J33" s="104">
        <f>H31*0.2</f>
        <v>0</v>
      </c>
      <c r="K33" s="105">
        <f>H31*1.2</f>
        <v>0</v>
      </c>
    </row>
    <row r="34" spans="1:13" ht="15.75" thickBot="1">
      <c r="A34" s="106"/>
      <c r="B34" s="107"/>
      <c r="C34" s="107"/>
      <c r="D34" s="107"/>
      <c r="E34" s="107"/>
      <c r="F34" s="108"/>
      <c r="G34" s="109"/>
      <c r="H34" s="109"/>
      <c r="I34" s="110"/>
      <c r="J34" s="111"/>
      <c r="K34" s="112"/>
    </row>
    <row r="35" spans="1:13" ht="15.75" thickBot="1">
      <c r="A35" s="113"/>
      <c r="B35" s="114"/>
      <c r="C35" s="114"/>
      <c r="D35" s="114"/>
      <c r="E35" s="114"/>
      <c r="F35" s="115"/>
      <c r="G35" s="116"/>
      <c r="H35" s="117"/>
      <c r="I35" s="118"/>
      <c r="J35" s="119"/>
      <c r="K35" s="120"/>
    </row>
    <row r="36" spans="1:13">
      <c r="A36" s="121" t="s">
        <v>41</v>
      </c>
      <c r="B36" s="122"/>
      <c r="C36" s="122"/>
      <c r="D36" s="122"/>
      <c r="E36" s="122"/>
      <c r="F36" s="122"/>
      <c r="G36" s="123"/>
      <c r="H36" s="123"/>
      <c r="I36" s="124"/>
      <c r="J36" s="123"/>
      <c r="K36" s="123"/>
      <c r="L36" s="125"/>
      <c r="M36" s="125"/>
    </row>
    <row r="37" spans="1:13">
      <c r="A37" s="126" t="s">
        <v>42</v>
      </c>
      <c r="B37" s="127"/>
      <c r="C37" s="127"/>
      <c r="D37" s="127"/>
      <c r="E37" s="127"/>
      <c r="F37" s="127"/>
      <c r="G37" s="128"/>
      <c r="H37" s="128"/>
      <c r="I37" s="129"/>
      <c r="J37" s="130"/>
      <c r="K37" s="131"/>
      <c r="L37" s="125"/>
      <c r="M37" s="125"/>
    </row>
    <row r="38" spans="1:13">
      <c r="A38" s="175" t="s">
        <v>64</v>
      </c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</row>
    <row r="39" spans="1:13">
      <c r="A39" s="175" t="s">
        <v>65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</row>
    <row r="40" spans="1:13">
      <c r="F40" s="18"/>
      <c r="H40" s="18"/>
      <c r="J40" s="18"/>
      <c r="K40" s="18"/>
    </row>
    <row r="41" spans="1:13">
      <c r="A41" s="132"/>
      <c r="B41" s="132"/>
      <c r="C41" s="133"/>
      <c r="D41" s="134"/>
      <c r="E41" s="134"/>
      <c r="F41" s="134"/>
      <c r="G41" s="135" t="s">
        <v>44</v>
      </c>
      <c r="H41" s="135"/>
      <c r="I41" s="135"/>
      <c r="J41" s="18"/>
      <c r="K41" s="18"/>
    </row>
    <row r="42" spans="1:13">
      <c r="A42" s="164" t="s">
        <v>45</v>
      </c>
      <c r="B42" s="164"/>
      <c r="C42" s="164"/>
      <c r="D42" s="136"/>
      <c r="E42" s="136"/>
      <c r="F42" s="133"/>
      <c r="G42" s="135" t="s">
        <v>46</v>
      </c>
      <c r="H42" s="135"/>
      <c r="I42" s="135"/>
      <c r="J42" s="18"/>
      <c r="K42" s="18"/>
    </row>
  </sheetData>
  <mergeCells count="9">
    <mergeCell ref="A4:K4"/>
    <mergeCell ref="A39:M39"/>
    <mergeCell ref="A42:C42"/>
    <mergeCell ref="A30:C30"/>
    <mergeCell ref="A24:C24"/>
    <mergeCell ref="A26:C26"/>
    <mergeCell ref="A28:C28"/>
    <mergeCell ref="A29:C29"/>
    <mergeCell ref="A38:M38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tabSelected="1" workbookViewId="0">
      <selection activeCell="C13" sqref="C13"/>
    </sheetView>
  </sheetViews>
  <sheetFormatPr defaultRowHeight="15"/>
  <cols>
    <col min="4" max="4" width="37.7109375" customWidth="1"/>
    <col min="5" max="5" width="13.28515625" customWidth="1"/>
    <col min="6" max="6" width="12.7109375" customWidth="1"/>
    <col min="7" max="7" width="11.5703125" customWidth="1"/>
    <col min="8" max="9" width="16.7109375" customWidth="1"/>
    <col min="10" max="10" width="12.7109375" bestFit="1" customWidth="1"/>
  </cols>
  <sheetData>
    <row r="1" spans="1:11">
      <c r="A1" s="150" t="s">
        <v>62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>
      <c r="A3" s="162" t="s">
        <v>63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15.75" thickBot="1">
      <c r="A4" s="176"/>
      <c r="B4" s="177"/>
      <c r="C4" s="177"/>
      <c r="D4" s="177"/>
      <c r="E4" s="177"/>
      <c r="F4" s="177"/>
      <c r="G4" s="177"/>
      <c r="H4" s="177"/>
      <c r="I4" s="152"/>
      <c r="J4" s="152"/>
      <c r="K4" s="152"/>
    </row>
    <row r="5" spans="1:11" ht="33" customHeight="1" thickBot="1">
      <c r="A5" s="158" t="s">
        <v>0</v>
      </c>
      <c r="B5" s="159" t="s">
        <v>1</v>
      </c>
      <c r="C5" s="159" t="s">
        <v>2</v>
      </c>
      <c r="D5" s="159" t="s">
        <v>3</v>
      </c>
      <c r="E5" s="159" t="s">
        <v>5</v>
      </c>
      <c r="F5" s="159" t="s">
        <v>4</v>
      </c>
      <c r="G5" s="160" t="s">
        <v>6</v>
      </c>
      <c r="H5" s="161" t="s">
        <v>7</v>
      </c>
      <c r="I5" s="178" t="s">
        <v>8</v>
      </c>
      <c r="J5" s="152"/>
      <c r="K5" s="152"/>
    </row>
    <row r="6" spans="1:11">
      <c r="A6" s="8">
        <v>1</v>
      </c>
      <c r="B6" s="6" t="s">
        <v>11</v>
      </c>
      <c r="C6" s="6" t="s">
        <v>10</v>
      </c>
      <c r="D6" s="7" t="s">
        <v>12</v>
      </c>
      <c r="E6" s="6">
        <v>4.5140000000000002</v>
      </c>
      <c r="F6" s="6">
        <v>5.7779999999999996</v>
      </c>
      <c r="G6" s="11">
        <v>1.264</v>
      </c>
      <c r="H6" s="153">
        <f>'2522 ZC'!H30</f>
        <v>0</v>
      </c>
      <c r="I6" s="3">
        <f>H6*1.2</f>
        <v>0</v>
      </c>
      <c r="J6" s="152"/>
      <c r="K6" s="152"/>
    </row>
    <row r="7" spans="1:11" ht="15.75" thickBot="1">
      <c r="A7" s="10">
        <v>2</v>
      </c>
      <c r="B7" s="2" t="s">
        <v>60</v>
      </c>
      <c r="C7" s="2" t="s">
        <v>10</v>
      </c>
      <c r="D7" s="5" t="s">
        <v>59</v>
      </c>
      <c r="E7" s="2">
        <v>1.075</v>
      </c>
      <c r="F7" s="2">
        <v>2.3650000000000002</v>
      </c>
      <c r="G7" s="9">
        <v>1.29</v>
      </c>
      <c r="H7" s="153">
        <f>'2512 ZC'!H31</f>
        <v>0</v>
      </c>
      <c r="I7" s="3">
        <f>H7*1.2</f>
        <v>0</v>
      </c>
      <c r="J7" s="152"/>
      <c r="K7" s="152"/>
    </row>
    <row r="8" spans="1:11" ht="22.15" customHeight="1" thickBot="1">
      <c r="A8" s="154"/>
      <c r="B8" s="4"/>
      <c r="C8" s="155"/>
      <c r="D8" s="12" t="s">
        <v>13</v>
      </c>
      <c r="E8" s="155"/>
      <c r="F8" s="156"/>
      <c r="G8" s="13">
        <f>SUM(G6:G7)</f>
        <v>2.5540000000000003</v>
      </c>
      <c r="H8" s="16">
        <f>SUM(H6:H7)</f>
        <v>0</v>
      </c>
      <c r="I8" s="14">
        <f>SUM(I6:I7)</f>
        <v>0</v>
      </c>
      <c r="J8" s="152"/>
      <c r="K8" s="152"/>
    </row>
    <row r="9" spans="1:11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</row>
    <row r="10" spans="1:11">
      <c r="A10" s="152"/>
      <c r="B10" s="152" t="s">
        <v>61</v>
      </c>
      <c r="C10" s="157"/>
      <c r="D10" s="157"/>
      <c r="E10" s="157"/>
      <c r="F10" s="157"/>
      <c r="G10" s="152"/>
      <c r="H10" s="152"/>
      <c r="I10" s="152"/>
      <c r="J10" s="152"/>
      <c r="K10" s="152"/>
    </row>
    <row r="11" spans="1:11">
      <c r="H11" s="15"/>
    </row>
    <row r="12" spans="1:11">
      <c r="H12" s="15"/>
    </row>
  </sheetData>
  <mergeCells count="2">
    <mergeCell ref="A4:H4"/>
    <mergeCell ref="A3:K3"/>
  </mergeCells>
  <pageMargins left="0.70866141732283472" right="0.31496062992125984" top="0.35433070866141736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2522 ZC</vt:lpstr>
      <vt:lpstr>2512 ZC</vt:lpstr>
      <vt:lpstr>ZC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2020-02-18T15:07:16Z</dcterms:modified>
</cp:coreProperties>
</file>