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dentifikácia a prehlásenie" sheetId="1" r:id="rId1"/>
    <sheet name="Krycí list rozpočtu" sheetId="2" r:id="rId2"/>
    <sheet name="Rekapitulácia rozpočtu" sheetId="3" r:id="rId3"/>
    <sheet name="Rozpočet" sheetId="4" r:id="rId4"/>
  </sheets>
  <definedNames>
    <definedName name="_xlnm.Print_Titles" localSheetId="1">'Krycí list rozpočtu'!$1:$3</definedName>
    <definedName name="_xlnm.Print_Titles" localSheetId="2">'Rekapitulácia rozpočtu'!$8:$10</definedName>
    <definedName name="_xlnm.Print_Titles" localSheetId="3">'Rozpočet'!$1:$11</definedName>
  </definedNames>
  <calcPr fullCalcOnLoad="1"/>
</workbook>
</file>

<file path=xl/sharedStrings.xml><?xml version="1.0" encoding="utf-8"?>
<sst xmlns="http://schemas.openxmlformats.org/spreadsheetml/2006/main" count="348" uniqueCount="240">
  <si>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</si>
  <si>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</si>
  <si>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</si>
  <si>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</si>
  <si>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</si>
  <si>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</si>
  <si>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</si>
  <si>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Bratislava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</si>
  <si>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</si>
  <si>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</si>
  <si>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</si>
  <si>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</si>
  <si>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</si>
  <si>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</si>
  <si>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</si>
  <si>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</si>
  <si>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</si>
  <si>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</si>
  <si>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</si>
  <si>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</si>
  <si>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</si>
  <si>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</si>
  <si>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</si>
  <si>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</si>
  <si>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</si>
  <si>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</si>
  <si>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</si>
  <si>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</si>
  <si>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</si>
  <si>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</si>
  <si>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</si>
  <si>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</si>
  <si>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</si>
  <si>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</si>
  <si>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</si>
  <si>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</si>
  <si>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</si>
  <si>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</si>
  <si>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</si>
  <si>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</si>
  <si>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</si>
  <si>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</si>
  <si>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</si>
  <si>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</si>
  <si>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</si>
  <si>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</si>
  <si>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</si>
  <si>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</si>
  <si>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</si>
  <si>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</si>
  <si>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</si>
  <si>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</si>
  <si>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</si>
  <si>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</si>
  <si>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</si>
  <si>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</si>
  <si>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</si>
  <si>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</si>
  <si>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</si>
  <si>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</si>
  <si>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</si>
  <si>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</si>
  <si>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</si>
  <si>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</si>
  <si>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</si>
  <si>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</si>
  <si>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</si>
  <si>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</si>
  <si>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</si>
  <si>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</si>
  <si>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</si>
  <si>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</si>
  <si>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</si>
  <si>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</si>
  <si>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</si>
  <si>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</si>
  <si>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</si>
  <si>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</si>
  <si>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</si>
  <si>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</si>
  <si>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</si>
  <si>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</si>
  <si>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</si>
  <si>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</si>
  <si>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</si>
  <si>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</si>
  <si>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</si>
  <si>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</si>
  <si>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</si>
  <si>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</si>
  <si>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</si>
  <si>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</si>
  <si>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</si>
  <si>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</si>
  <si>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Miesto:  Bratislava</t>
  </si>
  <si>
    <t>Kód</t>
  </si>
  <si>
    <t>Popis</t>
  </si>
  <si>
    <t>Cena celkom</t>
  </si>
  <si>
    <t xml:space="preserve">Práce a dodávky HSV   </t>
  </si>
  <si>
    <t xml:space="preserve">Zemné práce   </t>
  </si>
  <si>
    <t xml:space="preserve">Zakladanie   </t>
  </si>
  <si>
    <t xml:space="preserve">Úpravy povrchov, podlahy, osadenie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</si>
  <si>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</si>
  <si>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</si>
  <si>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</si>
  <si>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</si>
  <si>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711</t>
  </si>
  <si>
    <t xml:space="preserve">Izolácie proti vode a vlhkosti   </t>
  </si>
  <si>
    <t xml:space="preserve">Celkom   </t>
  </si>
  <si>
    <t>Č.</t>
  </si>
  <si>
    <t>Kód položky</t>
  </si>
  <si>
    <t>MJ</t>
  </si>
  <si>
    <t>Množstvo celkom</t>
  </si>
  <si>
    <t>Cena jednotková</t>
  </si>
  <si>
    <t>m2</t>
  </si>
  <si>
    <t>ks</t>
  </si>
  <si>
    <t>m3</t>
  </si>
  <si>
    <t>132211121</t>
  </si>
  <si>
    <t xml:space="preserve">Hĺbenie rýh šírky nad 600  do 1500 mm v  horninách tr. 3 súdržných - ručným náradím   </t>
  </si>
  <si>
    <t>132211139</t>
  </si>
  <si>
    <t>151101102</t>
  </si>
  <si>
    <t xml:space="preserve">Paženie a rozopretie stien rýh pre podzemné vedenie, príložné do 4 m   </t>
  </si>
  <si>
    <t>151101112</t>
  </si>
  <si>
    <t xml:space="preserve">Odstránenie paženia rýh pre podzemné vedenie, príložné hĺbky do 4 m   </t>
  </si>
  <si>
    <t>162201201</t>
  </si>
  <si>
    <t xml:space="preserve">Vodorovné premiestnenie výkopu nosením do 10 m horniny 1 až 4   </t>
  </si>
  <si>
    <t>162201209</t>
  </si>
  <si>
    <t xml:space="preserve">Vodorovné premiestnenie výkopu nosením do 10 m horniny 1 až 4 - príplatok k cene za každých ďalších 10 m   </t>
  </si>
  <si>
    <t>162401401R</t>
  </si>
  <si>
    <t xml:space="preserve">Vodorovné premiestnenie konárov stromov nad 100 do 300 mm do 2000 m   </t>
  </si>
  <si>
    <t>167101100</t>
  </si>
  <si>
    <t xml:space="preserve">Nakladanie výkopku tr.1-4 ručne   </t>
  </si>
  <si>
    <t>175101201</t>
  </si>
  <si>
    <t xml:space="preserve">Obsyp objektov sypaninou z vhodných hornín 1 až 4 bez prehodenia sypaniny   </t>
  </si>
  <si>
    <t>175101202</t>
  </si>
  <si>
    <t xml:space="preserve">Obsyp objektov sypaninou z vhodných hornín 1 až 4 s prehodením sypaniny   </t>
  </si>
  <si>
    <t>583310001600</t>
  </si>
  <si>
    <t xml:space="preserve">Kamenivo ťažené hrubé frakcia 16-32 mm, STN EN 12620 + A1   </t>
  </si>
  <si>
    <t>t</t>
  </si>
  <si>
    <t>kg</t>
  </si>
  <si>
    <t>212755114</t>
  </si>
  <si>
    <t xml:space="preserve">Trativod z drenážnych rúrok bez lôžka, vnútorného priem. rúrok 100 mm   </t>
  </si>
  <si>
    <t>m</t>
  </si>
  <si>
    <t>289971211</t>
  </si>
  <si>
    <t xml:space="preserve">Zhotovenie vrstvy z geotextílie na upravenom povrchu sklon do 1 : 5 , šírky od 0 do 3 m   </t>
  </si>
  <si>
    <t>693110001100</t>
  </si>
  <si>
    <t xml:space="preserve">Geotextília polypropylénová Tatratex GTX N PP 200, šírka 0,7-3,5 m, dĺžka 20-60-120 m, hrúbka 1,68 mm, netkaná, MIVA   </t>
  </si>
  <si>
    <t>625251406</t>
  </si>
  <si>
    <t>631312611</t>
  </si>
  <si>
    <t>631351101</t>
  </si>
  <si>
    <t xml:space="preserve">Debnenie stien, rýh a otvorov v podlahách zhotovenie   </t>
  </si>
  <si>
    <t>631351102</t>
  </si>
  <si>
    <t xml:space="preserve">Debnenie stien, rýh a otvorov v podlahách odstránenie   </t>
  </si>
  <si>
    <t>965042141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</si>
  <si>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</si>
  <si>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</si>
  <si>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</si>
  <si>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</si>
  <si>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</si>
  <si>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</si>
  <si>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</si>
  <si>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</si>
  <si>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979087113</t>
  </si>
  <si>
    <t xml:space="preserve">Nakladanie na dopravný prostriedok pre vodorovnú dopravu vybúraných hmôt   </t>
  </si>
  <si>
    <t>979089012</t>
  </si>
  <si>
    <t xml:space="preserve">Poplatok za skladovanie - betón, tehly, dlaždice (17 01 ), ostatné   </t>
  </si>
  <si>
    <t>999281111</t>
  </si>
  <si>
    <t xml:space="preserve">Presun hmôt pre opravy a údržbu objektov vrátane vonkajších plášťov výšky do 25 m   </t>
  </si>
  <si>
    <t>711113220</t>
  </si>
  <si>
    <t>245640000300</t>
  </si>
  <si>
    <t xml:space="preserve">Náter izolačný XYPEX CONCENTRATE XC5, kryštalická izolácia, HYDROSTOP   </t>
  </si>
  <si>
    <t>711113226</t>
  </si>
  <si>
    <t xml:space="preserve">Zhotovenie nástreku kryštalickou izoláciou Xypex na ploche zvislej   </t>
  </si>
  <si>
    <t>711132107</t>
  </si>
  <si>
    <t>283230002700</t>
  </si>
  <si>
    <t xml:space="preserve">Nopová HDPE fólia FONDALINE PLUS 500, výška nopu 8 mm, proti zemnej vlhkosti s radónovou ochranou, pre spodnú stavbu, ONDULINE   </t>
  </si>
  <si>
    <t xml:space="preserve">Očistenie povrchu betónových konštrukcií otryskaním - pod izoláciu </t>
  </si>
  <si>
    <t xml:space="preserve">Zhotovenie náteru kryštalickou izoláciou Xypex na ploche vodorovnej  - okap. Chodník </t>
  </si>
  <si>
    <t>Mazanina z betónu prostého (m3) tr. C 16/20 hr.nad 50 do 80 mm, 71,825 x 1,0 x 0,40</t>
  </si>
  <si>
    <t>REKAPITULÁCIA ROZPOČTU</t>
  </si>
  <si>
    <t xml:space="preserve">Búranie vyčnievajúcich betónov základu </t>
  </si>
  <si>
    <t>bm</t>
  </si>
  <si>
    <t xml:space="preserve">Kontaktný zatepľovací systém hr. 50 mm BAUMIT STAR - riešenie pre sokel (XPS), zatĺkacie kotvy   </t>
  </si>
  <si>
    <t xml:space="preserve">Zhotovenie izolácie proti zemnej vlhkosti nopovou fóliou položenou voľne na ploche zvislej   </t>
  </si>
  <si>
    <t>Tesnenie pracovnej škáry XYPEX Concetrate DRY-PAC</t>
  </si>
  <si>
    <t>Sekanie drážky</t>
  </si>
  <si>
    <t xml:space="preserve">Rezanie betónu </t>
  </si>
  <si>
    <t>Ukončovacia lišta na Nopovú fóliu</t>
  </si>
  <si>
    <t xml:space="preserve">Spätná betonáž drážky </t>
  </si>
  <si>
    <t>Betón pumpa</t>
  </si>
  <si>
    <t>kpl</t>
  </si>
  <si>
    <t>Trativod</t>
  </si>
  <si>
    <t>Hĺbenie trativodovej drenážnej jamy</t>
  </si>
  <si>
    <t xml:space="preserve">Príplatok za lepivosť pri hĺbení rýh š nad 600 do 1500 mm ručným náradím v hornine tr. 3   </t>
  </si>
  <si>
    <t xml:space="preserve">Obsyp potrubia - piesok </t>
  </si>
  <si>
    <t>Lôžko pod potrubie - štrkopiesok</t>
  </si>
  <si>
    <t>Montáž kanalizačného potrubia z PVC DN 125, 100, 160</t>
  </si>
  <si>
    <t>Kanalizačné potrubie z PVC DN 125, 100, 160</t>
  </si>
  <si>
    <t>895891113P</t>
  </si>
  <si>
    <t xml:space="preserve">Dodávka a montáž kanalizačnej šachty </t>
  </si>
  <si>
    <t xml:space="preserve">Spätný zásyp kanalizácie </t>
  </si>
  <si>
    <t>Presun hmôt - trativod</t>
  </si>
  <si>
    <t xml:space="preserve">Nakladanie výkopu </t>
  </si>
  <si>
    <t>Odvoz zeminy do 1km</t>
  </si>
  <si>
    <t xml:space="preserve">Príplatok za každý ďalší km </t>
  </si>
  <si>
    <t xml:space="preserve">Kameň lomový </t>
  </si>
  <si>
    <t xml:space="preserve">Poplatok za skládku </t>
  </si>
  <si>
    <t xml:space="preserve">Rozpočet </t>
  </si>
  <si>
    <t>Stavba:Sanácia vlhkosti soklového a suterenného muriva</t>
  </si>
  <si>
    <t xml:space="preserve">Objekt: Centrum vedecko -technických informácií SR, Lamačská cesta 3/A, Bratislava </t>
  </si>
  <si>
    <t xml:space="preserve">Cena bez DPH </t>
  </si>
  <si>
    <t xml:space="preserve">Trativod </t>
  </si>
  <si>
    <t xml:space="preserve">Sanácia vlhkosti soklového a suterenného muriva </t>
  </si>
  <si>
    <t xml:space="preserve">Centrum vedecko -technických informácií SR, Lamačská cesta 3/A, Bratislava </t>
  </si>
  <si>
    <t xml:space="preserve">Zhotoviteľ: </t>
  </si>
  <si>
    <t xml:space="preserve">Spracoval: </t>
  </si>
  <si>
    <t xml:space="preserve">Dátum: </t>
  </si>
  <si>
    <t xml:space="preserve">Zhotoviteľ:  </t>
  </si>
  <si>
    <t>Dátum:</t>
  </si>
  <si>
    <t>Identifikácia a prehlásenie uchádzača</t>
  </si>
  <si>
    <t>Identifikačné údaje uchádzača</t>
  </si>
  <si>
    <t xml:space="preserve">Obchodné meno: </t>
  </si>
  <si>
    <t>Sídlo:</t>
  </si>
  <si>
    <t xml:space="preserve">Zastúpený: </t>
  </si>
  <si>
    <t xml:space="preserve">Bankové spojenie: </t>
  </si>
  <si>
    <t>IBAN:</t>
  </si>
  <si>
    <t>IČO:</t>
  </si>
  <si>
    <t>DIČ:</t>
  </si>
  <si>
    <t>IČ DPH:</t>
  </si>
  <si>
    <t>zapísaný v registri:</t>
  </si>
  <si>
    <t>bankové spojenie:</t>
  </si>
  <si>
    <t>právna forma:</t>
  </si>
  <si>
    <t>Takýto uchádzač týmto prehlasuje, že v prípade zmeny postavenia na platcu DPH je ním predložená cena konečná a nemenná a bude považovaná za cenu na úrovni s DPH.</t>
  </si>
  <si>
    <t>Uchádzač týmto prehlasuje, že je oprávnený dodávať požadovaný predmet zákazky, nemá uložený zákaz účasti vo verejnom obstarávaní potvrdený konečným rozhodnutím v Slovenskej republike alebo v štáte sídla, miesta podnikania alebo obvyklého pobytu, spĺňa všetky požiadavky verejného obstarávateľa a súhlasí s obsahom návrhu zmluvy, ktorá je prílohou výzvy na predkladanie ponúk v tomto procese zadávania zákazky.</t>
  </si>
  <si>
    <t>Podaním ponuky uchádzač zároveň vyhlasuje a súhlasí, že ak sa stane úspešným, návrh na plnenie kritérií bude spolu s jeho identifikačnými údajmi súčasťou uzatvorenej zmluvy.</t>
  </si>
  <si>
    <t>V ..............................., dňa ...............................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</si>
  <si>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</si>
  <si>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</si>
  <si>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</si>
  <si>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Ak uchádzač nie je platcom DPH, uvedie pre sadzbu DPH  slovné spojenie „Neaplikuje sa“.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</si>
</sst>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##0;\-###0"/>
    <numFmt numFmtId="169" formatCode="###0.000;\-###0.000"/>
    <numFmt numFmtId="170" formatCode="#,##0.000_ ;\-#,##0.000\ "/>
    <numFmt numFmtId="171" formatCode="#,##0.00_ ;\-#,##0.00\ "/>
    <numFmt numFmtId="172" formatCode="\P\r\a\vd\a;&quot;Pravda&quot;;&quot;Nepravda&quot;"/>
    <numFmt numFmtId="173" formatCode="[$€-2]\ #\ ##,000_);[Red]\([$¥€-2]\ #\ ##,000\)"/>
  </numFmts>
  <fonts count="60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sz val="8"/>
      <color indexed="63"/>
      <name val="Arial CE"/>
      <family val="0"/>
    </font>
    <font>
      <sz val="9"/>
      <name val="Arial CE"/>
      <family val="2"/>
    </font>
    <font>
      <sz val="9"/>
      <name val="MS Sans Serif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7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5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4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5" fontId="4" fillId="0" borderId="49" xfId="0" applyNumberFormat="1" applyFont="1" applyBorder="1" applyAlignment="1" applyProtection="1">
      <alignment horizontal="lef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5" fillId="0" borderId="49" xfId="0" applyNumberFormat="1" applyFont="1" applyBorder="1" applyAlignment="1" applyProtection="1">
      <alignment horizontal="right" vertical="center"/>
      <protection/>
    </xf>
    <xf numFmtId="165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5" applyAlignment="1">
      <alignment horizontal="left" vertical="top"/>
      <protection locked="0"/>
    </xf>
    <xf numFmtId="0" fontId="5" fillId="0" borderId="0" xfId="45" applyFont="1" applyAlignment="1" applyProtection="1">
      <alignment horizontal="left"/>
      <protection/>
    </xf>
    <xf numFmtId="0" fontId="4" fillId="33" borderId="65" xfId="45" applyFont="1" applyFill="1" applyBorder="1" applyAlignment="1" applyProtection="1">
      <alignment horizontal="center" vertical="center" wrapText="1"/>
      <protection/>
    </xf>
    <xf numFmtId="0" fontId="4" fillId="33" borderId="65" xfId="45" applyFont="1" applyFill="1" applyBorder="1" applyAlignment="1" applyProtection="1">
      <alignment horizontal="center" vertical="center"/>
      <protection/>
    </xf>
    <xf numFmtId="0" fontId="5" fillId="0" borderId="0" xfId="45" applyFont="1" applyAlignment="1" applyProtection="1">
      <alignment horizontal="left" vertical="center"/>
      <protection/>
    </xf>
    <xf numFmtId="0" fontId="14" fillId="0" borderId="0" xfId="45" applyFont="1" applyAlignment="1">
      <alignment horizontal="center" wrapText="1"/>
      <protection locked="0"/>
    </xf>
    <xf numFmtId="0" fontId="14" fillId="0" borderId="0" xfId="45" applyFont="1" applyAlignment="1">
      <alignment horizontal="left" wrapText="1"/>
      <protection locked="0"/>
    </xf>
    <xf numFmtId="167" fontId="14" fillId="0" borderId="0" xfId="45" applyNumberFormat="1" applyFont="1" applyAlignment="1">
      <alignment horizontal="right"/>
      <protection locked="0"/>
    </xf>
    <xf numFmtId="0" fontId="15" fillId="0" borderId="65" xfId="45" applyFont="1" applyBorder="1" applyAlignment="1">
      <alignment horizontal="center" wrapText="1"/>
      <protection locked="0"/>
    </xf>
    <xf numFmtId="0" fontId="15" fillId="0" borderId="65" xfId="45" applyFont="1" applyBorder="1" applyAlignment="1">
      <alignment horizontal="left" wrapText="1"/>
      <protection locked="0"/>
    </xf>
    <xf numFmtId="167" fontId="15" fillId="0" borderId="65" xfId="45" applyNumberFormat="1" applyFont="1" applyBorder="1" applyAlignment="1">
      <alignment horizontal="right"/>
      <protection locked="0"/>
    </xf>
    <xf numFmtId="0" fontId="16" fillId="0" borderId="0" xfId="45" applyFont="1" applyAlignment="1">
      <alignment horizontal="center" wrapText="1"/>
      <protection locked="0"/>
    </xf>
    <xf numFmtId="0" fontId="16" fillId="0" borderId="0" xfId="45" applyFont="1" applyAlignment="1">
      <alignment horizontal="left" wrapText="1"/>
      <protection locked="0"/>
    </xf>
    <xf numFmtId="167" fontId="16" fillId="0" borderId="0" xfId="45" applyNumberFormat="1" applyFont="1" applyAlignment="1">
      <alignment horizontal="right"/>
      <protection locked="0"/>
    </xf>
    <xf numFmtId="0" fontId="0" fillId="0" borderId="0" xfId="45" applyFont="1" applyAlignment="1">
      <alignment horizontal="left" vertical="top"/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0" fontId="4" fillId="0" borderId="65" xfId="0" applyFont="1" applyBorder="1" applyAlignment="1">
      <alignment horizontal="left" wrapText="1"/>
    </xf>
    <xf numFmtId="167" fontId="4" fillId="0" borderId="65" xfId="0" applyNumberFormat="1" applyFont="1" applyBorder="1" applyAlignment="1">
      <alignment horizontal="right"/>
    </xf>
    <xf numFmtId="0" fontId="19" fillId="0" borderId="65" xfId="0" applyFont="1" applyBorder="1" applyAlignment="1">
      <alignment horizontal="left" wrapText="1"/>
    </xf>
    <xf numFmtId="167" fontId="19" fillId="0" borderId="65" xfId="0" applyNumberFormat="1" applyFont="1" applyBorder="1" applyAlignment="1">
      <alignment horizontal="right"/>
    </xf>
    <xf numFmtId="0" fontId="16" fillId="0" borderId="0" xfId="0" applyFont="1" applyAlignment="1">
      <alignment horizontal="left" wrapText="1"/>
    </xf>
    <xf numFmtId="167" fontId="16" fillId="0" borderId="0" xfId="0" applyNumberFormat="1" applyFont="1" applyAlignment="1">
      <alignment horizontal="right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70" fontId="0" fillId="0" borderId="0" xfId="45" applyNumberFormat="1" applyAlignment="1">
      <alignment horizontal="left" vertical="top"/>
      <protection locked="0"/>
    </xf>
    <xf numFmtId="171" fontId="0" fillId="0" borderId="0" xfId="0" applyNumberFormat="1" applyAlignment="1">
      <alignment horizontal="left" vertical="top"/>
    </xf>
    <xf numFmtId="0" fontId="4" fillId="0" borderId="0" xfId="0" applyFont="1" applyAlignment="1" applyProtection="1">
      <alignment/>
      <protection/>
    </xf>
    <xf numFmtId="1" fontId="19" fillId="0" borderId="65" xfId="0" applyNumberFormat="1" applyFont="1" applyBorder="1" applyAlignment="1">
      <alignment horizontal="left" wrapText="1"/>
    </xf>
    <xf numFmtId="0" fontId="19" fillId="0" borderId="65" xfId="0" applyFont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167" fontId="1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65" xfId="0" applyFont="1" applyBorder="1" applyAlignment="1">
      <alignment horizontal="left" wrapText="1"/>
    </xf>
    <xf numFmtId="0" fontId="22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4" fillId="33" borderId="65" xfId="45" applyFont="1" applyFill="1" applyBorder="1" applyAlignment="1" applyProtection="1">
      <alignment horizontal="center" vertical="center" wrapText="1"/>
      <protection/>
    </xf>
    <xf numFmtId="0" fontId="15" fillId="0" borderId="0" xfId="45" applyFont="1" applyBorder="1" applyAlignment="1">
      <alignment horizontal="center" wrapText="1"/>
      <protection locked="0"/>
    </xf>
    <xf numFmtId="0" fontId="15" fillId="0" borderId="0" xfId="45" applyFont="1" applyBorder="1" applyAlignment="1">
      <alignment horizontal="left" wrapText="1"/>
      <protection locked="0"/>
    </xf>
    <xf numFmtId="167" fontId="15" fillId="0" borderId="0" xfId="45" applyNumberFormat="1" applyFont="1" applyBorder="1" applyAlignment="1">
      <alignment horizontal="right"/>
      <protection locked="0"/>
    </xf>
    <xf numFmtId="0" fontId="14" fillId="0" borderId="0" xfId="45" applyFont="1" applyAlignment="1">
      <alignment horizontal="left" wrapText="1"/>
      <protection locked="0"/>
    </xf>
    <xf numFmtId="0" fontId="21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167" fontId="21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8" fillId="0" borderId="65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4" fillId="0" borderId="65" xfId="0" applyNumberFormat="1" applyFont="1" applyFill="1" applyBorder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19" fillId="0" borderId="65" xfId="0" applyNumberFormat="1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 vertical="top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14" fontId="2" fillId="0" borderId="26" xfId="0" applyNumberFormat="1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3" fillId="0" borderId="0" xfId="45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/>
      <protection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A37" sqref="A37"/>
    </sheetView>
  </sheetViews>
  <sheetFormatPr defaultColWidth="9.33203125" defaultRowHeight="10.5"/>
  <cols>
    <col min="1" max="1" width="105.66015625" style="0" customWidth="1"/>
  </cols>
  <sheetData>
    <row r="1" ht="18.75">
      <c r="A1" s="236" t="s">
        <v>219</v>
      </c>
    </row>
    <row r="2" spans="1:9" ht="15">
      <c r="A2" s="237" t="s">
        <v>220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/>
      <c r="B3" s="237"/>
      <c r="C3" s="237"/>
      <c r="D3" s="237"/>
      <c r="E3" s="237"/>
      <c r="F3" s="237"/>
      <c r="G3" s="237"/>
      <c r="H3" s="237"/>
      <c r="I3" s="237"/>
    </row>
    <row r="4" spans="1:9" ht="15">
      <c r="A4" s="237" t="s">
        <v>221</v>
      </c>
      <c r="B4" s="237"/>
      <c r="C4" s="237"/>
      <c r="D4" s="237"/>
      <c r="E4" s="237"/>
      <c r="F4" s="237"/>
      <c r="G4" s="237"/>
      <c r="H4" s="237"/>
      <c r="I4" s="237"/>
    </row>
    <row r="5" spans="1:9" ht="15">
      <c r="A5" s="237" t="s">
        <v>222</v>
      </c>
      <c r="B5" s="237"/>
      <c r="C5" s="237"/>
      <c r="D5" s="237"/>
      <c r="E5" s="237"/>
      <c r="F5" s="237"/>
      <c r="G5" s="237"/>
      <c r="H5" s="237"/>
      <c r="I5" s="237"/>
    </row>
    <row r="6" spans="1:9" ht="15">
      <c r="A6" s="237" t="s">
        <v>223</v>
      </c>
      <c r="B6" s="237"/>
      <c r="C6" s="237"/>
      <c r="D6" s="237"/>
      <c r="E6" s="237"/>
      <c r="F6" s="237"/>
      <c r="G6" s="237"/>
      <c r="H6" s="237"/>
      <c r="I6" s="237"/>
    </row>
    <row r="7" spans="1:9" ht="15">
      <c r="A7" s="237" t="s">
        <v>224</v>
      </c>
      <c r="B7" s="237"/>
      <c r="C7" s="237"/>
      <c r="D7" s="237"/>
      <c r="E7" s="237"/>
      <c r="F7" s="237"/>
      <c r="G7" s="237"/>
      <c r="H7" s="237"/>
      <c r="I7" s="237"/>
    </row>
    <row r="8" spans="1:9" ht="15">
      <c r="A8" s="237" t="s">
        <v>225</v>
      </c>
      <c r="B8" s="237"/>
      <c r="C8" s="237"/>
      <c r="D8" s="237"/>
      <c r="E8" s="237"/>
      <c r="F8" s="237"/>
      <c r="G8" s="237"/>
      <c r="H8" s="237"/>
      <c r="I8" s="237"/>
    </row>
    <row r="9" spans="1:9" ht="15">
      <c r="A9" s="237" t="s">
        <v>226</v>
      </c>
      <c r="B9" s="237"/>
      <c r="C9" s="237"/>
      <c r="D9" s="237"/>
      <c r="E9" s="237"/>
      <c r="F9" s="237"/>
      <c r="G9" s="237"/>
      <c r="H9" s="237"/>
      <c r="I9" s="237"/>
    </row>
    <row r="10" spans="1:9" ht="15">
      <c r="A10" s="237" t="s">
        <v>227</v>
      </c>
      <c r="B10" s="237"/>
      <c r="C10" s="237"/>
      <c r="D10" s="237"/>
      <c r="E10" s="237"/>
      <c r="F10" s="237"/>
      <c r="G10" s="237"/>
      <c r="H10" s="237"/>
      <c r="I10" s="237"/>
    </row>
    <row r="11" spans="1:9" ht="15">
      <c r="A11" s="237" t="s">
        <v>228</v>
      </c>
      <c r="B11" s="237"/>
      <c r="C11" s="237"/>
      <c r="D11" s="237"/>
      <c r="E11" s="237"/>
      <c r="F11" s="237"/>
      <c r="G11" s="237"/>
      <c r="H11" s="237"/>
      <c r="I11" s="237"/>
    </row>
    <row r="12" spans="1:9" ht="15">
      <c r="A12" s="237" t="s">
        <v>229</v>
      </c>
      <c r="B12" s="237"/>
      <c r="C12" s="237"/>
      <c r="D12" s="237"/>
      <c r="E12" s="237"/>
      <c r="F12" s="237"/>
      <c r="G12" s="237"/>
      <c r="H12" s="237"/>
      <c r="I12" s="237"/>
    </row>
    <row r="13" spans="1:9" ht="15">
      <c r="A13" s="237" t="s">
        <v>230</v>
      </c>
      <c r="B13" s="237"/>
      <c r="C13" s="237"/>
      <c r="D13" s="237"/>
      <c r="E13" s="237"/>
      <c r="F13" s="237"/>
      <c r="G13" s="237"/>
      <c r="H13" s="237"/>
      <c r="I13" s="237"/>
    </row>
    <row r="14" spans="1:9" ht="15">
      <c r="A14" s="237" t="s">
        <v>231</v>
      </c>
      <c r="B14" s="237"/>
      <c r="C14" s="237"/>
      <c r="D14" s="237"/>
      <c r="E14" s="237"/>
      <c r="F14" s="237"/>
      <c r="G14" s="237"/>
      <c r="H14" s="237"/>
      <c r="I14" s="237"/>
    </row>
    <row r="15" spans="1:9" ht="15">
      <c r="A15" s="237"/>
      <c r="B15" s="237"/>
      <c r="C15" s="237"/>
      <c r="D15" s="237"/>
      <c r="E15" s="237"/>
      <c r="F15" s="237"/>
      <c r="G15" s="237"/>
      <c r="H15" s="237"/>
      <c r="I15" s="237"/>
    </row>
    <row r="16" spans="1:9" ht="15">
      <c r="A16" s="238" t="s">
        <v>239</v>
      </c>
      <c r="B16" s="237"/>
      <c r="C16" s="237"/>
      <c r="D16" s="237"/>
      <c r="E16" s="237"/>
      <c r="F16" s="237"/>
      <c r="G16" s="237"/>
      <c r="H16" s="237"/>
      <c r="I16" s="237"/>
    </row>
    <row r="17" spans="1:9" ht="30">
      <c r="A17" s="238" t="s">
        <v>232</v>
      </c>
      <c r="B17" s="237"/>
      <c r="C17" s="237"/>
      <c r="D17" s="237"/>
      <c r="E17" s="237"/>
      <c r="F17" s="237"/>
      <c r="G17" s="237"/>
      <c r="H17" s="237"/>
      <c r="I17" s="237"/>
    </row>
    <row r="18" spans="1:9" ht="15">
      <c r="A18" s="237"/>
      <c r="B18" s="237"/>
      <c r="C18" s="237"/>
      <c r="D18" s="237"/>
      <c r="E18" s="237"/>
      <c r="F18" s="237"/>
      <c r="G18" s="237"/>
      <c r="H18" s="237"/>
      <c r="I18" s="237"/>
    </row>
    <row r="19" spans="1:9" ht="84" customHeight="1">
      <c r="A19" s="238" t="s">
        <v>233</v>
      </c>
      <c r="B19" s="237"/>
      <c r="C19" s="237"/>
      <c r="D19" s="237"/>
      <c r="E19" s="237"/>
      <c r="F19" s="237"/>
      <c r="G19" s="237"/>
      <c r="H19" s="237"/>
      <c r="I19" s="237"/>
    </row>
    <row r="20" spans="1:9" ht="15">
      <c r="A20" s="237"/>
      <c r="B20" s="237"/>
      <c r="C20" s="237"/>
      <c r="D20" s="237"/>
      <c r="E20" s="237"/>
      <c r="F20" s="237"/>
      <c r="G20" s="237"/>
      <c r="H20" s="237"/>
      <c r="I20" s="237"/>
    </row>
    <row r="21" spans="1:9" ht="30">
      <c r="A21" s="238" t="s">
        <v>234</v>
      </c>
      <c r="B21" s="237"/>
      <c r="C21" s="237"/>
      <c r="D21" s="237"/>
      <c r="E21" s="237"/>
      <c r="F21" s="237"/>
      <c r="G21" s="237"/>
      <c r="H21" s="237"/>
      <c r="I21" s="237"/>
    </row>
    <row r="22" spans="1:9" ht="15">
      <c r="A22" s="237"/>
      <c r="B22" s="237"/>
      <c r="C22" s="237"/>
      <c r="D22" s="237"/>
      <c r="E22" s="237"/>
      <c r="F22" s="237"/>
      <c r="G22" s="237"/>
      <c r="H22" s="237"/>
      <c r="I22" s="237"/>
    </row>
    <row r="23" spans="1:9" ht="15">
      <c r="A23" s="237"/>
      <c r="B23" s="237"/>
      <c r="C23" s="237"/>
      <c r="D23" s="237"/>
      <c r="E23" s="237"/>
      <c r="F23" s="237"/>
      <c r="G23" s="237"/>
      <c r="H23" s="237"/>
      <c r="I23" s="237"/>
    </row>
    <row r="24" spans="1:9" ht="15">
      <c r="A24" s="237" t="s">
        <v>235</v>
      </c>
      <c r="B24" s="237"/>
      <c r="C24" s="237"/>
      <c r="D24" s="237"/>
      <c r="E24" s="237"/>
      <c r="F24" s="237"/>
      <c r="G24" s="237"/>
      <c r="H24" s="237"/>
      <c r="I24" s="237"/>
    </row>
    <row r="25" spans="1:9" ht="15">
      <c r="A25" s="237"/>
      <c r="B25" s="237"/>
      <c r="C25" s="237"/>
      <c r="D25" s="237"/>
      <c r="E25" s="237"/>
      <c r="F25" s="237"/>
      <c r="G25" s="237"/>
      <c r="H25" s="237"/>
      <c r="I25" s="237"/>
    </row>
    <row r="26" spans="1:9" ht="15">
      <c r="A26" s="237" t="s">
        <v>236</v>
      </c>
      <c r="B26" s="237"/>
      <c r="C26" s="237"/>
      <c r="D26" s="237"/>
      <c r="E26" s="237"/>
      <c r="F26" s="237"/>
      <c r="G26" s="237"/>
      <c r="H26" s="237"/>
      <c r="I26" s="237"/>
    </row>
    <row r="27" spans="1:9" ht="15">
      <c r="A27" s="237" t="s">
        <v>237</v>
      </c>
      <c r="B27" s="237"/>
      <c r="C27" s="237"/>
      <c r="D27" s="237"/>
      <c r="E27" s="237"/>
      <c r="F27" s="237"/>
      <c r="G27" s="237"/>
      <c r="H27" s="237"/>
      <c r="I27" s="237"/>
    </row>
    <row r="28" spans="1:9" ht="15">
      <c r="A28" s="237" t="s">
        <v>238</v>
      </c>
      <c r="B28" s="237"/>
      <c r="C28" s="237"/>
      <c r="D28" s="237"/>
      <c r="E28" s="237"/>
      <c r="F28" s="237"/>
      <c r="G28" s="237"/>
      <c r="H28" s="237"/>
      <c r="I28" s="237"/>
    </row>
    <row r="29" spans="1:9" ht="15">
      <c r="A29" s="237"/>
      <c r="B29" s="237"/>
      <c r="C29" s="237"/>
      <c r="D29" s="237"/>
      <c r="E29" s="237"/>
      <c r="F29" s="237"/>
      <c r="G29" s="237"/>
      <c r="H29" s="237"/>
      <c r="I29" s="2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Y17" sqref="Y1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02" t="s">
        <v>212</v>
      </c>
      <c r="F5" s="203"/>
      <c r="G5" s="203"/>
      <c r="H5" s="203"/>
      <c r="I5" s="203"/>
      <c r="J5" s="203"/>
      <c r="K5" s="203"/>
      <c r="L5" s="203"/>
      <c r="M5" s="204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205" t="s">
        <v>213</v>
      </c>
      <c r="F6" s="206"/>
      <c r="G6" s="206"/>
      <c r="H6" s="206"/>
      <c r="I6" s="206"/>
      <c r="J6" s="206"/>
      <c r="K6" s="206"/>
      <c r="L6" s="206"/>
      <c r="M6" s="207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8" t="s">
        <v>5</v>
      </c>
      <c r="F7" s="209"/>
      <c r="G7" s="209"/>
      <c r="H7" s="209"/>
      <c r="I7" s="209"/>
      <c r="J7" s="209"/>
      <c r="K7" s="209"/>
      <c r="L7" s="209"/>
      <c r="M7" s="210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223"/>
      <c r="C8" s="223"/>
      <c r="D8" s="22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211" t="s">
        <v>213</v>
      </c>
      <c r="F9" s="212"/>
      <c r="G9" s="212"/>
      <c r="H9" s="212"/>
      <c r="I9" s="212"/>
      <c r="J9" s="212"/>
      <c r="K9" s="212"/>
      <c r="L9" s="212"/>
      <c r="M9" s="213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11</v>
      </c>
      <c r="C10" s="16"/>
      <c r="D10" s="16"/>
      <c r="E10" s="214" t="s">
        <v>5</v>
      </c>
      <c r="F10" s="215"/>
      <c r="G10" s="215"/>
      <c r="H10" s="215"/>
      <c r="I10" s="215"/>
      <c r="J10" s="215"/>
      <c r="K10" s="215"/>
      <c r="L10" s="215"/>
      <c r="M10" s="216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214"/>
      <c r="F11" s="215"/>
      <c r="G11" s="215"/>
      <c r="H11" s="215"/>
      <c r="I11" s="215"/>
      <c r="J11" s="215"/>
      <c r="K11" s="215"/>
      <c r="L11" s="215"/>
      <c r="M11" s="216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24" t="s">
        <v>13</v>
      </c>
      <c r="C12" s="224"/>
      <c r="D12" s="224"/>
      <c r="E12" s="226"/>
      <c r="F12" s="227"/>
      <c r="G12" s="227"/>
      <c r="H12" s="227"/>
      <c r="I12" s="227"/>
      <c r="J12" s="227"/>
      <c r="K12" s="227"/>
      <c r="L12" s="227"/>
      <c r="M12" s="228"/>
      <c r="N12" s="30"/>
      <c r="O12" s="30"/>
      <c r="P12" s="31"/>
      <c r="Q12" s="221"/>
      <c r="R12" s="22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14</v>
      </c>
      <c r="F14" s="16"/>
      <c r="G14" s="30"/>
      <c r="H14" s="16" t="s">
        <v>15</v>
      </c>
      <c r="I14" s="30"/>
      <c r="J14" s="16"/>
      <c r="K14" s="16"/>
      <c r="L14" s="16"/>
      <c r="M14" s="16"/>
      <c r="N14" s="16"/>
      <c r="O14" s="16"/>
      <c r="P14" s="16" t="s">
        <v>16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17"/>
      <c r="I15" s="218"/>
      <c r="J15" s="16"/>
      <c r="K15" s="16"/>
      <c r="L15" s="16"/>
      <c r="M15" s="16"/>
      <c r="N15" s="16"/>
      <c r="O15" s="16"/>
      <c r="P15" s="36" t="s">
        <v>17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19</v>
      </c>
      <c r="B18" s="46"/>
      <c r="C18" s="46"/>
      <c r="D18" s="47"/>
      <c r="E18" s="48" t="s">
        <v>20</v>
      </c>
      <c r="F18" s="47"/>
      <c r="G18" s="48" t="s">
        <v>21</v>
      </c>
      <c r="H18" s="46"/>
      <c r="I18" s="47"/>
      <c r="J18" s="48" t="s">
        <v>22</v>
      </c>
      <c r="K18" s="46"/>
      <c r="L18" s="48" t="s">
        <v>23</v>
      </c>
      <c r="M18" s="46"/>
      <c r="N18" s="46"/>
      <c r="O18" s="49"/>
      <c r="P18" s="47"/>
      <c r="Q18" s="48" t="s">
        <v>24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25</v>
      </c>
      <c r="F20" s="42"/>
      <c r="G20" s="42"/>
      <c r="H20" s="42"/>
      <c r="I20" s="42"/>
      <c r="J20" s="61" t="s">
        <v>26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27</v>
      </c>
      <c r="B21" s="63"/>
      <c r="C21" s="64" t="s">
        <v>28</v>
      </c>
      <c r="D21" s="65"/>
      <c r="E21" s="65"/>
      <c r="F21" s="66"/>
      <c r="G21" s="62" t="s">
        <v>29</v>
      </c>
      <c r="H21" s="67"/>
      <c r="I21" s="64" t="s">
        <v>30</v>
      </c>
      <c r="J21" s="65"/>
      <c r="K21" s="65"/>
      <c r="L21" s="62" t="s">
        <v>31</v>
      </c>
      <c r="M21" s="67"/>
      <c r="N21" s="64" t="s">
        <v>32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33</v>
      </c>
      <c r="B22" s="70" t="s">
        <v>34</v>
      </c>
      <c r="C22" s="71"/>
      <c r="D22" s="72" t="s">
        <v>35</v>
      </c>
      <c r="E22" s="73">
        <v>0</v>
      </c>
      <c r="F22" s="74"/>
      <c r="G22" s="69" t="s">
        <v>36</v>
      </c>
      <c r="H22" s="75" t="s">
        <v>37</v>
      </c>
      <c r="I22" s="76"/>
      <c r="J22" s="77">
        <v>0</v>
      </c>
      <c r="K22" s="78"/>
      <c r="L22" s="69" t="s">
        <v>38</v>
      </c>
      <c r="M22" s="79" t="s">
        <v>39</v>
      </c>
      <c r="N22" s="80"/>
      <c r="O22" s="49"/>
      <c r="P22" s="80"/>
      <c r="Q22" s="81">
        <v>0.035</v>
      </c>
      <c r="R22" s="73">
        <f>E28*Q22</f>
        <v>0</v>
      </c>
      <c r="S22" s="74"/>
    </row>
    <row r="23" spans="1:19" s="2" customFormat="1" ht="19.5" customHeight="1">
      <c r="A23" s="69" t="s">
        <v>40</v>
      </c>
      <c r="B23" s="82"/>
      <c r="C23" s="83"/>
      <c r="D23" s="72" t="s">
        <v>41</v>
      </c>
      <c r="E23" s="73">
        <v>0</v>
      </c>
      <c r="F23" s="74"/>
      <c r="G23" s="69" t="s">
        <v>42</v>
      </c>
      <c r="H23" s="16" t="s">
        <v>43</v>
      </c>
      <c r="I23" s="76"/>
      <c r="J23" s="77">
        <v>0</v>
      </c>
      <c r="K23" s="78"/>
      <c r="L23" s="69" t="s">
        <v>44</v>
      </c>
      <c r="M23" s="79" t="s">
        <v>45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46</v>
      </c>
      <c r="B24" s="70" t="s">
        <v>47</v>
      </c>
      <c r="C24" s="71"/>
      <c r="D24" s="72" t="s">
        <v>35</v>
      </c>
      <c r="E24" s="73">
        <v>0</v>
      </c>
      <c r="F24" s="74"/>
      <c r="G24" s="69" t="s">
        <v>48</v>
      </c>
      <c r="H24" s="75" t="s">
        <v>49</v>
      </c>
      <c r="I24" s="76"/>
      <c r="J24" s="77">
        <v>0</v>
      </c>
      <c r="K24" s="78"/>
      <c r="L24" s="69" t="s">
        <v>50</v>
      </c>
      <c r="M24" s="79" t="s">
        <v>51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52</v>
      </c>
      <c r="B25" s="82"/>
      <c r="C25" s="83"/>
      <c r="D25" s="72" t="s">
        <v>41</v>
      </c>
      <c r="E25" s="73">
        <v>0</v>
      </c>
      <c r="F25" s="74"/>
      <c r="G25" s="69" t="s">
        <v>53</v>
      </c>
      <c r="H25" s="75"/>
      <c r="I25" s="76"/>
      <c r="J25" s="77">
        <v>0</v>
      </c>
      <c r="K25" s="78"/>
      <c r="L25" s="69" t="s">
        <v>54</v>
      </c>
      <c r="M25" s="79" t="s">
        <v>55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56</v>
      </c>
      <c r="B26" s="70" t="s">
        <v>57</v>
      </c>
      <c r="C26" s="71"/>
      <c r="D26" s="72" t="s">
        <v>35</v>
      </c>
      <c r="E26" s="73">
        <v>0</v>
      </c>
      <c r="F26" s="74"/>
      <c r="G26" s="84"/>
      <c r="H26" s="80"/>
      <c r="I26" s="76"/>
      <c r="J26" s="77"/>
      <c r="K26" s="78"/>
      <c r="L26" s="69" t="s">
        <v>58</v>
      </c>
      <c r="M26" s="79" t="s">
        <v>59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60</v>
      </c>
      <c r="B27" s="82"/>
      <c r="C27" s="83"/>
      <c r="D27" s="72" t="s">
        <v>41</v>
      </c>
      <c r="E27" s="73">
        <v>0</v>
      </c>
      <c r="F27" s="74"/>
      <c r="G27" s="84"/>
      <c r="H27" s="80"/>
      <c r="I27" s="76"/>
      <c r="J27" s="77"/>
      <c r="K27" s="78"/>
      <c r="L27" s="69" t="s">
        <v>61</v>
      </c>
      <c r="M27" s="75" t="s">
        <v>62</v>
      </c>
      <c r="N27" s="80"/>
      <c r="O27" s="49"/>
      <c r="P27" s="80"/>
      <c r="Q27" s="76"/>
      <c r="R27" s="73"/>
      <c r="S27" s="74"/>
    </row>
    <row r="28" spans="1:19" s="2" customFormat="1" ht="19.5" customHeight="1">
      <c r="A28" s="69" t="s">
        <v>63</v>
      </c>
      <c r="B28" s="225" t="s">
        <v>64</v>
      </c>
      <c r="C28" s="225"/>
      <c r="D28" s="225"/>
      <c r="E28" s="85">
        <f>'Rekapitulácia rozpočtu'!C22</f>
        <v>0</v>
      </c>
      <c r="F28" s="44"/>
      <c r="G28" s="69" t="s">
        <v>65</v>
      </c>
      <c r="H28" s="86" t="s">
        <v>66</v>
      </c>
      <c r="I28" s="76"/>
      <c r="J28" s="87"/>
      <c r="K28" s="88"/>
      <c r="L28" s="69" t="s">
        <v>67</v>
      </c>
      <c r="M28" s="86" t="s">
        <v>68</v>
      </c>
      <c r="N28" s="80"/>
      <c r="O28" s="49"/>
      <c r="P28" s="80"/>
      <c r="Q28" s="76"/>
      <c r="R28" s="85">
        <f>SUM(R22:R27)</f>
        <v>0</v>
      </c>
      <c r="S28" s="44"/>
    </row>
    <row r="29" spans="1:19" s="2" customFormat="1" ht="19.5" customHeight="1">
      <c r="A29" s="89" t="s">
        <v>69</v>
      </c>
      <c r="B29" s="90" t="s">
        <v>70</v>
      </c>
      <c r="C29" s="91"/>
      <c r="D29" s="92"/>
      <c r="E29" s="93">
        <v>0</v>
      </c>
      <c r="F29" s="40"/>
      <c r="G29" s="89" t="s">
        <v>71</v>
      </c>
      <c r="H29" s="90" t="s">
        <v>72</v>
      </c>
      <c r="I29" s="92"/>
      <c r="J29" s="94">
        <v>0</v>
      </c>
      <c r="K29" s="95"/>
      <c r="L29" s="89" t="s">
        <v>73</v>
      </c>
      <c r="M29" s="90" t="s">
        <v>74</v>
      </c>
      <c r="N29" s="91"/>
      <c r="O29" s="39"/>
      <c r="P29" s="91"/>
      <c r="Q29" s="92"/>
      <c r="R29" s="93">
        <f>J29</f>
        <v>0</v>
      </c>
      <c r="S29" s="40"/>
    </row>
    <row r="30" spans="1:19" s="2" customFormat="1" ht="19.5" customHeight="1">
      <c r="A30" s="96" t="s">
        <v>11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75</v>
      </c>
      <c r="M30" s="47"/>
      <c r="N30" s="64" t="s">
        <v>76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77</v>
      </c>
      <c r="M31" s="75" t="s">
        <v>78</v>
      </c>
      <c r="N31" s="80"/>
      <c r="O31" s="49"/>
      <c r="P31" s="80"/>
      <c r="Q31" s="76"/>
      <c r="R31" s="85">
        <f>E28+R28+R29</f>
        <v>0</v>
      </c>
      <c r="S31" s="44"/>
    </row>
    <row r="32" spans="1:20" s="2" customFormat="1" ht="19.5" customHeight="1">
      <c r="A32" s="101" t="s">
        <v>79</v>
      </c>
      <c r="B32" s="49"/>
      <c r="C32" s="49"/>
      <c r="D32" s="49"/>
      <c r="E32" s="49"/>
      <c r="F32" s="83"/>
      <c r="G32" s="102" t="s">
        <v>80</v>
      </c>
      <c r="H32" s="49"/>
      <c r="I32" s="49"/>
      <c r="J32" s="49"/>
      <c r="K32" s="49"/>
      <c r="L32" s="69" t="s">
        <v>81</v>
      </c>
      <c r="M32" s="79" t="s">
        <v>82</v>
      </c>
      <c r="N32" s="103">
        <v>20</v>
      </c>
      <c r="O32" s="104" t="s">
        <v>83</v>
      </c>
      <c r="P32" s="105">
        <f>R31</f>
        <v>0</v>
      </c>
      <c r="Q32" s="76"/>
      <c r="R32" s="106">
        <f>R31*20%</f>
        <v>0</v>
      </c>
      <c r="S32" s="107"/>
      <c r="T32" s="166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10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84</v>
      </c>
      <c r="M34" s="219" t="s">
        <v>85</v>
      </c>
      <c r="N34" s="220"/>
      <c r="O34" s="220"/>
      <c r="P34" s="220"/>
      <c r="Q34" s="92"/>
      <c r="R34" s="119">
        <f>SUM(R31:R33)</f>
        <v>0</v>
      </c>
      <c r="S34" s="28"/>
    </row>
    <row r="35" spans="1:19" s="2" customFormat="1" ht="33" customHeight="1">
      <c r="A35" s="101" t="s">
        <v>79</v>
      </c>
      <c r="B35" s="49"/>
      <c r="C35" s="49"/>
      <c r="D35" s="49"/>
      <c r="E35" s="49"/>
      <c r="F35" s="83"/>
      <c r="G35" s="102" t="s">
        <v>80</v>
      </c>
      <c r="H35" s="49"/>
      <c r="I35" s="49"/>
      <c r="J35" s="49"/>
      <c r="K35" s="49"/>
      <c r="L35" s="62" t="s">
        <v>86</v>
      </c>
      <c r="M35" s="47"/>
      <c r="N35" s="64" t="s">
        <v>87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12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88</v>
      </c>
      <c r="M36" s="75" t="s">
        <v>89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90</v>
      </c>
      <c r="M37" s="75" t="s">
        <v>91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79</v>
      </c>
      <c r="B38" s="39"/>
      <c r="C38" s="39"/>
      <c r="D38" s="39"/>
      <c r="E38" s="39"/>
      <c r="F38" s="125"/>
      <c r="G38" s="126" t="s">
        <v>80</v>
      </c>
      <c r="H38" s="39"/>
      <c r="I38" s="39"/>
      <c r="J38" s="39"/>
      <c r="K38" s="39"/>
      <c r="L38" s="89" t="s">
        <v>92</v>
      </c>
      <c r="M38" s="90" t="s">
        <v>93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B25" sqref="B25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16384" width="10.66015625" style="143" customWidth="1"/>
  </cols>
  <sheetData>
    <row r="1" spans="1:5" s="129" customFormat="1" ht="30.75" customHeight="1">
      <c r="A1" s="229" t="s">
        <v>179</v>
      </c>
      <c r="B1" s="229"/>
      <c r="C1" s="229"/>
      <c r="D1" s="229"/>
      <c r="E1" s="229"/>
    </row>
    <row r="2" spans="1:7" s="2" customFormat="1" ht="12.75" customHeight="1">
      <c r="A2" s="177" t="s">
        <v>208</v>
      </c>
      <c r="B2" s="144"/>
      <c r="C2" s="144"/>
      <c r="D2" s="144"/>
      <c r="E2" s="144"/>
      <c r="F2" s="144"/>
      <c r="G2" s="144"/>
    </row>
    <row r="3" spans="1:7" s="2" customFormat="1" ht="12.75" customHeight="1">
      <c r="A3" s="177" t="s">
        <v>209</v>
      </c>
      <c r="B3" s="144"/>
      <c r="C3" s="144"/>
      <c r="D3" s="144"/>
      <c r="E3" s="144"/>
      <c r="F3" s="144"/>
      <c r="G3" s="144"/>
    </row>
    <row r="4" spans="1:5" s="2" customFormat="1" ht="13.5" customHeight="1">
      <c r="A4" s="161"/>
      <c r="B4" s="162"/>
      <c r="C4" s="161"/>
      <c r="D4" s="146"/>
      <c r="E4" s="147"/>
    </row>
    <row r="5" spans="1:4" s="2" customFormat="1" ht="13.5" customHeight="1">
      <c r="A5" s="144" t="s">
        <v>214</v>
      </c>
      <c r="B5" s="144"/>
      <c r="C5" s="144"/>
      <c r="D5" s="167" t="s">
        <v>215</v>
      </c>
    </row>
    <row r="6" spans="1:5" s="2" customFormat="1" ht="13.5" customHeight="1">
      <c r="A6" s="144" t="s">
        <v>94</v>
      </c>
      <c r="B6" s="146"/>
      <c r="C6" s="146"/>
      <c r="D6" s="230" t="s">
        <v>216</v>
      </c>
      <c r="E6" s="231"/>
    </row>
    <row r="7" spans="1:5" s="129" customFormat="1" ht="6.75" customHeight="1">
      <c r="A7" s="130"/>
      <c r="B7" s="130"/>
      <c r="C7" s="130"/>
      <c r="D7" s="130"/>
      <c r="E7" s="130"/>
    </row>
    <row r="8" spans="1:5" s="129" customFormat="1" ht="22.5" customHeight="1">
      <c r="A8" s="131" t="s">
        <v>95</v>
      </c>
      <c r="B8" s="131" t="s">
        <v>96</v>
      </c>
      <c r="C8" s="178" t="s">
        <v>210</v>
      </c>
      <c r="D8" s="178" t="s">
        <v>82</v>
      </c>
      <c r="E8" s="131" t="s">
        <v>97</v>
      </c>
    </row>
    <row r="9" spans="1:5" s="129" customFormat="1" ht="22.5" customHeight="1">
      <c r="A9" s="131" t="s">
        <v>33</v>
      </c>
      <c r="B9" s="131" t="s">
        <v>40</v>
      </c>
      <c r="C9" s="132" t="s">
        <v>46</v>
      </c>
      <c r="D9" s="132" t="s">
        <v>52</v>
      </c>
      <c r="E9" s="132" t="s">
        <v>56</v>
      </c>
    </row>
    <row r="10" spans="1:5" s="129" customFormat="1" ht="10.5">
      <c r="A10" s="133"/>
      <c r="B10" s="133"/>
      <c r="C10" s="130"/>
      <c r="D10" s="130"/>
      <c r="E10" s="130"/>
    </row>
    <row r="11" spans="1:5" s="129" customFormat="1" ht="22.5" customHeight="1">
      <c r="A11" s="134" t="s">
        <v>34</v>
      </c>
      <c r="B11" s="135" t="s">
        <v>98</v>
      </c>
      <c r="C11" s="136">
        <f>SUM(C12:C16)</f>
        <v>0</v>
      </c>
      <c r="D11" s="136">
        <f>SUM(D12:D16)</f>
        <v>0</v>
      </c>
      <c r="E11" s="136">
        <f>SUM(E12:E16)</f>
        <v>0</v>
      </c>
    </row>
    <row r="12" spans="1:5" s="129" customFormat="1" ht="22.5" customHeight="1">
      <c r="A12" s="137" t="s">
        <v>33</v>
      </c>
      <c r="B12" s="138" t="s">
        <v>99</v>
      </c>
      <c r="C12" s="139">
        <f>Rozpočet!G13</f>
        <v>0</v>
      </c>
      <c r="D12" s="139">
        <f>C12*20%</f>
        <v>0</v>
      </c>
      <c r="E12" s="139">
        <f>C12+D12</f>
        <v>0</v>
      </c>
    </row>
    <row r="13" spans="1:5" s="129" customFormat="1" ht="22.5" customHeight="1">
      <c r="A13" s="137" t="s">
        <v>40</v>
      </c>
      <c r="B13" s="138" t="s">
        <v>100</v>
      </c>
      <c r="C13" s="139">
        <f>Rozpočet!G29</f>
        <v>0</v>
      </c>
      <c r="D13" s="139">
        <f>C13*20%</f>
        <v>0</v>
      </c>
      <c r="E13" s="139">
        <f>C13+D13</f>
        <v>0</v>
      </c>
    </row>
    <row r="14" spans="1:5" s="129" customFormat="1" ht="22.5" customHeight="1">
      <c r="A14" s="137" t="s">
        <v>60</v>
      </c>
      <c r="B14" s="138" t="s">
        <v>101</v>
      </c>
      <c r="C14" s="139">
        <f>Rozpočet!G33</f>
        <v>0</v>
      </c>
      <c r="D14" s="139">
        <f>C14*20%</f>
        <v>0</v>
      </c>
      <c r="E14" s="139">
        <f>C14+D14</f>
        <v>0</v>
      </c>
    </row>
    <row r="15" spans="1:5" s="129" customFormat="1" ht="22.5" customHeight="1">
      <c r="A15" s="137" t="s">
        <v>42</v>
      </c>
      <c r="B15" s="138" t="s">
        <v>102</v>
      </c>
      <c r="C15" s="139">
        <f>Rozpočet!G38</f>
        <v>0</v>
      </c>
      <c r="D15" s="139">
        <f>C15*20%</f>
        <v>0</v>
      </c>
      <c r="E15" s="139">
        <f>C15+D15</f>
        <v>0</v>
      </c>
    </row>
    <row r="16" spans="1:5" s="129" customFormat="1" ht="22.5" customHeight="1">
      <c r="A16" s="137" t="s">
        <v>103</v>
      </c>
      <c r="B16" s="138" t="s">
        <v>104</v>
      </c>
      <c r="C16" s="139">
        <f>Rozpočet!G47</f>
        <v>0</v>
      </c>
      <c r="D16" s="139">
        <f>C16*20%</f>
        <v>0</v>
      </c>
      <c r="E16" s="139">
        <f>C16+D16</f>
        <v>0</v>
      </c>
    </row>
    <row r="17" spans="1:5" s="129" customFormat="1" ht="12.75">
      <c r="A17" s="179"/>
      <c r="B17" s="180"/>
      <c r="C17" s="181"/>
      <c r="D17" s="181"/>
      <c r="E17" s="181"/>
    </row>
    <row r="18" spans="1:6" s="129" customFormat="1" ht="22.5" customHeight="1">
      <c r="A18" s="134" t="s">
        <v>47</v>
      </c>
      <c r="B18" s="135" t="s">
        <v>105</v>
      </c>
      <c r="C18" s="136">
        <f>SUM(C19)</f>
        <v>0</v>
      </c>
      <c r="D18" s="136">
        <f>SUM(D19)</f>
        <v>0</v>
      </c>
      <c r="E18" s="136">
        <f>SUM(E19)</f>
        <v>0</v>
      </c>
      <c r="F18" s="165"/>
    </row>
    <row r="19" spans="1:5" s="129" customFormat="1" ht="22.5" customHeight="1">
      <c r="A19" s="137" t="s">
        <v>106</v>
      </c>
      <c r="B19" s="138" t="s">
        <v>107</v>
      </c>
      <c r="C19" s="139">
        <f>Rozpočet!G51</f>
        <v>0</v>
      </c>
      <c r="D19" s="139">
        <f>C19*20%</f>
        <v>0</v>
      </c>
      <c r="E19" s="139">
        <f>C19+D19</f>
        <v>0</v>
      </c>
    </row>
    <row r="20" spans="1:5" s="129" customFormat="1" ht="12.75">
      <c r="A20" s="179"/>
      <c r="B20" s="180"/>
      <c r="C20" s="181"/>
      <c r="D20" s="181"/>
      <c r="E20" s="181"/>
    </row>
    <row r="21" spans="1:5" s="129" customFormat="1" ht="22.5" customHeight="1">
      <c r="A21" s="134"/>
      <c r="B21" s="182" t="s">
        <v>211</v>
      </c>
      <c r="C21" s="136">
        <f>Rozpočet!G64</f>
        <v>0</v>
      </c>
      <c r="D21" s="136">
        <f>C21*20%</f>
        <v>0</v>
      </c>
      <c r="E21" s="136">
        <f>C21+D21</f>
        <v>0</v>
      </c>
    </row>
    <row r="22" spans="1:5" s="129" customFormat="1" ht="30.75" customHeight="1">
      <c r="A22" s="140"/>
      <c r="B22" s="141" t="s">
        <v>108</v>
      </c>
      <c r="C22" s="142">
        <f>C21+C18+C11</f>
        <v>0</v>
      </c>
      <c r="D22" s="142">
        <f>D21+D18+D11</f>
        <v>0</v>
      </c>
      <c r="E22" s="142">
        <f>E21+E18+E11</f>
        <v>0</v>
      </c>
    </row>
    <row r="24" ht="12" customHeight="1">
      <c r="E24" s="165"/>
    </row>
  </sheetData>
  <sheetProtection/>
  <mergeCells count="2">
    <mergeCell ref="A1:E1"/>
    <mergeCell ref="D6:E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H5" sqref="H5"/>
    </sheetView>
  </sheetViews>
  <sheetFormatPr defaultColWidth="10.5" defaultRowHeight="12" customHeight="1"/>
  <cols>
    <col min="1" max="1" width="7.5" style="201" customWidth="1"/>
    <col min="2" max="2" width="14.66015625" style="159" customWidth="1"/>
    <col min="3" max="3" width="48.5" style="159" customWidth="1"/>
    <col min="4" max="4" width="5.66015625" style="159" customWidth="1"/>
    <col min="5" max="6" width="9.83203125" style="160" bestFit="1" customWidth="1"/>
    <col min="7" max="7" width="21.16015625" style="160" bestFit="1" customWidth="1"/>
    <col min="8" max="16384" width="10.5" style="1" customWidth="1"/>
  </cols>
  <sheetData>
    <row r="1" spans="1:7" s="2" customFormat="1" ht="27.75" customHeight="1">
      <c r="A1" s="232" t="s">
        <v>207</v>
      </c>
      <c r="B1" s="233"/>
      <c r="C1" s="233"/>
      <c r="D1" s="233"/>
      <c r="E1" s="233"/>
      <c r="F1" s="233"/>
      <c r="G1" s="233"/>
    </row>
    <row r="2" spans="1:7" s="176" customFormat="1" ht="12.75" customHeight="1">
      <c r="A2" s="190" t="s">
        <v>208</v>
      </c>
      <c r="B2" s="183"/>
      <c r="C2" s="183"/>
      <c r="D2" s="183"/>
      <c r="E2" s="183"/>
      <c r="F2" s="183"/>
      <c r="G2" s="183"/>
    </row>
    <row r="3" spans="1:7" s="176" customFormat="1" ht="12.75" customHeight="1">
      <c r="A3" s="190" t="s">
        <v>209</v>
      </c>
      <c r="B3" s="183"/>
      <c r="C3" s="183"/>
      <c r="D3" s="183"/>
      <c r="E3" s="183"/>
      <c r="F3" s="183"/>
      <c r="G3" s="183"/>
    </row>
    <row r="4" spans="1:7" s="176" customFormat="1" ht="13.5" customHeight="1">
      <c r="A4" s="191"/>
      <c r="B4" s="185"/>
      <c r="C4" s="184"/>
      <c r="D4" s="186"/>
      <c r="E4" s="187"/>
      <c r="F4" s="187"/>
      <c r="G4" s="187"/>
    </row>
    <row r="5" spans="1:7" s="176" customFormat="1" ht="6.75" customHeight="1">
      <c r="A5" s="234"/>
      <c r="B5" s="234"/>
      <c r="C5" s="234"/>
      <c r="D5" s="183"/>
      <c r="E5" s="183"/>
      <c r="F5" s="183"/>
      <c r="G5" s="183"/>
    </row>
    <row r="6" spans="1:7" s="176" customFormat="1" ht="13.5" customHeight="1">
      <c r="A6" s="192" t="s">
        <v>217</v>
      </c>
      <c r="B6" s="183"/>
      <c r="C6" s="183"/>
      <c r="D6" s="183"/>
      <c r="F6" s="188"/>
      <c r="G6" s="189" t="s">
        <v>215</v>
      </c>
    </row>
    <row r="7" spans="1:8" s="176" customFormat="1" ht="13.5" customHeight="1">
      <c r="A7" s="192" t="s">
        <v>94</v>
      </c>
      <c r="B7" s="186"/>
      <c r="C7" s="186"/>
      <c r="D7" s="186"/>
      <c r="G7" s="235" t="s">
        <v>218</v>
      </c>
      <c r="H7" s="235"/>
    </row>
    <row r="8" spans="1:7" s="2" customFormat="1" ht="6" customHeight="1">
      <c r="A8" s="193"/>
      <c r="B8" s="145"/>
      <c r="C8" s="145"/>
      <c r="D8" s="145"/>
      <c r="E8" s="145"/>
      <c r="F8" s="145"/>
      <c r="G8" s="145"/>
    </row>
    <row r="9" spans="1:7" s="2" customFormat="1" ht="24" customHeight="1">
      <c r="A9" s="194" t="s">
        <v>109</v>
      </c>
      <c r="B9" s="148" t="s">
        <v>110</v>
      </c>
      <c r="C9" s="148" t="s">
        <v>96</v>
      </c>
      <c r="D9" s="148" t="s">
        <v>111</v>
      </c>
      <c r="E9" s="148" t="s">
        <v>112</v>
      </c>
      <c r="F9" s="148" t="s">
        <v>113</v>
      </c>
      <c r="G9" s="148" t="s">
        <v>97</v>
      </c>
    </row>
    <row r="10" spans="1:7" s="2" customFormat="1" ht="12.75" customHeight="1" hidden="1">
      <c r="A10" s="194" t="s">
        <v>33</v>
      </c>
      <c r="B10" s="148" t="s">
        <v>40</v>
      </c>
      <c r="C10" s="148" t="s">
        <v>46</v>
      </c>
      <c r="D10" s="148" t="s">
        <v>52</v>
      </c>
      <c r="E10" s="148" t="s">
        <v>56</v>
      </c>
      <c r="F10" s="148" t="s">
        <v>60</v>
      </c>
      <c r="G10" s="148" t="s">
        <v>63</v>
      </c>
    </row>
    <row r="11" spans="1:7" s="2" customFormat="1" ht="4.5" customHeight="1">
      <c r="A11" s="193"/>
      <c r="B11" s="145"/>
      <c r="C11" s="145"/>
      <c r="D11" s="145"/>
      <c r="E11" s="145"/>
      <c r="F11" s="145"/>
      <c r="G11" s="145"/>
    </row>
    <row r="12" spans="1:7" s="2" customFormat="1" ht="30.75" customHeight="1">
      <c r="A12" s="195"/>
      <c r="B12" s="149" t="s">
        <v>34</v>
      </c>
      <c r="C12" s="149" t="s">
        <v>98</v>
      </c>
      <c r="D12" s="149"/>
      <c r="E12" s="150"/>
      <c r="F12" s="150"/>
      <c r="G12" s="150">
        <f>SUM(G13+G29+G33+G38+G47)</f>
        <v>0</v>
      </c>
    </row>
    <row r="13" spans="1:7" s="2" customFormat="1" ht="28.5" customHeight="1">
      <c r="A13" s="196"/>
      <c r="B13" s="151" t="s">
        <v>33</v>
      </c>
      <c r="C13" s="151" t="s">
        <v>99</v>
      </c>
      <c r="D13" s="151"/>
      <c r="E13" s="152"/>
      <c r="F13" s="152"/>
      <c r="G13" s="152">
        <f>SUM(G14:G28)</f>
        <v>0</v>
      </c>
    </row>
    <row r="14" spans="1:7" s="2" customFormat="1" ht="22.5">
      <c r="A14" s="197">
        <v>1</v>
      </c>
      <c r="B14" s="153" t="s">
        <v>117</v>
      </c>
      <c r="C14" s="175" t="s">
        <v>118</v>
      </c>
      <c r="D14" s="153" t="s">
        <v>116</v>
      </c>
      <c r="E14" s="154">
        <v>63</v>
      </c>
      <c r="F14" s="154"/>
      <c r="G14" s="154"/>
    </row>
    <row r="15" spans="1:7" s="2" customFormat="1" ht="11.25">
      <c r="A15" s="198"/>
      <c r="B15" s="163"/>
      <c r="C15" s="163"/>
      <c r="D15" s="163"/>
      <c r="E15" s="164"/>
      <c r="F15" s="164"/>
      <c r="G15" s="164"/>
    </row>
    <row r="16" spans="1:7" s="2" customFormat="1" ht="22.5">
      <c r="A16" s="197">
        <v>2</v>
      </c>
      <c r="B16" s="153" t="s">
        <v>119</v>
      </c>
      <c r="C16" s="175" t="s">
        <v>193</v>
      </c>
      <c r="D16" s="153" t="s">
        <v>116</v>
      </c>
      <c r="E16" s="154">
        <v>63</v>
      </c>
      <c r="F16" s="154"/>
      <c r="G16" s="154"/>
    </row>
    <row r="17" spans="1:7" s="2" customFormat="1" ht="22.5">
      <c r="A17" s="197">
        <v>3</v>
      </c>
      <c r="B17" s="153" t="s">
        <v>120</v>
      </c>
      <c r="C17" s="153" t="s">
        <v>121</v>
      </c>
      <c r="D17" s="153" t="s">
        <v>114</v>
      </c>
      <c r="E17" s="154">
        <v>15.75</v>
      </c>
      <c r="F17" s="154"/>
      <c r="G17" s="154"/>
    </row>
    <row r="18" spans="1:7" s="2" customFormat="1" ht="11.25">
      <c r="A18" s="198"/>
      <c r="B18" s="163"/>
      <c r="C18" s="163"/>
      <c r="D18" s="163"/>
      <c r="E18" s="164"/>
      <c r="F18" s="164"/>
      <c r="G18" s="164"/>
    </row>
    <row r="19" spans="1:7" s="2" customFormat="1" ht="22.5">
      <c r="A19" s="197">
        <v>4</v>
      </c>
      <c r="B19" s="153" t="s">
        <v>122</v>
      </c>
      <c r="C19" s="153" t="s">
        <v>123</v>
      </c>
      <c r="D19" s="153" t="s">
        <v>114</v>
      </c>
      <c r="E19" s="154">
        <v>15.75</v>
      </c>
      <c r="F19" s="154"/>
      <c r="G19" s="154"/>
    </row>
    <row r="20" spans="1:7" s="2" customFormat="1" ht="22.5">
      <c r="A20" s="197">
        <v>5</v>
      </c>
      <c r="B20" s="153" t="s">
        <v>124</v>
      </c>
      <c r="C20" s="153" t="s">
        <v>125</v>
      </c>
      <c r="D20" s="153" t="s">
        <v>116</v>
      </c>
      <c r="E20" s="154">
        <v>63</v>
      </c>
      <c r="F20" s="154"/>
      <c r="G20" s="154"/>
    </row>
    <row r="21" spans="1:7" s="2" customFormat="1" ht="11.25">
      <c r="A21" s="198"/>
      <c r="B21" s="163"/>
      <c r="C21" s="163"/>
      <c r="D21" s="163"/>
      <c r="E21" s="164"/>
      <c r="F21" s="164"/>
      <c r="G21" s="164"/>
    </row>
    <row r="22" spans="1:7" s="2" customFormat="1" ht="33.75">
      <c r="A22" s="197">
        <v>6</v>
      </c>
      <c r="B22" s="153" t="s">
        <v>126</v>
      </c>
      <c r="C22" s="153" t="s">
        <v>127</v>
      </c>
      <c r="D22" s="153" t="s">
        <v>116</v>
      </c>
      <c r="E22" s="154">
        <v>435</v>
      </c>
      <c r="F22" s="154"/>
      <c r="G22" s="154"/>
    </row>
    <row r="23" spans="1:7" s="2" customFormat="1" ht="22.5">
      <c r="A23" s="197">
        <v>7</v>
      </c>
      <c r="B23" s="153" t="s">
        <v>128</v>
      </c>
      <c r="C23" s="153" t="s">
        <v>129</v>
      </c>
      <c r="D23" s="153" t="s">
        <v>115</v>
      </c>
      <c r="E23" s="154">
        <v>10</v>
      </c>
      <c r="F23" s="154"/>
      <c r="G23" s="154"/>
    </row>
    <row r="24" spans="1:7" s="2" customFormat="1" ht="11.25">
      <c r="A24" s="197">
        <v>8</v>
      </c>
      <c r="B24" s="153" t="s">
        <v>130</v>
      </c>
      <c r="C24" s="153" t="s">
        <v>131</v>
      </c>
      <c r="D24" s="153" t="s">
        <v>116</v>
      </c>
      <c r="E24" s="154">
        <v>63</v>
      </c>
      <c r="F24" s="154"/>
      <c r="G24" s="154"/>
    </row>
    <row r="25" spans="1:7" s="2" customFormat="1" ht="11.25">
      <c r="A25" s="198"/>
      <c r="B25" s="163"/>
      <c r="C25" s="163"/>
      <c r="D25" s="163"/>
      <c r="E25" s="164"/>
      <c r="F25" s="164"/>
      <c r="G25" s="164"/>
    </row>
    <row r="26" spans="1:7" s="2" customFormat="1" ht="22.5">
      <c r="A26" s="197">
        <v>9</v>
      </c>
      <c r="B26" s="153" t="s">
        <v>132</v>
      </c>
      <c r="C26" s="153" t="s">
        <v>133</v>
      </c>
      <c r="D26" s="153" t="s">
        <v>116</v>
      </c>
      <c r="E26" s="154">
        <v>21</v>
      </c>
      <c r="F26" s="154"/>
      <c r="G26" s="154"/>
    </row>
    <row r="27" spans="1:7" s="2" customFormat="1" ht="22.5">
      <c r="A27" s="197">
        <v>10</v>
      </c>
      <c r="B27" s="153" t="s">
        <v>134</v>
      </c>
      <c r="C27" s="153" t="s">
        <v>135</v>
      </c>
      <c r="D27" s="153" t="s">
        <v>116</v>
      </c>
      <c r="E27" s="154">
        <v>42</v>
      </c>
      <c r="F27" s="154"/>
      <c r="G27" s="154"/>
    </row>
    <row r="28" spans="1:7" s="2" customFormat="1" ht="22.5">
      <c r="A28" s="199">
        <v>11</v>
      </c>
      <c r="B28" s="155" t="s">
        <v>136</v>
      </c>
      <c r="C28" s="155" t="s">
        <v>137</v>
      </c>
      <c r="D28" s="155" t="s">
        <v>138</v>
      </c>
      <c r="E28" s="156">
        <v>42</v>
      </c>
      <c r="F28" s="156"/>
      <c r="G28" s="156"/>
    </row>
    <row r="29" spans="1:7" s="2" customFormat="1" ht="28.5" customHeight="1">
      <c r="A29" s="196"/>
      <c r="B29" s="151" t="s">
        <v>40</v>
      </c>
      <c r="C29" s="151" t="s">
        <v>100</v>
      </c>
      <c r="D29" s="151"/>
      <c r="E29" s="152"/>
      <c r="F29" s="152"/>
      <c r="G29" s="152">
        <f>SUM(G30:G32)</f>
        <v>0</v>
      </c>
    </row>
    <row r="30" spans="1:7" s="2" customFormat="1" ht="22.5">
      <c r="A30" s="197">
        <v>12</v>
      </c>
      <c r="B30" s="153" t="s">
        <v>140</v>
      </c>
      <c r="C30" s="153" t="s">
        <v>141</v>
      </c>
      <c r="D30" s="153" t="s">
        <v>142</v>
      </c>
      <c r="E30" s="154">
        <v>23</v>
      </c>
      <c r="F30" s="154"/>
      <c r="G30" s="154"/>
    </row>
    <row r="31" spans="1:7" s="2" customFormat="1" ht="22.5">
      <c r="A31" s="197">
        <v>13</v>
      </c>
      <c r="B31" s="153" t="s">
        <v>143</v>
      </c>
      <c r="C31" s="153" t="s">
        <v>144</v>
      </c>
      <c r="D31" s="153" t="s">
        <v>114</v>
      </c>
      <c r="E31" s="154">
        <v>105.3</v>
      </c>
      <c r="F31" s="154"/>
      <c r="G31" s="154"/>
    </row>
    <row r="32" spans="1:7" s="2" customFormat="1" ht="33.75">
      <c r="A32" s="199">
        <v>14</v>
      </c>
      <c r="B32" s="155" t="s">
        <v>145</v>
      </c>
      <c r="C32" s="155" t="s">
        <v>146</v>
      </c>
      <c r="D32" s="155" t="s">
        <v>114</v>
      </c>
      <c r="E32" s="156">
        <v>105.3</v>
      </c>
      <c r="F32" s="156"/>
      <c r="G32" s="156"/>
    </row>
    <row r="33" spans="1:7" s="2" customFormat="1" ht="28.5" customHeight="1">
      <c r="A33" s="196"/>
      <c r="B33" s="151" t="s">
        <v>60</v>
      </c>
      <c r="C33" s="151" t="s">
        <v>101</v>
      </c>
      <c r="D33" s="151"/>
      <c r="E33" s="152"/>
      <c r="F33" s="152"/>
      <c r="G33" s="152">
        <f>SUM(G34:G37)</f>
        <v>0</v>
      </c>
    </row>
    <row r="34" spans="1:7" s="2" customFormat="1" ht="22.5">
      <c r="A34" s="197">
        <v>15</v>
      </c>
      <c r="B34" s="153" t="s">
        <v>147</v>
      </c>
      <c r="C34" s="153" t="s">
        <v>182</v>
      </c>
      <c r="D34" s="153" t="s">
        <v>114</v>
      </c>
      <c r="E34" s="154">
        <v>21.68</v>
      </c>
      <c r="F34" s="154"/>
      <c r="G34" s="154"/>
    </row>
    <row r="35" spans="1:7" s="2" customFormat="1" ht="22.5">
      <c r="A35" s="197">
        <v>16</v>
      </c>
      <c r="B35" s="153" t="s">
        <v>148</v>
      </c>
      <c r="C35" s="153" t="s">
        <v>178</v>
      </c>
      <c r="D35" s="153" t="s">
        <v>116</v>
      </c>
      <c r="E35" s="154">
        <v>2.61</v>
      </c>
      <c r="F35" s="154"/>
      <c r="G35" s="154"/>
    </row>
    <row r="36" spans="1:7" s="2" customFormat="1" ht="11.25">
      <c r="A36" s="197">
        <v>17</v>
      </c>
      <c r="B36" s="153" t="s">
        <v>149</v>
      </c>
      <c r="C36" s="153" t="s">
        <v>150</v>
      </c>
      <c r="D36" s="153" t="s">
        <v>114</v>
      </c>
      <c r="E36" s="154">
        <v>11.31</v>
      </c>
      <c r="F36" s="154"/>
      <c r="G36" s="154"/>
    </row>
    <row r="37" spans="1:7" s="2" customFormat="1" ht="11.25">
      <c r="A37" s="197">
        <v>18</v>
      </c>
      <c r="B37" s="153" t="s">
        <v>151</v>
      </c>
      <c r="C37" s="153" t="s">
        <v>152</v>
      </c>
      <c r="D37" s="153" t="s">
        <v>114</v>
      </c>
      <c r="E37" s="154">
        <v>11.31</v>
      </c>
      <c r="F37" s="154"/>
      <c r="G37" s="154"/>
    </row>
    <row r="38" spans="1:7" s="2" customFormat="1" ht="28.5" customHeight="1">
      <c r="A38" s="196"/>
      <c r="B38" s="151" t="s">
        <v>42</v>
      </c>
      <c r="C38" s="151" t="s">
        <v>102</v>
      </c>
      <c r="D38" s="151"/>
      <c r="E38" s="152"/>
      <c r="F38" s="152"/>
      <c r="G38" s="152">
        <f>SUM(G39:G46)</f>
        <v>0</v>
      </c>
    </row>
    <row r="39" spans="1:7" s="2" customFormat="1" ht="11.25">
      <c r="A39" s="197">
        <v>19</v>
      </c>
      <c r="B39" s="153" t="s">
        <v>153</v>
      </c>
      <c r="C39" s="153" t="s">
        <v>180</v>
      </c>
      <c r="D39" s="153" t="s">
        <v>181</v>
      </c>
      <c r="E39" s="154">
        <v>21.55</v>
      </c>
      <c r="F39" s="154"/>
      <c r="G39" s="154"/>
    </row>
    <row r="40" spans="1:7" s="2" customFormat="1" ht="11.25">
      <c r="A40" s="198"/>
      <c r="B40" s="163"/>
      <c r="C40" s="163"/>
      <c r="D40" s="163"/>
      <c r="E40" s="164"/>
      <c r="F40" s="164"/>
      <c r="G40" s="164"/>
    </row>
    <row r="41" spans="1:7" s="2" customFormat="1" ht="11.25">
      <c r="A41" s="197">
        <v>20</v>
      </c>
      <c r="B41" s="153" t="s">
        <v>154</v>
      </c>
      <c r="C41" s="153" t="s">
        <v>155</v>
      </c>
      <c r="D41" s="153" t="s">
        <v>138</v>
      </c>
      <c r="E41" s="154">
        <v>2.625</v>
      </c>
      <c r="F41" s="154"/>
      <c r="G41" s="154"/>
    </row>
    <row r="42" spans="1:7" s="2" customFormat="1" ht="22.5">
      <c r="A42" s="197">
        <v>21</v>
      </c>
      <c r="B42" s="153" t="s">
        <v>156</v>
      </c>
      <c r="C42" s="153" t="s">
        <v>157</v>
      </c>
      <c r="D42" s="153" t="s">
        <v>138</v>
      </c>
      <c r="E42" s="154">
        <v>78.75</v>
      </c>
      <c r="F42" s="154"/>
      <c r="G42" s="154"/>
    </row>
    <row r="43" spans="1:7" s="2" customFormat="1" ht="22.5">
      <c r="A43" s="197">
        <v>22</v>
      </c>
      <c r="B43" s="153" t="s">
        <v>158</v>
      </c>
      <c r="C43" s="153" t="s">
        <v>159</v>
      </c>
      <c r="D43" s="153" t="s">
        <v>138</v>
      </c>
      <c r="E43" s="154">
        <v>2.625</v>
      </c>
      <c r="F43" s="154"/>
      <c r="G43" s="154"/>
    </row>
    <row r="44" spans="1:7" s="2" customFormat="1" ht="22.5">
      <c r="A44" s="197">
        <v>23</v>
      </c>
      <c r="B44" s="153" t="s">
        <v>160</v>
      </c>
      <c r="C44" s="153" t="s">
        <v>161</v>
      </c>
      <c r="D44" s="153" t="s">
        <v>138</v>
      </c>
      <c r="E44" s="154">
        <v>13.125</v>
      </c>
      <c r="F44" s="154"/>
      <c r="G44" s="154"/>
    </row>
    <row r="45" spans="1:7" s="2" customFormat="1" ht="22.5">
      <c r="A45" s="197">
        <v>24</v>
      </c>
      <c r="B45" s="153" t="s">
        <v>162</v>
      </c>
      <c r="C45" s="153" t="s">
        <v>163</v>
      </c>
      <c r="D45" s="153" t="s">
        <v>138</v>
      </c>
      <c r="E45" s="154">
        <v>2.625</v>
      </c>
      <c r="F45" s="154"/>
      <c r="G45" s="154"/>
    </row>
    <row r="46" spans="1:7" s="2" customFormat="1" ht="22.5">
      <c r="A46" s="197">
        <v>25</v>
      </c>
      <c r="B46" s="153" t="s">
        <v>164</v>
      </c>
      <c r="C46" s="153" t="s">
        <v>165</v>
      </c>
      <c r="D46" s="153" t="s">
        <v>138</v>
      </c>
      <c r="E46" s="154">
        <v>2.625</v>
      </c>
      <c r="F46" s="154"/>
      <c r="G46" s="154"/>
    </row>
    <row r="47" spans="1:7" s="2" customFormat="1" ht="28.5" customHeight="1">
      <c r="A47" s="196"/>
      <c r="B47" s="151" t="s">
        <v>103</v>
      </c>
      <c r="C47" s="151" t="s">
        <v>104</v>
      </c>
      <c r="D47" s="151"/>
      <c r="E47" s="152"/>
      <c r="F47" s="152"/>
      <c r="G47" s="152">
        <f>SUM(G48:G49)</f>
        <v>0</v>
      </c>
    </row>
    <row r="48" spans="1:7" s="2" customFormat="1" ht="22.5">
      <c r="A48" s="197">
        <v>26</v>
      </c>
      <c r="B48" s="153">
        <v>938902051</v>
      </c>
      <c r="C48" s="153" t="s">
        <v>176</v>
      </c>
      <c r="D48" s="153" t="s">
        <v>114</v>
      </c>
      <c r="E48" s="154">
        <v>33.075</v>
      </c>
      <c r="F48" s="154"/>
      <c r="G48" s="154"/>
    </row>
    <row r="49" spans="1:7" s="2" customFormat="1" ht="22.5">
      <c r="A49" s="197">
        <v>27</v>
      </c>
      <c r="B49" s="153" t="s">
        <v>166</v>
      </c>
      <c r="C49" s="153" t="s">
        <v>167</v>
      </c>
      <c r="D49" s="153" t="s">
        <v>138</v>
      </c>
      <c r="E49" s="154">
        <v>125.122</v>
      </c>
      <c r="F49" s="154"/>
      <c r="G49" s="154"/>
    </row>
    <row r="50" spans="1:7" s="2" customFormat="1" ht="30.75" customHeight="1">
      <c r="A50" s="195"/>
      <c r="B50" s="149" t="s">
        <v>47</v>
      </c>
      <c r="C50" s="149" t="s">
        <v>105</v>
      </c>
      <c r="D50" s="149"/>
      <c r="E50" s="150"/>
      <c r="F50" s="150"/>
      <c r="G50" s="150">
        <f>G51</f>
        <v>0</v>
      </c>
    </row>
    <row r="51" spans="1:7" s="2" customFormat="1" ht="28.5" customHeight="1">
      <c r="A51" s="196"/>
      <c r="B51" s="151" t="s">
        <v>106</v>
      </c>
      <c r="C51" s="151" t="s">
        <v>107</v>
      </c>
      <c r="D51" s="151"/>
      <c r="E51" s="152"/>
      <c r="F51" s="152"/>
      <c r="G51" s="152">
        <f>SUM(G52:G63)</f>
        <v>0</v>
      </c>
    </row>
    <row r="52" spans="1:7" s="2" customFormat="1" ht="22.5">
      <c r="A52" s="197">
        <v>28</v>
      </c>
      <c r="B52" s="153" t="s">
        <v>168</v>
      </c>
      <c r="C52" s="153" t="s">
        <v>177</v>
      </c>
      <c r="D52" s="153" t="s">
        <v>114</v>
      </c>
      <c r="E52" s="154">
        <v>20.473</v>
      </c>
      <c r="F52" s="154"/>
      <c r="G52" s="154"/>
    </row>
    <row r="53" spans="1:7" s="2" customFormat="1" ht="22.5">
      <c r="A53" s="199">
        <v>29</v>
      </c>
      <c r="B53" s="155" t="s">
        <v>169</v>
      </c>
      <c r="C53" s="155" t="s">
        <v>170</v>
      </c>
      <c r="D53" s="155" t="s">
        <v>139</v>
      </c>
      <c r="E53" s="156">
        <v>70</v>
      </c>
      <c r="F53" s="156"/>
      <c r="G53" s="156"/>
    </row>
    <row r="54" spans="1:7" s="2" customFormat="1" ht="22.5">
      <c r="A54" s="197">
        <v>30</v>
      </c>
      <c r="B54" s="153" t="s">
        <v>171</v>
      </c>
      <c r="C54" s="153" t="s">
        <v>172</v>
      </c>
      <c r="D54" s="153" t="s">
        <v>114</v>
      </c>
      <c r="E54" s="154">
        <v>33.075</v>
      </c>
      <c r="F54" s="154"/>
      <c r="G54" s="154"/>
    </row>
    <row r="55" spans="1:7" s="2" customFormat="1" ht="22.5">
      <c r="A55" s="199">
        <v>31</v>
      </c>
      <c r="B55" s="155" t="s">
        <v>169</v>
      </c>
      <c r="C55" s="155" t="s">
        <v>170</v>
      </c>
      <c r="D55" s="155" t="s">
        <v>139</v>
      </c>
      <c r="E55" s="156">
        <v>90</v>
      </c>
      <c r="F55" s="156"/>
      <c r="G55" s="156"/>
    </row>
    <row r="56" spans="1:7" s="2" customFormat="1" ht="22.5">
      <c r="A56" s="199">
        <v>32</v>
      </c>
      <c r="B56" s="155">
        <v>711712010</v>
      </c>
      <c r="C56" s="155" t="s">
        <v>184</v>
      </c>
      <c r="D56" s="155" t="s">
        <v>181</v>
      </c>
      <c r="E56" s="156">
        <v>35</v>
      </c>
      <c r="F56" s="156"/>
      <c r="G56" s="156"/>
    </row>
    <row r="57" spans="1:7" s="2" customFormat="1" ht="11.25">
      <c r="A57" s="199">
        <v>33</v>
      </c>
      <c r="B57" s="155">
        <v>711712019</v>
      </c>
      <c r="C57" s="155" t="s">
        <v>185</v>
      </c>
      <c r="D57" s="155" t="s">
        <v>181</v>
      </c>
      <c r="E57" s="156">
        <v>35</v>
      </c>
      <c r="F57" s="156"/>
      <c r="G57" s="156"/>
    </row>
    <row r="58" spans="1:7" s="2" customFormat="1" ht="22.5">
      <c r="A58" s="197">
        <v>34</v>
      </c>
      <c r="B58" s="153" t="s">
        <v>173</v>
      </c>
      <c r="C58" s="153" t="s">
        <v>183</v>
      </c>
      <c r="D58" s="153" t="s">
        <v>114</v>
      </c>
      <c r="E58" s="154">
        <v>21.68</v>
      </c>
      <c r="F58" s="154"/>
      <c r="G58" s="154"/>
    </row>
    <row r="59" spans="1:7" s="2" customFormat="1" ht="33.75">
      <c r="A59" s="199">
        <v>35</v>
      </c>
      <c r="B59" s="155" t="s">
        <v>174</v>
      </c>
      <c r="C59" s="155" t="s">
        <v>175</v>
      </c>
      <c r="D59" s="155" t="s">
        <v>114</v>
      </c>
      <c r="E59" s="156">
        <v>21.68</v>
      </c>
      <c r="F59" s="156"/>
      <c r="G59" s="156"/>
    </row>
    <row r="60" spans="1:7" s="2" customFormat="1" ht="11.25">
      <c r="A60" s="199">
        <v>36</v>
      </c>
      <c r="B60" s="168">
        <v>283230002800</v>
      </c>
      <c r="C60" s="169" t="s">
        <v>187</v>
      </c>
      <c r="D60" s="169" t="s">
        <v>181</v>
      </c>
      <c r="E60" s="156">
        <v>21.55</v>
      </c>
      <c r="F60" s="156"/>
      <c r="G60" s="156"/>
    </row>
    <row r="61" spans="1:7" s="2" customFormat="1" ht="11.25">
      <c r="A61" s="199">
        <v>37</v>
      </c>
      <c r="B61" s="155">
        <v>919735123</v>
      </c>
      <c r="C61" s="155" t="s">
        <v>186</v>
      </c>
      <c r="D61" s="155" t="s">
        <v>181</v>
      </c>
      <c r="E61" s="156">
        <v>26.016</v>
      </c>
      <c r="F61" s="156"/>
      <c r="G61" s="156"/>
    </row>
    <row r="62" spans="1:7" s="2" customFormat="1" ht="11.25">
      <c r="A62" s="199">
        <v>38</v>
      </c>
      <c r="B62" s="155">
        <v>631312611</v>
      </c>
      <c r="C62" s="155" t="s">
        <v>188</v>
      </c>
      <c r="D62" s="155" t="s">
        <v>116</v>
      </c>
      <c r="E62" s="156">
        <v>0.525</v>
      </c>
      <c r="F62" s="156"/>
      <c r="G62" s="156"/>
    </row>
    <row r="63" spans="1:7" s="2" customFormat="1" ht="11.25">
      <c r="A63" s="199">
        <v>39</v>
      </c>
      <c r="B63" s="155">
        <v>1002004000</v>
      </c>
      <c r="C63" s="169" t="s">
        <v>189</v>
      </c>
      <c r="D63" s="169" t="s">
        <v>190</v>
      </c>
      <c r="E63" s="156">
        <v>1</v>
      </c>
      <c r="F63" s="156"/>
      <c r="G63" s="156"/>
    </row>
    <row r="64" spans="1:7" s="174" customFormat="1" ht="35.25" customHeight="1">
      <c r="A64" s="170"/>
      <c r="B64" s="171"/>
      <c r="C64" s="149" t="s">
        <v>191</v>
      </c>
      <c r="D64" s="172"/>
      <c r="E64" s="173"/>
      <c r="F64" s="173"/>
      <c r="G64" s="150">
        <f>SUM(G66:G81)</f>
        <v>0</v>
      </c>
    </row>
    <row r="65" spans="1:7" s="2" customFormat="1" ht="28.5" customHeight="1">
      <c r="A65" s="196"/>
      <c r="B65" s="151"/>
      <c r="C65" s="151"/>
      <c r="D65" s="151"/>
      <c r="E65" s="152"/>
      <c r="F65" s="152"/>
      <c r="G65" s="152">
        <f>SUM(G66:G81)</f>
        <v>0</v>
      </c>
    </row>
    <row r="66" spans="1:7" s="2" customFormat="1" ht="22.5">
      <c r="A66" s="199">
        <v>1</v>
      </c>
      <c r="B66" s="155">
        <v>132211121</v>
      </c>
      <c r="C66" s="169" t="s">
        <v>118</v>
      </c>
      <c r="D66" s="169" t="s">
        <v>116</v>
      </c>
      <c r="E66" s="156">
        <v>28.8</v>
      </c>
      <c r="F66" s="156"/>
      <c r="G66" s="156"/>
    </row>
    <row r="67" spans="1:7" s="2" customFormat="1" ht="22.5">
      <c r="A67" s="199">
        <v>2</v>
      </c>
      <c r="B67" s="153" t="s">
        <v>119</v>
      </c>
      <c r="C67" s="175" t="s">
        <v>193</v>
      </c>
      <c r="D67" s="169" t="s">
        <v>116</v>
      </c>
      <c r="E67" s="156">
        <v>28.8</v>
      </c>
      <c r="F67" s="156"/>
      <c r="G67" s="156"/>
    </row>
    <row r="68" spans="1:7" s="2" customFormat="1" ht="11.25">
      <c r="A68" s="199">
        <v>3</v>
      </c>
      <c r="B68" s="155">
        <v>132211121</v>
      </c>
      <c r="C68" s="169" t="s">
        <v>192</v>
      </c>
      <c r="D68" s="169" t="s">
        <v>116</v>
      </c>
      <c r="E68" s="156">
        <v>68.302</v>
      </c>
      <c r="F68" s="156"/>
      <c r="G68" s="156"/>
    </row>
    <row r="69" spans="1:7" s="2" customFormat="1" ht="22.5">
      <c r="A69" s="199">
        <v>4</v>
      </c>
      <c r="B69" s="155">
        <v>132211139</v>
      </c>
      <c r="C69" s="169" t="s">
        <v>193</v>
      </c>
      <c r="D69" s="169" t="s">
        <v>116</v>
      </c>
      <c r="E69" s="156">
        <v>68.302</v>
      </c>
      <c r="F69" s="156"/>
      <c r="G69" s="156"/>
    </row>
    <row r="70" spans="1:7" s="2" customFormat="1" ht="11.25">
      <c r="A70" s="199">
        <v>5</v>
      </c>
      <c r="B70" s="155">
        <v>175101101</v>
      </c>
      <c r="C70" s="169" t="s">
        <v>194</v>
      </c>
      <c r="D70" s="169" t="s">
        <v>116</v>
      </c>
      <c r="E70" s="156">
        <v>3.5</v>
      </c>
      <c r="F70" s="156"/>
      <c r="G70" s="156"/>
    </row>
    <row r="71" spans="1:7" s="2" customFormat="1" ht="11.25">
      <c r="A71" s="199">
        <v>6</v>
      </c>
      <c r="B71" s="155">
        <v>451573111</v>
      </c>
      <c r="C71" s="169" t="s">
        <v>195</v>
      </c>
      <c r="D71" s="169" t="s">
        <v>116</v>
      </c>
      <c r="E71" s="156">
        <v>32</v>
      </c>
      <c r="F71" s="156"/>
      <c r="G71" s="156"/>
    </row>
    <row r="72" spans="1:7" s="2" customFormat="1" ht="22.5">
      <c r="A72" s="199">
        <v>7</v>
      </c>
      <c r="B72" s="155">
        <v>877313123</v>
      </c>
      <c r="C72" s="169" t="s">
        <v>196</v>
      </c>
      <c r="D72" s="169" t="s">
        <v>181</v>
      </c>
      <c r="E72" s="156">
        <v>32</v>
      </c>
      <c r="F72" s="156"/>
      <c r="G72" s="156"/>
    </row>
    <row r="73" spans="1:7" s="2" customFormat="1" ht="11.25">
      <c r="A73" s="199">
        <v>8</v>
      </c>
      <c r="B73" s="155">
        <v>286111200</v>
      </c>
      <c r="C73" s="169" t="s">
        <v>197</v>
      </c>
      <c r="D73" s="169" t="s">
        <v>181</v>
      </c>
      <c r="E73" s="156">
        <v>32</v>
      </c>
      <c r="F73" s="156"/>
      <c r="G73" s="156"/>
    </row>
    <row r="74" spans="1:7" s="2" customFormat="1" ht="11.25">
      <c r="A74" s="199">
        <v>9</v>
      </c>
      <c r="B74" s="169" t="s">
        <v>198</v>
      </c>
      <c r="C74" s="169" t="s">
        <v>199</v>
      </c>
      <c r="D74" s="169" t="s">
        <v>115</v>
      </c>
      <c r="E74" s="156">
        <v>3</v>
      </c>
      <c r="F74" s="156"/>
      <c r="G74" s="156"/>
    </row>
    <row r="75" spans="1:7" s="2" customFormat="1" ht="11.25">
      <c r="A75" s="199">
        <v>10</v>
      </c>
      <c r="B75" s="155">
        <v>174101101</v>
      </c>
      <c r="C75" s="169" t="s">
        <v>200</v>
      </c>
      <c r="D75" s="169" t="s">
        <v>116</v>
      </c>
      <c r="E75" s="156">
        <v>32</v>
      </c>
      <c r="F75" s="156"/>
      <c r="G75" s="156"/>
    </row>
    <row r="76" spans="1:7" s="2" customFormat="1" ht="11.25">
      <c r="A76" s="199">
        <v>11</v>
      </c>
      <c r="B76" s="168">
        <v>583310001700</v>
      </c>
      <c r="C76" s="169" t="s">
        <v>205</v>
      </c>
      <c r="D76" s="169" t="s">
        <v>116</v>
      </c>
      <c r="E76" s="156">
        <v>68.302</v>
      </c>
      <c r="F76" s="156"/>
      <c r="G76" s="156"/>
    </row>
    <row r="77" spans="1:7" s="2" customFormat="1" ht="11.25">
      <c r="A77" s="199">
        <v>12</v>
      </c>
      <c r="B77" s="155">
        <v>998222081</v>
      </c>
      <c r="C77" s="169" t="s">
        <v>201</v>
      </c>
      <c r="D77" s="169" t="s">
        <v>138</v>
      </c>
      <c r="E77" s="156">
        <v>184.307</v>
      </c>
      <c r="F77" s="156"/>
      <c r="G77" s="156"/>
    </row>
    <row r="78" spans="1:7" s="2" customFormat="1" ht="11.25">
      <c r="A78" s="199">
        <v>13</v>
      </c>
      <c r="B78" s="155">
        <v>167101100</v>
      </c>
      <c r="C78" s="169" t="s">
        <v>202</v>
      </c>
      <c r="D78" s="169" t="s">
        <v>116</v>
      </c>
      <c r="E78" s="156">
        <v>68.302</v>
      </c>
      <c r="F78" s="156"/>
      <c r="G78" s="156"/>
    </row>
    <row r="79" spans="1:7" s="2" customFormat="1" ht="11.25">
      <c r="A79" s="199">
        <v>14</v>
      </c>
      <c r="B79" s="155">
        <v>979081111</v>
      </c>
      <c r="C79" s="169" t="s">
        <v>203</v>
      </c>
      <c r="D79" s="169" t="s">
        <v>138</v>
      </c>
      <c r="E79" s="156">
        <v>116.113</v>
      </c>
      <c r="F79" s="156"/>
      <c r="G79" s="156"/>
    </row>
    <row r="80" spans="1:7" s="2" customFormat="1" ht="11.25">
      <c r="A80" s="199">
        <v>15</v>
      </c>
      <c r="B80" s="155">
        <v>979081121</v>
      </c>
      <c r="C80" s="169" t="s">
        <v>204</v>
      </c>
      <c r="D80" s="169" t="s">
        <v>138</v>
      </c>
      <c r="E80" s="156">
        <v>3483.39</v>
      </c>
      <c r="F80" s="156"/>
      <c r="G80" s="156"/>
    </row>
    <row r="81" spans="1:7" s="2" customFormat="1" ht="11.25">
      <c r="A81" s="199">
        <v>16</v>
      </c>
      <c r="B81" s="155">
        <v>979089012</v>
      </c>
      <c r="C81" s="169" t="s">
        <v>206</v>
      </c>
      <c r="D81" s="169" t="s">
        <v>138</v>
      </c>
      <c r="E81" s="156">
        <v>116.113</v>
      </c>
      <c r="F81" s="156"/>
      <c r="G81" s="156"/>
    </row>
    <row r="82" spans="1:7" s="2" customFormat="1" ht="30.75" customHeight="1">
      <c r="A82" s="200"/>
      <c r="B82" s="157"/>
      <c r="C82" s="157" t="s">
        <v>108</v>
      </c>
      <c r="D82" s="157"/>
      <c r="E82" s="158"/>
      <c r="F82" s="158"/>
      <c r="G82" s="158">
        <f>G50+G12+G64</f>
        <v>0</v>
      </c>
    </row>
  </sheetData>
  <sheetProtection/>
  <mergeCells count="3">
    <mergeCell ref="A1:G1"/>
    <mergeCell ref="A5:C5"/>
    <mergeCell ref="G7:H7"/>
  </mergeCells>
  <printOptions/>
  <pageMargins left="0.3937007874015748" right="0.3937007874015748" top="0.7874015748031497" bottom="0.7874015748031497" header="0" footer="0"/>
  <pageSetup blackAndWhite="1" fitToHeight="100" horizontalDpi="600" verticalDpi="600" orientation="portrait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Ivanicova Veronika</cp:lastModifiedBy>
  <cp:lastPrinted>2020-02-10T13:34:16Z</cp:lastPrinted>
  <dcterms:modified xsi:type="dcterms:W3CDTF">2020-02-10T13:34:29Z</dcterms:modified>
  <cp:category/>
  <cp:version/>
  <cp:contentType/>
  <cp:contentStatus/>
</cp:coreProperties>
</file>