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ILE01\cenari\5300\40000\PREVADZKOVY-USEK-OD-2025\40300-ODBOR-MOSTOV\Oprava dialnicneho mosta ev.c. D1-337 Fricovce, lavy most\VS\SP Josephine\Vysv6\"/>
    </mc:Choice>
  </mc:AlternateContent>
  <xr:revisionPtr revIDLastSave="0" documentId="13_ncr:1_{2384461C-530E-4514-B735-B2EE9450C8F3}" xr6:coauthVersionLast="47" xr6:coauthVersionMax="47" xr10:uidLastSave="{00000000-0000-0000-0000-000000000000}"/>
  <workbookProtection workbookAlgorithmName="SHA-512" workbookHashValue="cURsJ61QddjGKvv+sp03fU2EMojq7c99nbUjHr5b25fkpaJJPALInJeS66glbW19H7lxg9EoNN5xW1lILuHEBA==" workbookSaltValue="+MqTc06AMTKUo7TBTXB2fw==" workbookSpinCount="100000" lockStructure="1"/>
  <bookViews>
    <workbookView xWindow="-110" yWindow="-110" windowWidth="19420" windowHeight="10420" xr2:uid="{00000000-000D-0000-FFFF-FFFF00000000}"/>
  </bookViews>
  <sheets>
    <sheet name="Rekapitulácia stavby" sheetId="3" r:id="rId1"/>
    <sheet name="Súpis prác" sheetId="1" r:id="rId2"/>
    <sheet name="Časti stavby" sheetId="2" r:id="rId3"/>
    <sheet name="SO 000" sheetId="5" r:id="rId4"/>
    <sheet name="SO 201" sheetId="6" r:id="rId5"/>
  </sheets>
  <definedNames>
    <definedName name="_xlnm.Print_Titles" localSheetId="2">'Časti stavby'!$1:$3</definedName>
    <definedName name="_xlnm.Print_Titles" localSheetId="0">'Rekapitulácia stavby'!$9:$10</definedName>
    <definedName name="_xlnm.Print_Titles" localSheetId="1">'Súpis prác'!$1:$3</definedName>
    <definedName name="_xlnm.Print_Area" localSheetId="0">'Rekapitulácia stavby'!$B$1:$G$31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K10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4" i="1"/>
  <c r="H106" i="2" l="1"/>
  <c r="I106" i="2" s="1"/>
  <c r="J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H95" i="2"/>
  <c r="I95" i="2" s="1"/>
  <c r="J95" i="2" s="1"/>
  <c r="H94" i="2"/>
  <c r="I94" i="2" s="1"/>
  <c r="J94" i="2" s="1"/>
  <c r="H93" i="2"/>
  <c r="I93" i="2" s="1"/>
  <c r="J93" i="2" s="1"/>
  <c r="H92" i="2"/>
  <c r="I92" i="2" s="1"/>
  <c r="J92" i="2" s="1"/>
  <c r="H91" i="2"/>
  <c r="I91" i="2" s="1"/>
  <c r="J91" i="2" s="1"/>
  <c r="H90" i="2"/>
  <c r="I90" i="2" s="1"/>
  <c r="J90" i="2" s="1"/>
  <c r="H89" i="2"/>
  <c r="I89" i="2" s="1"/>
  <c r="J89" i="2" s="1"/>
  <c r="H88" i="2"/>
  <c r="I88" i="2" s="1"/>
  <c r="J88" i="2" s="1"/>
  <c r="H87" i="2"/>
  <c r="I87" i="2" s="1"/>
  <c r="J87" i="2" s="1"/>
  <c r="H86" i="2"/>
  <c r="I86" i="2" s="1"/>
  <c r="J86" i="2" s="1"/>
  <c r="H85" i="2"/>
  <c r="I85" i="2" s="1"/>
  <c r="J85" i="2" s="1"/>
  <c r="H84" i="2"/>
  <c r="I84" i="2" s="1"/>
  <c r="J84" i="2" s="1"/>
  <c r="H83" i="2"/>
  <c r="I83" i="2" s="1"/>
  <c r="J83" i="2" s="1"/>
  <c r="H82" i="2"/>
  <c r="I82" i="2" s="1"/>
  <c r="J82" i="2" s="1"/>
  <c r="H81" i="2"/>
  <c r="I81" i="2" s="1"/>
  <c r="J81" i="2" s="1"/>
  <c r="H80" i="2"/>
  <c r="I80" i="2" s="1"/>
  <c r="J80" i="2" s="1"/>
  <c r="H79" i="2"/>
  <c r="I79" i="2" s="1"/>
  <c r="J79" i="2" s="1"/>
  <c r="H78" i="2"/>
  <c r="I78" i="2" s="1"/>
  <c r="J78" i="2" s="1"/>
  <c r="H77" i="2"/>
  <c r="I77" i="2" s="1"/>
  <c r="J77" i="2" s="1"/>
  <c r="H76" i="2"/>
  <c r="I76" i="2" s="1"/>
  <c r="J76" i="2" s="1"/>
  <c r="H75" i="2"/>
  <c r="I75" i="2" s="1"/>
  <c r="J75" i="2" s="1"/>
  <c r="H74" i="2"/>
  <c r="I74" i="2" s="1"/>
  <c r="J74" i="2" s="1"/>
  <c r="H73" i="2"/>
  <c r="I73" i="2" s="1"/>
  <c r="J73" i="2" s="1"/>
  <c r="H72" i="2"/>
  <c r="I72" i="2" s="1"/>
  <c r="J72" i="2" s="1"/>
  <c r="H71" i="2"/>
  <c r="I71" i="2" s="1"/>
  <c r="J71" i="2" s="1"/>
  <c r="H70" i="2"/>
  <c r="I70" i="2" s="1"/>
  <c r="J70" i="2" s="1"/>
  <c r="H69" i="2"/>
  <c r="I69" i="2" s="1"/>
  <c r="J69" i="2" s="1"/>
  <c r="H68" i="2"/>
  <c r="I68" i="2" s="1"/>
  <c r="J68" i="2" s="1"/>
  <c r="H67" i="2"/>
  <c r="I67" i="2" s="1"/>
  <c r="J67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J59" i="2" s="1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I34" i="2" s="1"/>
  <c r="J34" i="2" s="1"/>
  <c r="H33" i="2"/>
  <c r="I33" i="2" s="1"/>
  <c r="J33" i="2" s="1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I4" i="2" s="1"/>
  <c r="J4" i="2" s="1"/>
  <c r="J10" i="2" s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J107" i="2" l="1"/>
  <c r="J108" i="2" s="1"/>
  <c r="H108" i="2"/>
  <c r="E12" i="3" l="1"/>
  <c r="E11" i="3"/>
  <c r="E13" i="3" l="1"/>
  <c r="F13" i="3" l="1"/>
  <c r="G13" i="3" s="1"/>
</calcChain>
</file>

<file path=xl/sharedStrings.xml><?xml version="1.0" encoding="utf-8"?>
<sst xmlns="http://schemas.openxmlformats.org/spreadsheetml/2006/main" count="2057" uniqueCount="1017">
  <si>
    <t>Klasifikácia produkcie</t>
  </si>
  <si>
    <t>Čislo položky</t>
  </si>
  <si>
    <t>Názov položky</t>
  </si>
  <si>
    <t>M.j.</t>
  </si>
  <si>
    <t>Množstvo</t>
  </si>
  <si>
    <t>Jednotková cena</t>
  </si>
  <si>
    <t>Jedn. cena s DPH</t>
  </si>
  <si>
    <t>45.00.00 - Všeobecné položky v procese obstarávania stavieb</t>
  </si>
  <si>
    <t xml:space="preserve">45.00.00  </t>
  </si>
  <si>
    <t xml:space="preserve">00000111       </t>
  </si>
  <si>
    <t>Porealizačné zameranie skutočného stavu</t>
  </si>
  <si>
    <t xml:space="preserve">KPL       </t>
  </si>
  <si>
    <t xml:space="preserve">00000112       </t>
  </si>
  <si>
    <t>Geodetické práce počas realizácie</t>
  </si>
  <si>
    <t xml:space="preserve">00000113       </t>
  </si>
  <si>
    <t>Dokumentácia skutočného realizovania stavby</t>
  </si>
  <si>
    <t xml:space="preserve">00000116       </t>
  </si>
  <si>
    <t>Dokumentácia na vykonanie prác DVP</t>
  </si>
  <si>
    <t xml:space="preserve">00010401       </t>
  </si>
  <si>
    <t>Zmluvné požiadavky poplatky za skládky vybúraných hmôt a sutí</t>
  </si>
  <si>
    <t xml:space="preserve">T         </t>
  </si>
  <si>
    <t xml:space="preserve">00010403       </t>
  </si>
  <si>
    <t>Zmluvné požiadavky poplatky za skládky zeminy</t>
  </si>
  <si>
    <t xml:space="preserve">M3        </t>
  </si>
  <si>
    <t>45.11.11 - Demolačné práce</t>
  </si>
  <si>
    <t xml:space="preserve">45.11.11  </t>
  </si>
  <si>
    <t xml:space="preserve">05010102       </t>
  </si>
  <si>
    <t>Búranie konštrukcií základov, kamenných</t>
  </si>
  <si>
    <t xml:space="preserve">05010104       </t>
  </si>
  <si>
    <t>Búranie konštrukcií základov, betónových</t>
  </si>
  <si>
    <t xml:space="preserve">05010105       </t>
  </si>
  <si>
    <t>Búranie konštrukcií základov, železobetónových</t>
  </si>
  <si>
    <t xml:space="preserve">05010302       </t>
  </si>
  <si>
    <t>Búranie konštrukcií stropov, klenieb, schodov kamenných</t>
  </si>
  <si>
    <t xml:space="preserve">05010405       </t>
  </si>
  <si>
    <t>Búranie konštrukcií trámov, nosníkov, prievlakov, konzolových prvkov železobetónových</t>
  </si>
  <si>
    <t xml:space="preserve">05010604       </t>
  </si>
  <si>
    <t>Búranie konštrukcií, prisekanie a osekávanie muriva,vysekávanie výklenkov rýh a kapies v murive betónovom</t>
  </si>
  <si>
    <t xml:space="preserve">M         </t>
  </si>
  <si>
    <t xml:space="preserve">05020131       </t>
  </si>
  <si>
    <t>Vybúranie konštrukcií a demontáže, odstránenie izolácie povlakovej</t>
  </si>
  <si>
    <t xml:space="preserve">M2        </t>
  </si>
  <si>
    <t xml:space="preserve">05020907       </t>
  </si>
  <si>
    <t>Vybúranie konštrukcií a demontáže, rôznych predmetov kovových</t>
  </si>
  <si>
    <t xml:space="preserve">KS        </t>
  </si>
  <si>
    <t xml:space="preserve">05030162       </t>
  </si>
  <si>
    <t>Odstránenie spevnených plôch vozoviek a doplňujúcich konštrukcií krytov bitúmenových</t>
  </si>
  <si>
    <t xml:space="preserve">05030166       </t>
  </si>
  <si>
    <t>Odstránenie spevnených plôch vozoviek a doplňujúcich konštrukcií krytov dlaždených</t>
  </si>
  <si>
    <t xml:space="preserve">05030263       </t>
  </si>
  <si>
    <t>Odstránenie spevnených plôch vozoviek a doplňujúcich konštrukcií podkladov z kameniva ťaženého</t>
  </si>
  <si>
    <t xml:space="preserve">05030407       </t>
  </si>
  <si>
    <t>Odstránenie spevnených plôch vozoviek a doplňujúcich konštrukcií zvodidiel, zábradlia, stien, oplotení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</si>
  <si>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</si>
  <si>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</si>
  <si>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</si>
  <si>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</si>
  <si>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05090362       </t>
  </si>
  <si>
    <t>Doplňujúce práce, frézovanie bitúmenového krytu, podkladu</t>
  </si>
  <si>
    <t xml:space="preserve">05090405       </t>
  </si>
  <si>
    <t>Doplňujúce práce, diamantové rezanie betónovej konštrukcie</t>
  </si>
  <si>
    <t xml:space="preserve">05090503       </t>
  </si>
  <si>
    <t>Doplňujúce práce, vŕtanie do železobetónu</t>
  </si>
  <si>
    <t xml:space="preserve">CM        </t>
  </si>
  <si>
    <t xml:space="preserve">05090605       </t>
  </si>
  <si>
    <t>Doplňujúce práce, otryskanie železobetónovej konštrukcie</t>
  </si>
  <si>
    <t>45.11.20 - Výkopové zemné práce a presun zemín</t>
  </si>
  <si>
    <t xml:space="preserve">45.11.20  </t>
  </si>
  <si>
    <t xml:space="preserve">01030101       </t>
  </si>
  <si>
    <t>Hĺbené vykopávky jám zapažených</t>
  </si>
  <si>
    <t xml:space="preserve">01040202       </t>
  </si>
  <si>
    <t>Konštrukcie z hornín - násypy so zhutnením</t>
  </si>
  <si>
    <t xml:space="preserve">01040401       </t>
  </si>
  <si>
    <t>Konštrukcie z hornín - zásypy bez zhutnenia</t>
  </si>
  <si>
    <t xml:space="preserve">01040402       </t>
  </si>
  <si>
    <t>Konštrukcie z hornín - zásypy so zhutnením</t>
  </si>
  <si>
    <t xml:space="preserve">01040501       </t>
  </si>
  <si>
    <t>Konštrukcie z hornín - obsypy bez zhutnenia</t>
  </si>
  <si>
    <t xml:space="preserve">01060204       </t>
  </si>
  <si>
    <t>Premiestnenie  vodorovné nad 3 000 m</t>
  </si>
  <si>
    <t xml:space="preserve">01070101       </t>
  </si>
  <si>
    <t>Paženie, resp.zaistenie výrubu v podzemí vykopávok príložné</t>
  </si>
  <si>
    <t xml:space="preserve">01080102       </t>
  </si>
  <si>
    <t>Povrchové úpravy terénu, úprava pláne so  zhutnením v násypoch</t>
  </si>
  <si>
    <t>45.22.11 - Stavebné práce na mostoch</t>
  </si>
  <si>
    <t xml:space="preserve">45.22.11  </t>
  </si>
  <si>
    <t xml:space="preserve">11010302       </t>
  </si>
  <si>
    <t>Základy, dosky z betónu železového</t>
  </si>
  <si>
    <t xml:space="preserve">11010311       </t>
  </si>
  <si>
    <t>Základy, dosky, debnenie tradičné</t>
  </si>
  <si>
    <t xml:space="preserve">11010321       </t>
  </si>
  <si>
    <t>Základy, dosky, výstuž z betonárskej ocele</t>
  </si>
  <si>
    <t xml:space="preserve">11050502       </t>
  </si>
  <si>
    <t>Zvislé konštrukcie inžinierskych stavieb, úložné prahy z betónu železového</t>
  </si>
  <si>
    <t xml:space="preserve">11050511       </t>
  </si>
  <si>
    <t>Zvislé konštrukcie inžinierskych stavieb, úložné prahy, debnenie tradičné</t>
  </si>
  <si>
    <t xml:space="preserve">11050602       </t>
  </si>
  <si>
    <t>Zvislé konštrukcie inžinierskych stavieb, rímsy z betónu železového</t>
  </si>
  <si>
    <t xml:space="preserve">11050611       </t>
  </si>
  <si>
    <t>Zvislé konštrukcie inžinierskych stavieb, rímsy, debnenie tradičné</t>
  </si>
  <si>
    <t xml:space="preserve">11050613       </t>
  </si>
  <si>
    <t>Zvislé konštrukcie inžinierskych stavieb, rímsy, debnenie zabudované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</si>
  <si>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</si>
  <si>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</si>
  <si>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</si>
  <si>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</si>
  <si>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</si>
  <si>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</si>
  <si>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</si>
  <si>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</si>
  <si>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11080402       </t>
  </si>
  <si>
    <t>Vodorovné nosné konštrukcie inžinierskych stavieb, mostné nosníky z betónu železového</t>
  </si>
  <si>
    <t xml:space="preserve">11200101       </t>
  </si>
  <si>
    <t>Podkladné konštrukcie, podkladné vrstvy, betón prostý</t>
  </si>
  <si>
    <t xml:space="preserve">11200111       </t>
  </si>
  <si>
    <t>Podkladné konštrukcie, podkladné vrstvy, debnenie tradičné</t>
  </si>
  <si>
    <t xml:space="preserve">11260132       </t>
  </si>
  <si>
    <t>Dokončovacie práce, dilatačné škáry a zariadenia z oceľového plechu</t>
  </si>
  <si>
    <t xml:space="preserve">15020406       </t>
  </si>
  <si>
    <t>Múry, rímsy z dielcov sklovláknitých betónových</t>
  </si>
  <si>
    <t xml:space="preserve">21200316       </t>
  </si>
  <si>
    <t>Podkladné a vedľajšie konštrukcie, vyrovnávacia vrstva zo štrkopiesku</t>
  </si>
  <si>
    <t xml:space="preserve">21200541       </t>
  </si>
  <si>
    <t>Podkladné a vedľajšie konštrukcie, výplň bet. konštrukcií, plastbetón</t>
  </si>
  <si>
    <t xml:space="preserve">21210301       </t>
  </si>
  <si>
    <t>Spevnené plochy, schody z betónu</t>
  </si>
  <si>
    <t xml:space="preserve">21210419       </t>
  </si>
  <si>
    <t>Spevnené plochy, dlažba z lomového kameňa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</si>
  <si>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</si>
  <si>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</si>
  <si>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</si>
  <si>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</si>
  <si>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</si>
  <si>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</si>
  <si>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</si>
  <si>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</si>
  <si>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</si>
  <si>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</si>
  <si>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21250423       </t>
  </si>
  <si>
    <t>Doplňujúce konštrukcie, dilatačné zariadenia, vložka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</si>
  <si>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</si>
  <si>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</si>
  <si>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</si>
  <si>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</si>
  <si>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21250531       </t>
  </si>
  <si>
    <t>Doplňujúce konštrukcie, mostné zábrany a ochrany, krycie zábrany</t>
  </si>
  <si>
    <t xml:space="preserve">21250906       </t>
  </si>
  <si>
    <t>Doplňujúce konštrukcie, drobné zariadenia oceľové</t>
  </si>
  <si>
    <t xml:space="preserve">22250162       </t>
  </si>
  <si>
    <t>Doplňujúce konštrukcie,  zábradlie kovové</t>
  </si>
  <si>
    <t xml:space="preserve">22250163       </t>
  </si>
  <si>
    <t>Doplňujúce konštrukcie,  zábradlie , drevené</t>
  </si>
  <si>
    <t xml:space="preserve">22250570       </t>
  </si>
  <si>
    <t>Doplňujúce konštrukcie, značky staničenia a geodetické body, meračské značky</t>
  </si>
  <si>
    <t xml:space="preserve">22250671       </t>
  </si>
  <si>
    <t>Doplňujúce konštrukcie,  zvislé dopravné značky, normálny alebo zväčšený rozmer</t>
  </si>
  <si>
    <t xml:space="preserve">22250980       </t>
  </si>
  <si>
    <t>Doplňujúce konštrukcie,  obrubníky chodníkové</t>
  </si>
  <si>
    <t xml:space="preserve">22251158       </t>
  </si>
  <si>
    <t>Doplňujúce konštrukcie,  otvorené žľaby z dlaždíc</t>
  </si>
  <si>
    <t xml:space="preserve">22251161       </t>
  </si>
  <si>
    <t>Doplňujúce konštrukcie,  otvorené žľaby z betónových tvárnic</t>
  </si>
  <si>
    <t xml:space="preserve">68060102       </t>
  </si>
  <si>
    <t>Ostatné doplnkové konštrukcie, podlahy a plošiny z roštov</t>
  </si>
  <si>
    <t>45.23.13 - Práce na stavbe miestnych potrubných vedení vody a kanalizácie</t>
  </si>
  <si>
    <t xml:space="preserve">45.23.13  </t>
  </si>
  <si>
    <t xml:space="preserve">11200301       </t>
  </si>
  <si>
    <t>Podkladné konštrukcie, dosky, bloky, sedlá, z betónu prostého</t>
  </si>
  <si>
    <t xml:space="preserve">11200311       </t>
  </si>
  <si>
    <t>Podkladné konštrukcie, dosky, bloky, sedlá, debnenie tradičné</t>
  </si>
  <si>
    <t xml:space="preserve">27070401       </t>
  </si>
  <si>
    <t>Chráničky z rúr plastových, nedelená</t>
  </si>
  <si>
    <t>45.23.31 - Stavebné práce na výstavbe diaľnic a ciest chodníkov a nekrytých parkovísk</t>
  </si>
  <si>
    <t xml:space="preserve">45.23.31  </t>
  </si>
  <si>
    <t xml:space="preserve">22250464       </t>
  </si>
  <si>
    <t>Doplňujúce konštrukcie,  ochranné zariadenia, smerové stĺpiky</t>
  </si>
  <si>
    <t xml:space="preserve">22251261       </t>
  </si>
  <si>
    <t>Doplňujúce konštrukcie,  kábelovody z betónových tvárnic</t>
  </si>
  <si>
    <t>45.23.32 - Práce na vrchnej stavbe diaľníc, ciest, ulíc, chodníkov a nekrytých parkovísk</t>
  </si>
  <si>
    <t xml:space="preserve">45.23.32  </t>
  </si>
  <si>
    <t xml:space="preserve">22030329       </t>
  </si>
  <si>
    <t>Podkladné a krycie vrstvy z asfaltových zmesí, bitúmenové postreky, nátery, posypy infiltračný postrek</t>
  </si>
  <si>
    <t xml:space="preserve">22030330       </t>
  </si>
  <si>
    <t>Podkladné a krycie vrstvy z asfaltových zmesí, bitúmenové postreky, nátery, posypy spojovací postrek</t>
  </si>
  <si>
    <t xml:space="preserve">22030334       </t>
  </si>
  <si>
    <t>Podkladné a krycie vrstvy z asfaltových zmesí, bitúmenové postreky, nátery, posypy posyp podkladu alebo krytu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</si>
  <si>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</si>
  <si>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</si>
  <si>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</si>
  <si>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</si>
  <si>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22030744       </t>
  </si>
  <si>
    <t>Podkladné a krycie vrstvy z asfaltových zmesí, liaty asfalt, cestný</t>
  </si>
  <si>
    <t>45.23.33 - Práce na spodnej stavby diaľnic, ciest, ulíc a chodníkov a nekrytých parkovísk</t>
  </si>
  <si>
    <t xml:space="preserve">45.23.33  </t>
  </si>
  <si>
    <t xml:space="preserve">22010304       </t>
  </si>
  <si>
    <t>Podkladné a krycie vrstvy bez spojiva pre obnovu a údržbu, štrkodrva</t>
  </si>
  <si>
    <t xml:space="preserve">22020622       </t>
  </si>
  <si>
    <t>Podkladné a krycie vrstvy s hydraulickým spojivom, pre obnovu a údržbu, kamenivo stabiliz.cementom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</si>
  <si>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</si>
  <si>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</si>
  <si>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</si>
  <si>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</si>
  <si>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</si>
  <si>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</si>
  <si>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</si>
  <si>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</si>
  <si>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</si>
  <si>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</si>
  <si>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>45.26.21 - Lešenárske práce</t>
  </si>
  <si>
    <t xml:space="preserve">45.26.21  </t>
  </si>
  <si>
    <t xml:space="preserve">03050211       </t>
  </si>
  <si>
    <t>Ochranné konštrukcie, záchytné ohradenie na vonkajších voľných stranách objektov</t>
  </si>
  <si>
    <t xml:space="preserve">03050413       </t>
  </si>
  <si>
    <t>Ochranné konštrukcie, záchytná sieť z umelých vlákien</t>
  </si>
  <si>
    <t xml:space="preserve">03050414       </t>
  </si>
  <si>
    <t>Ochranné konštrukcie, záchytná sieť z oceľových drôtov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</si>
  <si>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</si>
  <si>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</si>
  <si>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</si>
  <si>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</si>
  <si>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02010553       </t>
  </si>
  <si>
    <t>Zlepšovanie základovej pôdy, drenážne vrstvy z geosyntetického materiálu</t>
  </si>
  <si>
    <t>45.41.10 - Omietkarské práce</t>
  </si>
  <si>
    <t xml:space="preserve">45.41.10  </t>
  </si>
  <si>
    <t xml:space="preserve">13071209       </t>
  </si>
  <si>
    <t>Vonkajšie povrchy vodor. konštrukcií, postrek, náter muriva zo suchej omietkovej zmesi</t>
  </si>
  <si>
    <t xml:space="preserve">13071613       </t>
  </si>
  <si>
    <t>Vonkajšie povrchy vodor. konštrukcií, reprofilácia vodor. plôch maltou sanačnou</t>
  </si>
  <si>
    <t xml:space="preserve">13071804       </t>
  </si>
  <si>
    <t>Vonkajšie povrchy vodor. konštrukcií, škárovanie z malty cementovej</t>
  </si>
  <si>
    <t xml:space="preserve">13091209       </t>
  </si>
  <si>
    <t>Vonkajšie povrchy stien, postrek, náter muriva zo suchej omietkovej zmesi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</si>
  <si>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</si>
  <si>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</si>
  <si>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</si>
  <si>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</si>
  <si>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84010802       </t>
  </si>
  <si>
    <t>Náter omietok a betónových povrchov, farba syntetická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</si>
  <si>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</si>
  <si>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</si>
  <si>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</si>
  <si>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</si>
  <si>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 xml:space="preserve">84010816       </t>
  </si>
  <si>
    <t>Náter omietok a betónových povrchov, impregnačný cementový náter</t>
  </si>
  <si>
    <t>Časť stavby</t>
  </si>
  <si>
    <t>Cena bez DPH</t>
  </si>
  <si>
    <t>SO 000 - Všeobecné položky</t>
  </si>
  <si>
    <t>00000111</t>
  </si>
  <si>
    <t>KPL</t>
  </si>
  <si>
    <t>00000112</t>
  </si>
  <si>
    <t>00000113</t>
  </si>
  <si>
    <t>00000116</t>
  </si>
  <si>
    <t>00010401</t>
  </si>
  <si>
    <t>T</t>
  </si>
  <si>
    <t>00010403</t>
  </si>
  <si>
    <t>M3</t>
  </si>
  <si>
    <t>Celkom za SO 000 - Všeobecné položky</t>
  </si>
  <si>
    <t>SO 201 - Most ev. č. D1 - 337</t>
  </si>
  <si>
    <t>05010102</t>
  </si>
  <si>
    <t>05010104</t>
  </si>
  <si>
    <t>05010105</t>
  </si>
  <si>
    <t>05010302</t>
  </si>
  <si>
    <t>05010405</t>
  </si>
  <si>
    <t>05010604</t>
  </si>
  <si>
    <t>M</t>
  </si>
  <si>
    <t>05020131</t>
  </si>
  <si>
    <t>M2</t>
  </si>
  <si>
    <t>05020907</t>
  </si>
  <si>
    <t>KS</t>
  </si>
  <si>
    <t>05030162</t>
  </si>
  <si>
    <t>05030166</t>
  </si>
  <si>
    <t>05030263</t>
  </si>
  <si>
    <t>05030407</t>
  </si>
  <si>
    <t>05080200</t>
  </si>
  <si>
    <t>05090205</t>
  </si>
  <si>
    <t>05090362</t>
  </si>
  <si>
    <t>05090405</t>
  </si>
  <si>
    <t>05090503</t>
  </si>
  <si>
    <t>CM</t>
  </si>
  <si>
    <t>05090605</t>
  </si>
  <si>
    <t>01030101</t>
  </si>
  <si>
    <t>01040202</t>
  </si>
  <si>
    <t>01040401</t>
  </si>
  <si>
    <t>01040402</t>
  </si>
  <si>
    <t>01040501</t>
  </si>
  <si>
    <t>01060204</t>
  </si>
  <si>
    <t>01070101</t>
  </si>
  <si>
    <t>01080102</t>
  </si>
  <si>
    <t>11010302</t>
  </si>
  <si>
    <t>11010311</t>
  </si>
  <si>
    <t>11010321</t>
  </si>
  <si>
    <t>11050502</t>
  </si>
  <si>
    <t>11050511</t>
  </si>
  <si>
    <t>11050602</t>
  </si>
  <si>
    <t>11050611</t>
  </si>
  <si>
    <t>11050613</t>
  </si>
  <si>
    <t>11050621</t>
  </si>
  <si>
    <t>11080102</t>
  </si>
  <si>
    <t>11080111</t>
  </si>
  <si>
    <t>11080121</t>
  </si>
  <si>
    <t>11080402</t>
  </si>
  <si>
    <t>11200101</t>
  </si>
  <si>
    <t>11200111</t>
  </si>
  <si>
    <t>11260132</t>
  </si>
  <si>
    <t>15020406</t>
  </si>
  <si>
    <t>21200316</t>
  </si>
  <si>
    <t>21200541</t>
  </si>
  <si>
    <t>21210301</t>
  </si>
  <si>
    <t>21210419</t>
  </si>
  <si>
    <t>21250106</t>
  </si>
  <si>
    <t>21250206</t>
  </si>
  <si>
    <t>21250320</t>
  </si>
  <si>
    <t>21250321</t>
  </si>
  <si>
    <t>21250422</t>
  </si>
  <si>
    <t>21250423</t>
  </si>
  <si>
    <t>21250424</t>
  </si>
  <si>
    <t>21250426</t>
  </si>
  <si>
    <t>21250531</t>
  </si>
  <si>
    <t>21250906</t>
  </si>
  <si>
    <t>22250162</t>
  </si>
  <si>
    <t>22250163</t>
  </si>
  <si>
    <t>22250570</t>
  </si>
  <si>
    <t>22250671</t>
  </si>
  <si>
    <t>22250980</t>
  </si>
  <si>
    <t>22251158</t>
  </si>
  <si>
    <t>22251161</t>
  </si>
  <si>
    <t>68060102</t>
  </si>
  <si>
    <t>11200301</t>
  </si>
  <si>
    <t>11200311</t>
  </si>
  <si>
    <t>27070401</t>
  </si>
  <si>
    <t>22250464</t>
  </si>
  <si>
    <t>22251261</t>
  </si>
  <si>
    <t>22030329</t>
  </si>
  <si>
    <t>22030330</t>
  </si>
  <si>
    <t>22030334</t>
  </si>
  <si>
    <t>22030640</t>
  </si>
  <si>
    <t>22030641</t>
  </si>
  <si>
    <t>22030744</t>
  </si>
  <si>
    <t>22010304</t>
  </si>
  <si>
    <t>22020622</t>
  </si>
  <si>
    <t>61010101</t>
  </si>
  <si>
    <t>61010102</t>
  </si>
  <si>
    <t>61010105</t>
  </si>
  <si>
    <t>61010502</t>
  </si>
  <si>
    <t>03050211</t>
  </si>
  <si>
    <t>03050413</t>
  </si>
  <si>
    <t>03050414</t>
  </si>
  <si>
    <t>02010309</t>
  </si>
  <si>
    <t>02010553</t>
  </si>
  <si>
    <t>13071209</t>
  </si>
  <si>
    <t>13071613</t>
  </si>
  <si>
    <t>13071804</t>
  </si>
  <si>
    <t>13091209</t>
  </si>
  <si>
    <t>13091513</t>
  </si>
  <si>
    <t>84010802</t>
  </si>
  <si>
    <t>84010807</t>
  </si>
  <si>
    <t>84010815</t>
  </si>
  <si>
    <t>84010816</t>
  </si>
  <si>
    <t>Celkom za SO 201 - Most ev. č. D1 - 337</t>
  </si>
  <si>
    <t>Celkový súčet</t>
  </si>
  <si>
    <t>Číslo časti stavby</t>
  </si>
  <si>
    <t>Klasifikácia stavieb</t>
  </si>
  <si>
    <t>Názov časti stavby</t>
  </si>
  <si>
    <t>Cena s DPH</t>
  </si>
  <si>
    <t xml:space="preserve">SO 000    </t>
  </si>
  <si>
    <t xml:space="preserve">    </t>
  </si>
  <si>
    <t xml:space="preserve">Všeobecné položky    </t>
  </si>
  <si>
    <t xml:space="preserve">SO 201    </t>
  </si>
  <si>
    <t xml:space="preserve">Most ev. č. D1 - 337    </t>
  </si>
  <si>
    <t xml:space="preserve">Názov stavby: </t>
  </si>
  <si>
    <t>Oprava diaľničného mosta ev.č. D1-337 Fričovce, ľavý most</t>
  </si>
  <si>
    <t>Rekapitulácia stavby</t>
  </si>
  <si>
    <t>Príloha č. 1 k časti B.2 (zároveň aj ako Príloha č. 2 k Zmluve)</t>
  </si>
  <si>
    <t>Súpis prác</t>
  </si>
  <si>
    <t>Časti stavby</t>
  </si>
  <si>
    <t>Celkom:A+B+C=642,5000 [D]</t>
  </si>
  <si>
    <t>výkop pre terénne úpravy (vsakovacie jamy, sklzy z lom. kameňa) (poplatok za skládku/poplatok za recykláciu) 230,1=230,1000 [C]</t>
  </si>
  <si>
    <t>výkop pre novú prechodovú oblasť O8 (poplatok za skládku/poplatok za recykláciu) 179,1=179,1000 [B]</t>
  </si>
  <si>
    <t>výkop pre novú prechodovú oblasť O1 (poplatok za skládku/poplatok za recykláciu) 233,3=233,3000 [A]</t>
  </si>
  <si>
    <t>6</t>
  </si>
  <si>
    <t>Celkom:A+B+C+D+E+F+G+H+I+J+K+L+M+N+O+P+Q+R+S+T+U+V=2 851,3974 [W]</t>
  </si>
  <si>
    <t>vybúranie pre odvodňovaciu tvarovku (poplatok za skládku/poplatok za recykláciu): 0,058*2,4 t/m3 =0,1392 [V]</t>
  </si>
  <si>
    <t>vybúranie pre kapsu mostného záveru (poplatok za skládku/poplatok za recykláciu): 2,475*2,4 t/m3 =5,9400 [U]</t>
  </si>
  <si>
    <t>vybúraná kapsa pre mostný záver (poplatok za skládku/poplatok za recykláciu): 10,717*2,4 t/m3 =25,7208 [T]</t>
  </si>
  <si>
    <t>odbúraná ŽB rímsa (poplatok za skládku/poplatok za recykláciu): 14,4* 2,4 t/m3 + 156,6*2,4 t/m3=410,4000 [S]</t>
  </si>
  <si>
    <t>frézovaná vozovka hr. 100 m (poplatok za skládku/poplatok za recykláciu): 4975,56*0,1*2,1 t/m3 =1 044,8676 [R]</t>
  </si>
  <si>
    <t>vybúranie pôvodných vrstiev vozovky v prechodových oblatiach, cca 11,5 m pred a za mostomi - štrkodrva: (130,66+133,39)*0,3*1,8 t/m3=142,5870 [Q]</t>
  </si>
  <si>
    <t>vybúranie betónového žlabu pri krajnici -O8 (poplatok za skládku/poplatok za recykláciu): 3*0,5*0,150*2,2 t/m3 =0,4950 [P]</t>
  </si>
  <si>
    <t>odbúranie žlabu pri revíznom schodisku - O8 (poplatok za skládku/poplatok za recykláciu): 4,28*0,2*2,4 t/m3=2,0544 [O]</t>
  </si>
  <si>
    <t>vybúranie pôvodných vrstiev vozovky v prechodových oblatiach, cca 11,5 m pred a za mostomi - asfalt (poplatok za skládku/poplatok za recykláciu) (130,66+133,39)*0,3 * 2,1 t/m3=166,3515 [N]</t>
  </si>
  <si>
    <t>odstránenie krytu vozovky (100 m pred mostom a 50 m za mostom okrem prechodovej oblasti): (960,14+402,28)*0,05*2,1t/m3 =143,0541 [M]</t>
  </si>
  <si>
    <t>odstránenie izolácie na mostovke hr.10mm  (poplatok za skládku/poplatok za recykláciu): (13,5+0,17+0,1)*400,6*0,073 t/m2=402,6871 [L]</t>
  </si>
  <si>
    <t>odbúranie ŽB lícného rímsového prefabrikátu(poplatok za skládku/poplatok za recykláciu): 0,1*(411,81+7,96+9,02)*2,4 t/m3=102,9096 [K]</t>
  </si>
  <si>
    <t>odbúranie revízných schodísk: (20,3+18,31+18,64)*0,2*1,8 t/m3=20,6100 [J]</t>
  </si>
  <si>
    <t>vybúranie prechodovej dosky(poplatok za skládku/poplatok za recykláciu): 98,54*0,3*2*2,4 t/m3=141,8976 [I]</t>
  </si>
  <si>
    <t>odbúranie ŽB žlabu(poplatok za skládku/poplatok za recykláciu): 0,198*397,5*2,4 t/m3=188,8920 [H]</t>
  </si>
  <si>
    <t>odbúranie spevnenia svahu - O8: 5,84*0,2*1,8 t/m3=2,1024 [G]</t>
  </si>
  <si>
    <t>vybúranie podkladového betónu spod prechodových blokov(poplatok za skládku/poplatok za recykláciu): (1,25+0,97+1,33)*0,1*2,2 t/m3=0,7810 [F]</t>
  </si>
  <si>
    <t>vybúranie podkladového betónu spod revízných schodísk (poplatok za skládku/poplatok za recykláciu): (20,3+18,31+18,64)*0,1*2,2 t/m3=12,5950 [E]</t>
  </si>
  <si>
    <t>vybúranie podkladového betónu spod spevnenia svahu - O8  (poplatok za skládku/poplatok za recykláciu): 5,84*0,1*2,2 t/m3=1,2848 [D]</t>
  </si>
  <si>
    <t>vybúranie podkladového betónu spod kamenného žlabu - O8 (poplatok za skládku/poplatok za recykláciu) : 4,28*0,1*2,2 t/m3=0,9416 [C]</t>
  </si>
  <si>
    <t>vybúranie podkladového betónu spod prechodovej dosky (poplatok za skládku/poplatok za recykláciu): 101,59*0,15*2,2 t/m3=33,5247 [B]</t>
  </si>
  <si>
    <t>odbúranie prechodových blokov (poplatok za skládku/poplatok za recykláciu): (1,25+0,97+1,33)*0,2 * 2,2 t/m3=1,5620 [A]</t>
  </si>
  <si>
    <t>5</t>
  </si>
  <si>
    <t>6 výtlačkov</t>
  </si>
  <si>
    <t>4</t>
  </si>
  <si>
    <t>3</t>
  </si>
  <si>
    <t>Zameranie horného povrchu nosnej konštrukcie po odbúraní mostného zvršku, domeranie existujúceho mostného zvršku, terénu pod mostom a vozovky pred a za mostom, kontrola vytýčenia nových prvkov mostného zvršku a spodnej stavby (rímsy, prechodové dosky, polohové osadenie mostných záverov, zameranie polohy mostných odvodňovačov), vytýčovacie práce v rámci terénnych úprav pod mostom, zameranie skutočných rozmerov jednotlivých prvkov NK a SS (ak zistené rozmery nezodpovedajú projektovej dokumentácii DSVS.
Zameranie mostného zvršku pred búraním.</t>
  </si>
  <si>
    <t>2</t>
  </si>
  <si>
    <t>1</t>
  </si>
  <si>
    <t>Všeobecné položky v procese obstarávania stavieb</t>
  </si>
  <si>
    <t>výmera</t>
  </si>
  <si>
    <t>výkaz</t>
  </si>
  <si>
    <t>podpoložka</t>
  </si>
  <si>
    <t>položka</t>
  </si>
  <si>
    <t>p.č.</t>
  </si>
  <si>
    <t>produkcie</t>
  </si>
  <si>
    <t/>
  </si>
  <si>
    <t>Výkaz konštrukcií a pracovných činností</t>
  </si>
  <si>
    <t>Číslo položky</t>
  </si>
  <si>
    <t>Klasifikácia</t>
  </si>
  <si>
    <t>Klasifikácia stavby:</t>
  </si>
  <si>
    <t>Všeobecné položky</t>
  </si>
  <si>
    <t>SO 000</t>
  </si>
  <si>
    <t>Časť stavby:</t>
  </si>
  <si>
    <t>PD - Oprava diaľničného mosta ev. č. D1-337 nad Kopytovským potokom Fričovce</t>
  </si>
  <si>
    <t>21BA21004</t>
  </si>
  <si>
    <t>Stavba:</t>
  </si>
  <si>
    <t>Celkom:A+B=317,7905 [C]</t>
  </si>
  <si>
    <t>náter na obrubník rímsy: (414,65+419,6)*0,3=250,2750 [B]</t>
  </si>
  <si>
    <t>ochrana výstuže - ochranný adhézny náter (ponechaná časť existujuceho odvodňovacieho žlabu na ľavej strane mosta - rezová plocha po odbúravaní): (395,4+1,75)*0,17=67,5155 [A]</t>
  </si>
  <si>
    <t>Náter omietok a betónových povrchov, impregnačný cementový náter mostoviek</t>
  </si>
  <si>
    <t>8401081603</t>
  </si>
  <si>
    <t>96</t>
  </si>
  <si>
    <t>Celkom:A+B+C=7 679,9900 [D]</t>
  </si>
  <si>
    <t>nosná konštrukcia vonkajšie plochy 100% plochy: (18,5*393)*1,0=7 270,5000 [C]</t>
  </si>
  <si>
    <t>opora O8 100% plochy: (40+7,8+91,6+161,92)*1=301,3200 [B]</t>
  </si>
  <si>
    <t>opora O1 100 % plochy: (35,8+42,67+29,7)*1=108,1700 [A]</t>
  </si>
  <si>
    <t>Náter omietok a betónových povrchov, farba riediteľná vodou (akrylátová), stien</t>
  </si>
  <si>
    <t>8401081502</t>
  </si>
  <si>
    <t>95</t>
  </si>
  <si>
    <t>zapečaťujúca vrstva mostovky 5425,1=5 425,1000 [A]</t>
  </si>
  <si>
    <t>Náter omietok a betónových povrchov, farba epoxidová, mostoviek</t>
  </si>
  <si>
    <t>8401080703</t>
  </si>
  <si>
    <t>94</t>
  </si>
  <si>
    <t>Celkom:A+B+C=210,0000 [D]</t>
  </si>
  <si>
    <t>ochrana výstuže - ochranný adhézny náter (odhalená závytová tyč kotvenia rýmsy): 5=5,0000 [C]</t>
  </si>
  <si>
    <t>ochrana výstuže - ochranný adhézny náter (odhalená výstuž pri osadzovaní odvodňovačov, a odvodňovacích tvaroviek): 165=165,0000 [B]</t>
  </si>
  <si>
    <t>ochrana výstuže - ochranný adhézny náter (kapsa pre mostný záver): 40=40,0000 [A]</t>
  </si>
  <si>
    <t>Náter omietok a betónových povrchov, farba syntetická, podláh</t>
  </si>
  <si>
    <t>8401080203</t>
  </si>
  <si>
    <t>93</t>
  </si>
  <si>
    <t>Celkom:A+B+C=767,9990 [D]</t>
  </si>
  <si>
    <t>Nosná konštrukcia vonkajšie plochy: (18,5*393)*0,1=727,0500 [C]</t>
  </si>
  <si>
    <t>Opora O8: (40+7,8+91,6+161,92)*0,1=30,1320 [B]</t>
  </si>
  <si>
    <t>Opora O1: (35,8+42,67+29,7)*0,1=10,8170 [A]</t>
  </si>
  <si>
    <t>Ochranný adhézny protikorózny náter - 10% plochy:</t>
  </si>
  <si>
    <t>Náter omietok a betónových povrchov, farba syntetická, stien</t>
  </si>
  <si>
    <t>8401080202</t>
  </si>
  <si>
    <t>Nosná konštrukcia horný povrch: ((13,5+0,17)*400,65)*0,1=547,6886 [A]</t>
  </si>
  <si>
    <t>Náter omietok a betónových povrchov, farba syntetická, stropov</t>
  </si>
  <si>
    <t>8401080201</t>
  </si>
  <si>
    <t>Nanášanie ochranných vrstiev - maliarske a natieračské práce</t>
  </si>
  <si>
    <t>Celkom:A+B=847,2264 [C]</t>
  </si>
  <si>
    <t>preškárovanie sklzov zo žlaboviek(škárovacia hmota C30/37): 389,5474=389,5474 [B]</t>
  </si>
  <si>
    <t>preškárovanie spevnenia z lomového kameňa (škárovacia hmota C30/37): 457,679=457,6790 [A]</t>
  </si>
  <si>
    <t>90</t>
  </si>
  <si>
    <t>Omietkarské práce</t>
  </si>
  <si>
    <t>Celkom:A+B+C=931,7950 [D]</t>
  </si>
  <si>
    <t>nosná konštrukcia vonkajšie plochy 10% plochy, sanačná malta triedy R4: (18,5*393)*0,1=727,0500 [C]</t>
  </si>
  <si>
    <t>opora O8 50% plochy, sanačná malta triedy R4: (40+7,8+91,6+161,92)*0,5=150,6600 [B]</t>
  </si>
  <si>
    <t>opora O1 50% plochy, sanačná malta triedy R4: (35,8+42,67+29,7)*0,5=54,0850 [A]</t>
  </si>
  <si>
    <t>92</t>
  </si>
  <si>
    <t>Celkom:A+B+C=1 136,5400 [D]</t>
  </si>
  <si>
    <t>nosná konštrukcia vonkajšie plochy 10% plochy - spojovací mostík: (18,5*393)*0,1=727,0500 [C]</t>
  </si>
  <si>
    <t>opora O8 100% plochy - spojovací mostík: (40+7,8+91,6+161,92)*1=301,3200 [B]</t>
  </si>
  <si>
    <t>opora O1 100% plochy - spojovací mostík: (35,8+42,67+29,7)*1=108,1700 [A]</t>
  </si>
  <si>
    <t>91</t>
  </si>
  <si>
    <t>Celkom:A+B+C+D=6 946,0896 [E]</t>
  </si>
  <si>
    <t>protispád zo sanačnej malty, priemerná hrúbka 50 mm, sanačná malta triedy R4: 854=854,0000 [D]</t>
  </si>
  <si>
    <t>ochranná vrstva výstuže - sanačná malta hr. 20mm  (ponechaná časť existujuceho odvodňovacieho žlabu na ľavej strane mosta - rezová plocha po odbúravaní): (395,4+1,75)*0,17=67,5155 [C]</t>
  </si>
  <si>
    <t>nosná konštrukcia horný povrch 100 % plochy - obnovenie pôvodného povrchu sanačnou maltou hr. 5mm, sanačná malta triedy R4 : ((13,5+0,17)*400,65)*1=5 476,8855 [B]</t>
  </si>
  <si>
    <t>nosná konštrukcia horný povrch 10% plochy - reprofilácia hr. 20 mm, sanačná malta triedy R4: ((13,5+0,17)*400,65)*0,1=547,6886 [A]</t>
  </si>
  <si>
    <t>89</t>
  </si>
  <si>
    <t>nosná konštrukcia horný povrch 100% plochy - spojovací mostík: ((13,5+0,17)*400,65)*1=5 476,8855 [A]</t>
  </si>
  <si>
    <t>88</t>
  </si>
  <si>
    <t>separačná geotextília (vsakovacie jamy): (2,26*0,55+0,4)*5 + (10,4*0,75+6,67)*5=80,5650 [A]</t>
  </si>
  <si>
    <t>Zlepšovanie základovej pôdy, drenážne vrstvy z geosyntetického materiálu - geotextílií</t>
  </si>
  <si>
    <t>0201055301</t>
  </si>
  <si>
    <t>87</t>
  </si>
  <si>
    <t>drenážna PVC rúra DN150mm, uhol perforácie 240° (odvodnenie rubu opory): 11,5+7,75+11,5=30,7500 [A]</t>
  </si>
  <si>
    <t>Zlepšovanie základovej pôdy, trativody kompletné z potrubia plastického DN 160 mm</t>
  </si>
  <si>
    <t>0201030906</t>
  </si>
  <si>
    <t>86</t>
  </si>
  <si>
    <t>Základové práce a vŕtanie vodných studní</t>
  </si>
  <si>
    <t>Celkom:A+B=279,4900 [C]</t>
  </si>
  <si>
    <t>Nosná konštrukcia horný povrch: zabezpečenie proti vniknutiu vtákov - oceľová sieťka 300x300 mm s okami 10x10 mm bodovo privarená silikonovym tmelom) 89*3+6*6*0,3*0,3=270,2400 [B]</t>
  </si>
  <si>
    <t>Opora O1: Zabezpečenie proti vniknutiu vtákov - oceľová sieťka s okami 10x10 mm bodovo privarená silikonovym tmelom): 18,5*0,5=9,2500 [A]</t>
  </si>
  <si>
    <t>85</t>
  </si>
  <si>
    <t>Celkom:A+B=2 950,0000 [C]</t>
  </si>
  <si>
    <t>vrátane uchytenia</t>
  </si>
  <si>
    <t>ochrana odvodňovacieho žľabu na pravom moste  325,54=325,5400 [D]</t>
  </si>
  <si>
    <t>ochranná sieť nad cestou III/3421 1450=1 450,0000 [B]</t>
  </si>
  <si>
    <t>ochranná sieť nad potokom 1500=1 500,0000 [A]</t>
  </si>
  <si>
    <t>84</t>
  </si>
  <si>
    <t>zákryt pracoviska krycou stienkou plachtou výšky min.2m, kôli zabezpečeniu plynulosti dopravy: 550=550,0000 [A]</t>
  </si>
  <si>
    <t>83</t>
  </si>
  <si>
    <t>Lešenárske práce</t>
  </si>
  <si>
    <t>ochranná geotextília rubu záverných stienok + krídiel (hr.min 5.0mm; 600gr/m2): 3,42*12,05+3,8*7,5+3,4*11,8+17,5+24,1=151,4310 [A]</t>
  </si>
  <si>
    <t>Izolácie proti vode a zemnej vlhkosti, bežných konštrukcií ochrannými a podkladnými textíliami na ploche zvislej</t>
  </si>
  <si>
    <t>6101010502</t>
  </si>
  <si>
    <t>81</t>
  </si>
  <si>
    <t>Celkom:A+B=60,7700 [C]</t>
  </si>
  <si>
    <t>obnova tesnenia dilatačných škár - škára medzi krídlami a oporami - rub, 2XNAIP: 3*3,42*2=20,5200 [B]</t>
  </si>
  <si>
    <t>obnova tesnena pracovných škár- škáry na opore - rub, NAIP š. 0,500 m: 20,6+19,65=40,2500 [A]</t>
  </si>
  <si>
    <t>Izolácie proti vode a zemnej vlhkosti, bežných konštrukcií pásmi na ploche zvislej</t>
  </si>
  <si>
    <t>6101010202</t>
  </si>
  <si>
    <t>80</t>
  </si>
  <si>
    <t>Celkom:A+B=48,4000 [C]</t>
  </si>
  <si>
    <t>zatiahnutie ochrany izolačného pásu na prechodovu dosku (NAIP): 12,1*1*2=24,2000 [B]</t>
  </si>
  <si>
    <t>zatiahnutie izolačného pásu na prechodovu dosku (NAIP): 12,1*1*2=24,2000 [A]</t>
  </si>
  <si>
    <t>Izolácie proti vode a zemnej vlhkosti, bežných konštrukcií pásmi na ploche vodorovnej</t>
  </si>
  <si>
    <t>6101010201</t>
  </si>
  <si>
    <t>Celkom:A+B+C+D+E+F=306,0020 [G]</t>
  </si>
  <si>
    <t>izolácia vyľahčujúcej dosky (1xPN + 2xAN): 0,3*2+0,3*7,5=2,8500 [F]</t>
  </si>
  <si>
    <t>izolácia prechodových dosiek (1xPN + 2xAN): (0,1+4,1+16,8) + (4,1)=25,1000 [E]</t>
  </si>
  <si>
    <t>izolácia proti vode a zemnej vlhkosti líc opory O8 a krídel (1xPN+2xAN): 8,61+13,6*1,4+17,6*1,1+14,8*1,4+7,6*2,15+15,5*2,15/2=100,7325 [D]</t>
  </si>
  <si>
    <t>izolácia proti vode a zemnej vlhkosti líc opory O1 a krídel (1xPN+2xAN): 50,31*0,35+5,18+3,1=25,8885 [C]</t>
  </si>
  <si>
    <t>obnova izolácie rubu opory O8 a krídel (1xPN+2xAN): 3,4*11,8+17,5+24,1=81,7200 [B]</t>
  </si>
  <si>
    <t>obnova izolácie rubu opory O1 a krídel (1xPN+2xAN): 3,42*12,05 + 3,8*7,5=69,7110 [A]</t>
  </si>
  <si>
    <t>Izolácie proti vode a zemnej vlhkosti, bežných konštrukcií náterivami a tmelmi na ploche zvislej</t>
  </si>
  <si>
    <t>6101010102</t>
  </si>
  <si>
    <t>79</t>
  </si>
  <si>
    <t>Celkom:G+H=208,8000 [I]</t>
  </si>
  <si>
    <t>izolácia vyľahčujúcej dosky (1xPN + 2xAN): 2*7,5=15,0000 [H]</t>
  </si>
  <si>
    <t>izolácia prechodových dosiek (1xPN + 2xAN): 96,9*2=193,8000 [G]</t>
  </si>
  <si>
    <t>Izolácie proti vode a zemnej vlhkosti, bežných konštrukcií náterivami a tmelmi na ploche vodorovnej</t>
  </si>
  <si>
    <t>6101010101</t>
  </si>
  <si>
    <t>Izolačné práce proti vode</t>
  </si>
  <si>
    <t>Celkom:A+B=6 345,7914 [C]</t>
  </si>
  <si>
    <t>ochrana izolácie NK- asfaltové natavovacie pásy z NAIP hr. 5mm: (0,92+1,4)*396,86=920,7152 [B]</t>
  </si>
  <si>
    <t>izolácia NK- asfaltové natavovacie pásy z NAIP hr. 5mm: 13,67*396,86=5 425,0762 [A]</t>
  </si>
  <si>
    <t>Izolácie proti vode a zemnej vlhkosti, mostoviek pásmi na ploche vodorovnej</t>
  </si>
  <si>
    <t>6101050201</t>
  </si>
  <si>
    <t>82</t>
  </si>
  <si>
    <t>CBGM C5/6 [hr. 180mm]: (144,75+144,2)*0,18=52,0110 [A]</t>
  </si>
  <si>
    <t>Vozovka v prechodových oblastiach:</t>
  </si>
  <si>
    <t>78</t>
  </si>
  <si>
    <t>ŠD  [hr. 240mm]: (144,75+144,2)*0,24=69,3480 [A]</t>
  </si>
  <si>
    <t>77</t>
  </si>
  <si>
    <t>Práce na spodnej stavby diaľnic, ciest, ulíc a chodníkov a nekrytých parkovísk</t>
  </si>
  <si>
    <t>MA 16 L; PMB; I [hr. 45mm] + rezerva 10%: 4682,05*0,045*1,1=231,7615 [A]</t>
  </si>
  <si>
    <t>Vozovka na moste:</t>
  </si>
  <si>
    <t>Podkladné a krycie vrstvy z asfaltových zmesí, liaty asfalt cestný jemnozrnný modifikovaný</t>
  </si>
  <si>
    <t>2203074404</t>
  </si>
  <si>
    <t>76</t>
  </si>
  <si>
    <t>Celkom:A+B+C=279,1510 [D]</t>
  </si>
  <si>
    <t>SMA 11 O; PMB; I   [hr. 40mm] + rezerva 10%: (965,71+407,63)*0,04*1,1=60,4270 [C]</t>
  </si>
  <si>
    <t>Vozovka pred (za) mostom:</t>
  </si>
  <si>
    <t>SMA 11 O; PMB; I   [hr. 40mm] + rezerva 10%: (144,75+144,2)*0,04*1,1=12,7138 [B]</t>
  </si>
  <si>
    <t xml:space="preserve">Vozovka v prechodových oblastiach: </t>
  </si>
  <si>
    <t>SMA 11 O; PMB; I   [hr. 40mm] + rezerva 10%: 4682,05*0,04*1,1=206,0102 [A]</t>
  </si>
  <si>
    <t>Podkladné a krycie vrstvy z asfaltových zmesí, bitúmenové vrstvy, asfaltový koberec mastixový triedy I</t>
  </si>
  <si>
    <t>2203064101</t>
  </si>
  <si>
    <t>75</t>
  </si>
  <si>
    <t>Celkom:D+E=109,7111 [F]</t>
  </si>
  <si>
    <t>AC 16 L, PMB; I [hr. 60mm] + rezerva 10%: (965,71+407,63)*0,06*1,1=90,6404 [E]</t>
  </si>
  <si>
    <t>AC 16 L, PMB; I [hr. 60mm] + rezerva 10%: (144,75+144,2)*0,06*1,1=19,0707 [D]</t>
  </si>
  <si>
    <t>Podkladné a krycie vrstvy z asfaltových zmesí, bitúmenové vrstvy, asfaltový betón  triedy I modifikovaný</t>
  </si>
  <si>
    <t>2203064004</t>
  </si>
  <si>
    <t>74</t>
  </si>
  <si>
    <t>AC 22 P, I [hr. 80mm] + rezerva 10%: (144,75+144,2)*0,08*1,1=25,4276 [A]</t>
  </si>
  <si>
    <t>Podkladné a krycie vrstvy z asfaltových zmesí, bitúmenové vrstvy, asfaltový betón  triedy I</t>
  </si>
  <si>
    <t>2203064001</t>
  </si>
  <si>
    <t>Frakcia 4-8mm [2kg/m2] + rezerva 10%: 4682,05*1,1=5 150,2550 [A]</t>
  </si>
  <si>
    <t xml:space="preserve">Vozovka na moste: </t>
  </si>
  <si>
    <t>Podkladné a krycie vrstvy z asfaltových zmesí, bitúmenové postreky, nátery, posypy posyp podkladu alebo krytu predobalenou drvou</t>
  </si>
  <si>
    <t>2203033402</t>
  </si>
  <si>
    <t>73</t>
  </si>
  <si>
    <t>Celkom:I+J+K=6 978,7740 [L]</t>
  </si>
  <si>
    <t>PSE-M   [0,5kg/m2] + rezerva 10%:1(965,71+407,63)*1,1=1 510,6740 [K]</t>
  </si>
  <si>
    <t>PSE-M   [0,5kg/m2] + rezerva 10%: (144,75+144,2)*1,1=317,8450 [J]</t>
  </si>
  <si>
    <t>PSE-M   [0,5kg/m2] + rezerva 10%: 4682,05*1,1=5 150,2550 [I]</t>
  </si>
  <si>
    <t>Podkladné a krycie vrstvy z asfaltových zmesí, bitúmenové postreky, nátery, posypy spojovací postrek z modifikovanej emulzie</t>
  </si>
  <si>
    <t>2203033004</t>
  </si>
  <si>
    <t>72</t>
  </si>
  <si>
    <t>Celkom:M+N+O=6 978,7740 [P]</t>
  </si>
  <si>
    <t>PSE   [0,5kg/m2] + rezerva 10%: (965,71+407,63)*1,1=1 510,6740 [O]</t>
  </si>
  <si>
    <t>PSE   [0,5kg/m2] + rezerva 10%: (144,75+144,2)*1,1=317,8450 [N]</t>
  </si>
  <si>
    <t>PSE   [0,5kg/m2] + rezerva 10%: 4682,05*1,1=5 150,2550 [M]</t>
  </si>
  <si>
    <t>Podkladné a krycie vrstvy z asfaltových zmesí, bitúmenové postreky, nátery, posypy spojovací postrek z emulzie</t>
  </si>
  <si>
    <t>2203033003</t>
  </si>
  <si>
    <t>PI  [1,0kg/m2] + rezerva 10%: (144,75+144,2)*1,1=317,8450 [A]</t>
  </si>
  <si>
    <t>Podkladné a krycie vrstvy z asfaltových zmesí, bitúmenové postreky, nátery, posypy infiltračný postrek z asfaltu</t>
  </si>
  <si>
    <t>2203032901</t>
  </si>
  <si>
    <t>71</t>
  </si>
  <si>
    <t>Práce na vrchnej stavbe diaľníc, ciest, ulíc, chodníkov a nekrytých parkovísk</t>
  </si>
  <si>
    <t>vrátane lôžka z piesku 5,7 m3</t>
  </si>
  <si>
    <t>betónové dosky pre ochranu IS š.500mm: 12=12,0000 [A]</t>
  </si>
  <si>
    <t>70</t>
  </si>
  <si>
    <t>Celkom:A+B=44,0000 [C]</t>
  </si>
  <si>
    <t>modré: 22=22,0000 [B]</t>
  </si>
  <si>
    <t>biele: 22=22,0000 [A]</t>
  </si>
  <si>
    <t>69</t>
  </si>
  <si>
    <t>Stavebné práce na výstavbe diaľnic a ciest chodníkov a nekrytých parkovísk</t>
  </si>
  <si>
    <t>vrátane výstražnej fólie</t>
  </si>
  <si>
    <t>chranička IS priemer 100mm z polyetylénu: (5,25+21+2*2,5)*3=93,7500 [A]</t>
  </si>
  <si>
    <t>Chráničky z rúr plastových, nedelená,  do D 219 mm</t>
  </si>
  <si>
    <t>2707040101</t>
  </si>
  <si>
    <t>68</t>
  </si>
  <si>
    <t>debnenie betónové bloky vyústenia odvodnenia rubu: (4*0,6*0,7)*5=8,4000 [A]</t>
  </si>
  <si>
    <t>zriadenie a odstránenie debnenia</t>
  </si>
  <si>
    <t>Podkladné konštrukcie, dosky, bloky, sedlá, debnenie tradičné drevené</t>
  </si>
  <si>
    <t>1120031101</t>
  </si>
  <si>
    <t>67</t>
  </si>
  <si>
    <t>betónový blok pre vyústenie odvodnenia rubu opory (rezerva 10%) 0,6*0,68*0,6*5*1,1=1,3464 [A]</t>
  </si>
  <si>
    <t>Podkladné konštrukcie, dosky, bloky, sedlá z betónu prostého, tr. C 25/30 (B 30)</t>
  </si>
  <si>
    <t>1120030106</t>
  </si>
  <si>
    <t>66</t>
  </si>
  <si>
    <t>Práce na stavbe miestnych potrubných vedení vody a kanalizácie</t>
  </si>
  <si>
    <t>pochôdzný kompozitný rošt rozmeru 1200x600mm (prekrytie šachty na opore 8) 1,2*0,6=0,7200 [A]</t>
  </si>
  <si>
    <t>65</t>
  </si>
  <si>
    <t>Doplňujúce konštrukcie,  otvorené žľaby z betónových tvárnic š. nad 500 mm</t>
  </si>
  <si>
    <t>2225116102</t>
  </si>
  <si>
    <t>64</t>
  </si>
  <si>
    <t>2225116101</t>
  </si>
  <si>
    <t>prídlažba k žlabovke z betónu pre prostredie XF4 rozmeru 500x500mm 2*31,6=63,2000 [A]</t>
  </si>
  <si>
    <t>Doplňujúce konštrukcie,  otvorené žľaby z dlaždíc š. do 500 mm</t>
  </si>
  <si>
    <t>2225115801</t>
  </si>
  <si>
    <t>63</t>
  </si>
  <si>
    <t>150/250 9,6+10+9,25+0,55+44,45+0,2+9,75+9,5+0,3+2,4+7,9+47,3+4,75+11,45+8+1,25+0,4+0,4+7,45+3,7+8,75+8,4+18+4,3+4,3+13,25+9,05+2,95+3,85+3,85+13,5+9,35+3,3+3,25+2,3+35,45+35,45+4,55+7,3+4,4+3,45+3,45+6,3+6,3+2,5+2,5+3,75+3,75+5,85+5,85+1,65+1,65+1,7+1,65 =434,5000 [A]</t>
  </si>
  <si>
    <t xml:space="preserve">cestné betónové oburbníky:
</t>
  </si>
  <si>
    <t>Doplňujúce konštrukcie,  obrubníky chodníkové betónové</t>
  </si>
  <si>
    <t>2225098001</t>
  </si>
  <si>
    <t>62</t>
  </si>
  <si>
    <t>identifikačné tabuľky s číslom mosta 1=1,0000 [A]</t>
  </si>
  <si>
    <t>61</t>
  </si>
  <si>
    <t>Celkom:A+B=60,0000 [C]</t>
  </si>
  <si>
    <t>čapová značka: 4=4,0000 [B]</t>
  </si>
  <si>
    <t>klincová značka: 56=56,0000 [A]</t>
  </si>
  <si>
    <t>60</t>
  </si>
  <si>
    <t>vrátane ukotvenia, vrátane povrchovej úpravy</t>
  </si>
  <si>
    <t>kompozitné zábradlie - revízné schodiská 11,3+2,75+11+12,8+3,38=41,2300 [A]</t>
  </si>
  <si>
    <t>Doplňujúce konštrukcie,  zábradlie drevené , mostov a múrov</t>
  </si>
  <si>
    <t>2225016301</t>
  </si>
  <si>
    <t>59</t>
  </si>
  <si>
    <t>oceľové zábradlie so zvislou výplňou (na moste), vrátane ukotvenia, vrátane povrchovej úpravy 440,75=440,7500 [B] (13,88t)</t>
  </si>
  <si>
    <t>Doplňujúce konštrukcie,  zábradlie kovové, mostov a múrov</t>
  </si>
  <si>
    <t>2225016201</t>
  </si>
  <si>
    <t>58</t>
  </si>
  <si>
    <t>tvarovka na odvodnenie izolácie - 18=18,0000 [A]</t>
  </si>
  <si>
    <t>57</t>
  </si>
  <si>
    <t>oceľová ochrana proti pádu snehu a ľadu: 60=60,0000 [A]</t>
  </si>
  <si>
    <t>Doplňujúce konštrukcie, mostné zábrany a ochrany, krycie zábrany, štít</t>
  </si>
  <si>
    <t>2125053101</t>
  </si>
  <si>
    <t>56</t>
  </si>
  <si>
    <t>gumokovové kobercové MZ pre celkový posun 260mm s protihlukovou úpravou 14,52+13,9=28,4200 [A]</t>
  </si>
  <si>
    <t>Doplňujúce konštrukcie, dilatačné zariadenia, mostné závery povrchové posun do 260 mm</t>
  </si>
  <si>
    <t>2125042604</t>
  </si>
  <si>
    <t>55</t>
  </si>
  <si>
    <t>Celkom:A+B+C+D+E+F+G=400,3400 [H]</t>
  </si>
  <si>
    <t>uloženie prechodovej dosky - tesnenie škáry, vrátane náter na zlepšenie prílnavosti + trvalo pružný tmel 20x20mm: 20,2+28=48,2000 [G]</t>
  </si>
  <si>
    <t>tesnene okolo vyústenia odvodnenia rubu opory - líc,  vrátane náter na zlepšenie prílnavosti + trvalo pružný tmel 25x25mm: 0,65=0,6500 [F]</t>
  </si>
  <si>
    <t>tesnene pracovných škár- skáry na opore a krídiel - líc, vrátane náter na zlepšenie prílnavosti + trvalo pružný tmel 20x20mm: (5,25) + (3,2+2*3,55+3,2) + (2-0,75+2*3,2+2) + (7,6+1,2+2*1,1+4) + (4,15+2*13,6+2*3,55) + (3*4,15+9,2+2*17,7)=138,9000 [E]</t>
  </si>
  <si>
    <t>tesnenie dilatačných škár - škára medzi krídlami a oporami - líc, vrátane adhézneho náteru a tesniaceho profilu  3,9+9,2=13,1000 [D]</t>
  </si>
  <si>
    <t>tesnenie dilatačnej škáry rímsy medzi oporou a krídlom - trvalo pružný tmel 30x30mm s predtestením vrátane penetráčného náteru: 1,67+0,96+1,82=4,4500 [C]</t>
  </si>
  <si>
    <t>tesnenie škáry prechodovým blokom a rímsou - trvalo pružný tmel 20x20mm s predtestením vrátane penetráčného náteru: 1,5+1,6+2+4+1,6=10,7000 [B]</t>
  </si>
  <si>
    <t>tesnenie pracovných škár ríms - trvalo pružný tmel š.10mm  vrátane penetráčného náteru: 0,96*65+1,82*67=184,3400 [A]</t>
  </si>
  <si>
    <t>Doplňujúce konštrukcie, dilatačné zariadenia, tesnenie dilatačných škár polyuretánovým tmelom</t>
  </si>
  <si>
    <t>2125042403</t>
  </si>
  <si>
    <t>54</t>
  </si>
  <si>
    <t>Celkom:A+B+C+D=1 830,5500 [E]</t>
  </si>
  <si>
    <t>tesnenie škáry rímsovým prefab. a rímsou - trvalo pružný zálievka 20x20mm  vrátane penetráčného  náteru: 7,4+1,1+395,6+1,1+8,7+1,1+398,1+1,1+17,7=831,9000 [D]</t>
  </si>
  <si>
    <t>tesnenie škáry okolo odvodňovačov - trvalo pružná zálievka š.20mm s predtestením  vrátane penetráčného  náteru: 1,1*99=108,9000 [C]</t>
  </si>
  <si>
    <t>medzi mostným záverom a vozovkou - trvalo pružná zálievka š.15mm s predtestením vrátane penetráčného  náteru: 2*(11,95+11,8)+12=59,5000 [B]</t>
  </si>
  <si>
    <t>medzi rímsou a vozovkou - trvalopružná zálievka š.20mm s predtesnením vrátane náteru na zvýšenie priľnavosti, vrátane kotevno-impregnačného náteru: 8,55+395,05+9,05+1,1+397,75+18,75=830,2500 [A]</t>
  </si>
  <si>
    <t>Doplňujúce konštrukcie, dilatačné zariadenia, tesnenie dilatačných škár asfaltovou zálievkou</t>
  </si>
  <si>
    <t>2125042401</t>
  </si>
  <si>
    <t>Doplňujúce konštrukcie, dilatačné zariadenia, vložka dilatačných škár z gum. pásov š. nad 400 mm</t>
  </si>
  <si>
    <t>2125042305</t>
  </si>
  <si>
    <t>53</t>
  </si>
  <si>
    <t>Celkom:A+B+C=29,1830 [D]</t>
  </si>
  <si>
    <t>uloženie prechodovej dosky (výplň škáry) - trvalo pružná vložka hr. 20mm (extrudovaný polystyrén): 20,2*0,34+4,1+28*0,34+4,15=24,6380 [C]</t>
  </si>
  <si>
    <t>výplň  dilatačnej škáry rímsy medzi oporou a krídlom - trvalo pružná vložka hr. 30mm: (1,67+0,96+1,82)*0,3=1,3350 [B]</t>
  </si>
  <si>
    <t>výplň škary medzi prechodovým blokom a rímsou - trvalo pružná vložka hr. 20mm: (1,5+1,6+2+4+1,6)*0,3=3,2100 [A]</t>
  </si>
  <si>
    <t>Doplňujúce konštrukcie, dilatačné zariadenia, výplň dilatačných škár z polystyrénu</t>
  </si>
  <si>
    <t>2125042204</t>
  </si>
  <si>
    <t>52</t>
  </si>
  <si>
    <t>Celkom:A+B+C+D+E+F+G+K=578,5700 [L]</t>
  </si>
  <si>
    <t>vrátane kompenzátora pre celkový posun 260 mm - 2ks</t>
  </si>
  <si>
    <t>HDPE rúra DN150mm (prestup cez krídlo/vyustenie odvodnenia rubu): 1,2=1,2000 [K]</t>
  </si>
  <si>
    <t>predĺženie/zvislý zvod vyústenia odvodnenia DN 150 21,9=21,9000 [G]</t>
  </si>
  <si>
    <t>odpadové potrubie DN50 (flexibilná rúrka) 1*18=18,0000 [F]</t>
  </si>
  <si>
    <t xml:space="preserve">odpadové potrubie DN150 1*99=99,0000 [E]			</t>
  </si>
  <si>
    <t xml:space="preserve">zvisly zvod DN300 17,5=17,5000 [D]			</t>
  </si>
  <si>
    <t xml:space="preserve">zberné potrubie DN400 136,52=136,5200 [C]			</t>
  </si>
  <si>
    <t xml:space="preserve">zberné potrubie DN300 67,6+2+100=169,6000 [B]		</t>
  </si>
  <si>
    <t xml:space="preserve">zberné potrubie DN200 39,85+75=114,8500 [A]			</t>
  </si>
  <si>
    <t>51</t>
  </si>
  <si>
    <t>maltové lôžko hr. 30 mm - 1,45 m3</t>
  </si>
  <si>
    <t>drenážny plastbetón - 5,58 m3</t>
  </si>
  <si>
    <t>mostný odvodňovač 300 x 500 mm, osadenie a dodávka 99=99,0000 [A]</t>
  </si>
  <si>
    <t>50</t>
  </si>
  <si>
    <t>spätná montáž oplotenia diaľnice 11,2=11,2000 [A]</t>
  </si>
  <si>
    <t>49</t>
  </si>
  <si>
    <t>Celkom:A+B+C=834,3000 [D]</t>
  </si>
  <si>
    <t xml:space="preserve">prechod zo zábradľového zvodidla H3 na cestné zvodidlo H2 - 4 ks	</t>
  </si>
  <si>
    <t xml:space="preserve">ukončenie madla zábradľového zvodidla s ÚZ H3- 4 ks	</t>
  </si>
  <si>
    <t xml:space="preserve">dilatačný diel zvodidla s celkovým posunom 260mm  (elektricky izolovaný) - 4 ks		</t>
  </si>
  <si>
    <t xml:space="preserve">vrátane:		</t>
  </si>
  <si>
    <t xml:space="preserve">zábradľové zvodidlo výplňou proti pádu snehu, ľadu, úroveň zachytenia H3 62=62,0000 [C]	</t>
  </si>
  <si>
    <t xml:space="preserve">zábradľové zvodidlo so zvislou výplňou, úroveň zachytenia H3 352,7=352,7000 [B]			</t>
  </si>
  <si>
    <t xml:space="preserve">zábradľové zvodidlo bez výplne, úroveň zachytenia H3 419,6=419,6000 [A]			</t>
  </si>
  <si>
    <t>Doplňujúce konštrukcie, zvodidlá oceľové zábradeľné</t>
  </si>
  <si>
    <t>2125010602</t>
  </si>
  <si>
    <t>48</t>
  </si>
  <si>
    <t>dlhý výškový nábeh - 1 ks</t>
  </si>
  <si>
    <t>prechod z cestného zvodidla H2 na cestné zvodidlo N2 - 2 ks, vrátane 26 ks stĺpikov</t>
  </si>
  <si>
    <t>prechod z cestného zvodidla H2 na cestné betónové zvodidlo H1 - 1 ks</t>
  </si>
  <si>
    <t>vrátane:</t>
  </si>
  <si>
    <t>cestné zvodidlo úroveň zachytenia H2  4* (min) 28=112,0000 [A]</t>
  </si>
  <si>
    <t>Doplňujúce konštrukcie, zvodidlá oceľové jednoduché</t>
  </si>
  <si>
    <t>2125010601</t>
  </si>
  <si>
    <t>"lomový kameň s preškárovaním" 180,9+284,35=465,2500 [A]</t>
  </si>
  <si>
    <t>47</t>
  </si>
  <si>
    <t>Celkom:A+B=8,4979 [C]</t>
  </si>
  <si>
    <t>betónové bloky schodiskové stupne 750x1130x170 mm C25/30 5*0,750*1,130*0,170=0,7204 [B]</t>
  </si>
  <si>
    <t>betónové bloky schodiskové stupne 750x500x170 mm C25/30 (33+3+32+2+9+12+31)*0,750*0,5*0,170=7,7775 [A]</t>
  </si>
  <si>
    <t>46</t>
  </si>
  <si>
    <t>Celkom:A+B+C=0,5002 [D]</t>
  </si>
  <si>
    <t>kotvenie zvodidla, na moste - vyrovnávacia vrstva 0,09*419*0,01=0,3771 [C]</t>
  </si>
  <si>
    <t>kotvenie zábradlia revízne schodisko - vyrovnávacia vrstva 0,015*74*0,01=0,0111 [B]</t>
  </si>
  <si>
    <t>kotvenie zábradlia na moste - vyrovnávacia vrstva 0,025*448*0,01=0,1120 [A]</t>
  </si>
  <si>
    <t>45</t>
  </si>
  <si>
    <t>Celkom:A+B=7,0110 [C]</t>
  </si>
  <si>
    <t>štrkové lôžko okolo predlženia vyustenia odvodnenia: 0,5*(0,75+0,75+0,75+2,3)=2,2750 [B]</t>
  </si>
  <si>
    <t>štrkové lôžko pod betónovú vsakovaciu jamu: 11,84*0,2*2=4,7360 [A]</t>
  </si>
  <si>
    <t>44</t>
  </si>
  <si>
    <t>lícny rímsový polymérbetónový preefabrikát výšky 600 mm: (7,4+1,1+395,6+1,1+8,7+1,1+398,1+1,1+17,7)*0,6*0,04=19,9656 [A]</t>
  </si>
  <si>
    <t>43</t>
  </si>
  <si>
    <t>krycie plechy mostých záverov, elektricky izolované: 1,35*(0,8+1,65+1,5+1,65)+4*1,35*0,6=10,8000 [A]</t>
  </si>
  <si>
    <t>42</t>
  </si>
  <si>
    <t>Celkom:A+B+C+D=13,9150 [E]</t>
  </si>
  <si>
    <t>debnenie podkladného betónu vyľahčujúcej dosky opora 1" 9,9*0,15=1,4850 [D]</t>
  </si>
  <si>
    <t>debnenie podkladného betónu drenáže opora 8" 0,33*12+0,2*1,1*7,5+0,2*2,1=6,0300 [C]</t>
  </si>
  <si>
    <t>debnenie podkladného betónu prechodovej dosky opora 8: 12*0,2=2,4000 [B]</t>
  </si>
  <si>
    <t>debnenie podkladného betónu prechodovej dosky opora 1: 20*0,2=4,0000 [A]</t>
  </si>
  <si>
    <t>Podkladné konštrukcie, podkladné vrstvy, debnenie tradičné drevené</t>
  </si>
  <si>
    <t>1120011101</t>
  </si>
  <si>
    <t>41</t>
  </si>
  <si>
    <t>podkladný betón pod lomový kameň (rezerva 10%): (236,4+363,2)*0,1*1,1=65,9560 [A]</t>
  </si>
  <si>
    <t>Podkladné konštrukcie, podkladné vrstvy, betón prostý tr. C 25/30 (B 30)</t>
  </si>
  <si>
    <t>1120010106</t>
  </si>
  <si>
    <t>40</t>
  </si>
  <si>
    <t>Celkom:A+B+C+D=111,5673 [E]</t>
  </si>
  <si>
    <t>podkladný betón pod vyľahčujúcu dosku (rezerva 10%): 0,33*7,7*1,1=2,7951 [D]</t>
  </si>
  <si>
    <t>podkladný betón pod drenáž opory O8 (rezerva 10%): ((0,2*0,33*11,8)+(0,2*1,1*7,45))*1,1=2,6596 [C]</t>
  </si>
  <si>
    <t>podkladný betón pod prechodovú dosku (rezerva 10%): 1,2*12,41*2*1,1=32,7624 [B]</t>
  </si>
  <si>
    <t>podkladný betón pod schodiskové stupne, prechodové bloky, žľabovky,  spevnenia svahu (rezerva 10%): ((13,8+14,9+14+13,7+10,9)*0,15+3,7*1,65+3,65*1,35+3,8*1,35+8,9*2,5+5,3*1,7+0,76*1,15+0,87*1,15+(1,9+6,65+5,15+1,95+2,9+1,95)*0,2+(3,25+7,8+3,55+1,35)*0,2)*1,1=73,3502 [A]</t>
  </si>
  <si>
    <t>Podkladné konštrukcie, podkladné vrstvy, betón prostý tr. C 12/15 (B 15)</t>
  </si>
  <si>
    <t>1120010103</t>
  </si>
  <si>
    <t>dobetonávka pre MZ C35/45 (rezerva 10%): 0,065*13,67*2*1,1=1,9548 [A]</t>
  </si>
  <si>
    <t>Vodorovné nosné konštrukcie inžinierskych stavieb, mostné nosníky  z betónu železového, tr. C 35/45 (B 45)</t>
  </si>
  <si>
    <t>1108040208</t>
  </si>
  <si>
    <t>39</t>
  </si>
  <si>
    <t>Celkom:A+B+C=15,3500 [D]</t>
  </si>
  <si>
    <t>vystuž dobetonávky MZ, príloha č.18: 0,77=0,7700 [C]</t>
  </si>
  <si>
    <t>vrátane lepidla na vlepovanie výstuže spriahajúcej dosky - 0,04 m3</t>
  </si>
  <si>
    <t>vyľahčujúca doska z prílohy č. 13: 1,01=1,0100 [B]</t>
  </si>
  <si>
    <t>z prílohy č. 12: 13,57=13,5700 [A]</t>
  </si>
  <si>
    <t xml:space="preserve">prechodová doska opora 1 + opora 8: </t>
  </si>
  <si>
    <t>Vodorovné nosné konštrukcie inžinierskych stavieb, prechodové dosky, výstuž z betonárskej ocele 10505</t>
  </si>
  <si>
    <t>1108012106</t>
  </si>
  <si>
    <t>38</t>
  </si>
  <si>
    <t>Celkom:A+B+C+D=32,2796 [E]</t>
  </si>
  <si>
    <t>debnenie dobetonávky MZ: (13,67*0,35+13,67*0,19+2*0,19*0,35)*2=15,0296 [D]</t>
  </si>
  <si>
    <t>vyľahčujúca doska: 9,5*0,3=2,8500 [C]</t>
  </si>
  <si>
    <t>prechodová doska - opora 8: 12*0,45=5,4000 [B]</t>
  </si>
  <si>
    <t>prechodová doska - opora 1: 20*0,45=9,0000 [A]</t>
  </si>
  <si>
    <t>Vodorovné nosné konštrukcie inžinierskych stavieb, prechodové dosky, debnenie tradičné drevené</t>
  </si>
  <si>
    <t>1108011101</t>
  </si>
  <si>
    <t>37</t>
  </si>
  <si>
    <t>Celkom:A+B=78,4032 [C]</t>
  </si>
  <si>
    <t>vyľahčujúca doska (rezerva 10%): 0,6*7,5*1,1=4,9500 [B]</t>
  </si>
  <si>
    <t>prechodové dosky (rezerva 10%): 2,78*12,01*2*1,1=73,4532 [A]</t>
  </si>
  <si>
    <t>Vodorovné nosné konštrukcie inžinierskych stavieb, prechodové dosky  z betónu železového, tr. C 30/37 (B 35)</t>
  </si>
  <si>
    <t>1108010207</t>
  </si>
  <si>
    <t>36</t>
  </si>
  <si>
    <t>Celkom:D+B=55,6650 [E]</t>
  </si>
  <si>
    <t>kotvy ríms: 4,295=4,2950 [B]</t>
  </si>
  <si>
    <t>príloha č.15: 51,37=51,3700 [D]</t>
  </si>
  <si>
    <t>Zvislé konštrukcie inžinierskych stavieb, rímsy, výstuž z betonárskej ocele 10505</t>
  </si>
  <si>
    <t>1105062106</t>
  </si>
  <si>
    <t>35</t>
  </si>
  <si>
    <t>stratené debnenie ríms - cementobetónové dosky hr. 10 mm: (8,55+2,8)*0,6+(392,8+1,1)*0,2+8,7*0,4+(18,9+398,2+1,1)*0,5=284,5500 [A]</t>
  </si>
  <si>
    <t>Zvislé konštrukcie inžinierskych stavieb, rímsy, debnenie zabudované betónové, železobetónové</t>
  </si>
  <si>
    <t>1105061303</t>
  </si>
  <si>
    <t>34</t>
  </si>
  <si>
    <t>zriadenie a odstránenie debnenia (8,6+395,1+9,1+18,8+397,8+1,1)*0,25+(1,5*5+0,8*4+1,6+1,65*8+3,6)*0,35=217,8100 [A]</t>
  </si>
  <si>
    <t>Zvislé konštrukcie inžinierskych stavieb, rímsy, debnenie tradičné drevené</t>
  </si>
  <si>
    <t>1105061101</t>
  </si>
  <si>
    <t>33</t>
  </si>
  <si>
    <t>vrátane dotávky lepidla (0,07 m3)</t>
  </si>
  <si>
    <t>monolitická rímsa (rezerva 10%) (0,391*(7,45+1,1)+0,435*(1,1+1,1+17,65)+0,421*7,65-0,164*1,2+0,221*0,26+(0,156+0,167)/2*349,58+0,156*45,47+0,156*2,045+(0,368+0,347)/2*351,74+(0,368+0,362)/2*46)*1,1=243,6122 [A]</t>
  </si>
  <si>
    <t>Zvislé konštrukcie inžinierskych stavieb, rímsy z betónu železového, tr. C 35/45 (B 45)</t>
  </si>
  <si>
    <t>1105060208</t>
  </si>
  <si>
    <t>32</t>
  </si>
  <si>
    <t>debnenie betónového prahu: (2*53,2+2*67,95)*0,8+4*0,8*0,5=195,4400 [A]</t>
  </si>
  <si>
    <t>Zvislé konštrukcie inžinierskych stavieb, úložné prahy, debnenie tradičné drevené</t>
  </si>
  <si>
    <t>1105051101</t>
  </si>
  <si>
    <t>31</t>
  </si>
  <si>
    <t>betónový prah (rezerva 10%) (26,6+33,9)*0,8*1,1=53,2400 [A]</t>
  </si>
  <si>
    <t>Zvislé konštrukcie inžinierskych stavieb, úložné prahy z betónu železového, tr. C 25/30 (B 30)</t>
  </si>
  <si>
    <t>1105050206</t>
  </si>
  <si>
    <t>30</t>
  </si>
  <si>
    <t>kari siete KY81 - výstuž prechodových blokov 2,2=2,2000 [A]</t>
  </si>
  <si>
    <t>Základy, dosky, výstuž z betonárskej ocele zo zváraných sietí</t>
  </si>
  <si>
    <t>1101032107</t>
  </si>
  <si>
    <t>29</t>
  </si>
  <si>
    <t>debnenie betónové vsakovacie jamy: (13+11,05)*1,5*2=72,1500 [A]</t>
  </si>
  <si>
    <t>Základy, dosky, debnenie tradičné drevené</t>
  </si>
  <si>
    <t>1101031101</t>
  </si>
  <si>
    <t>28</t>
  </si>
  <si>
    <t>prechodové bloky (rezerva 10%) (7,45+10,55+7,85+4,85+7,75)*0,2*1,1=8,4590 [A]</t>
  </si>
  <si>
    <t>Základy, dosky z betónu železového, tr. C 35/45 (B 45)</t>
  </si>
  <si>
    <t>1101030208</t>
  </si>
  <si>
    <t>27</t>
  </si>
  <si>
    <t>Celkom:A+B+C=20,1622 [D]</t>
  </si>
  <si>
    <t>vsakovacia jama (rezerva 10%) 3,83*0,95+2,9*0,55*1,1=5,3930 [C]</t>
  </si>
  <si>
    <t>spevnená plocha medzi revizným schodiskom a oporou C25/30 (rezerva 10%) (4,75+1,16+2,1+0,45+2,05)*0,15*1,1=1,7342 [B]</t>
  </si>
  <si>
    <t>revízna lávka (rezerva 10%) (32,05+2,45+44,5)*0,15*1,1=13,0350 [A]</t>
  </si>
  <si>
    <t>Základy, dosky z betónu železového, tr. C 25/30 (B 30)</t>
  </si>
  <si>
    <t>1101030206</t>
  </si>
  <si>
    <t>Stavebné práce na mostoch</t>
  </si>
  <si>
    <t>Celkom:A+B=960,0000 [C]</t>
  </si>
  <si>
    <t>Úprava krajnice: 410=410,0000 [B]</t>
  </si>
  <si>
    <t>Úprava terénu cca 5 m pred oporou: 550=550,0000 [A]</t>
  </si>
  <si>
    <t>Povrchové úpravy terénu, úprava pláne so  zhutnením v násypoch, tr.horniny 1-4</t>
  </si>
  <si>
    <t>0108010201</t>
  </si>
  <si>
    <t>26</t>
  </si>
  <si>
    <t>zriadenie a odstránenie paženia (výkop pre prechodovú oblasť pri opore 1, v prípade, že bude realizované) 25=25,0000 [A]</t>
  </si>
  <si>
    <t>Paženie, resp.zaistenie výrubu v podzemí vykopávok príložné, z dielcov drevených</t>
  </si>
  <si>
    <t>0107010101</t>
  </si>
  <si>
    <t>25</t>
  </si>
  <si>
    <t>výkop pre terénne úpravy (vsakovacie jamy, sklzy z lom. kameňa) 230,1=230,1000 [C]</t>
  </si>
  <si>
    <t>výkop pre novú prechodovú oblasť O8 179,1=179,1000 [B]</t>
  </si>
  <si>
    <t>výkop pre novú prechodovú oblasť O1 233,3=233,3000 [A]</t>
  </si>
  <si>
    <t>odvoz zeminy na skládku, predpoklad do 15 km, vrátane naloženia a zloženia na skládke</t>
  </si>
  <si>
    <t>Premiestnenie  výkopku resp. rúbaniny, vodorovné nad 3 000 m, tr. horniny 1-4</t>
  </si>
  <si>
    <t>0106020401</t>
  </si>
  <si>
    <t>24</t>
  </si>
  <si>
    <t>štrkový obsyp potrubia okolo odvodnenia rubu: 0,05*(11,5+7,75+11,5)=1,5375 [A]</t>
  </si>
  <si>
    <t>Konštrukcie z hornín - obsypy bez zhutnenia, tr.horniny 4</t>
  </si>
  <si>
    <t>0104050103</t>
  </si>
  <si>
    <t>23</t>
  </si>
  <si>
    <t>Celkom:A+B+C=431,4000 [D]</t>
  </si>
  <si>
    <t>dosypanie svahov: 60=60,0000 [C]</t>
  </si>
  <si>
    <t>zásyp pre novú prechodovú oblasť - O8 155=155,0000 [B]</t>
  </si>
  <si>
    <t>zásyp pre novú prechodovú oblasť - O1 216,4=216,4000 [A]</t>
  </si>
  <si>
    <t>štrkopiesok alebo štrkodrvina fr.0-32</t>
  </si>
  <si>
    <t>Konštrukcie z hornín - zásypy so zhutnením, tr.horniny 4</t>
  </si>
  <si>
    <t>0104040203</t>
  </si>
  <si>
    <t>22</t>
  </si>
  <si>
    <t>Celkom:A+B=11,1050 [C]</t>
  </si>
  <si>
    <t>kamenný zásyp z lomového kameňa do betónových vsakovacích jám (výplň): 6,67*0,75*2=10,0050 [B]</t>
  </si>
  <si>
    <t>kamenný zásyp fr. 32/64 do vsakovacej jamy zo žlaboviek (výplň): 0,4*0,55*5=1,1000 [A]</t>
  </si>
  <si>
    <t>Konštrukcie z hornín - zásypy bez zhutnenia, tr.horniny 4</t>
  </si>
  <si>
    <t>0104040103</t>
  </si>
  <si>
    <t>21</t>
  </si>
  <si>
    <t>násyp pre vytvorenie svahu pred oporou 8: 271,1=271,1000 [A]</t>
  </si>
  <si>
    <t>Konštrukcie z hornín - násypy so zhutnením zo zemín nesúdržných</t>
  </si>
  <si>
    <t>0104020202</t>
  </si>
  <si>
    <t>20</t>
  </si>
  <si>
    <t>Hĺbené vykopávky jám zapažených, tr.horniny 3</t>
  </si>
  <si>
    <t>0103010102</t>
  </si>
  <si>
    <t>19</t>
  </si>
  <si>
    <t>Výkopové zemné práce a presun zemín</t>
  </si>
  <si>
    <t>Celkom:A+B+C+D+H+G+F+I+J+K=19 797,7235 [L]</t>
  </si>
  <si>
    <t>Očistenie rubu opory a kridiel O8: (3,95*31,15)=123,0425 [K]</t>
  </si>
  <si>
    <t>Očistenie rubu závernej stienky a kridla O1: 3,95*20,6=81,3700 [J]</t>
  </si>
  <si>
    <t>nosná konštrukcia vonkajšie plochy 100 % plochy  (18,5*393)*1=7 270,5000 [I]</t>
  </si>
  <si>
    <t>nosná konštrukcia horný povrch 100 % plochy  ((13,5+0,17)*400,65)*1=5 476,8855 [F]</t>
  </si>
  <si>
    <t>opora O8 100 % plochy  (40+7,8+91,6+161,92)*1=301,3200 [G]</t>
  </si>
  <si>
    <t>opora O1 100 % plochy   (35,8+42,67+29,7)*1=108,1700 [H]</t>
  </si>
  <si>
    <t>očistenie pohľadových plôch 300 Bar po otryskaní</t>
  </si>
  <si>
    <t>nosná konštrukcia vonkajšie plochy  (18,5*393)*0,1=727,0500 [D]</t>
  </si>
  <si>
    <t>nosná konštrukcia horný povrch ((13,5+0,17)*400,65)=5 476,8855 [C]</t>
  </si>
  <si>
    <t>opora O8 - ľavé krídlo, šachta, pravé krídlo cca. 3m pred oporou pravého mosta (40+7,8+91,6+27,6)*1=167,0000 [B]</t>
  </si>
  <si>
    <t>opora O1 - ľavé krídlo, priestor medzi oporou ľavého mosta a ľavým krídlom pravého mosta   (35,8+29,7)*1=65,5000 [A]</t>
  </si>
  <si>
    <t>otryskanie pohľadových plôch 1000 Bar</t>
  </si>
  <si>
    <t>Doplňujúce práce, otryskanie železobetónovej konštrukcie, tlakovou vodou</t>
  </si>
  <si>
    <t>0509060501</t>
  </si>
  <si>
    <t>18</t>
  </si>
  <si>
    <t xml:space="preserve"> </t>
  </si>
  <si>
    <t>Celkom:A+B+C=14 186,5000 [D]</t>
  </si>
  <si>
    <t>priemer vrtu 200 mm do betónu (odpadové potrubie odvodňovačov): 27,5*99=2 722,5000 [C]</t>
  </si>
  <si>
    <t>priemer vrtu 80 mm do betónu (odpadové potrubie odv. tvarovky): 27,5*18+25=520,0000 [B]</t>
  </si>
  <si>
    <t>priemer vrtu 34 mm - kotvenie monolitickej rímsy: 18*608=10 944,0000 [A]</t>
  </si>
  <si>
    <t>JADROVÉ VŔTANIE</t>
  </si>
  <si>
    <t>Doplňujúce práce, vŕtanie do železobetónu stropov</t>
  </si>
  <si>
    <t>0509050302</t>
  </si>
  <si>
    <t>17</t>
  </si>
  <si>
    <t>Celkom:A+F+G+H+I=7 825,0000 [J]</t>
  </si>
  <si>
    <t>priemer vrtu 450 mm do betónu (prestup zberného potrubia cez plentovaciu stienku): 30=30,0000 [I]</t>
  </si>
  <si>
    <t>priemer vrtu 200 mm do betónu (vyústenie odvodnenia rubu): 120=120,0000 [H]</t>
  </si>
  <si>
    <t>priemer vrtu 28 mm - spriahnutie vyľahčujúcej dosky: 75*51=3 825,0000 [G]</t>
  </si>
  <si>
    <t>priemer vrtu 16 mm - spriahnutie vyľahčujúcej dosky: 75*51=3 825,0000 [F]</t>
  </si>
  <si>
    <t>priemer vrtu 250 mm do betónu (prestup zberného potrubia cez plentovaciu stienku): 25=25,0000 [A]</t>
  </si>
  <si>
    <t>Doplňujúce práce, vŕtanie do železobetónu stien</t>
  </si>
  <si>
    <t>0509050301</t>
  </si>
  <si>
    <t>rezanie žľabu: 2*397,6=795,2000 [A]</t>
  </si>
  <si>
    <t>16</t>
  </si>
  <si>
    <t>frézovanie asfaltových vrstiev hr. 100 mm na moste: 2*4975,6=9 951,2000 [A]</t>
  </si>
  <si>
    <t>Doplňujúce práce, frézovanie bitúmenového krytu, podkladu hr. 50 mm</t>
  </si>
  <si>
    <t>0509036204</t>
  </si>
  <si>
    <t>15</t>
  </si>
  <si>
    <t>drážkovanie povrchu vozovky: 1775=1 775,0000 [A]</t>
  </si>
  <si>
    <t>Doplňujúce práce, frézovanie bitúmenového krytu, podkladu hr. 20 mm</t>
  </si>
  <si>
    <t>0509036201</t>
  </si>
  <si>
    <t>Celkom:A+B+C=13,2500 [D]</t>
  </si>
  <si>
    <t>rezanie vodným lúčom preodvodňovaciu tvarovku: 0,4*0,4*0,02*18=0,0576 [C]</t>
  </si>
  <si>
    <t>rezanie vodným lúčom pre tanier odvodňovača: 0,05*0,5*99=2,4750 [B]</t>
  </si>
  <si>
    <t>rezanie vodným lúčom pre kapsu mostného záveru: 2*0,2*14,2+0,178*2*14,15=10,7174 [A]</t>
  </si>
  <si>
    <t>Doplňujúce práce, úprava stavebných konštrukcií vysokotlakým vodným lúčom železobetónových, búranie</t>
  </si>
  <si>
    <t>0509020502</t>
  </si>
  <si>
    <t>14</t>
  </si>
  <si>
    <t>Celkom:A+B+C+D+E+F+G+H+I+J+K+L+M+N+O+P+Q+R+S+T+U+V+W+X+Y+Z+AA=2 905,0535 [AB]</t>
  </si>
  <si>
    <t>vybúranie mostných záverov: 2 * 0,1 t/ks=0,2000 [AA]</t>
  </si>
  <si>
    <t>vybúranie pre odvodňovaciu tvarovku: 0,058*2,4 t/m3 =0,1392 [Z]</t>
  </si>
  <si>
    <t>vybúranie pre kapsu mostného záveru: 2,475*2,4 t/m3 =5,9400 [Y]</t>
  </si>
  <si>
    <t>vybúraná kapsa pre mostný záver: 10,717*2,4 t/m3 =25,7208 [X]</t>
  </si>
  <si>
    <t>odbúraná ŽB rímsa: 14,4* 2,4 t/m3 + 156,6*2,4 t/m3 =410,4000 [W]</t>
  </si>
  <si>
    <t>frézovaná vozovka hr. 100 m: 4975,56*0,1*2,1 t/m3 =1 044,8676 [V]</t>
  </si>
  <si>
    <t>demontáž oceľového zábradlia: (9,02+397,29+7,94)*0,025 t/m =10,3563 [U]</t>
  </si>
  <si>
    <t>demontáž oceľového cestného zvodidla: (38+38+58,9+42,83)*0,042 t/m =7,4647 [T]</t>
  </si>
  <si>
    <t>demontáž oceľového cestného zvodidla (most): (419,61+414,56)*0,042 t/m =35,0351 [S]</t>
  </si>
  <si>
    <t>vybúranie pôvodných vrstiev vozovky v prechodových oblatiach, cca 11,5 m pred a za mostomi - štrkodrva (130,66+133,39)*0,3*1,8 t/m3=142,5870 [R]</t>
  </si>
  <si>
    <t>vybúranie betónového žlabu pri krajnici -O8: 3*0,5*0,150*2,2 t/m3 =0,4950 [Q]</t>
  </si>
  <si>
    <t>odbúranie žlabu pri revíznom schodisku - O8: 4,28*0,2*2,4 t/m3=2,0544 [P]</t>
  </si>
  <si>
    <t>vybúranie pôvodných vrstiev vozovky v prechodových oblatiach, cca 11,5 m pred a za mostomi - asfalt (130,66+133,39)*0,3 * 2,1 t/m3=166,3515 [O]</t>
  </si>
  <si>
    <t>odstránenie krytu vozovky (100 m pred mostom a 50 m za mostom okrem prechodovej oblasti): (960,14+402,28)*0,05*2,1t/m3 =143,0541 [N]</t>
  </si>
  <si>
    <t>vybúranie mostných odvodňovačov: 6*0,1 t/ks=0,6000 [M]</t>
  </si>
  <si>
    <t>odstránenie izolácie na mostovke hr.10mm: (13,5+0,17+0,1)*400,6*0,073 t/m2=402,6871 [L]</t>
  </si>
  <si>
    <t>odbúranie ŽB lícného rímsového prefabrikátu: 0,1*(411,81+7,96+9,02)*2,4 t/m3=102,9096 [K]</t>
  </si>
  <si>
    <t>vybúranie prechodovej dosky: 98,54*0,3*2*2,4 t/m3=141,8976 [I]</t>
  </si>
  <si>
    <t>odbúranie ŽB žlabu: 0,198*397,5*2,4 t/m3=188,8920 [H]</t>
  </si>
  <si>
    <t>vybúranie podkladového betónu spod prechodových blokov: (1,25+0,97+1,33)*0,1*2,2 t/m3=0,7810 [F]</t>
  </si>
  <si>
    <t>vybúranie podkladového betónu spod revízných schodísk: (20,3+18,31+18,64)*0,1*2,2 t/m3=12,5950 [E]</t>
  </si>
  <si>
    <t>vybúranie podkladového betónu spod spevnenia svahu - O8: 5,84*0,1*2,2 t/m3=1,2848 [D]</t>
  </si>
  <si>
    <t>vybúranie podkladového betónu spod kamenného žlabu - O8: 4,28*0,1*2,2 t/m3=0,9416 [C]</t>
  </si>
  <si>
    <t>vybúranie podkladového betónu spod prechodovej dosky: 101,59*0,15*2,2 t/m3=33,5247 [B]</t>
  </si>
  <si>
    <t>odbúranie prechodových blokov: (1,25+0,97+1,33)*0,2 * 2,2 t/m3=1,5620 [A]</t>
  </si>
  <si>
    <t>odvoz vybúraného materiálu na skládku, predpoklad do 15 km, vrátane naloženia a zloženia na skládke</t>
  </si>
  <si>
    <t>Doprava vybúraných hmôt vodorovná, nad 1 km</t>
  </si>
  <si>
    <t>0508020003</t>
  </si>
  <si>
    <t>13</t>
  </si>
  <si>
    <t>Celkom:A+B+C+D+E=1 436,3500 [F]</t>
  </si>
  <si>
    <t>demontáž oceľového zábradlia: 9,02+397,29+7,94=414,2500 [E]</t>
  </si>
  <si>
    <t>demontáž oceľového cestného zvodidla: 38+38+58,9+42,83=177,7300 [D]</t>
  </si>
  <si>
    <t>demontáž oceľového mostného zvodidla (most): 414,56=414,5600 [C]</t>
  </si>
  <si>
    <t>demontáž oceľového mostného zvodidla (most, s plotovým nadstavcom): 419,61=419,6100 [B]</t>
  </si>
  <si>
    <t>dočasné odstranenie oplotenia dialnice 10,2=10,2000 [A]</t>
  </si>
  <si>
    <t>12</t>
  </si>
  <si>
    <t>vybúranie pôvodných vrstiev vozovky v prechodových oblatiach, cca 11,5 m pred a za mostomi 130,66+133,39=264,0500 [A]</t>
  </si>
  <si>
    <t>Odstránenie spevnených plôch vozoviek a doplňujúcich konštrukcií podkladov z kameniva ťaženého hr. nad 200 do 300 mm</t>
  </si>
  <si>
    <t>0503026303</t>
  </si>
  <si>
    <t>11</t>
  </si>
  <si>
    <t>Celkom:A+B=5,7800 [C]</t>
  </si>
  <si>
    <t>vybúranie betónového žlabu pri krajnici -O8: 3*0,5=1,5000 [B]</t>
  </si>
  <si>
    <t>odbúranie žlabu pri revíznom schodisku schodisku - O8: 4,28=4,2800 [A]</t>
  </si>
  <si>
    <t>10</t>
  </si>
  <si>
    <t>Odstránenie spevnených plôch vozoviek a doplňujúcich konštrukcií krytov bitúmenových hr. nad 200 do 300 mm</t>
  </si>
  <si>
    <t>0503016203</t>
  </si>
  <si>
    <t>9</t>
  </si>
  <si>
    <t>odstránenie krytu vozovky (100 m pred mostom a 50 m za mostom okrem prechodovej oblasti): 960,14+402,28=1 362,4200 [A]</t>
  </si>
  <si>
    <t>Odstránenie spevnených plôch vozoviek a doplňujúcich konštrukcií krytov bitúmenových hr.do 100 mm</t>
  </si>
  <si>
    <t>0503016201</t>
  </si>
  <si>
    <t>Celkom:A+C+B=8,0000 [D]</t>
  </si>
  <si>
    <t>dl. 14,0 m: 1=1,0000 [B]</t>
  </si>
  <si>
    <t>dl. 13,6 m: 1=1,0000 [C]</t>
  </si>
  <si>
    <t>vybúranie mostných záverov:</t>
  </si>
  <si>
    <t>vybúranie mostných odvodňovačov: 6=6,0000 [A]</t>
  </si>
  <si>
    <t>8</t>
  </si>
  <si>
    <t>odstránenie izolácie na mostovke hr.10mm: (13,5+0,17+0,1)*400,65=5 516,9505 [A]</t>
  </si>
  <si>
    <t>7</t>
  </si>
  <si>
    <t>vyškrabanie tmelu z pracovných škár O3+O8: 32,3+119,7=152,0000 [A]</t>
  </si>
  <si>
    <t>Celkom:A+B=199,4743 [C]</t>
  </si>
  <si>
    <t>odbúranie ŽB rímsy: (568,77+13,11+4,541+13,76+26,2)*0,25=156,5953 [B]</t>
  </si>
  <si>
    <t>odbúranie ŽB lícného rímsového prefabrikátu: 0,1*(411,81+7,96+9,02)=42,8790 [A]</t>
  </si>
  <si>
    <t>odbúranie revízných schodísk: (20,3+18,31+18,64)*0,2=11,4500 [A]</t>
  </si>
  <si>
    <t>vybúranie prechodovej dosky: 98,54*0,3*2=59,1240 [D]</t>
  </si>
  <si>
    <t>Celkom:A+B+C+D+E+F=38,2790 [G]</t>
  </si>
  <si>
    <t>vybúranie podkladového betónu spod prechodových blokov: (1,25+0,97+1,33)*0,1=0,3550 [F]</t>
  </si>
  <si>
    <t>vybúranie podkladového betónu spod revízných schodísk: (20,3+18,31+18,64)*0,1=5,7250 [E]</t>
  </si>
  <si>
    <t>vybúranie podkladového betónu spod spevnenia svahu - O8: 5,84*0,1=0,5840 [D]</t>
  </si>
  <si>
    <t>vybúranie podkladového betónu spod kamenného žlabu - O8: 4,28*0,1=0,4280 [C]</t>
  </si>
  <si>
    <t>vybúranie podkladového betónu spod prechodovej dosky: 101,59*0,15*2=30,4770 [B]</t>
  </si>
  <si>
    <t>odbúranie prechodových blokov: (1,25+0,97+1,33)*0,2=0,7100 [A]</t>
  </si>
  <si>
    <t>odbúranie spevnenia svahu - O8: 5,84*0,2=1,1680 [A]</t>
  </si>
  <si>
    <t>Demolačné práce</t>
  </si>
  <si>
    <t>Most ev. č. D1 - 337</t>
  </si>
  <si>
    <t>SO 201</t>
  </si>
  <si>
    <t>DPH 23%</t>
  </si>
  <si>
    <t>6 výtlačkov, vrátane mostného zošitu a prepočtu zaťažiteľnosti</t>
  </si>
  <si>
    <t>Názov stavby:  Oprava diaľničného mosta ev.č. D1-337 Fričovce, ľavý most</t>
  </si>
  <si>
    <t>podpis oprávnenej osoby uchádzača</t>
  </si>
  <si>
    <t>...................................................................</t>
  </si>
  <si>
    <t>V ......................................., dňa ..............................</t>
  </si>
  <si>
    <t>elastomérový pás hr.4mm: 26,0 m + 22,5 m</t>
  </si>
  <si>
    <t>vsakovacie jamy, vývarisko - tvárnice š. 500 mm, prostredie XC4                              (4+1)*4*0,6=12,0000 [A]</t>
  </si>
  <si>
    <t>sklz zo žľaboviek š. 1,1 m, prostredie XC4 67=67,0000 [A]</t>
  </si>
  <si>
    <t>sklz zo žľaboviek š. 0,6 m, prostredie XC4 30=30,0000 [B]</t>
  </si>
  <si>
    <t>Celkom:A+B=97,0000 [C]</t>
  </si>
  <si>
    <t>vrátane uchytenia (48500 mm / á200 mm = 243 ks *2  kotiev M10 + lepidlo,  hĺbka 0,1 m vrtanie do betónu)</t>
  </si>
  <si>
    <t>Rev 2</t>
  </si>
  <si>
    <r>
      <rPr>
        <sz val="8"/>
        <color rgb="FFFF0000"/>
        <rFont val="Arial"/>
        <family val="2"/>
        <charset val="238"/>
      </rPr>
      <t>M2</t>
    </r>
    <r>
      <rPr>
        <sz val="8"/>
        <color rgb="FF000000"/>
        <rFont val="Arial"/>
        <family val="2"/>
        <charset val="238"/>
      </rPr>
      <t xml:space="preserve">        </t>
    </r>
  </si>
  <si>
    <r>
      <rPr>
        <b/>
        <sz val="10"/>
        <color rgb="FFFF0000"/>
        <rFont val="Arial"/>
        <family val="2"/>
        <charset val="238"/>
      </rPr>
      <t>M2</t>
    </r>
    <r>
      <rPr>
        <b/>
        <sz val="10"/>
        <rFont val="Arial"/>
        <family val="2"/>
        <charset val="238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</si>
</sst>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"/>
    <numFmt numFmtId="165" formatCode="#,##0.000"/>
  </numFmts>
  <fonts count="15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>
      <alignment vertical="center"/>
    </xf>
  </cellStyleXfs>
  <cellXfs count="87">
    <xf numFmtId="0" fontId="0" fillId="0" borderId="0" xfId="0"/>
    <xf numFmtId="164" fontId="1" fillId="2" borderId="1" xfId="1" applyNumberFormat="1" applyBorder="1" applyProtection="1">
      <protection locked="0"/>
    </xf>
    <xf numFmtId="0" fontId="7" fillId="0" borderId="0" xfId="8" applyFont="1" applyProtection="1">
      <alignment vertical="center"/>
    </xf>
    <xf numFmtId="0" fontId="6" fillId="0" borderId="0" xfId="8" applyProtection="1">
      <alignment vertical="center"/>
    </xf>
    <xf numFmtId="0" fontId="6" fillId="0" borderId="0" xfId="8" applyAlignment="1" applyProtection="1">
      <alignment vertical="center" wrapText="1"/>
    </xf>
    <xf numFmtId="165" fontId="6" fillId="0" borderId="0" xfId="8" applyNumberFormat="1" applyProtection="1">
      <alignment vertical="center"/>
    </xf>
    <xf numFmtId="0" fontId="7" fillId="0" borderId="0" xfId="8" applyFont="1" applyAlignment="1" applyProtection="1">
      <alignment vertical="center" wrapText="1"/>
    </xf>
    <xf numFmtId="0" fontId="6" fillId="0" borderId="10" xfId="8" applyBorder="1" applyProtection="1">
      <alignment vertical="center"/>
    </xf>
    <xf numFmtId="0" fontId="6" fillId="0" borderId="2" xfId="8" applyBorder="1" applyAlignment="1" applyProtection="1">
      <alignment horizontal="center" vertical="center"/>
    </xf>
    <xf numFmtId="0" fontId="6" fillId="0" borderId="4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 wrapText="1"/>
    </xf>
    <xf numFmtId="165" fontId="6" fillId="0" borderId="1" xfId="8" applyNumberFormat="1" applyBorder="1" applyAlignment="1" applyProtection="1">
      <alignment horizontal="center" vertical="center"/>
    </xf>
    <xf numFmtId="0" fontId="6" fillId="0" borderId="3" xfId="8" applyBorder="1" applyProtection="1">
      <alignment vertical="center"/>
    </xf>
    <xf numFmtId="0" fontId="6" fillId="0" borderId="9" xfId="8" applyBorder="1" applyProtection="1">
      <alignment vertical="center"/>
    </xf>
    <xf numFmtId="0" fontId="6" fillId="0" borderId="9" xfId="8" applyBorder="1" applyAlignment="1" applyProtection="1">
      <alignment vertical="center" wrapText="1"/>
    </xf>
    <xf numFmtId="165" fontId="6" fillId="0" borderId="9" xfId="8" applyNumberFormat="1" applyBorder="1" applyProtection="1">
      <alignment vertical="center"/>
    </xf>
    <xf numFmtId="0" fontId="7" fillId="0" borderId="3" xfId="8" applyFont="1" applyBorder="1" applyProtection="1">
      <alignment vertical="center"/>
    </xf>
    <xf numFmtId="0" fontId="8" fillId="0" borderId="9" xfId="8" applyFont="1" applyBorder="1" applyAlignment="1" applyProtection="1">
      <alignment vertical="center" wrapText="1"/>
    </xf>
    <xf numFmtId="0" fontId="7" fillId="0" borderId="9" xfId="8" applyFont="1" applyBorder="1" applyProtection="1">
      <alignment vertical="center"/>
    </xf>
    <xf numFmtId="0" fontId="7" fillId="0" borderId="9" xfId="8" applyFont="1" applyBorder="1" applyAlignment="1" applyProtection="1">
      <alignment vertical="center" wrapText="1"/>
    </xf>
    <xf numFmtId="165" fontId="7" fillId="0" borderId="9" xfId="8" applyNumberFormat="1" applyFont="1" applyBorder="1" applyProtection="1">
      <alignment vertical="center"/>
    </xf>
    <xf numFmtId="0" fontId="6" fillId="0" borderId="4" xfId="8" applyBorder="1" applyProtection="1">
      <alignment vertical="center"/>
    </xf>
    <xf numFmtId="0" fontId="9" fillId="0" borderId="9" xfId="8" applyFont="1" applyBorder="1" applyAlignment="1" applyProtection="1">
      <alignment vertical="center" wrapText="1"/>
    </xf>
    <xf numFmtId="0" fontId="6" fillId="0" borderId="8" xfId="8" applyBorder="1" applyProtection="1">
      <alignment vertical="center"/>
    </xf>
    <xf numFmtId="0" fontId="6" fillId="0" borderId="8" xfId="8" applyBorder="1" applyAlignment="1" applyProtection="1">
      <alignment vertical="center" wrapText="1"/>
    </xf>
    <xf numFmtId="165" fontId="6" fillId="0" borderId="8" xfId="8" applyNumberFormat="1" applyBorder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5" fontId="1" fillId="0" borderId="1" xfId="2" applyNumberFormat="1" applyBorder="1" applyProtection="1"/>
    <xf numFmtId="164" fontId="1" fillId="0" borderId="1" xfId="2" applyNumberFormat="1" applyBorder="1" applyProtection="1"/>
    <xf numFmtId="0" fontId="1" fillId="0" borderId="3" xfId="2" applyBorder="1" applyAlignment="1" applyProtection="1">
      <alignment wrapText="1"/>
    </xf>
    <xf numFmtId="0" fontId="1" fillId="0" borderId="4" xfId="2" applyBorder="1" applyAlignment="1" applyProtection="1">
      <alignment wrapText="1"/>
    </xf>
    <xf numFmtId="0" fontId="1" fillId="0" borderId="5" xfId="2" applyBorder="1" applyAlignment="1" applyProtection="1"/>
    <xf numFmtId="0" fontId="1" fillId="0" borderId="6" xfId="2" applyBorder="1" applyAlignment="1" applyProtection="1"/>
    <xf numFmtId="165" fontId="1" fillId="0" borderId="6" xfId="2" applyNumberFormat="1" applyBorder="1" applyAlignment="1" applyProtection="1"/>
    <xf numFmtId="164" fontId="1" fillId="0" borderId="7" xfId="2" applyNumberFormat="1" applyBorder="1" applyAlignment="1" applyProtection="1"/>
    <xf numFmtId="164" fontId="3" fillId="0" borderId="1" xfId="2" applyNumberFormat="1" applyFont="1" applyBorder="1" applyProtection="1"/>
    <xf numFmtId="164" fontId="1" fillId="0" borderId="6" xfId="2" applyNumberFormat="1" applyBorder="1" applyAlignment="1" applyProtection="1"/>
    <xf numFmtId="0" fontId="3" fillId="0" borderId="5" xfId="4" applyBorder="1" applyAlignment="1" applyProtection="1"/>
    <xf numFmtId="0" fontId="3" fillId="0" borderId="6" xfId="4" applyBorder="1" applyAlignment="1" applyProtection="1"/>
    <xf numFmtId="164" fontId="3" fillId="0" borderId="7" xfId="4" applyNumberFormat="1" applyBorder="1" applyAlignment="1" applyProtection="1"/>
    <xf numFmtId="164" fontId="3" fillId="0" borderId="1" xfId="4" applyNumberFormat="1" applyBorder="1" applyProtection="1"/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164" fontId="4" fillId="0" borderId="1" xfId="7" applyNumberFormat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1" xfId="6" applyBorder="1" applyProtection="1"/>
    <xf numFmtId="0" fontId="0" fillId="0" borderId="0" xfId="0" applyAlignment="1" applyProtection="1">
      <alignment horizontal="center" vertical="center"/>
      <protection locked="0"/>
    </xf>
    <xf numFmtId="0" fontId="12" fillId="0" borderId="9" xfId="8" applyFont="1" applyBorder="1" applyAlignment="1" applyProtection="1">
      <alignment vertical="center" wrapText="1"/>
    </xf>
    <xf numFmtId="165" fontId="13" fillId="0" borderId="1" xfId="2" applyNumberFormat="1" applyFont="1" applyBorder="1" applyProtection="1"/>
    <xf numFmtId="165" fontId="14" fillId="0" borderId="9" xfId="8" applyNumberFormat="1" applyFont="1" applyBorder="1" applyProtection="1">
      <alignment vertical="center"/>
    </xf>
    <xf numFmtId="165" fontId="12" fillId="0" borderId="9" xfId="8" applyNumberFormat="1" applyFont="1" applyBorder="1" applyProtection="1">
      <alignment vertical="center"/>
    </xf>
    <xf numFmtId="165" fontId="12" fillId="0" borderId="0" xfId="8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14" fillId="0" borderId="9" xfId="8" applyFont="1" applyBorder="1" applyAlignment="1" applyProtection="1">
      <alignment vertical="center" wrapText="1"/>
    </xf>
    <xf numFmtId="0" fontId="12" fillId="0" borderId="9" xfId="8" applyFont="1" applyBorder="1" applyProtection="1">
      <alignment vertical="center"/>
    </xf>
    <xf numFmtId="165" fontId="14" fillId="0" borderId="3" xfId="8" applyNumberFormat="1" applyFont="1" applyBorder="1" applyProtection="1">
      <alignment vertical="center"/>
    </xf>
    <xf numFmtId="165" fontId="12" fillId="0" borderId="3" xfId="8" applyNumberFormat="1" applyFont="1" applyBorder="1" applyProtection="1">
      <alignment vertical="center"/>
    </xf>
    <xf numFmtId="0" fontId="6" fillId="0" borderId="9" xfId="8" applyFont="1" applyBorder="1" applyProtection="1">
      <alignment vertical="center"/>
    </xf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0" fontId="5" fillId="3" borderId="1" xfId="6" applyBorder="1" applyProtection="1"/>
    <xf numFmtId="0" fontId="6" fillId="0" borderId="0" xfId="8" applyAlignment="1" applyProtection="1">
      <alignment horizontal="center" vertical="center"/>
    </xf>
    <xf numFmtId="0" fontId="6" fillId="0" borderId="6" xfId="8" applyBorder="1" applyProtection="1">
      <alignment vertical="center"/>
    </xf>
    <xf numFmtId="0" fontId="6" fillId="0" borderId="5" xfId="8" applyBorder="1" applyAlignment="1" applyProtection="1">
      <alignment horizontal="center" vertical="center"/>
    </xf>
    <xf numFmtId="0" fontId="6" fillId="0" borderId="7" xfId="8" applyBorder="1" applyProtection="1">
      <alignment vertical="center"/>
    </xf>
    <xf numFmtId="0" fontId="6" fillId="0" borderId="2" xfId="8" applyBorder="1" applyProtection="1">
      <alignment vertical="center"/>
    </xf>
    <xf numFmtId="0" fontId="6" fillId="0" borderId="4" xfId="8" applyBorder="1" applyProtection="1">
      <alignment vertical="center"/>
    </xf>
    <xf numFmtId="165" fontId="6" fillId="0" borderId="2" xfId="8" applyNumberFormat="1" applyBorder="1" applyAlignment="1" applyProtection="1">
      <alignment horizontal="center" vertical="center"/>
    </xf>
    <xf numFmtId="165" fontId="6" fillId="0" borderId="4" xfId="8" applyNumberFormat="1" applyBorder="1" applyProtection="1">
      <alignment vertical="center"/>
    </xf>
    <xf numFmtId="0" fontId="6" fillId="0" borderId="2" xfId="8" applyBorder="1" applyAlignment="1" applyProtection="1">
      <alignment horizontal="center" vertical="center"/>
    </xf>
    <xf numFmtId="0" fontId="13" fillId="0" borderId="1" xfId="2" applyFont="1" applyBorder="1" applyProtection="1"/>
  </cellXfs>
  <cellStyles count="9">
    <cellStyle name="Background_Yellow" xfId="1" xr:uid="{00000000-0005-0000-0000-000000000000}"/>
    <cellStyle name="Font_Ariel_Normal" xfId="3" xr:uid="{00000000-0005-0000-0000-000001000000}"/>
    <cellStyle name="Font_Ariel_Normal_Bold" xfId="7" xr:uid="{00000000-0005-0000-0000-000002000000}"/>
    <cellStyle name="Font_Ariel_Normal_Bold_BG_Gray" xfId="5" xr:uid="{00000000-0005-0000-0000-000003000000}"/>
    <cellStyle name="Font_Ariel_Small" xfId="2" xr:uid="{00000000-0005-0000-0000-000004000000}"/>
    <cellStyle name="Font_Ariel_Small_Bold" xfId="4" xr:uid="{00000000-0005-0000-0000-000005000000}"/>
    <cellStyle name="Font_Ariel_Small_Bold_BG_Gray" xfId="6" xr:uid="{00000000-0005-0000-0000-000006000000}"/>
    <cellStyle name="Normálna" xfId="0" builtinId="0"/>
    <cellStyle name="Normálna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3"/>
  <sheetViews>
    <sheetView showGridLines="0" tabSelected="1" zoomScaleNormal="100" zoomScaleSheetLayoutView="115" workbookViewId="0">
      <selection activeCell="E11" sqref="E11"/>
    </sheetView>
  </sheetViews>
  <sheetFormatPr defaultColWidth="9.1796875" defaultRowHeight="14.5"/>
  <cols>
    <col min="1" max="1" width="2.26953125" style="27" customWidth="1"/>
    <col min="2" max="2" width="15.26953125" style="27" bestFit="1" customWidth="1"/>
    <col min="3" max="3" width="16.81640625" style="27" bestFit="1" customWidth="1"/>
    <col min="4" max="4" width="18.1796875" style="27" bestFit="1" customWidth="1"/>
    <col min="5" max="7" width="17.26953125" style="27" customWidth="1"/>
    <col min="8" max="16384" width="9.1796875" style="27"/>
  </cols>
  <sheetData>
    <row r="1" spans="2:7">
      <c r="G1" s="48" t="s">
        <v>372</v>
      </c>
    </row>
    <row r="2" spans="2:7">
      <c r="G2" s="67" t="s">
        <v>1014</v>
      </c>
    </row>
    <row r="3" spans="2:7">
      <c r="G3" s="28"/>
    </row>
    <row r="4" spans="2:7">
      <c r="G4" s="28"/>
    </row>
    <row r="5" spans="2:7">
      <c r="D5" s="28"/>
      <c r="G5" s="28"/>
    </row>
    <row r="6" spans="2:7">
      <c r="B6" s="50" t="s">
        <v>371</v>
      </c>
      <c r="D6" s="28"/>
      <c r="G6" s="28"/>
    </row>
    <row r="7" spans="2:7">
      <c r="D7" s="28"/>
      <c r="G7" s="28"/>
    </row>
    <row r="8" spans="2:7">
      <c r="B8" s="27" t="s">
        <v>1004</v>
      </c>
      <c r="G8" s="28"/>
    </row>
    <row r="9" spans="2:7">
      <c r="G9" s="28"/>
    </row>
    <row r="10" spans="2:7" ht="20" customHeight="1">
      <c r="B10" s="51" t="s">
        <v>360</v>
      </c>
      <c r="C10" s="51" t="s">
        <v>361</v>
      </c>
      <c r="D10" s="51" t="s">
        <v>362</v>
      </c>
      <c r="E10" s="52" t="s">
        <v>245</v>
      </c>
      <c r="F10" s="52" t="s">
        <v>1002</v>
      </c>
      <c r="G10" s="52" t="s">
        <v>363</v>
      </c>
    </row>
    <row r="11" spans="2:7">
      <c r="B11" s="53" t="s">
        <v>364</v>
      </c>
      <c r="C11" s="54" t="s">
        <v>365</v>
      </c>
      <c r="D11" s="54" t="s">
        <v>366</v>
      </c>
      <c r="E11" s="55">
        <f>'Časti stavby'!J10</f>
        <v>0</v>
      </c>
      <c r="F11" s="55"/>
      <c r="G11" s="55"/>
    </row>
    <row r="12" spans="2:7">
      <c r="B12" s="53" t="s">
        <v>367</v>
      </c>
      <c r="C12" s="54" t="s">
        <v>365</v>
      </c>
      <c r="D12" s="54" t="s">
        <v>368</v>
      </c>
      <c r="E12" s="55">
        <f>'Časti stavby'!J107</f>
        <v>0</v>
      </c>
      <c r="F12" s="55"/>
      <c r="G12" s="55"/>
    </row>
    <row r="13" spans="2:7">
      <c r="B13" s="73" t="s">
        <v>359</v>
      </c>
      <c r="C13" s="74"/>
      <c r="D13" s="75"/>
      <c r="E13" s="56">
        <f>E11+E12</f>
        <v>0</v>
      </c>
      <c r="F13" s="56">
        <f>E13*0.23</f>
        <v>0</v>
      </c>
      <c r="G13" s="56">
        <f>E13+F13</f>
        <v>0</v>
      </c>
    </row>
    <row r="18" spans="2:7">
      <c r="B18" s="57" t="s">
        <v>1007</v>
      </c>
      <c r="C18" s="57"/>
      <c r="D18" s="57"/>
    </row>
    <row r="22" spans="2:7">
      <c r="E22" s="57"/>
      <c r="F22" s="58" t="s">
        <v>1006</v>
      </c>
      <c r="G22" s="57"/>
    </row>
    <row r="23" spans="2:7" ht="29">
      <c r="E23" s="57"/>
      <c r="F23" s="59" t="s">
        <v>1005</v>
      </c>
      <c r="G23" s="57"/>
    </row>
  </sheetData>
  <sheetProtection algorithmName="SHA-512" hashValue="Rm40lDCtJa9BQRY+Stju/LJA7g0e/1Zey1uLDwQgavwTwJUruvswy0BcV87A/zjvJKEIOBkw5u696EWy3rPLlQ==" saltValue="Sxm8dedsODa53ZkhRqyigg==" spinCount="100000" sheet="1" objects="1" scenarios="1"/>
  <mergeCells count="1">
    <mergeCell ref="B13:D13"/>
  </mergeCells>
  <printOptions horizontalCentered="1"/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3"/>
  <sheetViews>
    <sheetView showGridLines="0"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F50" sqref="F50"/>
    </sheetView>
  </sheetViews>
  <sheetFormatPr defaultColWidth="9.1796875" defaultRowHeight="14.5"/>
  <cols>
    <col min="1" max="1" width="2.26953125" style="27" customWidth="1"/>
    <col min="2" max="2" width="30.7265625" style="27" customWidth="1"/>
    <col min="3" max="3" width="7.81640625" style="27" bestFit="1" customWidth="1"/>
    <col min="4" max="4" width="10.81640625" style="27" bestFit="1" customWidth="1"/>
    <col min="5" max="5" width="50.7265625" style="27" customWidth="1"/>
    <col min="6" max="6" width="6.7265625" style="27" bestFit="1" customWidth="1"/>
    <col min="7" max="7" width="8.7265625" style="27" bestFit="1" customWidth="1"/>
    <col min="8" max="8" width="0.81640625" style="27" customWidth="1"/>
    <col min="9" max="9" width="17.26953125" style="27" customWidth="1"/>
    <col min="10" max="11" width="17.26953125" style="27" hidden="1" customWidth="1"/>
    <col min="12" max="16384" width="9.1796875" style="27"/>
  </cols>
  <sheetData>
    <row r="1" spans="2:11">
      <c r="B1" s="27" t="s">
        <v>369</v>
      </c>
      <c r="C1" s="27" t="s">
        <v>370</v>
      </c>
      <c r="G1" s="28" t="s">
        <v>373</v>
      </c>
      <c r="I1" s="67" t="s">
        <v>1014</v>
      </c>
    </row>
    <row r="2" spans="2:11">
      <c r="I2" s="28" t="s">
        <v>372</v>
      </c>
    </row>
    <row r="3" spans="2:11">
      <c r="B3" s="60" t="s">
        <v>0</v>
      </c>
      <c r="C3" s="76" t="s">
        <v>1</v>
      </c>
      <c r="D3" s="76"/>
      <c r="E3" s="60" t="s">
        <v>2</v>
      </c>
      <c r="F3" s="60" t="s">
        <v>3</v>
      </c>
      <c r="G3" s="60" t="s">
        <v>4</v>
      </c>
      <c r="I3" s="29" t="s">
        <v>5</v>
      </c>
      <c r="J3" s="29" t="s">
        <v>1002</v>
      </c>
      <c r="K3" s="29" t="s">
        <v>6</v>
      </c>
    </row>
    <row r="4" spans="2:11" ht="21.5">
      <c r="B4" s="30" t="s">
        <v>7</v>
      </c>
      <c r="C4" s="31" t="s">
        <v>8</v>
      </c>
      <c r="D4" s="31" t="s">
        <v>9</v>
      </c>
      <c r="E4" s="32" t="s">
        <v>10</v>
      </c>
      <c r="F4" s="33" t="s">
        <v>11</v>
      </c>
      <c r="G4" s="34">
        <v>1</v>
      </c>
      <c r="H4" s="49"/>
      <c r="I4" s="1"/>
      <c r="J4" s="35">
        <f>ROUNDDOWN(I4*0.23,2)</f>
        <v>0</v>
      </c>
      <c r="K4" s="35">
        <f t="shared" ref="K4:K35" si="0">I4+J4</f>
        <v>0</v>
      </c>
    </row>
    <row r="5" spans="2:11">
      <c r="B5" s="36"/>
      <c r="C5" s="31" t="s">
        <v>8</v>
      </c>
      <c r="D5" s="31" t="s">
        <v>12</v>
      </c>
      <c r="E5" s="32" t="s">
        <v>13</v>
      </c>
      <c r="F5" s="33" t="s">
        <v>11</v>
      </c>
      <c r="G5" s="34">
        <v>1</v>
      </c>
      <c r="H5" s="49"/>
      <c r="I5" s="1"/>
      <c r="J5" s="35">
        <f t="shared" ref="J5:J68" si="1">ROUNDDOWN(I5*0.23,2)</f>
        <v>0</v>
      </c>
      <c r="K5" s="35">
        <f t="shared" si="0"/>
        <v>0</v>
      </c>
    </row>
    <row r="6" spans="2:11">
      <c r="B6" s="36"/>
      <c r="C6" s="31" t="s">
        <v>8</v>
      </c>
      <c r="D6" s="31" t="s">
        <v>14</v>
      </c>
      <c r="E6" s="32" t="s">
        <v>15</v>
      </c>
      <c r="F6" s="33" t="s">
        <v>11</v>
      </c>
      <c r="G6" s="34">
        <v>1</v>
      </c>
      <c r="H6" s="49"/>
      <c r="I6" s="1"/>
      <c r="J6" s="35">
        <f t="shared" si="1"/>
        <v>0</v>
      </c>
      <c r="K6" s="35">
        <f t="shared" si="0"/>
        <v>0</v>
      </c>
    </row>
    <row r="7" spans="2:11">
      <c r="B7" s="36"/>
      <c r="C7" s="31" t="s">
        <v>8</v>
      </c>
      <c r="D7" s="31" t="s">
        <v>16</v>
      </c>
      <c r="E7" s="32" t="s">
        <v>17</v>
      </c>
      <c r="F7" s="33" t="s">
        <v>11</v>
      </c>
      <c r="G7" s="34">
        <v>1</v>
      </c>
      <c r="H7" s="49"/>
      <c r="I7" s="1"/>
      <c r="J7" s="35">
        <f t="shared" si="1"/>
        <v>0</v>
      </c>
      <c r="K7" s="35">
        <f t="shared" si="0"/>
        <v>0</v>
      </c>
    </row>
    <row r="8" spans="2:11">
      <c r="B8" s="36"/>
      <c r="C8" s="31" t="s">
        <v>8</v>
      </c>
      <c r="D8" s="31" t="s">
        <v>18</v>
      </c>
      <c r="E8" s="32" t="s">
        <v>19</v>
      </c>
      <c r="F8" s="33" t="s">
        <v>20</v>
      </c>
      <c r="G8" s="34">
        <v>2851.3989999999999</v>
      </c>
      <c r="H8" s="49"/>
      <c r="I8" s="1"/>
      <c r="J8" s="35">
        <f t="shared" si="1"/>
        <v>0</v>
      </c>
      <c r="K8" s="35">
        <f t="shared" si="0"/>
        <v>0</v>
      </c>
    </row>
    <row r="9" spans="2:11">
      <c r="B9" s="36"/>
      <c r="C9" s="31" t="s">
        <v>8</v>
      </c>
      <c r="D9" s="31" t="s">
        <v>21</v>
      </c>
      <c r="E9" s="32" t="s">
        <v>22</v>
      </c>
      <c r="F9" s="33" t="s">
        <v>23</v>
      </c>
      <c r="G9" s="34">
        <v>642.5</v>
      </c>
      <c r="H9" s="49"/>
      <c r="I9" s="1"/>
      <c r="J9" s="35">
        <f t="shared" si="1"/>
        <v>0</v>
      </c>
      <c r="K9" s="35">
        <f t="shared" si="0"/>
        <v>0</v>
      </c>
    </row>
    <row r="10" spans="2:11">
      <c r="B10" s="30" t="s">
        <v>24</v>
      </c>
      <c r="C10" s="31" t="s">
        <v>25</v>
      </c>
      <c r="D10" s="31" t="s">
        <v>26</v>
      </c>
      <c r="E10" s="32" t="s">
        <v>27</v>
      </c>
      <c r="F10" s="33" t="s">
        <v>23</v>
      </c>
      <c r="G10" s="34">
        <v>1.1679999999999999</v>
      </c>
      <c r="H10" s="49"/>
      <c r="I10" s="1"/>
      <c r="J10" s="35">
        <f t="shared" si="1"/>
        <v>0</v>
      </c>
      <c r="K10" s="35">
        <f>I10+J10</f>
        <v>0</v>
      </c>
    </row>
    <row r="11" spans="2:11">
      <c r="B11" s="36"/>
      <c r="C11" s="31" t="s">
        <v>25</v>
      </c>
      <c r="D11" s="31" t="s">
        <v>28</v>
      </c>
      <c r="E11" s="32" t="s">
        <v>29</v>
      </c>
      <c r="F11" s="33" t="s">
        <v>23</v>
      </c>
      <c r="G11" s="34">
        <v>38.279000000000003</v>
      </c>
      <c r="H11" s="49"/>
      <c r="I11" s="1"/>
      <c r="J11" s="35">
        <f t="shared" si="1"/>
        <v>0</v>
      </c>
      <c r="K11" s="35">
        <f t="shared" si="0"/>
        <v>0</v>
      </c>
    </row>
    <row r="12" spans="2:11">
      <c r="B12" s="36"/>
      <c r="C12" s="31" t="s">
        <v>25</v>
      </c>
      <c r="D12" s="31" t="s">
        <v>30</v>
      </c>
      <c r="E12" s="32" t="s">
        <v>31</v>
      </c>
      <c r="F12" s="33" t="s">
        <v>23</v>
      </c>
      <c r="G12" s="34">
        <v>59.124000000000002</v>
      </c>
      <c r="H12" s="49"/>
      <c r="I12" s="1"/>
      <c r="J12" s="35">
        <f t="shared" si="1"/>
        <v>0</v>
      </c>
      <c r="K12" s="35">
        <f t="shared" si="0"/>
        <v>0</v>
      </c>
    </row>
    <row r="13" spans="2:11">
      <c r="B13" s="36"/>
      <c r="C13" s="31" t="s">
        <v>25</v>
      </c>
      <c r="D13" s="31" t="s">
        <v>32</v>
      </c>
      <c r="E13" s="32" t="s">
        <v>33</v>
      </c>
      <c r="F13" s="33" t="s">
        <v>23</v>
      </c>
      <c r="G13" s="34">
        <v>11.45</v>
      </c>
      <c r="H13" s="49"/>
      <c r="I13" s="1"/>
      <c r="J13" s="35">
        <f t="shared" si="1"/>
        <v>0</v>
      </c>
      <c r="K13" s="35">
        <f t="shared" si="0"/>
        <v>0</v>
      </c>
    </row>
    <row r="14" spans="2:11" ht="21.5">
      <c r="B14" s="36"/>
      <c r="C14" s="31" t="s">
        <v>25</v>
      </c>
      <c r="D14" s="31" t="s">
        <v>34</v>
      </c>
      <c r="E14" s="32" t="s">
        <v>35</v>
      </c>
      <c r="F14" s="33" t="s">
        <v>23</v>
      </c>
      <c r="G14" s="34">
        <v>199.47399999999999</v>
      </c>
      <c r="H14" s="49"/>
      <c r="I14" s="1"/>
      <c r="J14" s="35">
        <f t="shared" si="1"/>
        <v>0</v>
      </c>
      <c r="K14" s="35">
        <f t="shared" si="0"/>
        <v>0</v>
      </c>
    </row>
    <row r="15" spans="2:11" ht="21.5">
      <c r="B15" s="36"/>
      <c r="C15" s="31" t="s">
        <v>25</v>
      </c>
      <c r="D15" s="31" t="s">
        <v>36</v>
      </c>
      <c r="E15" s="32" t="s">
        <v>37</v>
      </c>
      <c r="F15" s="33" t="s">
        <v>38</v>
      </c>
      <c r="G15" s="34">
        <v>152</v>
      </c>
      <c r="H15" s="49"/>
      <c r="I15" s="1"/>
      <c r="J15" s="35">
        <f t="shared" si="1"/>
        <v>0</v>
      </c>
      <c r="K15" s="35">
        <f t="shared" si="0"/>
        <v>0</v>
      </c>
    </row>
    <row r="16" spans="2:11">
      <c r="B16" s="36"/>
      <c r="C16" s="31" t="s">
        <v>25</v>
      </c>
      <c r="D16" s="31" t="s">
        <v>39</v>
      </c>
      <c r="E16" s="32" t="s">
        <v>40</v>
      </c>
      <c r="F16" s="33" t="s">
        <v>41</v>
      </c>
      <c r="G16" s="34">
        <v>5516.951</v>
      </c>
      <c r="H16" s="49"/>
      <c r="I16" s="1"/>
      <c r="J16" s="35">
        <f t="shared" si="1"/>
        <v>0</v>
      </c>
      <c r="K16" s="35">
        <f t="shared" si="0"/>
        <v>0</v>
      </c>
    </row>
    <row r="17" spans="2:11">
      <c r="B17" s="36"/>
      <c r="C17" s="31" t="s">
        <v>25</v>
      </c>
      <c r="D17" s="31" t="s">
        <v>42</v>
      </c>
      <c r="E17" s="32" t="s">
        <v>43</v>
      </c>
      <c r="F17" s="33" t="s">
        <v>44</v>
      </c>
      <c r="G17" s="34">
        <v>8</v>
      </c>
      <c r="H17" s="49"/>
      <c r="I17" s="1"/>
      <c r="J17" s="35">
        <f t="shared" si="1"/>
        <v>0</v>
      </c>
      <c r="K17" s="35">
        <f t="shared" si="0"/>
        <v>0</v>
      </c>
    </row>
    <row r="18" spans="2:11" ht="21.5">
      <c r="B18" s="36"/>
      <c r="C18" s="31" t="s">
        <v>25</v>
      </c>
      <c r="D18" s="31" t="s">
        <v>45</v>
      </c>
      <c r="E18" s="32" t="s">
        <v>46</v>
      </c>
      <c r="F18" s="33" t="s">
        <v>41</v>
      </c>
      <c r="G18" s="34">
        <v>1626.47</v>
      </c>
      <c r="H18" s="49"/>
      <c r="I18" s="1"/>
      <c r="J18" s="35">
        <f t="shared" si="1"/>
        <v>0</v>
      </c>
      <c r="K18" s="35">
        <f t="shared" si="0"/>
        <v>0</v>
      </c>
    </row>
    <row r="19" spans="2:11" ht="21.5">
      <c r="B19" s="36"/>
      <c r="C19" s="31" t="s">
        <v>25</v>
      </c>
      <c r="D19" s="31" t="s">
        <v>47</v>
      </c>
      <c r="E19" s="32" t="s">
        <v>48</v>
      </c>
      <c r="F19" s="33" t="s">
        <v>41</v>
      </c>
      <c r="G19" s="34">
        <v>5.78</v>
      </c>
      <c r="H19" s="49"/>
      <c r="I19" s="1"/>
      <c r="J19" s="35">
        <f t="shared" si="1"/>
        <v>0</v>
      </c>
      <c r="K19" s="35">
        <f t="shared" si="0"/>
        <v>0</v>
      </c>
    </row>
    <row r="20" spans="2:11" ht="21.5">
      <c r="B20" s="36"/>
      <c r="C20" s="31" t="s">
        <v>25</v>
      </c>
      <c r="D20" s="31" t="s">
        <v>49</v>
      </c>
      <c r="E20" s="32" t="s">
        <v>50</v>
      </c>
      <c r="F20" s="33" t="s">
        <v>41</v>
      </c>
      <c r="G20" s="34">
        <v>264.05</v>
      </c>
      <c r="H20" s="49"/>
      <c r="I20" s="1"/>
      <c r="J20" s="35">
        <f t="shared" si="1"/>
        <v>0</v>
      </c>
      <c r="K20" s="35">
        <f t="shared" si="0"/>
        <v>0</v>
      </c>
    </row>
    <row r="21" spans="2:11" ht="21.5">
      <c r="B21" s="36"/>
      <c r="C21" s="31" t="s">
        <v>25</v>
      </c>
      <c r="D21" s="31" t="s">
        <v>51</v>
      </c>
      <c r="E21" s="32" t="s">
        <v>52</v>
      </c>
      <c r="F21" s="33" t="s">
        <v>38</v>
      </c>
      <c r="G21" s="34">
        <v>1436.35</v>
      </c>
      <c r="H21" s="49"/>
      <c r="I21" s="1"/>
      <c r="J21" s="35">
        <f t="shared" si="1"/>
        <v>0</v>
      </c>
      <c r="K21" s="35">
        <f t="shared" si="0"/>
        <v>0</v>
      </c>
    </row>
    <row r="22" spans="2:11">
      <c r="B22" s="36"/>
      <c r="C22" s="31" t="s">
        <v>25</v>
      </c>
      <c r="D22" s="31" t="s">
        <v>53</v>
      </c>
      <c r="E22" s="32" t="s">
        <v>54</v>
      </c>
      <c r="F22" s="33" t="s">
        <v>20</v>
      </c>
      <c r="G22" s="34">
        <v>2905.0549999999998</v>
      </c>
      <c r="H22" s="49"/>
      <c r="I22" s="1"/>
      <c r="J22" s="35">
        <f t="shared" si="1"/>
        <v>0</v>
      </c>
      <c r="K22" s="35">
        <f t="shared" si="0"/>
        <v>0</v>
      </c>
    </row>
    <row r="23" spans="2:11" ht="21.5">
      <c r="B23" s="36"/>
      <c r="C23" s="31" t="s">
        <v>25</v>
      </c>
      <c r="D23" s="31" t="s">
        <v>55</v>
      </c>
      <c r="E23" s="32" t="s">
        <v>56</v>
      </c>
      <c r="F23" s="33" t="s">
        <v>23</v>
      </c>
      <c r="G23" s="34">
        <v>13.25</v>
      </c>
      <c r="H23" s="49"/>
      <c r="I23" s="1"/>
      <c r="J23" s="35">
        <f t="shared" si="1"/>
        <v>0</v>
      </c>
      <c r="K23" s="35">
        <f t="shared" si="0"/>
        <v>0</v>
      </c>
    </row>
    <row r="24" spans="2:11">
      <c r="B24" s="36"/>
      <c r="C24" s="31" t="s">
        <v>25</v>
      </c>
      <c r="D24" s="31" t="s">
        <v>57</v>
      </c>
      <c r="E24" s="32" t="s">
        <v>58</v>
      </c>
      <c r="F24" s="33" t="s">
        <v>41</v>
      </c>
      <c r="G24" s="34">
        <v>11726.2</v>
      </c>
      <c r="H24" s="49"/>
      <c r="I24" s="1"/>
      <c r="J24" s="35">
        <f t="shared" si="1"/>
        <v>0</v>
      </c>
      <c r="K24" s="35">
        <f t="shared" si="0"/>
        <v>0</v>
      </c>
    </row>
    <row r="25" spans="2:11">
      <c r="B25" s="36"/>
      <c r="C25" s="31" t="s">
        <v>25</v>
      </c>
      <c r="D25" s="31" t="s">
        <v>59</v>
      </c>
      <c r="E25" s="32" t="s">
        <v>60</v>
      </c>
      <c r="F25" s="33" t="s">
        <v>38</v>
      </c>
      <c r="G25" s="34">
        <v>795.2</v>
      </c>
      <c r="H25" s="49"/>
      <c r="I25" s="1"/>
      <c r="J25" s="35">
        <f t="shared" si="1"/>
        <v>0</v>
      </c>
      <c r="K25" s="35">
        <f t="shared" si="0"/>
        <v>0</v>
      </c>
    </row>
    <row r="26" spans="2:11">
      <c r="B26" s="36"/>
      <c r="C26" s="31" t="s">
        <v>25</v>
      </c>
      <c r="D26" s="31" t="s">
        <v>61</v>
      </c>
      <c r="E26" s="32" t="s">
        <v>62</v>
      </c>
      <c r="F26" s="33" t="s">
        <v>63</v>
      </c>
      <c r="G26" s="34">
        <v>22011.5</v>
      </c>
      <c r="H26" s="49"/>
      <c r="I26" s="1"/>
      <c r="J26" s="35">
        <f t="shared" si="1"/>
        <v>0</v>
      </c>
      <c r="K26" s="35">
        <f t="shared" si="0"/>
        <v>0</v>
      </c>
    </row>
    <row r="27" spans="2:11">
      <c r="B27" s="36"/>
      <c r="C27" s="31" t="s">
        <v>25</v>
      </c>
      <c r="D27" s="31" t="s">
        <v>64</v>
      </c>
      <c r="E27" s="32" t="s">
        <v>65</v>
      </c>
      <c r="F27" s="33" t="s">
        <v>41</v>
      </c>
      <c r="G27" s="34">
        <v>19797.724999999999</v>
      </c>
      <c r="H27" s="49"/>
      <c r="I27" s="1"/>
      <c r="J27" s="35">
        <f t="shared" si="1"/>
        <v>0</v>
      </c>
      <c r="K27" s="35">
        <f t="shared" si="0"/>
        <v>0</v>
      </c>
    </row>
    <row r="28" spans="2:11" ht="21.5">
      <c r="B28" s="30" t="s">
        <v>66</v>
      </c>
      <c r="C28" s="31" t="s">
        <v>67</v>
      </c>
      <c r="D28" s="31" t="s">
        <v>68</v>
      </c>
      <c r="E28" s="32" t="s">
        <v>69</v>
      </c>
      <c r="F28" s="33" t="s">
        <v>23</v>
      </c>
      <c r="G28" s="34">
        <v>642.5</v>
      </c>
      <c r="H28" s="49"/>
      <c r="I28" s="1"/>
      <c r="J28" s="35">
        <f t="shared" si="1"/>
        <v>0</v>
      </c>
      <c r="K28" s="35">
        <f t="shared" si="0"/>
        <v>0</v>
      </c>
    </row>
    <row r="29" spans="2:11">
      <c r="B29" s="36"/>
      <c r="C29" s="31" t="s">
        <v>67</v>
      </c>
      <c r="D29" s="31" t="s">
        <v>70</v>
      </c>
      <c r="E29" s="32" t="s">
        <v>71</v>
      </c>
      <c r="F29" s="33" t="s">
        <v>23</v>
      </c>
      <c r="G29" s="34">
        <v>271.10000000000002</v>
      </c>
      <c r="H29" s="49"/>
      <c r="I29" s="1"/>
      <c r="J29" s="35">
        <f t="shared" si="1"/>
        <v>0</v>
      </c>
      <c r="K29" s="35">
        <f t="shared" si="0"/>
        <v>0</v>
      </c>
    </row>
    <row r="30" spans="2:11">
      <c r="B30" s="36"/>
      <c r="C30" s="31" t="s">
        <v>67</v>
      </c>
      <c r="D30" s="31" t="s">
        <v>72</v>
      </c>
      <c r="E30" s="32" t="s">
        <v>73</v>
      </c>
      <c r="F30" s="33" t="s">
        <v>23</v>
      </c>
      <c r="G30" s="34">
        <v>11.105</v>
      </c>
      <c r="H30" s="49"/>
      <c r="I30" s="1"/>
      <c r="J30" s="35">
        <f t="shared" si="1"/>
        <v>0</v>
      </c>
      <c r="K30" s="35">
        <f t="shared" si="0"/>
        <v>0</v>
      </c>
    </row>
    <row r="31" spans="2:11">
      <c r="B31" s="36"/>
      <c r="C31" s="31" t="s">
        <v>67</v>
      </c>
      <c r="D31" s="31" t="s">
        <v>74</v>
      </c>
      <c r="E31" s="32" t="s">
        <v>75</v>
      </c>
      <c r="F31" s="33" t="s">
        <v>23</v>
      </c>
      <c r="G31" s="34">
        <v>431.4</v>
      </c>
      <c r="H31" s="49"/>
      <c r="I31" s="1"/>
      <c r="J31" s="35">
        <f t="shared" si="1"/>
        <v>0</v>
      </c>
      <c r="K31" s="35">
        <f t="shared" si="0"/>
        <v>0</v>
      </c>
    </row>
    <row r="32" spans="2:11">
      <c r="B32" s="36"/>
      <c r="C32" s="31" t="s">
        <v>67</v>
      </c>
      <c r="D32" s="31" t="s">
        <v>76</v>
      </c>
      <c r="E32" s="32" t="s">
        <v>77</v>
      </c>
      <c r="F32" s="33" t="s">
        <v>23</v>
      </c>
      <c r="G32" s="34">
        <v>1.538</v>
      </c>
      <c r="H32" s="49"/>
      <c r="I32" s="1"/>
      <c r="J32" s="35">
        <f t="shared" si="1"/>
        <v>0</v>
      </c>
      <c r="K32" s="35">
        <f t="shared" si="0"/>
        <v>0</v>
      </c>
    </row>
    <row r="33" spans="2:11">
      <c r="B33" s="36"/>
      <c r="C33" s="31" t="s">
        <v>67</v>
      </c>
      <c r="D33" s="31" t="s">
        <v>78</v>
      </c>
      <c r="E33" s="32" t="s">
        <v>79</v>
      </c>
      <c r="F33" s="33" t="s">
        <v>23</v>
      </c>
      <c r="G33" s="34">
        <v>642.5</v>
      </c>
      <c r="H33" s="49"/>
      <c r="I33" s="1"/>
      <c r="J33" s="35">
        <f t="shared" si="1"/>
        <v>0</v>
      </c>
      <c r="K33" s="35">
        <f t="shared" si="0"/>
        <v>0</v>
      </c>
    </row>
    <row r="34" spans="2:11">
      <c r="B34" s="36"/>
      <c r="C34" s="31" t="s">
        <v>67</v>
      </c>
      <c r="D34" s="31" t="s">
        <v>80</v>
      </c>
      <c r="E34" s="32" t="s">
        <v>81</v>
      </c>
      <c r="F34" s="33" t="s">
        <v>41</v>
      </c>
      <c r="G34" s="34">
        <v>25</v>
      </c>
      <c r="H34" s="49"/>
      <c r="I34" s="1"/>
      <c r="J34" s="35">
        <f t="shared" si="1"/>
        <v>0</v>
      </c>
      <c r="K34" s="35">
        <f t="shared" si="0"/>
        <v>0</v>
      </c>
    </row>
    <row r="35" spans="2:11">
      <c r="B35" s="36"/>
      <c r="C35" s="31" t="s">
        <v>67</v>
      </c>
      <c r="D35" s="31" t="s">
        <v>82</v>
      </c>
      <c r="E35" s="32" t="s">
        <v>83</v>
      </c>
      <c r="F35" s="33" t="s">
        <v>41</v>
      </c>
      <c r="G35" s="34">
        <v>960</v>
      </c>
      <c r="H35" s="49"/>
      <c r="I35" s="1"/>
      <c r="J35" s="35">
        <f t="shared" si="1"/>
        <v>0</v>
      </c>
      <c r="K35" s="35">
        <f t="shared" si="0"/>
        <v>0</v>
      </c>
    </row>
    <row r="36" spans="2:11">
      <c r="B36" s="30" t="s">
        <v>84</v>
      </c>
      <c r="C36" s="31" t="s">
        <v>85</v>
      </c>
      <c r="D36" s="31" t="s">
        <v>86</v>
      </c>
      <c r="E36" s="32" t="s">
        <v>87</v>
      </c>
      <c r="F36" s="33" t="s">
        <v>23</v>
      </c>
      <c r="G36" s="34">
        <v>28.620999999999999</v>
      </c>
      <c r="H36" s="49"/>
      <c r="I36" s="1"/>
      <c r="J36" s="35">
        <f t="shared" si="1"/>
        <v>0</v>
      </c>
      <c r="K36" s="35">
        <f t="shared" ref="K36:K67" si="2">I36+J36</f>
        <v>0</v>
      </c>
    </row>
    <row r="37" spans="2:11">
      <c r="B37" s="36"/>
      <c r="C37" s="31" t="s">
        <v>85</v>
      </c>
      <c r="D37" s="31" t="s">
        <v>88</v>
      </c>
      <c r="E37" s="32" t="s">
        <v>89</v>
      </c>
      <c r="F37" s="33" t="s">
        <v>41</v>
      </c>
      <c r="G37" s="34">
        <v>72.150000000000006</v>
      </c>
      <c r="H37" s="49"/>
      <c r="I37" s="1"/>
      <c r="J37" s="35">
        <f t="shared" si="1"/>
        <v>0</v>
      </c>
      <c r="K37" s="35">
        <f t="shared" si="2"/>
        <v>0</v>
      </c>
    </row>
    <row r="38" spans="2:11">
      <c r="B38" s="36"/>
      <c r="C38" s="31" t="s">
        <v>85</v>
      </c>
      <c r="D38" s="31" t="s">
        <v>90</v>
      </c>
      <c r="E38" s="32" t="s">
        <v>91</v>
      </c>
      <c r="F38" s="33" t="s">
        <v>20</v>
      </c>
      <c r="G38" s="34">
        <v>2.2000000000000002</v>
      </c>
      <c r="H38" s="49"/>
      <c r="I38" s="1"/>
      <c r="J38" s="35">
        <f t="shared" si="1"/>
        <v>0</v>
      </c>
      <c r="K38" s="35">
        <f t="shared" si="2"/>
        <v>0</v>
      </c>
    </row>
    <row r="39" spans="2:11">
      <c r="B39" s="36"/>
      <c r="C39" s="31" t="s">
        <v>85</v>
      </c>
      <c r="D39" s="31" t="s">
        <v>92</v>
      </c>
      <c r="E39" s="32" t="s">
        <v>93</v>
      </c>
      <c r="F39" s="33" t="s">
        <v>23</v>
      </c>
      <c r="G39" s="34">
        <v>53.24</v>
      </c>
      <c r="H39" s="49"/>
      <c r="I39" s="1"/>
      <c r="J39" s="35">
        <f t="shared" si="1"/>
        <v>0</v>
      </c>
      <c r="K39" s="35">
        <f t="shared" si="2"/>
        <v>0</v>
      </c>
    </row>
    <row r="40" spans="2:11">
      <c r="B40" s="36"/>
      <c r="C40" s="31" t="s">
        <v>85</v>
      </c>
      <c r="D40" s="31" t="s">
        <v>94</v>
      </c>
      <c r="E40" s="32" t="s">
        <v>95</v>
      </c>
      <c r="F40" s="33" t="s">
        <v>41</v>
      </c>
      <c r="G40" s="34">
        <v>195.44</v>
      </c>
      <c r="H40" s="49"/>
      <c r="I40" s="1"/>
      <c r="J40" s="35">
        <f t="shared" si="1"/>
        <v>0</v>
      </c>
      <c r="K40" s="35">
        <f t="shared" si="2"/>
        <v>0</v>
      </c>
    </row>
    <row r="41" spans="2:11">
      <c r="B41" s="36"/>
      <c r="C41" s="31" t="s">
        <v>85</v>
      </c>
      <c r="D41" s="31" t="s">
        <v>96</v>
      </c>
      <c r="E41" s="32" t="s">
        <v>97</v>
      </c>
      <c r="F41" s="33" t="s">
        <v>23</v>
      </c>
      <c r="G41" s="34">
        <v>243.61199999999999</v>
      </c>
      <c r="H41" s="49"/>
      <c r="I41" s="1"/>
      <c r="J41" s="35">
        <f t="shared" si="1"/>
        <v>0</v>
      </c>
      <c r="K41" s="35">
        <f t="shared" si="2"/>
        <v>0</v>
      </c>
    </row>
    <row r="42" spans="2:11">
      <c r="B42" s="36"/>
      <c r="C42" s="31" t="s">
        <v>85</v>
      </c>
      <c r="D42" s="31" t="s">
        <v>98</v>
      </c>
      <c r="E42" s="32" t="s">
        <v>99</v>
      </c>
      <c r="F42" s="33" t="s">
        <v>41</v>
      </c>
      <c r="G42" s="34">
        <v>217.81</v>
      </c>
      <c r="H42" s="49"/>
      <c r="I42" s="1"/>
      <c r="J42" s="35">
        <f t="shared" si="1"/>
        <v>0</v>
      </c>
      <c r="K42" s="35">
        <f t="shared" si="2"/>
        <v>0</v>
      </c>
    </row>
    <row r="43" spans="2:11">
      <c r="B43" s="36"/>
      <c r="C43" s="31" t="s">
        <v>85</v>
      </c>
      <c r="D43" s="31" t="s">
        <v>100</v>
      </c>
      <c r="E43" s="32" t="s">
        <v>101</v>
      </c>
      <c r="F43" s="33" t="s">
        <v>41</v>
      </c>
      <c r="G43" s="34">
        <v>284.55</v>
      </c>
      <c r="H43" s="49"/>
      <c r="I43" s="1"/>
      <c r="J43" s="35">
        <f t="shared" si="1"/>
        <v>0</v>
      </c>
      <c r="K43" s="35">
        <f t="shared" si="2"/>
        <v>0</v>
      </c>
    </row>
    <row r="44" spans="2:11">
      <c r="B44" s="36"/>
      <c r="C44" s="31" t="s">
        <v>85</v>
      </c>
      <c r="D44" s="31" t="s">
        <v>102</v>
      </c>
      <c r="E44" s="32" t="s">
        <v>103</v>
      </c>
      <c r="F44" s="33" t="s">
        <v>20</v>
      </c>
      <c r="G44" s="34">
        <v>55.664999999999999</v>
      </c>
      <c r="H44" s="49"/>
      <c r="I44" s="1"/>
      <c r="J44" s="35">
        <f t="shared" si="1"/>
        <v>0</v>
      </c>
      <c r="K44" s="35">
        <f t="shared" si="2"/>
        <v>0</v>
      </c>
    </row>
    <row r="45" spans="2:11" ht="21.5">
      <c r="B45" s="36"/>
      <c r="C45" s="31" t="s">
        <v>85</v>
      </c>
      <c r="D45" s="31" t="s">
        <v>104</v>
      </c>
      <c r="E45" s="32" t="s">
        <v>105</v>
      </c>
      <c r="F45" s="33" t="s">
        <v>23</v>
      </c>
      <c r="G45" s="34">
        <v>78.403000000000006</v>
      </c>
      <c r="H45" s="49"/>
      <c r="I45" s="1"/>
      <c r="J45" s="35">
        <f t="shared" si="1"/>
        <v>0</v>
      </c>
      <c r="K45" s="35">
        <f t="shared" si="2"/>
        <v>0</v>
      </c>
    </row>
    <row r="46" spans="2:11" ht="21.5">
      <c r="B46" s="36"/>
      <c r="C46" s="31" t="s">
        <v>85</v>
      </c>
      <c r="D46" s="31" t="s">
        <v>106</v>
      </c>
      <c r="E46" s="32" t="s">
        <v>107</v>
      </c>
      <c r="F46" s="33" t="s">
        <v>41</v>
      </c>
      <c r="G46" s="34">
        <v>32.28</v>
      </c>
      <c r="H46" s="49"/>
      <c r="I46" s="1"/>
      <c r="J46" s="35">
        <f t="shared" si="1"/>
        <v>0</v>
      </c>
      <c r="K46" s="35">
        <f t="shared" si="2"/>
        <v>0</v>
      </c>
    </row>
    <row r="47" spans="2:11" ht="21.5">
      <c r="B47" s="36"/>
      <c r="C47" s="31" t="s">
        <v>85</v>
      </c>
      <c r="D47" s="31" t="s">
        <v>108</v>
      </c>
      <c r="E47" s="32" t="s">
        <v>109</v>
      </c>
      <c r="F47" s="33" t="s">
        <v>20</v>
      </c>
      <c r="G47" s="34">
        <v>15.35</v>
      </c>
      <c r="H47" s="49"/>
      <c r="I47" s="1"/>
      <c r="J47" s="35">
        <f t="shared" si="1"/>
        <v>0</v>
      </c>
      <c r="K47" s="35">
        <f t="shared" si="2"/>
        <v>0</v>
      </c>
    </row>
    <row r="48" spans="2:11" ht="21.5">
      <c r="B48" s="36"/>
      <c r="C48" s="31" t="s">
        <v>85</v>
      </c>
      <c r="D48" s="31" t="s">
        <v>110</v>
      </c>
      <c r="E48" s="32" t="s">
        <v>111</v>
      </c>
      <c r="F48" s="33" t="s">
        <v>23</v>
      </c>
      <c r="G48" s="34">
        <v>1.9550000000000001</v>
      </c>
      <c r="H48" s="49"/>
      <c r="I48" s="1"/>
      <c r="J48" s="35">
        <f t="shared" si="1"/>
        <v>0</v>
      </c>
      <c r="K48" s="35">
        <f t="shared" si="2"/>
        <v>0</v>
      </c>
    </row>
    <row r="49" spans="2:11">
      <c r="B49" s="36"/>
      <c r="C49" s="31" t="s">
        <v>85</v>
      </c>
      <c r="D49" s="31" t="s">
        <v>112</v>
      </c>
      <c r="E49" s="32" t="s">
        <v>113</v>
      </c>
      <c r="F49" s="33" t="s">
        <v>23</v>
      </c>
      <c r="G49" s="34">
        <v>177.523</v>
      </c>
      <c r="H49" s="49"/>
      <c r="I49" s="1"/>
      <c r="J49" s="35">
        <f t="shared" si="1"/>
        <v>0</v>
      </c>
      <c r="K49" s="35">
        <f t="shared" si="2"/>
        <v>0</v>
      </c>
    </row>
    <row r="50" spans="2:11">
      <c r="B50" s="36"/>
      <c r="C50" s="31" t="s">
        <v>85</v>
      </c>
      <c r="D50" s="31" t="s">
        <v>114</v>
      </c>
      <c r="E50" s="32" t="s">
        <v>115</v>
      </c>
      <c r="F50" s="33" t="s">
        <v>1015</v>
      </c>
      <c r="G50" s="34">
        <v>13.914999999999999</v>
      </c>
      <c r="H50" s="49"/>
      <c r="I50" s="1"/>
      <c r="J50" s="35">
        <f t="shared" si="1"/>
        <v>0</v>
      </c>
      <c r="K50" s="35">
        <f t="shared" si="2"/>
        <v>0</v>
      </c>
    </row>
    <row r="51" spans="2:11">
      <c r="B51" s="36"/>
      <c r="C51" s="31" t="s">
        <v>85</v>
      </c>
      <c r="D51" s="31" t="s">
        <v>116</v>
      </c>
      <c r="E51" s="32" t="s">
        <v>117</v>
      </c>
      <c r="F51" s="33" t="s">
        <v>41</v>
      </c>
      <c r="G51" s="34">
        <v>10.8</v>
      </c>
      <c r="H51" s="49"/>
      <c r="I51" s="1"/>
      <c r="J51" s="35">
        <f t="shared" si="1"/>
        <v>0</v>
      </c>
      <c r="K51" s="35">
        <f t="shared" si="2"/>
        <v>0</v>
      </c>
    </row>
    <row r="52" spans="2:11">
      <c r="B52" s="36"/>
      <c r="C52" s="31" t="s">
        <v>85</v>
      </c>
      <c r="D52" s="31" t="s">
        <v>118</v>
      </c>
      <c r="E52" s="32" t="s">
        <v>119</v>
      </c>
      <c r="F52" s="33" t="s">
        <v>23</v>
      </c>
      <c r="G52" s="34">
        <v>19.966000000000001</v>
      </c>
      <c r="H52" s="49"/>
      <c r="I52" s="1"/>
      <c r="J52" s="35">
        <f t="shared" si="1"/>
        <v>0</v>
      </c>
      <c r="K52" s="35">
        <f t="shared" si="2"/>
        <v>0</v>
      </c>
    </row>
    <row r="53" spans="2:11">
      <c r="B53" s="36"/>
      <c r="C53" s="31" t="s">
        <v>85</v>
      </c>
      <c r="D53" s="31" t="s">
        <v>120</v>
      </c>
      <c r="E53" s="32" t="s">
        <v>121</v>
      </c>
      <c r="F53" s="33" t="s">
        <v>23</v>
      </c>
      <c r="G53" s="34">
        <v>7.0110000000000001</v>
      </c>
      <c r="H53" s="49"/>
      <c r="I53" s="1"/>
      <c r="J53" s="35">
        <f t="shared" si="1"/>
        <v>0</v>
      </c>
      <c r="K53" s="35">
        <f t="shared" si="2"/>
        <v>0</v>
      </c>
    </row>
    <row r="54" spans="2:11">
      <c r="B54" s="36"/>
      <c r="C54" s="31" t="s">
        <v>85</v>
      </c>
      <c r="D54" s="31" t="s">
        <v>122</v>
      </c>
      <c r="E54" s="32" t="s">
        <v>123</v>
      </c>
      <c r="F54" s="33" t="s">
        <v>23</v>
      </c>
      <c r="G54" s="34">
        <v>0.5</v>
      </c>
      <c r="H54" s="49"/>
      <c r="I54" s="1"/>
      <c r="J54" s="35">
        <f t="shared" si="1"/>
        <v>0</v>
      </c>
      <c r="K54" s="35">
        <f t="shared" si="2"/>
        <v>0</v>
      </c>
    </row>
    <row r="55" spans="2:11">
      <c r="B55" s="36"/>
      <c r="C55" s="31" t="s">
        <v>85</v>
      </c>
      <c r="D55" s="31" t="s">
        <v>124</v>
      </c>
      <c r="E55" s="32" t="s">
        <v>125</v>
      </c>
      <c r="F55" s="33" t="s">
        <v>23</v>
      </c>
      <c r="G55" s="34">
        <v>8.4979999999999993</v>
      </c>
      <c r="H55" s="49"/>
      <c r="I55" s="1"/>
      <c r="J55" s="35">
        <f t="shared" si="1"/>
        <v>0</v>
      </c>
      <c r="K55" s="35">
        <f t="shared" si="2"/>
        <v>0</v>
      </c>
    </row>
    <row r="56" spans="2:11">
      <c r="B56" s="36"/>
      <c r="C56" s="31" t="s">
        <v>85</v>
      </c>
      <c r="D56" s="31" t="s">
        <v>126</v>
      </c>
      <c r="E56" s="32" t="s">
        <v>127</v>
      </c>
      <c r="F56" s="33" t="s">
        <v>41</v>
      </c>
      <c r="G56" s="34">
        <v>465.25</v>
      </c>
      <c r="H56" s="49"/>
      <c r="I56" s="1"/>
      <c r="J56" s="35">
        <f t="shared" si="1"/>
        <v>0</v>
      </c>
      <c r="K56" s="35">
        <f t="shared" si="2"/>
        <v>0</v>
      </c>
    </row>
    <row r="57" spans="2:11">
      <c r="B57" s="36"/>
      <c r="C57" s="31" t="s">
        <v>85</v>
      </c>
      <c r="D57" s="31" t="s">
        <v>128</v>
      </c>
      <c r="E57" s="32" t="s">
        <v>129</v>
      </c>
      <c r="F57" s="33" t="s">
        <v>38</v>
      </c>
      <c r="G57" s="34">
        <v>946.3</v>
      </c>
      <c r="H57" s="49"/>
      <c r="I57" s="1"/>
      <c r="J57" s="35">
        <f t="shared" si="1"/>
        <v>0</v>
      </c>
      <c r="K57" s="35">
        <f t="shared" si="2"/>
        <v>0</v>
      </c>
    </row>
    <row r="58" spans="2:11">
      <c r="B58" s="36"/>
      <c r="C58" s="31" t="s">
        <v>85</v>
      </c>
      <c r="D58" s="31" t="s">
        <v>130</v>
      </c>
      <c r="E58" s="32" t="s">
        <v>131</v>
      </c>
      <c r="F58" s="33" t="s">
        <v>38</v>
      </c>
      <c r="G58" s="34">
        <v>11.2</v>
      </c>
      <c r="H58" s="49"/>
      <c r="I58" s="1"/>
      <c r="J58" s="35">
        <f t="shared" si="1"/>
        <v>0</v>
      </c>
      <c r="K58" s="35">
        <f t="shared" si="2"/>
        <v>0</v>
      </c>
    </row>
    <row r="59" spans="2:11">
      <c r="B59" s="36"/>
      <c r="C59" s="31" t="s">
        <v>85</v>
      </c>
      <c r="D59" s="31" t="s">
        <v>132</v>
      </c>
      <c r="E59" s="32" t="s">
        <v>133</v>
      </c>
      <c r="F59" s="33" t="s">
        <v>44</v>
      </c>
      <c r="G59" s="34">
        <v>99</v>
      </c>
      <c r="H59" s="49"/>
      <c r="I59" s="1"/>
      <c r="J59" s="35">
        <f t="shared" si="1"/>
        <v>0</v>
      </c>
      <c r="K59" s="35">
        <f t="shared" si="2"/>
        <v>0</v>
      </c>
    </row>
    <row r="60" spans="2:11">
      <c r="B60" s="36"/>
      <c r="C60" s="31" t="s">
        <v>85</v>
      </c>
      <c r="D60" s="31" t="s">
        <v>134</v>
      </c>
      <c r="E60" s="32" t="s">
        <v>135</v>
      </c>
      <c r="F60" s="33" t="s">
        <v>38</v>
      </c>
      <c r="G60" s="34">
        <v>578.57000000000005</v>
      </c>
      <c r="H60" s="49"/>
      <c r="I60" s="1"/>
      <c r="J60" s="35">
        <f t="shared" si="1"/>
        <v>0</v>
      </c>
      <c r="K60" s="35">
        <f t="shared" si="2"/>
        <v>0</v>
      </c>
    </row>
    <row r="61" spans="2:11">
      <c r="B61" s="36"/>
      <c r="C61" s="31" t="s">
        <v>85</v>
      </c>
      <c r="D61" s="31" t="s">
        <v>136</v>
      </c>
      <c r="E61" s="32" t="s">
        <v>137</v>
      </c>
      <c r="F61" s="33" t="s">
        <v>41</v>
      </c>
      <c r="G61" s="34">
        <v>29.183</v>
      </c>
      <c r="H61" s="49"/>
      <c r="I61" s="1"/>
      <c r="J61" s="35">
        <f t="shared" si="1"/>
        <v>0</v>
      </c>
      <c r="K61" s="35">
        <f t="shared" si="2"/>
        <v>0</v>
      </c>
    </row>
    <row r="62" spans="2:11">
      <c r="B62" s="36"/>
      <c r="C62" s="31" t="s">
        <v>85</v>
      </c>
      <c r="D62" s="31" t="s">
        <v>138</v>
      </c>
      <c r="E62" s="32" t="s">
        <v>139</v>
      </c>
      <c r="F62" s="33" t="s">
        <v>38</v>
      </c>
      <c r="G62" s="63">
        <v>48.5</v>
      </c>
      <c r="H62" s="49"/>
      <c r="I62" s="1"/>
      <c r="J62" s="35">
        <f t="shared" si="1"/>
        <v>0</v>
      </c>
      <c r="K62" s="35">
        <f t="shared" si="2"/>
        <v>0</v>
      </c>
    </row>
    <row r="63" spans="2:11">
      <c r="B63" s="36"/>
      <c r="C63" s="31" t="s">
        <v>85</v>
      </c>
      <c r="D63" s="31" t="s">
        <v>140</v>
      </c>
      <c r="E63" s="32" t="s">
        <v>141</v>
      </c>
      <c r="F63" s="33" t="s">
        <v>38</v>
      </c>
      <c r="G63" s="34">
        <v>2230.89</v>
      </c>
      <c r="H63" s="49"/>
      <c r="I63" s="1"/>
      <c r="J63" s="35">
        <f t="shared" si="1"/>
        <v>0</v>
      </c>
      <c r="K63" s="35">
        <f t="shared" si="2"/>
        <v>0</v>
      </c>
    </row>
    <row r="64" spans="2:11">
      <c r="B64" s="36"/>
      <c r="C64" s="31" t="s">
        <v>85</v>
      </c>
      <c r="D64" s="31" t="s">
        <v>142</v>
      </c>
      <c r="E64" s="32" t="s">
        <v>143</v>
      </c>
      <c r="F64" s="33" t="s">
        <v>38</v>
      </c>
      <c r="G64" s="34">
        <v>28.42</v>
      </c>
      <c r="H64" s="49"/>
      <c r="I64" s="1"/>
      <c r="J64" s="35">
        <f t="shared" si="1"/>
        <v>0</v>
      </c>
      <c r="K64" s="35">
        <f t="shared" si="2"/>
        <v>0</v>
      </c>
    </row>
    <row r="65" spans="2:11">
      <c r="B65" s="36"/>
      <c r="C65" s="31" t="s">
        <v>85</v>
      </c>
      <c r="D65" s="31" t="s">
        <v>144</v>
      </c>
      <c r="E65" s="32" t="s">
        <v>145</v>
      </c>
      <c r="F65" s="33" t="s">
        <v>41</v>
      </c>
      <c r="G65" s="34">
        <v>60</v>
      </c>
      <c r="H65" s="49"/>
      <c r="I65" s="1"/>
      <c r="J65" s="35">
        <f t="shared" si="1"/>
        <v>0</v>
      </c>
      <c r="K65" s="35">
        <f t="shared" si="2"/>
        <v>0</v>
      </c>
    </row>
    <row r="66" spans="2:11">
      <c r="B66" s="36"/>
      <c r="C66" s="31" t="s">
        <v>85</v>
      </c>
      <c r="D66" s="31" t="s">
        <v>146</v>
      </c>
      <c r="E66" s="32" t="s">
        <v>147</v>
      </c>
      <c r="F66" s="33" t="s">
        <v>44</v>
      </c>
      <c r="G66" s="34">
        <v>18</v>
      </c>
      <c r="H66" s="49"/>
      <c r="I66" s="1"/>
      <c r="J66" s="35">
        <f t="shared" si="1"/>
        <v>0</v>
      </c>
      <c r="K66" s="35">
        <f t="shared" si="2"/>
        <v>0</v>
      </c>
    </row>
    <row r="67" spans="2:11">
      <c r="B67" s="36"/>
      <c r="C67" s="31" t="s">
        <v>85</v>
      </c>
      <c r="D67" s="31" t="s">
        <v>148</v>
      </c>
      <c r="E67" s="32" t="s">
        <v>149</v>
      </c>
      <c r="F67" s="33" t="s">
        <v>38</v>
      </c>
      <c r="G67" s="34">
        <v>440.75</v>
      </c>
      <c r="H67" s="49"/>
      <c r="I67" s="1"/>
      <c r="J67" s="35">
        <f t="shared" si="1"/>
        <v>0</v>
      </c>
      <c r="K67" s="35">
        <f t="shared" si="2"/>
        <v>0</v>
      </c>
    </row>
    <row r="68" spans="2:11">
      <c r="B68" s="36"/>
      <c r="C68" s="31" t="s">
        <v>85</v>
      </c>
      <c r="D68" s="31" t="s">
        <v>150</v>
      </c>
      <c r="E68" s="32" t="s">
        <v>151</v>
      </c>
      <c r="F68" s="33" t="s">
        <v>38</v>
      </c>
      <c r="G68" s="34">
        <v>41.23</v>
      </c>
      <c r="H68" s="49"/>
      <c r="I68" s="1"/>
      <c r="J68" s="35">
        <f t="shared" si="1"/>
        <v>0</v>
      </c>
      <c r="K68" s="35">
        <f t="shared" ref="K68:K99" si="3">I68+J68</f>
        <v>0</v>
      </c>
    </row>
    <row r="69" spans="2:11" ht="21.5">
      <c r="B69" s="36"/>
      <c r="C69" s="31" t="s">
        <v>85</v>
      </c>
      <c r="D69" s="31" t="s">
        <v>152</v>
      </c>
      <c r="E69" s="32" t="s">
        <v>153</v>
      </c>
      <c r="F69" s="33" t="s">
        <v>44</v>
      </c>
      <c r="G69" s="34">
        <v>60</v>
      </c>
      <c r="H69" s="49"/>
      <c r="I69" s="1"/>
      <c r="J69" s="35">
        <f t="shared" ref="J69:J105" si="4">ROUNDDOWN(I69*0.23,2)</f>
        <v>0</v>
      </c>
      <c r="K69" s="35">
        <f t="shared" si="3"/>
        <v>0</v>
      </c>
    </row>
    <row r="70" spans="2:11" ht="21.5">
      <c r="B70" s="36"/>
      <c r="C70" s="31" t="s">
        <v>85</v>
      </c>
      <c r="D70" s="31" t="s">
        <v>154</v>
      </c>
      <c r="E70" s="32" t="s">
        <v>155</v>
      </c>
      <c r="F70" s="33" t="s">
        <v>44</v>
      </c>
      <c r="G70" s="34">
        <v>1</v>
      </c>
      <c r="H70" s="49"/>
      <c r="I70" s="1"/>
      <c r="J70" s="35">
        <f t="shared" si="4"/>
        <v>0</v>
      </c>
      <c r="K70" s="35">
        <f t="shared" si="3"/>
        <v>0</v>
      </c>
    </row>
    <row r="71" spans="2:11">
      <c r="B71" s="36"/>
      <c r="C71" s="31" t="s">
        <v>85</v>
      </c>
      <c r="D71" s="31" t="s">
        <v>156</v>
      </c>
      <c r="E71" s="32" t="s">
        <v>157</v>
      </c>
      <c r="F71" s="33" t="s">
        <v>38</v>
      </c>
      <c r="G71" s="34">
        <v>434.5</v>
      </c>
      <c r="H71" s="49"/>
      <c r="I71" s="1"/>
      <c r="J71" s="35">
        <f t="shared" si="4"/>
        <v>0</v>
      </c>
      <c r="K71" s="35">
        <f t="shared" si="3"/>
        <v>0</v>
      </c>
    </row>
    <row r="72" spans="2:11">
      <c r="B72" s="36"/>
      <c r="C72" s="31" t="s">
        <v>85</v>
      </c>
      <c r="D72" s="31" t="s">
        <v>158</v>
      </c>
      <c r="E72" s="32" t="s">
        <v>159</v>
      </c>
      <c r="F72" s="33" t="s">
        <v>38</v>
      </c>
      <c r="G72" s="34">
        <v>63.2</v>
      </c>
      <c r="H72" s="49"/>
      <c r="I72" s="1"/>
      <c r="J72" s="35">
        <f t="shared" si="4"/>
        <v>0</v>
      </c>
      <c r="K72" s="35">
        <f t="shared" si="3"/>
        <v>0</v>
      </c>
    </row>
    <row r="73" spans="2:11">
      <c r="B73" s="36"/>
      <c r="C73" s="31" t="s">
        <v>85</v>
      </c>
      <c r="D73" s="31" t="s">
        <v>160</v>
      </c>
      <c r="E73" s="32" t="s">
        <v>161</v>
      </c>
      <c r="F73" s="33" t="s">
        <v>38</v>
      </c>
      <c r="G73" s="63">
        <v>109</v>
      </c>
      <c r="H73" s="49"/>
      <c r="I73" s="1"/>
      <c r="J73" s="35">
        <f t="shared" si="4"/>
        <v>0</v>
      </c>
      <c r="K73" s="35">
        <f t="shared" si="3"/>
        <v>0</v>
      </c>
    </row>
    <row r="74" spans="2:11">
      <c r="B74" s="36"/>
      <c r="C74" s="31" t="s">
        <v>85</v>
      </c>
      <c r="D74" s="31" t="s">
        <v>162</v>
      </c>
      <c r="E74" s="32" t="s">
        <v>163</v>
      </c>
      <c r="F74" s="33" t="s">
        <v>41</v>
      </c>
      <c r="G74" s="34">
        <v>0.72</v>
      </c>
      <c r="H74" s="49"/>
      <c r="I74" s="1"/>
      <c r="J74" s="35">
        <f t="shared" si="4"/>
        <v>0</v>
      </c>
      <c r="K74" s="35">
        <f t="shared" si="3"/>
        <v>0</v>
      </c>
    </row>
    <row r="75" spans="2:11" ht="21.5">
      <c r="B75" s="30" t="s">
        <v>164</v>
      </c>
      <c r="C75" s="31" t="s">
        <v>165</v>
      </c>
      <c r="D75" s="31" t="s">
        <v>166</v>
      </c>
      <c r="E75" s="32" t="s">
        <v>167</v>
      </c>
      <c r="F75" s="33" t="s">
        <v>23</v>
      </c>
      <c r="G75" s="34">
        <v>1.3460000000000001</v>
      </c>
      <c r="H75" s="49"/>
      <c r="I75" s="1"/>
      <c r="J75" s="35">
        <f t="shared" si="4"/>
        <v>0</v>
      </c>
      <c r="K75" s="35">
        <f t="shared" si="3"/>
        <v>0</v>
      </c>
    </row>
    <row r="76" spans="2:11">
      <c r="B76" s="36"/>
      <c r="C76" s="31" t="s">
        <v>165</v>
      </c>
      <c r="D76" s="31" t="s">
        <v>168</v>
      </c>
      <c r="E76" s="32" t="s">
        <v>169</v>
      </c>
      <c r="F76" s="33" t="s">
        <v>41</v>
      </c>
      <c r="G76" s="34">
        <v>8.4</v>
      </c>
      <c r="H76" s="49"/>
      <c r="I76" s="1"/>
      <c r="J76" s="35">
        <f t="shared" si="4"/>
        <v>0</v>
      </c>
      <c r="K76" s="35">
        <f t="shared" si="3"/>
        <v>0</v>
      </c>
    </row>
    <row r="77" spans="2:11">
      <c r="B77" s="36"/>
      <c r="C77" s="31" t="s">
        <v>165</v>
      </c>
      <c r="D77" s="31" t="s">
        <v>170</v>
      </c>
      <c r="E77" s="32" t="s">
        <v>171</v>
      </c>
      <c r="F77" s="33" t="s">
        <v>38</v>
      </c>
      <c r="G77" s="34">
        <v>93.75</v>
      </c>
      <c r="H77" s="49"/>
      <c r="I77" s="1"/>
      <c r="J77" s="35">
        <f t="shared" si="4"/>
        <v>0</v>
      </c>
      <c r="K77" s="35">
        <f t="shared" si="3"/>
        <v>0</v>
      </c>
    </row>
    <row r="78" spans="2:11" ht="21.5">
      <c r="B78" s="30" t="s">
        <v>172</v>
      </c>
      <c r="C78" s="31" t="s">
        <v>173</v>
      </c>
      <c r="D78" s="31" t="s">
        <v>174</v>
      </c>
      <c r="E78" s="32" t="s">
        <v>175</v>
      </c>
      <c r="F78" s="33" t="s">
        <v>44</v>
      </c>
      <c r="G78" s="34">
        <v>44</v>
      </c>
      <c r="H78" s="49"/>
      <c r="I78" s="1"/>
      <c r="J78" s="35">
        <f t="shared" si="4"/>
        <v>0</v>
      </c>
      <c r="K78" s="35">
        <f t="shared" si="3"/>
        <v>0</v>
      </c>
    </row>
    <row r="79" spans="2:11">
      <c r="B79" s="36"/>
      <c r="C79" s="31" t="s">
        <v>173</v>
      </c>
      <c r="D79" s="31" t="s">
        <v>176</v>
      </c>
      <c r="E79" s="32" t="s">
        <v>177</v>
      </c>
      <c r="F79" s="33" t="s">
        <v>38</v>
      </c>
      <c r="G79" s="34">
        <v>12</v>
      </c>
      <c r="H79" s="49"/>
      <c r="I79" s="1"/>
      <c r="J79" s="35">
        <f t="shared" si="4"/>
        <v>0</v>
      </c>
      <c r="K79" s="35">
        <f t="shared" si="3"/>
        <v>0</v>
      </c>
    </row>
    <row r="80" spans="2:11" ht="21.5">
      <c r="B80" s="30" t="s">
        <v>178</v>
      </c>
      <c r="C80" s="31" t="s">
        <v>179</v>
      </c>
      <c r="D80" s="31" t="s">
        <v>180</v>
      </c>
      <c r="E80" s="32" t="s">
        <v>181</v>
      </c>
      <c r="F80" s="33" t="s">
        <v>41</v>
      </c>
      <c r="G80" s="34">
        <v>317.84500000000003</v>
      </c>
      <c r="H80" s="49"/>
      <c r="I80" s="1"/>
      <c r="J80" s="35">
        <f t="shared" si="4"/>
        <v>0</v>
      </c>
      <c r="K80" s="35">
        <f t="shared" si="3"/>
        <v>0</v>
      </c>
    </row>
    <row r="81" spans="2:11" ht="21.5">
      <c r="B81" s="36"/>
      <c r="C81" s="31" t="s">
        <v>179</v>
      </c>
      <c r="D81" s="31" t="s">
        <v>182</v>
      </c>
      <c r="E81" s="32" t="s">
        <v>183</v>
      </c>
      <c r="F81" s="33" t="s">
        <v>41</v>
      </c>
      <c r="G81" s="34">
        <v>13957.548000000001</v>
      </c>
      <c r="H81" s="49"/>
      <c r="I81" s="1"/>
      <c r="J81" s="35">
        <f t="shared" si="4"/>
        <v>0</v>
      </c>
      <c r="K81" s="35">
        <f t="shared" si="3"/>
        <v>0</v>
      </c>
    </row>
    <row r="82" spans="2:11" ht="21.5">
      <c r="B82" s="36"/>
      <c r="C82" s="31" t="s">
        <v>179</v>
      </c>
      <c r="D82" s="31" t="s">
        <v>184</v>
      </c>
      <c r="E82" s="32" t="s">
        <v>185</v>
      </c>
      <c r="F82" s="33" t="s">
        <v>41</v>
      </c>
      <c r="G82" s="34">
        <v>5150.2550000000001</v>
      </c>
      <c r="H82" s="49"/>
      <c r="I82" s="1"/>
      <c r="J82" s="35">
        <f t="shared" si="4"/>
        <v>0</v>
      </c>
      <c r="K82" s="35">
        <f t="shared" si="3"/>
        <v>0</v>
      </c>
    </row>
    <row r="83" spans="2:11" ht="21.5">
      <c r="B83" s="36"/>
      <c r="C83" s="31" t="s">
        <v>179</v>
      </c>
      <c r="D83" s="31" t="s">
        <v>186</v>
      </c>
      <c r="E83" s="32" t="s">
        <v>187</v>
      </c>
      <c r="F83" s="33" t="s">
        <v>23</v>
      </c>
      <c r="G83" s="34">
        <v>135.13900000000001</v>
      </c>
      <c r="H83" s="49"/>
      <c r="I83" s="1"/>
      <c r="J83" s="35">
        <f t="shared" si="4"/>
        <v>0</v>
      </c>
      <c r="K83" s="35">
        <f t="shared" si="3"/>
        <v>0</v>
      </c>
    </row>
    <row r="84" spans="2:11" ht="21.5">
      <c r="B84" s="36"/>
      <c r="C84" s="31" t="s">
        <v>179</v>
      </c>
      <c r="D84" s="31" t="s">
        <v>188</v>
      </c>
      <c r="E84" s="32" t="s">
        <v>189</v>
      </c>
      <c r="F84" s="33" t="s">
        <v>23</v>
      </c>
      <c r="G84" s="34">
        <v>279.15100000000001</v>
      </c>
      <c r="H84" s="49"/>
      <c r="I84" s="1"/>
      <c r="J84" s="35">
        <f t="shared" si="4"/>
        <v>0</v>
      </c>
      <c r="K84" s="35">
        <f t="shared" si="3"/>
        <v>0</v>
      </c>
    </row>
    <row r="85" spans="2:11">
      <c r="B85" s="36"/>
      <c r="C85" s="31" t="s">
        <v>179</v>
      </c>
      <c r="D85" s="31" t="s">
        <v>190</v>
      </c>
      <c r="E85" s="32" t="s">
        <v>191</v>
      </c>
      <c r="F85" s="33" t="s">
        <v>23</v>
      </c>
      <c r="G85" s="34">
        <v>231.761</v>
      </c>
      <c r="H85" s="49"/>
      <c r="I85" s="1"/>
      <c r="J85" s="35">
        <f t="shared" si="4"/>
        <v>0</v>
      </c>
      <c r="K85" s="35">
        <f t="shared" si="3"/>
        <v>0</v>
      </c>
    </row>
    <row r="86" spans="2:11" ht="21.5">
      <c r="B86" s="30" t="s">
        <v>192</v>
      </c>
      <c r="C86" s="31" t="s">
        <v>193</v>
      </c>
      <c r="D86" s="31" t="s">
        <v>194</v>
      </c>
      <c r="E86" s="32" t="s">
        <v>195</v>
      </c>
      <c r="F86" s="33" t="s">
        <v>23</v>
      </c>
      <c r="G86" s="34">
        <v>69.347999999999999</v>
      </c>
      <c r="H86" s="49"/>
      <c r="I86" s="1"/>
      <c r="J86" s="35">
        <f t="shared" si="4"/>
        <v>0</v>
      </c>
      <c r="K86" s="35">
        <f t="shared" si="3"/>
        <v>0</v>
      </c>
    </row>
    <row r="87" spans="2:11" ht="21.5">
      <c r="B87" s="36"/>
      <c r="C87" s="31" t="s">
        <v>193</v>
      </c>
      <c r="D87" s="31" t="s">
        <v>196</v>
      </c>
      <c r="E87" s="32" t="s">
        <v>197</v>
      </c>
      <c r="F87" s="33" t="s">
        <v>23</v>
      </c>
      <c r="G87" s="34">
        <v>52.011000000000003</v>
      </c>
      <c r="H87" s="49"/>
      <c r="I87" s="1"/>
      <c r="J87" s="35">
        <f t="shared" si="4"/>
        <v>0</v>
      </c>
      <c r="K87" s="35">
        <f t="shared" si="3"/>
        <v>0</v>
      </c>
    </row>
    <row r="88" spans="2:11">
      <c r="B88" s="30" t="s">
        <v>198</v>
      </c>
      <c r="C88" s="31" t="s">
        <v>199</v>
      </c>
      <c r="D88" s="31" t="s">
        <v>200</v>
      </c>
      <c r="E88" s="32" t="s">
        <v>201</v>
      </c>
      <c r="F88" s="33" t="s">
        <v>41</v>
      </c>
      <c r="G88" s="34">
        <v>514.80200000000002</v>
      </c>
      <c r="H88" s="49"/>
      <c r="I88" s="1"/>
      <c r="J88" s="35">
        <f t="shared" si="4"/>
        <v>0</v>
      </c>
      <c r="K88" s="35">
        <f t="shared" si="3"/>
        <v>0</v>
      </c>
    </row>
    <row r="89" spans="2:11">
      <c r="B89" s="36"/>
      <c r="C89" s="31" t="s">
        <v>199</v>
      </c>
      <c r="D89" s="31" t="s">
        <v>202</v>
      </c>
      <c r="E89" s="32" t="s">
        <v>203</v>
      </c>
      <c r="F89" s="33" t="s">
        <v>41</v>
      </c>
      <c r="G89" s="34">
        <v>109.17</v>
      </c>
      <c r="H89" s="49"/>
      <c r="I89" s="1"/>
      <c r="J89" s="35">
        <f t="shared" si="4"/>
        <v>0</v>
      </c>
      <c r="K89" s="35">
        <f t="shared" si="3"/>
        <v>0</v>
      </c>
    </row>
    <row r="90" spans="2:11" ht="21.5">
      <c r="B90" s="36"/>
      <c r="C90" s="31" t="s">
        <v>199</v>
      </c>
      <c r="D90" s="31" t="s">
        <v>204</v>
      </c>
      <c r="E90" s="32" t="s">
        <v>205</v>
      </c>
      <c r="F90" s="33" t="s">
        <v>41</v>
      </c>
      <c r="G90" s="34">
        <v>151.43100000000001</v>
      </c>
      <c r="H90" s="49"/>
      <c r="I90" s="1"/>
      <c r="J90" s="35">
        <f t="shared" si="4"/>
        <v>0</v>
      </c>
      <c r="K90" s="35">
        <f t="shared" si="3"/>
        <v>0</v>
      </c>
    </row>
    <row r="91" spans="2:11">
      <c r="B91" s="36"/>
      <c r="C91" s="31" t="s">
        <v>199</v>
      </c>
      <c r="D91" s="31" t="s">
        <v>206</v>
      </c>
      <c r="E91" s="32" t="s">
        <v>207</v>
      </c>
      <c r="F91" s="33" t="s">
        <v>41</v>
      </c>
      <c r="G91" s="34">
        <v>6345.7910000000002</v>
      </c>
      <c r="H91" s="49"/>
      <c r="I91" s="1"/>
      <c r="J91" s="35">
        <f t="shared" si="4"/>
        <v>0</v>
      </c>
      <c r="K91" s="35">
        <f t="shared" si="3"/>
        <v>0</v>
      </c>
    </row>
    <row r="92" spans="2:11" ht="21.5">
      <c r="B92" s="30" t="s">
        <v>208</v>
      </c>
      <c r="C92" s="31" t="s">
        <v>209</v>
      </c>
      <c r="D92" s="31" t="s">
        <v>210</v>
      </c>
      <c r="E92" s="32" t="s">
        <v>211</v>
      </c>
      <c r="F92" s="33" t="s">
        <v>38</v>
      </c>
      <c r="G92" s="34">
        <v>550</v>
      </c>
      <c r="H92" s="49"/>
      <c r="I92" s="1"/>
      <c r="J92" s="35">
        <f t="shared" si="4"/>
        <v>0</v>
      </c>
      <c r="K92" s="35">
        <f t="shared" si="3"/>
        <v>0</v>
      </c>
    </row>
    <row r="93" spans="2:11">
      <c r="B93" s="36"/>
      <c r="C93" s="31" t="s">
        <v>209</v>
      </c>
      <c r="D93" s="31" t="s">
        <v>212</v>
      </c>
      <c r="E93" s="32" t="s">
        <v>213</v>
      </c>
      <c r="F93" s="33" t="s">
        <v>41</v>
      </c>
      <c r="G93" s="34">
        <v>2950</v>
      </c>
      <c r="H93" s="49"/>
      <c r="I93" s="1"/>
      <c r="J93" s="35">
        <f t="shared" si="4"/>
        <v>0</v>
      </c>
      <c r="K93" s="35">
        <f t="shared" si="3"/>
        <v>0</v>
      </c>
    </row>
    <row r="94" spans="2:11">
      <c r="B94" s="36"/>
      <c r="C94" s="31" t="s">
        <v>209</v>
      </c>
      <c r="D94" s="31" t="s">
        <v>214</v>
      </c>
      <c r="E94" s="32" t="s">
        <v>215</v>
      </c>
      <c r="F94" s="33" t="s">
        <v>41</v>
      </c>
      <c r="G94" s="34">
        <v>279.49</v>
      </c>
      <c r="H94" s="49"/>
      <c r="I94" s="1"/>
      <c r="J94" s="35">
        <f t="shared" si="4"/>
        <v>0</v>
      </c>
      <c r="K94" s="35">
        <f t="shared" si="3"/>
        <v>0</v>
      </c>
    </row>
    <row r="95" spans="2:11" ht="21.5">
      <c r="B95" s="30" t="s">
        <v>216</v>
      </c>
      <c r="C95" s="31" t="s">
        <v>217</v>
      </c>
      <c r="D95" s="31" t="s">
        <v>218</v>
      </c>
      <c r="E95" s="32" t="s">
        <v>219</v>
      </c>
      <c r="F95" s="33" t="s">
        <v>38</v>
      </c>
      <c r="G95" s="34">
        <v>30.75</v>
      </c>
      <c r="H95" s="49"/>
      <c r="I95" s="1"/>
      <c r="J95" s="35">
        <f t="shared" si="4"/>
        <v>0</v>
      </c>
      <c r="K95" s="35">
        <f t="shared" si="3"/>
        <v>0</v>
      </c>
    </row>
    <row r="96" spans="2:11">
      <c r="B96" s="36"/>
      <c r="C96" s="31" t="s">
        <v>217</v>
      </c>
      <c r="D96" s="31" t="s">
        <v>220</v>
      </c>
      <c r="E96" s="32" t="s">
        <v>221</v>
      </c>
      <c r="F96" s="33" t="s">
        <v>41</v>
      </c>
      <c r="G96" s="34">
        <v>80.564999999999998</v>
      </c>
      <c r="H96" s="49"/>
      <c r="I96" s="1"/>
      <c r="J96" s="35">
        <f t="shared" si="4"/>
        <v>0</v>
      </c>
      <c r="K96" s="35">
        <f t="shared" si="3"/>
        <v>0</v>
      </c>
    </row>
    <row r="97" spans="2:11" ht="21.5">
      <c r="B97" s="30" t="s">
        <v>222</v>
      </c>
      <c r="C97" s="31" t="s">
        <v>223</v>
      </c>
      <c r="D97" s="31" t="s">
        <v>224</v>
      </c>
      <c r="E97" s="32" t="s">
        <v>225</v>
      </c>
      <c r="F97" s="33" t="s">
        <v>41</v>
      </c>
      <c r="G97" s="34">
        <v>5476.8860000000004</v>
      </c>
      <c r="H97" s="49"/>
      <c r="I97" s="1"/>
      <c r="J97" s="35">
        <f t="shared" si="4"/>
        <v>0</v>
      </c>
      <c r="K97" s="35">
        <f t="shared" si="3"/>
        <v>0</v>
      </c>
    </row>
    <row r="98" spans="2:11" ht="21.5">
      <c r="B98" s="36"/>
      <c r="C98" s="31" t="s">
        <v>223</v>
      </c>
      <c r="D98" s="31" t="s">
        <v>226</v>
      </c>
      <c r="E98" s="32" t="s">
        <v>227</v>
      </c>
      <c r="F98" s="33" t="s">
        <v>41</v>
      </c>
      <c r="G98" s="34">
        <v>6946.0910000000003</v>
      </c>
      <c r="H98" s="49"/>
      <c r="I98" s="1"/>
      <c r="J98" s="35">
        <f t="shared" si="4"/>
        <v>0</v>
      </c>
      <c r="K98" s="35">
        <f t="shared" si="3"/>
        <v>0</v>
      </c>
    </row>
    <row r="99" spans="2:11">
      <c r="B99" s="36"/>
      <c r="C99" s="31" t="s">
        <v>223</v>
      </c>
      <c r="D99" s="31" t="s">
        <v>228</v>
      </c>
      <c r="E99" s="32" t="s">
        <v>229</v>
      </c>
      <c r="F99" s="33" t="s">
        <v>41</v>
      </c>
      <c r="G99" s="34">
        <v>847.226</v>
      </c>
      <c r="H99" s="49"/>
      <c r="I99" s="1"/>
      <c r="J99" s="35">
        <f t="shared" si="4"/>
        <v>0</v>
      </c>
      <c r="K99" s="35">
        <f t="shared" si="3"/>
        <v>0</v>
      </c>
    </row>
    <row r="100" spans="2:11">
      <c r="B100" s="36"/>
      <c r="C100" s="31" t="s">
        <v>223</v>
      </c>
      <c r="D100" s="31" t="s">
        <v>230</v>
      </c>
      <c r="E100" s="32" t="s">
        <v>231</v>
      </c>
      <c r="F100" s="33" t="s">
        <v>41</v>
      </c>
      <c r="G100" s="34">
        <v>1136.54</v>
      </c>
      <c r="H100" s="49"/>
      <c r="I100" s="1"/>
      <c r="J100" s="35">
        <f t="shared" si="4"/>
        <v>0</v>
      </c>
      <c r="K100" s="35">
        <f t="shared" ref="K100:K105" si="5">I100+J100</f>
        <v>0</v>
      </c>
    </row>
    <row r="101" spans="2:11" ht="21.5">
      <c r="B101" s="36"/>
      <c r="C101" s="31" t="s">
        <v>223</v>
      </c>
      <c r="D101" s="31" t="s">
        <v>232</v>
      </c>
      <c r="E101" s="32" t="s">
        <v>233</v>
      </c>
      <c r="F101" s="33" t="s">
        <v>41</v>
      </c>
      <c r="G101" s="34">
        <v>931.79499999999996</v>
      </c>
      <c r="H101" s="49"/>
      <c r="I101" s="1"/>
      <c r="J101" s="35">
        <f t="shared" si="4"/>
        <v>0</v>
      </c>
      <c r="K101" s="35">
        <f t="shared" si="5"/>
        <v>0</v>
      </c>
    </row>
    <row r="102" spans="2:11" ht="21.5">
      <c r="B102" s="30" t="s">
        <v>234</v>
      </c>
      <c r="C102" s="31" t="s">
        <v>235</v>
      </c>
      <c r="D102" s="31" t="s">
        <v>236</v>
      </c>
      <c r="E102" s="32" t="s">
        <v>237</v>
      </c>
      <c r="F102" s="33" t="s">
        <v>41</v>
      </c>
      <c r="G102" s="34">
        <v>1525.6880000000001</v>
      </c>
      <c r="H102" s="49"/>
      <c r="I102" s="1"/>
      <c r="J102" s="35">
        <f t="shared" si="4"/>
        <v>0</v>
      </c>
      <c r="K102" s="35">
        <f t="shared" si="5"/>
        <v>0</v>
      </c>
    </row>
    <row r="103" spans="2:11">
      <c r="B103" s="36"/>
      <c r="C103" s="31" t="s">
        <v>235</v>
      </c>
      <c r="D103" s="31" t="s">
        <v>238</v>
      </c>
      <c r="E103" s="32" t="s">
        <v>239</v>
      </c>
      <c r="F103" s="33" t="s">
        <v>41</v>
      </c>
      <c r="G103" s="34">
        <v>5425.1</v>
      </c>
      <c r="H103" s="49"/>
      <c r="I103" s="1"/>
      <c r="J103" s="35">
        <f t="shared" si="4"/>
        <v>0</v>
      </c>
      <c r="K103" s="35">
        <f t="shared" si="5"/>
        <v>0</v>
      </c>
    </row>
    <row r="104" spans="2:11">
      <c r="B104" s="36"/>
      <c r="C104" s="31" t="s">
        <v>235</v>
      </c>
      <c r="D104" s="31" t="s">
        <v>240</v>
      </c>
      <c r="E104" s="32" t="s">
        <v>241</v>
      </c>
      <c r="F104" s="33" t="s">
        <v>41</v>
      </c>
      <c r="G104" s="34">
        <v>7679.99</v>
      </c>
      <c r="H104" s="49"/>
      <c r="I104" s="1"/>
      <c r="J104" s="35">
        <f t="shared" si="4"/>
        <v>0</v>
      </c>
      <c r="K104" s="35">
        <f t="shared" si="5"/>
        <v>0</v>
      </c>
    </row>
    <row r="105" spans="2:11">
      <c r="B105" s="37"/>
      <c r="C105" s="31" t="s">
        <v>235</v>
      </c>
      <c r="D105" s="31" t="s">
        <v>242</v>
      </c>
      <c r="E105" s="32" t="s">
        <v>243</v>
      </c>
      <c r="F105" s="33" t="s">
        <v>41</v>
      </c>
      <c r="G105" s="34">
        <v>317.791</v>
      </c>
      <c r="H105" s="49"/>
      <c r="I105" s="1"/>
      <c r="J105" s="35">
        <f t="shared" si="4"/>
        <v>0</v>
      </c>
      <c r="K105" s="35">
        <f t="shared" si="5"/>
        <v>0</v>
      </c>
    </row>
    <row r="108" spans="2:11">
      <c r="B108" s="57" t="s">
        <v>1007</v>
      </c>
      <c r="C108" s="57"/>
      <c r="D108" s="57"/>
      <c r="E108" s="57"/>
      <c r="F108" s="57"/>
      <c r="G108" s="57"/>
      <c r="H108" s="57"/>
      <c r="I108" s="57"/>
    </row>
    <row r="109" spans="2:11">
      <c r="B109" s="57"/>
      <c r="C109" s="57"/>
      <c r="D109" s="57"/>
      <c r="E109" s="57"/>
      <c r="F109" s="57"/>
      <c r="G109" s="57"/>
      <c r="H109" s="57"/>
      <c r="I109" s="57"/>
    </row>
    <row r="110" spans="2:11">
      <c r="B110" s="57"/>
      <c r="C110" s="57"/>
      <c r="D110" s="57"/>
      <c r="E110" s="57"/>
      <c r="F110" s="57"/>
      <c r="G110" s="57"/>
      <c r="H110" s="57"/>
      <c r="I110" s="57"/>
    </row>
    <row r="111" spans="2:11">
      <c r="B111" s="57"/>
      <c r="C111" s="57"/>
      <c r="D111" s="57"/>
      <c r="E111" s="57"/>
      <c r="F111" s="57"/>
      <c r="G111" s="57"/>
      <c r="H111" s="57"/>
      <c r="I111" s="57"/>
    </row>
    <row r="112" spans="2:11">
      <c r="B112" s="57"/>
      <c r="C112" s="57"/>
      <c r="D112" s="57"/>
      <c r="E112" s="57"/>
      <c r="F112" s="58" t="s">
        <v>1006</v>
      </c>
      <c r="G112" s="57"/>
      <c r="H112" s="57"/>
      <c r="I112" s="57"/>
    </row>
    <row r="113" spans="2:9">
      <c r="B113" s="57"/>
      <c r="C113" s="57"/>
      <c r="D113" s="57"/>
      <c r="E113" s="57"/>
      <c r="F113" s="61" t="s">
        <v>1005</v>
      </c>
      <c r="G113" s="57"/>
      <c r="H113" s="57"/>
      <c r="I113" s="57"/>
    </row>
  </sheetData>
  <sheetProtection algorithmName="SHA-512" hashValue="TgAemUYAUBW/2LimOzbNCYq+CzAGRKACVjFn4akPJZ0ejszqh94Q6PmE3oT8mF69GDvd2puJ6Mcg/jWE99LjXA==" saltValue="ZKf5ATgUDTZL3R/LfYE0ew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  <rowBreaks count="1" manualBreakCount="1">
    <brk id="8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6"/>
  <sheetViews>
    <sheetView showGridLines="0" zoomScaleNormal="100" workbookViewId="0">
      <pane xSplit="1" ySplit="3" topLeftCell="B45" activePane="bottomRight" state="frozen"/>
      <selection activeCell="N98" sqref="N98"/>
      <selection pane="topRight" activeCell="N98" sqref="N98"/>
      <selection pane="bottomLeft" activeCell="N98" sqref="N98"/>
      <selection pane="bottomRight" activeCell="F51" sqref="F51"/>
    </sheetView>
  </sheetViews>
  <sheetFormatPr defaultColWidth="9.1796875" defaultRowHeight="14.5"/>
  <cols>
    <col min="1" max="1" width="2.26953125" style="27" customWidth="1"/>
    <col min="2" max="2" width="30.7265625" style="27" customWidth="1"/>
    <col min="3" max="4" width="7.81640625" style="27" bestFit="1" customWidth="1"/>
    <col min="5" max="5" width="50.7265625" style="27" customWidth="1"/>
    <col min="6" max="6" width="3.7265625" style="27" bestFit="1" customWidth="1"/>
    <col min="7" max="7" width="8.81640625" style="27" bestFit="1" customWidth="1"/>
    <col min="8" max="8" width="17.26953125" style="27" hidden="1" customWidth="1"/>
    <col min="9" max="10" width="17.26953125" style="27" customWidth="1"/>
    <col min="11" max="11" width="9.1796875" style="27" customWidth="1"/>
    <col min="12" max="16384" width="9.1796875" style="27"/>
  </cols>
  <sheetData>
    <row r="1" spans="2:10">
      <c r="B1" s="27" t="s">
        <v>369</v>
      </c>
      <c r="C1" s="27" t="s">
        <v>370</v>
      </c>
      <c r="I1" s="28" t="s">
        <v>374</v>
      </c>
      <c r="J1" s="67" t="s">
        <v>1014</v>
      </c>
    </row>
    <row r="2" spans="2:10">
      <c r="J2" s="28" t="s">
        <v>372</v>
      </c>
    </row>
    <row r="3" spans="2:10">
      <c r="B3" s="60" t="s">
        <v>244</v>
      </c>
      <c r="C3" s="76" t="s">
        <v>1</v>
      </c>
      <c r="D3" s="76"/>
      <c r="E3" s="60" t="s">
        <v>2</v>
      </c>
      <c r="F3" s="60" t="s">
        <v>3</v>
      </c>
      <c r="G3" s="60" t="s">
        <v>4</v>
      </c>
      <c r="H3" s="29" t="s">
        <v>5</v>
      </c>
      <c r="I3" s="29" t="s">
        <v>5</v>
      </c>
      <c r="J3" s="29" t="s">
        <v>245</v>
      </c>
    </row>
    <row r="4" spans="2:10">
      <c r="B4" s="30" t="s">
        <v>246</v>
      </c>
      <c r="C4" s="31" t="s">
        <v>8</v>
      </c>
      <c r="D4" s="31" t="s">
        <v>247</v>
      </c>
      <c r="E4" s="32" t="s">
        <v>10</v>
      </c>
      <c r="F4" s="33" t="s">
        <v>248</v>
      </c>
      <c r="G4" s="34">
        <v>1</v>
      </c>
      <c r="H4" s="35">
        <f>'Súpis prác'!I4</f>
        <v>0</v>
      </c>
      <c r="I4" s="35">
        <f>ROUND(H4,2)</f>
        <v>0</v>
      </c>
      <c r="J4" s="35">
        <f>G4*I4</f>
        <v>0</v>
      </c>
    </row>
    <row r="5" spans="2:10">
      <c r="B5" s="36"/>
      <c r="C5" s="31" t="s">
        <v>8</v>
      </c>
      <c r="D5" s="31" t="s">
        <v>249</v>
      </c>
      <c r="E5" s="32" t="s">
        <v>13</v>
      </c>
      <c r="F5" s="33" t="s">
        <v>248</v>
      </c>
      <c r="G5" s="34">
        <v>1</v>
      </c>
      <c r="H5" s="35">
        <f>'Súpis prác'!I5</f>
        <v>0</v>
      </c>
      <c r="I5" s="35">
        <f t="shared" ref="I5:I68" si="0">ROUND(H5,2)</f>
        <v>0</v>
      </c>
      <c r="J5" s="35">
        <f t="shared" ref="J5:J68" si="1">G5*I5</f>
        <v>0</v>
      </c>
    </row>
    <row r="6" spans="2:10">
      <c r="B6" s="36"/>
      <c r="C6" s="31" t="s">
        <v>8</v>
      </c>
      <c r="D6" s="31" t="s">
        <v>250</v>
      </c>
      <c r="E6" s="32" t="s">
        <v>15</v>
      </c>
      <c r="F6" s="33" t="s">
        <v>248</v>
      </c>
      <c r="G6" s="34">
        <v>1</v>
      </c>
      <c r="H6" s="35">
        <f>'Súpis prác'!I6</f>
        <v>0</v>
      </c>
      <c r="I6" s="35">
        <f t="shared" si="0"/>
        <v>0</v>
      </c>
      <c r="J6" s="35">
        <f t="shared" si="1"/>
        <v>0</v>
      </c>
    </row>
    <row r="7" spans="2:10">
      <c r="B7" s="36"/>
      <c r="C7" s="31" t="s">
        <v>8</v>
      </c>
      <c r="D7" s="31" t="s">
        <v>251</v>
      </c>
      <c r="E7" s="32" t="s">
        <v>17</v>
      </c>
      <c r="F7" s="33" t="s">
        <v>248</v>
      </c>
      <c r="G7" s="34">
        <v>1</v>
      </c>
      <c r="H7" s="35">
        <f>'Súpis prác'!I7</f>
        <v>0</v>
      </c>
      <c r="I7" s="35">
        <f t="shared" si="0"/>
        <v>0</v>
      </c>
      <c r="J7" s="35">
        <f t="shared" si="1"/>
        <v>0</v>
      </c>
    </row>
    <row r="8" spans="2:10">
      <c r="B8" s="36"/>
      <c r="C8" s="31" t="s">
        <v>8</v>
      </c>
      <c r="D8" s="31" t="s">
        <v>252</v>
      </c>
      <c r="E8" s="32" t="s">
        <v>19</v>
      </c>
      <c r="F8" s="33" t="s">
        <v>253</v>
      </c>
      <c r="G8" s="34">
        <v>2851.3989999999999</v>
      </c>
      <c r="H8" s="35">
        <f>'Súpis prác'!I8</f>
        <v>0</v>
      </c>
      <c r="I8" s="35">
        <f t="shared" si="0"/>
        <v>0</v>
      </c>
      <c r="J8" s="35">
        <f t="shared" si="1"/>
        <v>0</v>
      </c>
    </row>
    <row r="9" spans="2:10">
      <c r="B9" s="37"/>
      <c r="C9" s="31" t="s">
        <v>8</v>
      </c>
      <c r="D9" s="31" t="s">
        <v>254</v>
      </c>
      <c r="E9" s="32" t="s">
        <v>22</v>
      </c>
      <c r="F9" s="33" t="s">
        <v>255</v>
      </c>
      <c r="G9" s="34">
        <v>642.5</v>
      </c>
      <c r="H9" s="35">
        <f>'Súpis prác'!I9</f>
        <v>0</v>
      </c>
      <c r="I9" s="35">
        <f t="shared" si="0"/>
        <v>0</v>
      </c>
      <c r="J9" s="35">
        <f t="shared" si="1"/>
        <v>0</v>
      </c>
    </row>
    <row r="10" spans="2:10">
      <c r="B10" s="38" t="s">
        <v>256</v>
      </c>
      <c r="C10" s="39"/>
      <c r="D10" s="39"/>
      <c r="E10" s="39"/>
      <c r="F10" s="39"/>
      <c r="G10" s="40"/>
      <c r="H10" s="41"/>
      <c r="I10" s="35"/>
      <c r="J10" s="42">
        <f>SUM(J4:J9)</f>
        <v>0</v>
      </c>
    </row>
    <row r="11" spans="2:10">
      <c r="B11" s="30" t="s">
        <v>257</v>
      </c>
      <c r="C11" s="31" t="s">
        <v>25</v>
      </c>
      <c r="D11" s="31" t="s">
        <v>258</v>
      </c>
      <c r="E11" s="32" t="s">
        <v>27</v>
      </c>
      <c r="F11" s="33" t="s">
        <v>255</v>
      </c>
      <c r="G11" s="34">
        <v>1.1679999999999999</v>
      </c>
      <c r="H11" s="35">
        <f>'Súpis prác'!I10</f>
        <v>0</v>
      </c>
      <c r="I11" s="35">
        <f t="shared" si="0"/>
        <v>0</v>
      </c>
      <c r="J11" s="35">
        <f t="shared" si="1"/>
        <v>0</v>
      </c>
    </row>
    <row r="12" spans="2:10">
      <c r="B12" s="36"/>
      <c r="C12" s="31" t="s">
        <v>25</v>
      </c>
      <c r="D12" s="31" t="s">
        <v>259</v>
      </c>
      <c r="E12" s="32" t="s">
        <v>29</v>
      </c>
      <c r="F12" s="33" t="s">
        <v>255</v>
      </c>
      <c r="G12" s="34">
        <v>38.279000000000003</v>
      </c>
      <c r="H12" s="35">
        <f>'Súpis prác'!I11</f>
        <v>0</v>
      </c>
      <c r="I12" s="35">
        <f t="shared" si="0"/>
        <v>0</v>
      </c>
      <c r="J12" s="35">
        <f t="shared" si="1"/>
        <v>0</v>
      </c>
    </row>
    <row r="13" spans="2:10">
      <c r="B13" s="36"/>
      <c r="C13" s="31" t="s">
        <v>25</v>
      </c>
      <c r="D13" s="31" t="s">
        <v>260</v>
      </c>
      <c r="E13" s="32" t="s">
        <v>31</v>
      </c>
      <c r="F13" s="33" t="s">
        <v>255</v>
      </c>
      <c r="G13" s="34">
        <v>59.124000000000002</v>
      </c>
      <c r="H13" s="35">
        <f>'Súpis prác'!I12</f>
        <v>0</v>
      </c>
      <c r="I13" s="35">
        <f t="shared" si="0"/>
        <v>0</v>
      </c>
      <c r="J13" s="35">
        <f t="shared" si="1"/>
        <v>0</v>
      </c>
    </row>
    <row r="14" spans="2:10">
      <c r="B14" s="36"/>
      <c r="C14" s="31" t="s">
        <v>25</v>
      </c>
      <c r="D14" s="31" t="s">
        <v>261</v>
      </c>
      <c r="E14" s="32" t="s">
        <v>33</v>
      </c>
      <c r="F14" s="33" t="s">
        <v>255</v>
      </c>
      <c r="G14" s="34">
        <v>11.45</v>
      </c>
      <c r="H14" s="35">
        <f>'Súpis prác'!I13</f>
        <v>0</v>
      </c>
      <c r="I14" s="35">
        <f t="shared" si="0"/>
        <v>0</v>
      </c>
      <c r="J14" s="35">
        <f t="shared" si="1"/>
        <v>0</v>
      </c>
    </row>
    <row r="15" spans="2:10" ht="21.5">
      <c r="B15" s="36"/>
      <c r="C15" s="31" t="s">
        <v>25</v>
      </c>
      <c r="D15" s="31" t="s">
        <v>262</v>
      </c>
      <c r="E15" s="32" t="s">
        <v>35</v>
      </c>
      <c r="F15" s="33" t="s">
        <v>255</v>
      </c>
      <c r="G15" s="34">
        <v>199.47399999999999</v>
      </c>
      <c r="H15" s="35">
        <f>'Súpis prác'!I14</f>
        <v>0</v>
      </c>
      <c r="I15" s="35">
        <f t="shared" si="0"/>
        <v>0</v>
      </c>
      <c r="J15" s="35">
        <f t="shared" si="1"/>
        <v>0</v>
      </c>
    </row>
    <row r="16" spans="2:10" ht="21.5">
      <c r="B16" s="36"/>
      <c r="C16" s="31" t="s">
        <v>25</v>
      </c>
      <c r="D16" s="31" t="s">
        <v>263</v>
      </c>
      <c r="E16" s="32" t="s">
        <v>37</v>
      </c>
      <c r="F16" s="33" t="s">
        <v>264</v>
      </c>
      <c r="G16" s="34">
        <v>152</v>
      </c>
      <c r="H16" s="35">
        <f>'Súpis prác'!I15</f>
        <v>0</v>
      </c>
      <c r="I16" s="35">
        <f t="shared" si="0"/>
        <v>0</v>
      </c>
      <c r="J16" s="35">
        <f t="shared" si="1"/>
        <v>0</v>
      </c>
    </row>
    <row r="17" spans="2:10">
      <c r="B17" s="36"/>
      <c r="C17" s="31" t="s">
        <v>25</v>
      </c>
      <c r="D17" s="31" t="s">
        <v>265</v>
      </c>
      <c r="E17" s="32" t="s">
        <v>40</v>
      </c>
      <c r="F17" s="33" t="s">
        <v>266</v>
      </c>
      <c r="G17" s="34">
        <v>5516.951</v>
      </c>
      <c r="H17" s="35">
        <f>'Súpis prác'!I16</f>
        <v>0</v>
      </c>
      <c r="I17" s="35">
        <f t="shared" si="0"/>
        <v>0</v>
      </c>
      <c r="J17" s="35">
        <f t="shared" si="1"/>
        <v>0</v>
      </c>
    </row>
    <row r="18" spans="2:10">
      <c r="B18" s="36"/>
      <c r="C18" s="31" t="s">
        <v>25</v>
      </c>
      <c r="D18" s="31" t="s">
        <v>267</v>
      </c>
      <c r="E18" s="32" t="s">
        <v>43</v>
      </c>
      <c r="F18" s="33" t="s">
        <v>268</v>
      </c>
      <c r="G18" s="34">
        <v>8</v>
      </c>
      <c r="H18" s="35">
        <f>'Súpis prác'!I17</f>
        <v>0</v>
      </c>
      <c r="I18" s="35">
        <f t="shared" si="0"/>
        <v>0</v>
      </c>
      <c r="J18" s="35">
        <f t="shared" si="1"/>
        <v>0</v>
      </c>
    </row>
    <row r="19" spans="2:10" ht="21.5">
      <c r="B19" s="36"/>
      <c r="C19" s="31" t="s">
        <v>25</v>
      </c>
      <c r="D19" s="31" t="s">
        <v>269</v>
      </c>
      <c r="E19" s="32" t="s">
        <v>46</v>
      </c>
      <c r="F19" s="33" t="s">
        <v>266</v>
      </c>
      <c r="G19" s="34">
        <v>1626.47</v>
      </c>
      <c r="H19" s="35">
        <f>'Súpis prác'!I18</f>
        <v>0</v>
      </c>
      <c r="I19" s="35">
        <f t="shared" si="0"/>
        <v>0</v>
      </c>
      <c r="J19" s="35">
        <f t="shared" si="1"/>
        <v>0</v>
      </c>
    </row>
    <row r="20" spans="2:10" ht="21.5">
      <c r="B20" s="36"/>
      <c r="C20" s="31" t="s">
        <v>25</v>
      </c>
      <c r="D20" s="31" t="s">
        <v>270</v>
      </c>
      <c r="E20" s="32" t="s">
        <v>48</v>
      </c>
      <c r="F20" s="33" t="s">
        <v>266</v>
      </c>
      <c r="G20" s="34">
        <v>5.78</v>
      </c>
      <c r="H20" s="35">
        <f>'Súpis prác'!I19</f>
        <v>0</v>
      </c>
      <c r="I20" s="35">
        <f t="shared" si="0"/>
        <v>0</v>
      </c>
      <c r="J20" s="35">
        <f t="shared" si="1"/>
        <v>0</v>
      </c>
    </row>
    <row r="21" spans="2:10" ht="21.5">
      <c r="B21" s="36"/>
      <c r="C21" s="31" t="s">
        <v>25</v>
      </c>
      <c r="D21" s="31" t="s">
        <v>271</v>
      </c>
      <c r="E21" s="32" t="s">
        <v>50</v>
      </c>
      <c r="F21" s="33" t="s">
        <v>266</v>
      </c>
      <c r="G21" s="34">
        <v>264.05</v>
      </c>
      <c r="H21" s="35">
        <f>'Súpis prác'!I20</f>
        <v>0</v>
      </c>
      <c r="I21" s="35">
        <f t="shared" si="0"/>
        <v>0</v>
      </c>
      <c r="J21" s="35">
        <f t="shared" si="1"/>
        <v>0</v>
      </c>
    </row>
    <row r="22" spans="2:10" ht="21.5">
      <c r="B22" s="36"/>
      <c r="C22" s="31" t="s">
        <v>25</v>
      </c>
      <c r="D22" s="31" t="s">
        <v>272</v>
      </c>
      <c r="E22" s="32" t="s">
        <v>52</v>
      </c>
      <c r="F22" s="33" t="s">
        <v>264</v>
      </c>
      <c r="G22" s="34">
        <v>1436.35</v>
      </c>
      <c r="H22" s="35">
        <f>'Súpis prác'!I21</f>
        <v>0</v>
      </c>
      <c r="I22" s="35">
        <f t="shared" si="0"/>
        <v>0</v>
      </c>
      <c r="J22" s="35">
        <f t="shared" si="1"/>
        <v>0</v>
      </c>
    </row>
    <row r="23" spans="2:10">
      <c r="B23" s="36"/>
      <c r="C23" s="31" t="s">
        <v>25</v>
      </c>
      <c r="D23" s="31" t="s">
        <v>273</v>
      </c>
      <c r="E23" s="32" t="s">
        <v>54</v>
      </c>
      <c r="F23" s="33" t="s">
        <v>253</v>
      </c>
      <c r="G23" s="34">
        <v>2905.0549999999998</v>
      </c>
      <c r="H23" s="35">
        <f>'Súpis prác'!I22</f>
        <v>0</v>
      </c>
      <c r="I23" s="35">
        <f t="shared" si="0"/>
        <v>0</v>
      </c>
      <c r="J23" s="35">
        <f t="shared" si="1"/>
        <v>0</v>
      </c>
    </row>
    <row r="24" spans="2:10" ht="21.5">
      <c r="B24" s="36"/>
      <c r="C24" s="31" t="s">
        <v>25</v>
      </c>
      <c r="D24" s="31" t="s">
        <v>274</v>
      </c>
      <c r="E24" s="32" t="s">
        <v>56</v>
      </c>
      <c r="F24" s="33" t="s">
        <v>255</v>
      </c>
      <c r="G24" s="34">
        <v>13.25</v>
      </c>
      <c r="H24" s="35">
        <f>'Súpis prác'!I23</f>
        <v>0</v>
      </c>
      <c r="I24" s="35">
        <f t="shared" si="0"/>
        <v>0</v>
      </c>
      <c r="J24" s="35">
        <f t="shared" si="1"/>
        <v>0</v>
      </c>
    </row>
    <row r="25" spans="2:10">
      <c r="B25" s="36"/>
      <c r="C25" s="31" t="s">
        <v>25</v>
      </c>
      <c r="D25" s="31" t="s">
        <v>275</v>
      </c>
      <c r="E25" s="32" t="s">
        <v>58</v>
      </c>
      <c r="F25" s="33" t="s">
        <v>266</v>
      </c>
      <c r="G25" s="34">
        <v>11726.2</v>
      </c>
      <c r="H25" s="35">
        <f>'Súpis prác'!I24</f>
        <v>0</v>
      </c>
      <c r="I25" s="35">
        <f t="shared" si="0"/>
        <v>0</v>
      </c>
      <c r="J25" s="35">
        <f t="shared" si="1"/>
        <v>0</v>
      </c>
    </row>
    <row r="26" spans="2:10">
      <c r="B26" s="36"/>
      <c r="C26" s="31" t="s">
        <v>25</v>
      </c>
      <c r="D26" s="31" t="s">
        <v>276</v>
      </c>
      <c r="E26" s="32" t="s">
        <v>60</v>
      </c>
      <c r="F26" s="33" t="s">
        <v>264</v>
      </c>
      <c r="G26" s="34">
        <v>795.2</v>
      </c>
      <c r="H26" s="35">
        <f>'Súpis prác'!I25</f>
        <v>0</v>
      </c>
      <c r="I26" s="35">
        <f t="shared" si="0"/>
        <v>0</v>
      </c>
      <c r="J26" s="35">
        <f t="shared" si="1"/>
        <v>0</v>
      </c>
    </row>
    <row r="27" spans="2:10">
      <c r="B27" s="36"/>
      <c r="C27" s="31" t="s">
        <v>25</v>
      </c>
      <c r="D27" s="31" t="s">
        <v>277</v>
      </c>
      <c r="E27" s="32" t="s">
        <v>62</v>
      </c>
      <c r="F27" s="33" t="s">
        <v>278</v>
      </c>
      <c r="G27" s="34">
        <v>22011.5</v>
      </c>
      <c r="H27" s="35">
        <f>'Súpis prác'!I26</f>
        <v>0</v>
      </c>
      <c r="I27" s="35">
        <f t="shared" si="0"/>
        <v>0</v>
      </c>
      <c r="J27" s="35">
        <f t="shared" si="1"/>
        <v>0</v>
      </c>
    </row>
    <row r="28" spans="2:10">
      <c r="B28" s="36"/>
      <c r="C28" s="31" t="s">
        <v>25</v>
      </c>
      <c r="D28" s="31" t="s">
        <v>279</v>
      </c>
      <c r="E28" s="32" t="s">
        <v>65</v>
      </c>
      <c r="F28" s="33" t="s">
        <v>266</v>
      </c>
      <c r="G28" s="34">
        <v>19797.724999999999</v>
      </c>
      <c r="H28" s="35">
        <f>'Súpis prác'!I27</f>
        <v>0</v>
      </c>
      <c r="I28" s="35">
        <f t="shared" si="0"/>
        <v>0</v>
      </c>
      <c r="J28" s="35">
        <f t="shared" si="1"/>
        <v>0</v>
      </c>
    </row>
    <row r="29" spans="2:10">
      <c r="B29" s="36"/>
      <c r="C29" s="31" t="s">
        <v>67</v>
      </c>
      <c r="D29" s="31" t="s">
        <v>280</v>
      </c>
      <c r="E29" s="32" t="s">
        <v>69</v>
      </c>
      <c r="F29" s="33" t="s">
        <v>255</v>
      </c>
      <c r="G29" s="34">
        <v>642.5</v>
      </c>
      <c r="H29" s="35">
        <f>'Súpis prác'!I28</f>
        <v>0</v>
      </c>
      <c r="I29" s="35">
        <f t="shared" si="0"/>
        <v>0</v>
      </c>
      <c r="J29" s="35">
        <f t="shared" si="1"/>
        <v>0</v>
      </c>
    </row>
    <row r="30" spans="2:10">
      <c r="B30" s="36"/>
      <c r="C30" s="31" t="s">
        <v>67</v>
      </c>
      <c r="D30" s="31" t="s">
        <v>281</v>
      </c>
      <c r="E30" s="32" t="s">
        <v>71</v>
      </c>
      <c r="F30" s="33" t="s">
        <v>255</v>
      </c>
      <c r="G30" s="34">
        <v>271.10000000000002</v>
      </c>
      <c r="H30" s="35">
        <f>'Súpis prác'!I29</f>
        <v>0</v>
      </c>
      <c r="I30" s="35">
        <f t="shared" si="0"/>
        <v>0</v>
      </c>
      <c r="J30" s="35">
        <f t="shared" si="1"/>
        <v>0</v>
      </c>
    </row>
    <row r="31" spans="2:10">
      <c r="B31" s="36"/>
      <c r="C31" s="31" t="s">
        <v>67</v>
      </c>
      <c r="D31" s="31" t="s">
        <v>282</v>
      </c>
      <c r="E31" s="32" t="s">
        <v>73</v>
      </c>
      <c r="F31" s="33" t="s">
        <v>255</v>
      </c>
      <c r="G31" s="34">
        <v>11.105</v>
      </c>
      <c r="H31" s="35">
        <f>'Súpis prác'!I30</f>
        <v>0</v>
      </c>
      <c r="I31" s="35">
        <f t="shared" si="0"/>
        <v>0</v>
      </c>
      <c r="J31" s="35">
        <f t="shared" si="1"/>
        <v>0</v>
      </c>
    </row>
    <row r="32" spans="2:10">
      <c r="B32" s="36"/>
      <c r="C32" s="31" t="s">
        <v>67</v>
      </c>
      <c r="D32" s="31" t="s">
        <v>283</v>
      </c>
      <c r="E32" s="32" t="s">
        <v>75</v>
      </c>
      <c r="F32" s="33" t="s">
        <v>255</v>
      </c>
      <c r="G32" s="34">
        <v>431.4</v>
      </c>
      <c r="H32" s="35">
        <f>'Súpis prác'!I31</f>
        <v>0</v>
      </c>
      <c r="I32" s="35">
        <f t="shared" si="0"/>
        <v>0</v>
      </c>
      <c r="J32" s="35">
        <f t="shared" si="1"/>
        <v>0</v>
      </c>
    </row>
    <row r="33" spans="2:10">
      <c r="B33" s="36"/>
      <c r="C33" s="31" t="s">
        <v>67</v>
      </c>
      <c r="D33" s="31" t="s">
        <v>284</v>
      </c>
      <c r="E33" s="32" t="s">
        <v>77</v>
      </c>
      <c r="F33" s="33" t="s">
        <v>255</v>
      </c>
      <c r="G33" s="34">
        <v>1.538</v>
      </c>
      <c r="H33" s="35">
        <f>'Súpis prác'!I32</f>
        <v>0</v>
      </c>
      <c r="I33" s="35">
        <f t="shared" si="0"/>
        <v>0</v>
      </c>
      <c r="J33" s="35">
        <f t="shared" si="1"/>
        <v>0</v>
      </c>
    </row>
    <row r="34" spans="2:10">
      <c r="B34" s="36"/>
      <c r="C34" s="31" t="s">
        <v>67</v>
      </c>
      <c r="D34" s="31" t="s">
        <v>285</v>
      </c>
      <c r="E34" s="32" t="s">
        <v>79</v>
      </c>
      <c r="F34" s="33" t="s">
        <v>255</v>
      </c>
      <c r="G34" s="34">
        <v>642.5</v>
      </c>
      <c r="H34" s="35">
        <f>'Súpis prác'!I33</f>
        <v>0</v>
      </c>
      <c r="I34" s="35">
        <f t="shared" si="0"/>
        <v>0</v>
      </c>
      <c r="J34" s="35">
        <f t="shared" si="1"/>
        <v>0</v>
      </c>
    </row>
    <row r="35" spans="2:10">
      <c r="B35" s="36"/>
      <c r="C35" s="31" t="s">
        <v>67</v>
      </c>
      <c r="D35" s="31" t="s">
        <v>286</v>
      </c>
      <c r="E35" s="32" t="s">
        <v>81</v>
      </c>
      <c r="F35" s="33" t="s">
        <v>266</v>
      </c>
      <c r="G35" s="34">
        <v>25</v>
      </c>
      <c r="H35" s="35">
        <f>'Súpis prác'!I34</f>
        <v>0</v>
      </c>
      <c r="I35" s="35">
        <f t="shared" si="0"/>
        <v>0</v>
      </c>
      <c r="J35" s="35">
        <f t="shared" si="1"/>
        <v>0</v>
      </c>
    </row>
    <row r="36" spans="2:10">
      <c r="B36" s="36"/>
      <c r="C36" s="31" t="s">
        <v>67</v>
      </c>
      <c r="D36" s="31" t="s">
        <v>287</v>
      </c>
      <c r="E36" s="32" t="s">
        <v>83</v>
      </c>
      <c r="F36" s="33" t="s">
        <v>266</v>
      </c>
      <c r="G36" s="34">
        <v>960</v>
      </c>
      <c r="H36" s="35">
        <f>'Súpis prác'!I35</f>
        <v>0</v>
      </c>
      <c r="I36" s="35">
        <f t="shared" si="0"/>
        <v>0</v>
      </c>
      <c r="J36" s="35">
        <f t="shared" si="1"/>
        <v>0</v>
      </c>
    </row>
    <row r="37" spans="2:10">
      <c r="B37" s="36"/>
      <c r="C37" s="31" t="s">
        <v>85</v>
      </c>
      <c r="D37" s="31" t="s">
        <v>288</v>
      </c>
      <c r="E37" s="32" t="s">
        <v>87</v>
      </c>
      <c r="F37" s="33" t="s">
        <v>255</v>
      </c>
      <c r="G37" s="34">
        <v>28.620999999999999</v>
      </c>
      <c r="H37" s="35">
        <f>'Súpis prác'!I36</f>
        <v>0</v>
      </c>
      <c r="I37" s="35">
        <f t="shared" si="0"/>
        <v>0</v>
      </c>
      <c r="J37" s="35">
        <f t="shared" si="1"/>
        <v>0</v>
      </c>
    </row>
    <row r="38" spans="2:10">
      <c r="B38" s="36"/>
      <c r="C38" s="31" t="s">
        <v>85</v>
      </c>
      <c r="D38" s="31" t="s">
        <v>289</v>
      </c>
      <c r="E38" s="32" t="s">
        <v>89</v>
      </c>
      <c r="F38" s="33" t="s">
        <v>266</v>
      </c>
      <c r="G38" s="34">
        <v>72.150000000000006</v>
      </c>
      <c r="H38" s="35">
        <f>'Súpis prác'!I37</f>
        <v>0</v>
      </c>
      <c r="I38" s="35">
        <f t="shared" si="0"/>
        <v>0</v>
      </c>
      <c r="J38" s="35">
        <f t="shared" si="1"/>
        <v>0</v>
      </c>
    </row>
    <row r="39" spans="2:10">
      <c r="B39" s="36"/>
      <c r="C39" s="31" t="s">
        <v>85</v>
      </c>
      <c r="D39" s="31" t="s">
        <v>290</v>
      </c>
      <c r="E39" s="32" t="s">
        <v>91</v>
      </c>
      <c r="F39" s="33" t="s">
        <v>253</v>
      </c>
      <c r="G39" s="34">
        <v>2.2000000000000002</v>
      </c>
      <c r="H39" s="35">
        <f>'Súpis prác'!I38</f>
        <v>0</v>
      </c>
      <c r="I39" s="35">
        <f t="shared" si="0"/>
        <v>0</v>
      </c>
      <c r="J39" s="35">
        <f t="shared" si="1"/>
        <v>0</v>
      </c>
    </row>
    <row r="40" spans="2:10">
      <c r="B40" s="36"/>
      <c r="C40" s="31" t="s">
        <v>85</v>
      </c>
      <c r="D40" s="31" t="s">
        <v>291</v>
      </c>
      <c r="E40" s="32" t="s">
        <v>93</v>
      </c>
      <c r="F40" s="33" t="s">
        <v>255</v>
      </c>
      <c r="G40" s="34">
        <v>53.24</v>
      </c>
      <c r="H40" s="35">
        <f>'Súpis prác'!I39</f>
        <v>0</v>
      </c>
      <c r="I40" s="35">
        <f t="shared" si="0"/>
        <v>0</v>
      </c>
      <c r="J40" s="35">
        <f t="shared" si="1"/>
        <v>0</v>
      </c>
    </row>
    <row r="41" spans="2:10">
      <c r="B41" s="36"/>
      <c r="C41" s="31" t="s">
        <v>85</v>
      </c>
      <c r="D41" s="31" t="s">
        <v>292</v>
      </c>
      <c r="E41" s="32" t="s">
        <v>95</v>
      </c>
      <c r="F41" s="33" t="s">
        <v>266</v>
      </c>
      <c r="G41" s="34">
        <v>195.44</v>
      </c>
      <c r="H41" s="35">
        <f>'Súpis prác'!I40</f>
        <v>0</v>
      </c>
      <c r="I41" s="35">
        <f t="shared" si="0"/>
        <v>0</v>
      </c>
      <c r="J41" s="35">
        <f t="shared" si="1"/>
        <v>0</v>
      </c>
    </row>
    <row r="42" spans="2:10">
      <c r="B42" s="36"/>
      <c r="C42" s="31" t="s">
        <v>85</v>
      </c>
      <c r="D42" s="31" t="s">
        <v>293</v>
      </c>
      <c r="E42" s="32" t="s">
        <v>97</v>
      </c>
      <c r="F42" s="33" t="s">
        <v>255</v>
      </c>
      <c r="G42" s="34">
        <v>243.61199999999999</v>
      </c>
      <c r="H42" s="35">
        <f>'Súpis prác'!I41</f>
        <v>0</v>
      </c>
      <c r="I42" s="35">
        <f t="shared" si="0"/>
        <v>0</v>
      </c>
      <c r="J42" s="35">
        <f t="shared" si="1"/>
        <v>0</v>
      </c>
    </row>
    <row r="43" spans="2:10">
      <c r="B43" s="36"/>
      <c r="C43" s="31" t="s">
        <v>85</v>
      </c>
      <c r="D43" s="31" t="s">
        <v>294</v>
      </c>
      <c r="E43" s="32" t="s">
        <v>99</v>
      </c>
      <c r="F43" s="33" t="s">
        <v>266</v>
      </c>
      <c r="G43" s="34">
        <v>217.81</v>
      </c>
      <c r="H43" s="35">
        <f>'Súpis prác'!I42</f>
        <v>0</v>
      </c>
      <c r="I43" s="35">
        <f t="shared" si="0"/>
        <v>0</v>
      </c>
      <c r="J43" s="35">
        <f t="shared" si="1"/>
        <v>0</v>
      </c>
    </row>
    <row r="44" spans="2:10">
      <c r="B44" s="36"/>
      <c r="C44" s="31" t="s">
        <v>85</v>
      </c>
      <c r="D44" s="31" t="s">
        <v>295</v>
      </c>
      <c r="E44" s="32" t="s">
        <v>101</v>
      </c>
      <c r="F44" s="33" t="s">
        <v>266</v>
      </c>
      <c r="G44" s="34">
        <v>284.55</v>
      </c>
      <c r="H44" s="35">
        <f>'Súpis prác'!I43</f>
        <v>0</v>
      </c>
      <c r="I44" s="35">
        <f t="shared" si="0"/>
        <v>0</v>
      </c>
      <c r="J44" s="35">
        <f t="shared" si="1"/>
        <v>0</v>
      </c>
    </row>
    <row r="45" spans="2:10">
      <c r="B45" s="36"/>
      <c r="C45" s="31" t="s">
        <v>85</v>
      </c>
      <c r="D45" s="31" t="s">
        <v>296</v>
      </c>
      <c r="E45" s="32" t="s">
        <v>103</v>
      </c>
      <c r="F45" s="33" t="s">
        <v>253</v>
      </c>
      <c r="G45" s="34">
        <v>55.664999999999999</v>
      </c>
      <c r="H45" s="35">
        <f>'Súpis prác'!I44</f>
        <v>0</v>
      </c>
      <c r="I45" s="35">
        <f t="shared" si="0"/>
        <v>0</v>
      </c>
      <c r="J45" s="35">
        <f t="shared" si="1"/>
        <v>0</v>
      </c>
    </row>
    <row r="46" spans="2:10" ht="21.5">
      <c r="B46" s="36"/>
      <c r="C46" s="31" t="s">
        <v>85</v>
      </c>
      <c r="D46" s="31" t="s">
        <v>297</v>
      </c>
      <c r="E46" s="32" t="s">
        <v>105</v>
      </c>
      <c r="F46" s="33" t="s">
        <v>255</v>
      </c>
      <c r="G46" s="34">
        <v>78.403000000000006</v>
      </c>
      <c r="H46" s="35">
        <f>'Súpis prác'!I45</f>
        <v>0</v>
      </c>
      <c r="I46" s="35">
        <f t="shared" si="0"/>
        <v>0</v>
      </c>
      <c r="J46" s="35">
        <f t="shared" si="1"/>
        <v>0</v>
      </c>
    </row>
    <row r="47" spans="2:10" ht="21.5">
      <c r="B47" s="36"/>
      <c r="C47" s="31" t="s">
        <v>85</v>
      </c>
      <c r="D47" s="31" t="s">
        <v>298</v>
      </c>
      <c r="E47" s="32" t="s">
        <v>107</v>
      </c>
      <c r="F47" s="33" t="s">
        <v>266</v>
      </c>
      <c r="G47" s="34">
        <v>32.28</v>
      </c>
      <c r="H47" s="35">
        <f>'Súpis prác'!I46</f>
        <v>0</v>
      </c>
      <c r="I47" s="35">
        <f t="shared" si="0"/>
        <v>0</v>
      </c>
      <c r="J47" s="35">
        <f t="shared" si="1"/>
        <v>0</v>
      </c>
    </row>
    <row r="48" spans="2:10" ht="21.5">
      <c r="B48" s="36"/>
      <c r="C48" s="31" t="s">
        <v>85</v>
      </c>
      <c r="D48" s="31" t="s">
        <v>299</v>
      </c>
      <c r="E48" s="32" t="s">
        <v>109</v>
      </c>
      <c r="F48" s="33" t="s">
        <v>253</v>
      </c>
      <c r="G48" s="34">
        <v>15.35</v>
      </c>
      <c r="H48" s="35">
        <f>'Súpis prác'!I47</f>
        <v>0</v>
      </c>
      <c r="I48" s="35">
        <f t="shared" si="0"/>
        <v>0</v>
      </c>
      <c r="J48" s="35">
        <f t="shared" si="1"/>
        <v>0</v>
      </c>
    </row>
    <row r="49" spans="2:10" ht="21.5">
      <c r="B49" s="36"/>
      <c r="C49" s="31" t="s">
        <v>85</v>
      </c>
      <c r="D49" s="31" t="s">
        <v>300</v>
      </c>
      <c r="E49" s="32" t="s">
        <v>111</v>
      </c>
      <c r="F49" s="33" t="s">
        <v>255</v>
      </c>
      <c r="G49" s="34">
        <v>1.9550000000000001</v>
      </c>
      <c r="H49" s="35">
        <f>'Súpis prác'!I48</f>
        <v>0</v>
      </c>
      <c r="I49" s="35">
        <f t="shared" si="0"/>
        <v>0</v>
      </c>
      <c r="J49" s="35">
        <f t="shared" si="1"/>
        <v>0</v>
      </c>
    </row>
    <row r="50" spans="2:10">
      <c r="B50" s="36"/>
      <c r="C50" s="31" t="s">
        <v>85</v>
      </c>
      <c r="D50" s="31" t="s">
        <v>301</v>
      </c>
      <c r="E50" s="32" t="s">
        <v>113</v>
      </c>
      <c r="F50" s="33" t="s">
        <v>255</v>
      </c>
      <c r="G50" s="34">
        <v>177.523</v>
      </c>
      <c r="H50" s="35">
        <f>'Súpis prác'!I49</f>
        <v>0</v>
      </c>
      <c r="I50" s="35">
        <f t="shared" si="0"/>
        <v>0</v>
      </c>
      <c r="J50" s="35">
        <f t="shared" si="1"/>
        <v>0</v>
      </c>
    </row>
    <row r="51" spans="2:10">
      <c r="B51" s="36"/>
      <c r="C51" s="31" t="s">
        <v>85</v>
      </c>
      <c r="D51" s="31" t="s">
        <v>302</v>
      </c>
      <c r="E51" s="32" t="s">
        <v>115</v>
      </c>
      <c r="F51" s="86" t="s">
        <v>266</v>
      </c>
      <c r="G51" s="34">
        <v>13.914999999999999</v>
      </c>
      <c r="H51" s="35">
        <f>'Súpis prác'!I50</f>
        <v>0</v>
      </c>
      <c r="I51" s="35">
        <f t="shared" si="0"/>
        <v>0</v>
      </c>
      <c r="J51" s="35">
        <f t="shared" si="1"/>
        <v>0</v>
      </c>
    </row>
    <row r="52" spans="2:10">
      <c r="B52" s="36"/>
      <c r="C52" s="31" t="s">
        <v>85</v>
      </c>
      <c r="D52" s="31" t="s">
        <v>303</v>
      </c>
      <c r="E52" s="32" t="s">
        <v>117</v>
      </c>
      <c r="F52" s="33" t="s">
        <v>266</v>
      </c>
      <c r="G52" s="34">
        <v>10.8</v>
      </c>
      <c r="H52" s="35">
        <f>'Súpis prác'!I51</f>
        <v>0</v>
      </c>
      <c r="I52" s="35">
        <f t="shared" si="0"/>
        <v>0</v>
      </c>
      <c r="J52" s="35">
        <f t="shared" si="1"/>
        <v>0</v>
      </c>
    </row>
    <row r="53" spans="2:10">
      <c r="B53" s="36"/>
      <c r="C53" s="31" t="s">
        <v>85</v>
      </c>
      <c r="D53" s="31" t="s">
        <v>304</v>
      </c>
      <c r="E53" s="32" t="s">
        <v>119</v>
      </c>
      <c r="F53" s="33" t="s">
        <v>255</v>
      </c>
      <c r="G53" s="34">
        <v>19.966000000000001</v>
      </c>
      <c r="H53" s="35">
        <f>'Súpis prác'!I52</f>
        <v>0</v>
      </c>
      <c r="I53" s="35">
        <f t="shared" si="0"/>
        <v>0</v>
      </c>
      <c r="J53" s="35">
        <f t="shared" si="1"/>
        <v>0</v>
      </c>
    </row>
    <row r="54" spans="2:10">
      <c r="B54" s="36"/>
      <c r="C54" s="31" t="s">
        <v>85</v>
      </c>
      <c r="D54" s="31" t="s">
        <v>305</v>
      </c>
      <c r="E54" s="32" t="s">
        <v>121</v>
      </c>
      <c r="F54" s="33" t="s">
        <v>255</v>
      </c>
      <c r="G54" s="34">
        <v>7.0110000000000001</v>
      </c>
      <c r="H54" s="35">
        <f>'Súpis prác'!I53</f>
        <v>0</v>
      </c>
      <c r="I54" s="35">
        <f t="shared" si="0"/>
        <v>0</v>
      </c>
      <c r="J54" s="35">
        <f t="shared" si="1"/>
        <v>0</v>
      </c>
    </row>
    <row r="55" spans="2:10">
      <c r="B55" s="36"/>
      <c r="C55" s="31" t="s">
        <v>85</v>
      </c>
      <c r="D55" s="31" t="s">
        <v>306</v>
      </c>
      <c r="E55" s="32" t="s">
        <v>123</v>
      </c>
      <c r="F55" s="33" t="s">
        <v>255</v>
      </c>
      <c r="G55" s="34">
        <v>0.5</v>
      </c>
      <c r="H55" s="35">
        <f>'Súpis prác'!I54</f>
        <v>0</v>
      </c>
      <c r="I55" s="35">
        <f t="shared" si="0"/>
        <v>0</v>
      </c>
      <c r="J55" s="35">
        <f t="shared" si="1"/>
        <v>0</v>
      </c>
    </row>
    <row r="56" spans="2:10">
      <c r="B56" s="36"/>
      <c r="C56" s="31" t="s">
        <v>85</v>
      </c>
      <c r="D56" s="31" t="s">
        <v>307</v>
      </c>
      <c r="E56" s="32" t="s">
        <v>125</v>
      </c>
      <c r="F56" s="33" t="s">
        <v>255</v>
      </c>
      <c r="G56" s="34">
        <v>8.4979999999999993</v>
      </c>
      <c r="H56" s="35">
        <f>'Súpis prác'!I55</f>
        <v>0</v>
      </c>
      <c r="I56" s="35">
        <f t="shared" si="0"/>
        <v>0</v>
      </c>
      <c r="J56" s="35">
        <f t="shared" si="1"/>
        <v>0</v>
      </c>
    </row>
    <row r="57" spans="2:10">
      <c r="B57" s="36"/>
      <c r="C57" s="31" t="s">
        <v>85</v>
      </c>
      <c r="D57" s="31" t="s">
        <v>308</v>
      </c>
      <c r="E57" s="32" t="s">
        <v>127</v>
      </c>
      <c r="F57" s="33" t="s">
        <v>266</v>
      </c>
      <c r="G57" s="34">
        <v>465.25</v>
      </c>
      <c r="H57" s="35">
        <f>'Súpis prác'!I56</f>
        <v>0</v>
      </c>
      <c r="I57" s="35">
        <f t="shared" si="0"/>
        <v>0</v>
      </c>
      <c r="J57" s="35">
        <f t="shared" si="1"/>
        <v>0</v>
      </c>
    </row>
    <row r="58" spans="2:10">
      <c r="B58" s="36"/>
      <c r="C58" s="31" t="s">
        <v>85</v>
      </c>
      <c r="D58" s="31" t="s">
        <v>309</v>
      </c>
      <c r="E58" s="32" t="s">
        <v>129</v>
      </c>
      <c r="F58" s="33" t="s">
        <v>264</v>
      </c>
      <c r="G58" s="34">
        <v>946.3</v>
      </c>
      <c r="H58" s="35">
        <f>'Súpis prác'!I57</f>
        <v>0</v>
      </c>
      <c r="I58" s="35">
        <f t="shared" si="0"/>
        <v>0</v>
      </c>
      <c r="J58" s="35">
        <f t="shared" si="1"/>
        <v>0</v>
      </c>
    </row>
    <row r="59" spans="2:10">
      <c r="B59" s="36"/>
      <c r="C59" s="31" t="s">
        <v>85</v>
      </c>
      <c r="D59" s="31" t="s">
        <v>310</v>
      </c>
      <c r="E59" s="32" t="s">
        <v>131</v>
      </c>
      <c r="F59" s="33" t="s">
        <v>264</v>
      </c>
      <c r="G59" s="34">
        <v>11.2</v>
      </c>
      <c r="H59" s="35">
        <f>'Súpis prác'!I58</f>
        <v>0</v>
      </c>
      <c r="I59" s="35">
        <f t="shared" si="0"/>
        <v>0</v>
      </c>
      <c r="J59" s="35">
        <f t="shared" si="1"/>
        <v>0</v>
      </c>
    </row>
    <row r="60" spans="2:10">
      <c r="B60" s="36"/>
      <c r="C60" s="31" t="s">
        <v>85</v>
      </c>
      <c r="D60" s="31" t="s">
        <v>311</v>
      </c>
      <c r="E60" s="32" t="s">
        <v>133</v>
      </c>
      <c r="F60" s="33" t="s">
        <v>268</v>
      </c>
      <c r="G60" s="34">
        <v>99</v>
      </c>
      <c r="H60" s="35">
        <f>'Súpis prác'!I59</f>
        <v>0</v>
      </c>
      <c r="I60" s="35">
        <f t="shared" si="0"/>
        <v>0</v>
      </c>
      <c r="J60" s="35">
        <f t="shared" si="1"/>
        <v>0</v>
      </c>
    </row>
    <row r="61" spans="2:10">
      <c r="B61" s="36"/>
      <c r="C61" s="31" t="s">
        <v>85</v>
      </c>
      <c r="D61" s="31" t="s">
        <v>312</v>
      </c>
      <c r="E61" s="32" t="s">
        <v>135</v>
      </c>
      <c r="F61" s="33" t="s">
        <v>264</v>
      </c>
      <c r="G61" s="34">
        <v>578.57000000000005</v>
      </c>
      <c r="H61" s="35">
        <f>'Súpis prác'!I60</f>
        <v>0</v>
      </c>
      <c r="I61" s="35">
        <f t="shared" si="0"/>
        <v>0</v>
      </c>
      <c r="J61" s="35">
        <f t="shared" si="1"/>
        <v>0</v>
      </c>
    </row>
    <row r="62" spans="2:10">
      <c r="B62" s="36"/>
      <c r="C62" s="31" t="s">
        <v>85</v>
      </c>
      <c r="D62" s="31" t="s">
        <v>313</v>
      </c>
      <c r="E62" s="32" t="s">
        <v>137</v>
      </c>
      <c r="F62" s="33" t="s">
        <v>266</v>
      </c>
      <c r="G62" s="34">
        <v>29.183</v>
      </c>
      <c r="H62" s="35">
        <f>'Súpis prác'!I61</f>
        <v>0</v>
      </c>
      <c r="I62" s="35">
        <f t="shared" si="0"/>
        <v>0</v>
      </c>
      <c r="J62" s="35">
        <f t="shared" si="1"/>
        <v>0</v>
      </c>
    </row>
    <row r="63" spans="2:10">
      <c r="B63" s="36"/>
      <c r="C63" s="31" t="s">
        <v>85</v>
      </c>
      <c r="D63" s="31" t="s">
        <v>314</v>
      </c>
      <c r="E63" s="32" t="s">
        <v>139</v>
      </c>
      <c r="F63" s="33" t="s">
        <v>264</v>
      </c>
      <c r="G63" s="63">
        <v>48.5</v>
      </c>
      <c r="H63" s="35">
        <f>'Súpis prác'!I62</f>
        <v>0</v>
      </c>
      <c r="I63" s="35">
        <f t="shared" si="0"/>
        <v>0</v>
      </c>
      <c r="J63" s="35">
        <f t="shared" si="1"/>
        <v>0</v>
      </c>
    </row>
    <row r="64" spans="2:10">
      <c r="B64" s="36"/>
      <c r="C64" s="31" t="s">
        <v>85</v>
      </c>
      <c r="D64" s="31" t="s">
        <v>315</v>
      </c>
      <c r="E64" s="32" t="s">
        <v>141</v>
      </c>
      <c r="F64" s="33" t="s">
        <v>264</v>
      </c>
      <c r="G64" s="34">
        <v>2230.89</v>
      </c>
      <c r="H64" s="35">
        <f>'Súpis prác'!I63</f>
        <v>0</v>
      </c>
      <c r="I64" s="35">
        <f t="shared" si="0"/>
        <v>0</v>
      </c>
      <c r="J64" s="35">
        <f t="shared" si="1"/>
        <v>0</v>
      </c>
    </row>
    <row r="65" spans="2:10">
      <c r="B65" s="36"/>
      <c r="C65" s="31" t="s">
        <v>85</v>
      </c>
      <c r="D65" s="31" t="s">
        <v>316</v>
      </c>
      <c r="E65" s="32" t="s">
        <v>143</v>
      </c>
      <c r="F65" s="33" t="s">
        <v>264</v>
      </c>
      <c r="G65" s="34">
        <v>28.42</v>
      </c>
      <c r="H65" s="35">
        <f>'Súpis prác'!I64</f>
        <v>0</v>
      </c>
      <c r="I65" s="35">
        <f t="shared" si="0"/>
        <v>0</v>
      </c>
      <c r="J65" s="35">
        <f t="shared" si="1"/>
        <v>0</v>
      </c>
    </row>
    <row r="66" spans="2:10">
      <c r="B66" s="36"/>
      <c r="C66" s="31" t="s">
        <v>85</v>
      </c>
      <c r="D66" s="31" t="s">
        <v>317</v>
      </c>
      <c r="E66" s="32" t="s">
        <v>145</v>
      </c>
      <c r="F66" s="33" t="s">
        <v>266</v>
      </c>
      <c r="G66" s="34">
        <v>60</v>
      </c>
      <c r="H66" s="35">
        <f>'Súpis prác'!I65</f>
        <v>0</v>
      </c>
      <c r="I66" s="35">
        <f t="shared" si="0"/>
        <v>0</v>
      </c>
      <c r="J66" s="35">
        <f t="shared" si="1"/>
        <v>0</v>
      </c>
    </row>
    <row r="67" spans="2:10">
      <c r="B67" s="36"/>
      <c r="C67" s="31" t="s">
        <v>85</v>
      </c>
      <c r="D67" s="31" t="s">
        <v>318</v>
      </c>
      <c r="E67" s="32" t="s">
        <v>147</v>
      </c>
      <c r="F67" s="33" t="s">
        <v>268</v>
      </c>
      <c r="G67" s="34">
        <v>18</v>
      </c>
      <c r="H67" s="35">
        <f>'Súpis prác'!I66</f>
        <v>0</v>
      </c>
      <c r="I67" s="35">
        <f t="shared" si="0"/>
        <v>0</v>
      </c>
      <c r="J67" s="35">
        <f t="shared" si="1"/>
        <v>0</v>
      </c>
    </row>
    <row r="68" spans="2:10">
      <c r="B68" s="36"/>
      <c r="C68" s="31" t="s">
        <v>85</v>
      </c>
      <c r="D68" s="31" t="s">
        <v>319</v>
      </c>
      <c r="E68" s="32" t="s">
        <v>149</v>
      </c>
      <c r="F68" s="33" t="s">
        <v>264</v>
      </c>
      <c r="G68" s="34">
        <v>440.75</v>
      </c>
      <c r="H68" s="35">
        <f>'Súpis prác'!I67</f>
        <v>0</v>
      </c>
      <c r="I68" s="35">
        <f t="shared" si="0"/>
        <v>0</v>
      </c>
      <c r="J68" s="35">
        <f t="shared" si="1"/>
        <v>0</v>
      </c>
    </row>
    <row r="69" spans="2:10">
      <c r="B69" s="36"/>
      <c r="C69" s="31" t="s">
        <v>85</v>
      </c>
      <c r="D69" s="31" t="s">
        <v>320</v>
      </c>
      <c r="E69" s="32" t="s">
        <v>151</v>
      </c>
      <c r="F69" s="33" t="s">
        <v>264</v>
      </c>
      <c r="G69" s="34">
        <v>41.23</v>
      </c>
      <c r="H69" s="35">
        <f>'Súpis prác'!I68</f>
        <v>0</v>
      </c>
      <c r="I69" s="35">
        <f t="shared" ref="I69:I106" si="2">ROUND(H69,2)</f>
        <v>0</v>
      </c>
      <c r="J69" s="35">
        <f t="shared" ref="J69:J106" si="3">G69*I69</f>
        <v>0</v>
      </c>
    </row>
    <row r="70" spans="2:10" ht="21.5">
      <c r="B70" s="36"/>
      <c r="C70" s="31" t="s">
        <v>85</v>
      </c>
      <c r="D70" s="31" t="s">
        <v>321</v>
      </c>
      <c r="E70" s="32" t="s">
        <v>153</v>
      </c>
      <c r="F70" s="33" t="s">
        <v>268</v>
      </c>
      <c r="G70" s="34">
        <v>60</v>
      </c>
      <c r="H70" s="35">
        <f>'Súpis prác'!I69</f>
        <v>0</v>
      </c>
      <c r="I70" s="35">
        <f t="shared" si="2"/>
        <v>0</v>
      </c>
      <c r="J70" s="35">
        <f t="shared" si="3"/>
        <v>0</v>
      </c>
    </row>
    <row r="71" spans="2:10" ht="21.5">
      <c r="B71" s="36"/>
      <c r="C71" s="31" t="s">
        <v>85</v>
      </c>
      <c r="D71" s="31" t="s">
        <v>322</v>
      </c>
      <c r="E71" s="32" t="s">
        <v>155</v>
      </c>
      <c r="F71" s="33" t="s">
        <v>268</v>
      </c>
      <c r="G71" s="34">
        <v>1</v>
      </c>
      <c r="H71" s="35">
        <f>'Súpis prác'!I70</f>
        <v>0</v>
      </c>
      <c r="I71" s="35">
        <f t="shared" si="2"/>
        <v>0</v>
      </c>
      <c r="J71" s="35">
        <f t="shared" si="3"/>
        <v>0</v>
      </c>
    </row>
    <row r="72" spans="2:10">
      <c r="B72" s="36"/>
      <c r="C72" s="31" t="s">
        <v>85</v>
      </c>
      <c r="D72" s="31" t="s">
        <v>323</v>
      </c>
      <c r="E72" s="32" t="s">
        <v>157</v>
      </c>
      <c r="F72" s="33" t="s">
        <v>264</v>
      </c>
      <c r="G72" s="34">
        <v>434.5</v>
      </c>
      <c r="H72" s="35">
        <f>'Súpis prác'!I71</f>
        <v>0</v>
      </c>
      <c r="I72" s="35">
        <f t="shared" si="2"/>
        <v>0</v>
      </c>
      <c r="J72" s="35">
        <f t="shared" si="3"/>
        <v>0</v>
      </c>
    </row>
    <row r="73" spans="2:10">
      <c r="B73" s="36"/>
      <c r="C73" s="31" t="s">
        <v>85</v>
      </c>
      <c r="D73" s="31" t="s">
        <v>324</v>
      </c>
      <c r="E73" s="32" t="s">
        <v>159</v>
      </c>
      <c r="F73" s="33" t="s">
        <v>264</v>
      </c>
      <c r="G73" s="34">
        <v>63.2</v>
      </c>
      <c r="H73" s="35">
        <f>'Súpis prác'!I72</f>
        <v>0</v>
      </c>
      <c r="I73" s="35">
        <f t="shared" si="2"/>
        <v>0</v>
      </c>
      <c r="J73" s="35">
        <f t="shared" si="3"/>
        <v>0</v>
      </c>
    </row>
    <row r="74" spans="2:10">
      <c r="B74" s="36"/>
      <c r="C74" s="31" t="s">
        <v>85</v>
      </c>
      <c r="D74" s="31" t="s">
        <v>325</v>
      </c>
      <c r="E74" s="32" t="s">
        <v>161</v>
      </c>
      <c r="F74" s="33" t="s">
        <v>264</v>
      </c>
      <c r="G74" s="63">
        <v>109</v>
      </c>
      <c r="H74" s="35">
        <f>'Súpis prác'!I73</f>
        <v>0</v>
      </c>
      <c r="I74" s="35">
        <f t="shared" si="2"/>
        <v>0</v>
      </c>
      <c r="J74" s="35">
        <f t="shared" si="3"/>
        <v>0</v>
      </c>
    </row>
    <row r="75" spans="2:10">
      <c r="B75" s="36"/>
      <c r="C75" s="31" t="s">
        <v>85</v>
      </c>
      <c r="D75" s="31" t="s">
        <v>326</v>
      </c>
      <c r="E75" s="32" t="s">
        <v>163</v>
      </c>
      <c r="F75" s="33" t="s">
        <v>266</v>
      </c>
      <c r="G75" s="34">
        <v>0.72</v>
      </c>
      <c r="H75" s="35">
        <f>'Súpis prác'!I74</f>
        <v>0</v>
      </c>
      <c r="I75" s="35">
        <f t="shared" si="2"/>
        <v>0</v>
      </c>
      <c r="J75" s="35">
        <f t="shared" si="3"/>
        <v>0</v>
      </c>
    </row>
    <row r="76" spans="2:10">
      <c r="B76" s="36"/>
      <c r="C76" s="31" t="s">
        <v>165</v>
      </c>
      <c r="D76" s="31" t="s">
        <v>327</v>
      </c>
      <c r="E76" s="32" t="s">
        <v>167</v>
      </c>
      <c r="F76" s="33" t="s">
        <v>255</v>
      </c>
      <c r="G76" s="34">
        <v>1.3460000000000001</v>
      </c>
      <c r="H76" s="35">
        <f>'Súpis prác'!I75</f>
        <v>0</v>
      </c>
      <c r="I76" s="35">
        <f t="shared" si="2"/>
        <v>0</v>
      </c>
      <c r="J76" s="35">
        <f t="shared" si="3"/>
        <v>0</v>
      </c>
    </row>
    <row r="77" spans="2:10">
      <c r="B77" s="36"/>
      <c r="C77" s="31" t="s">
        <v>165</v>
      </c>
      <c r="D77" s="31" t="s">
        <v>328</v>
      </c>
      <c r="E77" s="32" t="s">
        <v>169</v>
      </c>
      <c r="F77" s="33" t="s">
        <v>266</v>
      </c>
      <c r="G77" s="34">
        <v>8.4</v>
      </c>
      <c r="H77" s="35">
        <f>'Súpis prác'!I76</f>
        <v>0</v>
      </c>
      <c r="I77" s="35">
        <f t="shared" si="2"/>
        <v>0</v>
      </c>
      <c r="J77" s="35">
        <f t="shared" si="3"/>
        <v>0</v>
      </c>
    </row>
    <row r="78" spans="2:10">
      <c r="B78" s="36"/>
      <c r="C78" s="31" t="s">
        <v>165</v>
      </c>
      <c r="D78" s="31" t="s">
        <v>329</v>
      </c>
      <c r="E78" s="32" t="s">
        <v>171</v>
      </c>
      <c r="F78" s="33" t="s">
        <v>264</v>
      </c>
      <c r="G78" s="34">
        <v>93.75</v>
      </c>
      <c r="H78" s="35">
        <f>'Súpis prác'!I77</f>
        <v>0</v>
      </c>
      <c r="I78" s="35">
        <f t="shared" si="2"/>
        <v>0</v>
      </c>
      <c r="J78" s="35">
        <f t="shared" si="3"/>
        <v>0</v>
      </c>
    </row>
    <row r="79" spans="2:10">
      <c r="B79" s="36"/>
      <c r="C79" s="31" t="s">
        <v>173</v>
      </c>
      <c r="D79" s="31" t="s">
        <v>330</v>
      </c>
      <c r="E79" s="32" t="s">
        <v>175</v>
      </c>
      <c r="F79" s="33" t="s">
        <v>268</v>
      </c>
      <c r="G79" s="34">
        <v>44</v>
      </c>
      <c r="H79" s="35">
        <f>'Súpis prác'!I78</f>
        <v>0</v>
      </c>
      <c r="I79" s="35">
        <f t="shared" si="2"/>
        <v>0</v>
      </c>
      <c r="J79" s="35">
        <f t="shared" si="3"/>
        <v>0</v>
      </c>
    </row>
    <row r="80" spans="2:10">
      <c r="B80" s="36"/>
      <c r="C80" s="31" t="s">
        <v>173</v>
      </c>
      <c r="D80" s="31" t="s">
        <v>331</v>
      </c>
      <c r="E80" s="32" t="s">
        <v>177</v>
      </c>
      <c r="F80" s="33" t="s">
        <v>264</v>
      </c>
      <c r="G80" s="34">
        <v>12</v>
      </c>
      <c r="H80" s="35">
        <f>'Súpis prác'!I79</f>
        <v>0</v>
      </c>
      <c r="I80" s="35">
        <f t="shared" si="2"/>
        <v>0</v>
      </c>
      <c r="J80" s="35">
        <f t="shared" si="3"/>
        <v>0</v>
      </c>
    </row>
    <row r="81" spans="2:10" ht="21.5">
      <c r="B81" s="36"/>
      <c r="C81" s="31" t="s">
        <v>179</v>
      </c>
      <c r="D81" s="31" t="s">
        <v>332</v>
      </c>
      <c r="E81" s="32" t="s">
        <v>181</v>
      </c>
      <c r="F81" s="33" t="s">
        <v>266</v>
      </c>
      <c r="G81" s="34">
        <v>317.84500000000003</v>
      </c>
      <c r="H81" s="35">
        <f>'Súpis prác'!I80</f>
        <v>0</v>
      </c>
      <c r="I81" s="35">
        <f t="shared" si="2"/>
        <v>0</v>
      </c>
      <c r="J81" s="35">
        <f t="shared" si="3"/>
        <v>0</v>
      </c>
    </row>
    <row r="82" spans="2:10" ht="21.5">
      <c r="B82" s="36"/>
      <c r="C82" s="31" t="s">
        <v>179</v>
      </c>
      <c r="D82" s="31" t="s">
        <v>333</v>
      </c>
      <c r="E82" s="32" t="s">
        <v>183</v>
      </c>
      <c r="F82" s="33" t="s">
        <v>266</v>
      </c>
      <c r="G82" s="34">
        <v>13957.548000000001</v>
      </c>
      <c r="H82" s="35">
        <f>'Súpis prác'!I81</f>
        <v>0</v>
      </c>
      <c r="I82" s="35">
        <f t="shared" si="2"/>
        <v>0</v>
      </c>
      <c r="J82" s="35">
        <f t="shared" si="3"/>
        <v>0</v>
      </c>
    </row>
    <row r="83" spans="2:10" ht="21.5">
      <c r="B83" s="36"/>
      <c r="C83" s="31" t="s">
        <v>179</v>
      </c>
      <c r="D83" s="31" t="s">
        <v>334</v>
      </c>
      <c r="E83" s="32" t="s">
        <v>185</v>
      </c>
      <c r="F83" s="33" t="s">
        <v>266</v>
      </c>
      <c r="G83" s="34">
        <v>5150.2550000000001</v>
      </c>
      <c r="H83" s="35">
        <f>'Súpis prác'!I82</f>
        <v>0</v>
      </c>
      <c r="I83" s="35">
        <f t="shared" si="2"/>
        <v>0</v>
      </c>
      <c r="J83" s="35">
        <f t="shared" si="3"/>
        <v>0</v>
      </c>
    </row>
    <row r="84" spans="2:10" ht="21.5">
      <c r="B84" s="36"/>
      <c r="C84" s="31" t="s">
        <v>179</v>
      </c>
      <c r="D84" s="31" t="s">
        <v>335</v>
      </c>
      <c r="E84" s="32" t="s">
        <v>187</v>
      </c>
      <c r="F84" s="33" t="s">
        <v>255</v>
      </c>
      <c r="G84" s="34">
        <v>135.13900000000001</v>
      </c>
      <c r="H84" s="35">
        <f>'Súpis prác'!I83</f>
        <v>0</v>
      </c>
      <c r="I84" s="35">
        <f t="shared" si="2"/>
        <v>0</v>
      </c>
      <c r="J84" s="35">
        <f t="shared" si="3"/>
        <v>0</v>
      </c>
    </row>
    <row r="85" spans="2:10" ht="21.5">
      <c r="B85" s="36"/>
      <c r="C85" s="31" t="s">
        <v>179</v>
      </c>
      <c r="D85" s="31" t="s">
        <v>336</v>
      </c>
      <c r="E85" s="32" t="s">
        <v>189</v>
      </c>
      <c r="F85" s="33" t="s">
        <v>255</v>
      </c>
      <c r="G85" s="34">
        <v>279.15100000000001</v>
      </c>
      <c r="H85" s="35">
        <f>'Súpis prác'!I84</f>
        <v>0</v>
      </c>
      <c r="I85" s="35">
        <f t="shared" si="2"/>
        <v>0</v>
      </c>
      <c r="J85" s="35">
        <f t="shared" si="3"/>
        <v>0</v>
      </c>
    </row>
    <row r="86" spans="2:10">
      <c r="B86" s="36"/>
      <c r="C86" s="31" t="s">
        <v>179</v>
      </c>
      <c r="D86" s="31" t="s">
        <v>337</v>
      </c>
      <c r="E86" s="32" t="s">
        <v>191</v>
      </c>
      <c r="F86" s="33" t="s">
        <v>255</v>
      </c>
      <c r="G86" s="34">
        <v>231.761</v>
      </c>
      <c r="H86" s="35">
        <f>'Súpis prác'!I85</f>
        <v>0</v>
      </c>
      <c r="I86" s="35">
        <f t="shared" si="2"/>
        <v>0</v>
      </c>
      <c r="J86" s="35">
        <f t="shared" si="3"/>
        <v>0</v>
      </c>
    </row>
    <row r="87" spans="2:10">
      <c r="B87" s="36"/>
      <c r="C87" s="31" t="s">
        <v>193</v>
      </c>
      <c r="D87" s="31" t="s">
        <v>338</v>
      </c>
      <c r="E87" s="32" t="s">
        <v>195</v>
      </c>
      <c r="F87" s="33" t="s">
        <v>255</v>
      </c>
      <c r="G87" s="34">
        <v>69.347999999999999</v>
      </c>
      <c r="H87" s="35">
        <f>'Súpis prác'!I86</f>
        <v>0</v>
      </c>
      <c r="I87" s="35">
        <f t="shared" si="2"/>
        <v>0</v>
      </c>
      <c r="J87" s="35">
        <f t="shared" si="3"/>
        <v>0</v>
      </c>
    </row>
    <row r="88" spans="2:10" ht="21.5">
      <c r="B88" s="36"/>
      <c r="C88" s="31" t="s">
        <v>193</v>
      </c>
      <c r="D88" s="31" t="s">
        <v>339</v>
      </c>
      <c r="E88" s="32" t="s">
        <v>197</v>
      </c>
      <c r="F88" s="33" t="s">
        <v>255</v>
      </c>
      <c r="G88" s="34">
        <v>52.011000000000003</v>
      </c>
      <c r="H88" s="35">
        <f>'Súpis prác'!I87</f>
        <v>0</v>
      </c>
      <c r="I88" s="35">
        <f t="shared" si="2"/>
        <v>0</v>
      </c>
      <c r="J88" s="35">
        <f t="shared" si="3"/>
        <v>0</v>
      </c>
    </row>
    <row r="89" spans="2:10">
      <c r="B89" s="36"/>
      <c r="C89" s="31" t="s">
        <v>199</v>
      </c>
      <c r="D89" s="31" t="s">
        <v>340</v>
      </c>
      <c r="E89" s="32" t="s">
        <v>201</v>
      </c>
      <c r="F89" s="33" t="s">
        <v>266</v>
      </c>
      <c r="G89" s="34">
        <v>514.80200000000002</v>
      </c>
      <c r="H89" s="35">
        <f>'Súpis prác'!I88</f>
        <v>0</v>
      </c>
      <c r="I89" s="35">
        <f t="shared" si="2"/>
        <v>0</v>
      </c>
      <c r="J89" s="35">
        <f t="shared" si="3"/>
        <v>0</v>
      </c>
    </row>
    <row r="90" spans="2:10">
      <c r="B90" s="36"/>
      <c r="C90" s="31" t="s">
        <v>199</v>
      </c>
      <c r="D90" s="31" t="s">
        <v>341</v>
      </c>
      <c r="E90" s="32" t="s">
        <v>203</v>
      </c>
      <c r="F90" s="33" t="s">
        <v>266</v>
      </c>
      <c r="G90" s="34">
        <v>109.17</v>
      </c>
      <c r="H90" s="35">
        <f>'Súpis prác'!I89</f>
        <v>0</v>
      </c>
      <c r="I90" s="35">
        <f t="shared" si="2"/>
        <v>0</v>
      </c>
      <c r="J90" s="35">
        <f t="shared" si="3"/>
        <v>0</v>
      </c>
    </row>
    <row r="91" spans="2:10" ht="21.5">
      <c r="B91" s="36"/>
      <c r="C91" s="31" t="s">
        <v>199</v>
      </c>
      <c r="D91" s="31" t="s">
        <v>342</v>
      </c>
      <c r="E91" s="32" t="s">
        <v>205</v>
      </c>
      <c r="F91" s="33" t="s">
        <v>266</v>
      </c>
      <c r="G91" s="34">
        <v>151.43100000000001</v>
      </c>
      <c r="H91" s="35">
        <f>'Súpis prác'!I90</f>
        <v>0</v>
      </c>
      <c r="I91" s="35">
        <f t="shared" si="2"/>
        <v>0</v>
      </c>
      <c r="J91" s="35">
        <f t="shared" si="3"/>
        <v>0</v>
      </c>
    </row>
    <row r="92" spans="2:10">
      <c r="B92" s="36"/>
      <c r="C92" s="31" t="s">
        <v>199</v>
      </c>
      <c r="D92" s="31" t="s">
        <v>343</v>
      </c>
      <c r="E92" s="32" t="s">
        <v>207</v>
      </c>
      <c r="F92" s="33" t="s">
        <v>266</v>
      </c>
      <c r="G92" s="34">
        <v>6345.7910000000002</v>
      </c>
      <c r="H92" s="35">
        <f>'Súpis prác'!I91</f>
        <v>0</v>
      </c>
      <c r="I92" s="35">
        <f t="shared" si="2"/>
        <v>0</v>
      </c>
      <c r="J92" s="35">
        <f t="shared" si="3"/>
        <v>0</v>
      </c>
    </row>
    <row r="93" spans="2:10" ht="21.5">
      <c r="B93" s="36"/>
      <c r="C93" s="31" t="s">
        <v>209</v>
      </c>
      <c r="D93" s="31" t="s">
        <v>344</v>
      </c>
      <c r="E93" s="32" t="s">
        <v>211</v>
      </c>
      <c r="F93" s="33" t="s">
        <v>264</v>
      </c>
      <c r="G93" s="34">
        <v>550</v>
      </c>
      <c r="H93" s="35">
        <f>'Súpis prác'!I92</f>
        <v>0</v>
      </c>
      <c r="I93" s="35">
        <f t="shared" si="2"/>
        <v>0</v>
      </c>
      <c r="J93" s="35">
        <f t="shared" si="3"/>
        <v>0</v>
      </c>
    </row>
    <row r="94" spans="2:10">
      <c r="B94" s="36"/>
      <c r="C94" s="31" t="s">
        <v>209</v>
      </c>
      <c r="D94" s="31" t="s">
        <v>345</v>
      </c>
      <c r="E94" s="32" t="s">
        <v>213</v>
      </c>
      <c r="F94" s="33" t="s">
        <v>266</v>
      </c>
      <c r="G94" s="34">
        <v>2950</v>
      </c>
      <c r="H94" s="35">
        <f>'Súpis prác'!I93</f>
        <v>0</v>
      </c>
      <c r="I94" s="35">
        <f t="shared" si="2"/>
        <v>0</v>
      </c>
      <c r="J94" s="35">
        <f t="shared" si="3"/>
        <v>0</v>
      </c>
    </row>
    <row r="95" spans="2:10">
      <c r="B95" s="36"/>
      <c r="C95" s="31" t="s">
        <v>209</v>
      </c>
      <c r="D95" s="31" t="s">
        <v>346</v>
      </c>
      <c r="E95" s="32" t="s">
        <v>215</v>
      </c>
      <c r="F95" s="33" t="s">
        <v>266</v>
      </c>
      <c r="G95" s="34">
        <v>279.49</v>
      </c>
      <c r="H95" s="35">
        <f>'Súpis prác'!I94</f>
        <v>0</v>
      </c>
      <c r="I95" s="35">
        <f t="shared" si="2"/>
        <v>0</v>
      </c>
      <c r="J95" s="35">
        <f t="shared" si="3"/>
        <v>0</v>
      </c>
    </row>
    <row r="96" spans="2:10">
      <c r="B96" s="36"/>
      <c r="C96" s="31" t="s">
        <v>217</v>
      </c>
      <c r="D96" s="31" t="s">
        <v>347</v>
      </c>
      <c r="E96" s="32" t="s">
        <v>219</v>
      </c>
      <c r="F96" s="33" t="s">
        <v>264</v>
      </c>
      <c r="G96" s="34">
        <v>30.75</v>
      </c>
      <c r="H96" s="35">
        <f>'Súpis prác'!I95</f>
        <v>0</v>
      </c>
      <c r="I96" s="35">
        <f t="shared" si="2"/>
        <v>0</v>
      </c>
      <c r="J96" s="35">
        <f t="shared" si="3"/>
        <v>0</v>
      </c>
    </row>
    <row r="97" spans="2:10">
      <c r="B97" s="36"/>
      <c r="C97" s="31" t="s">
        <v>217</v>
      </c>
      <c r="D97" s="31" t="s">
        <v>348</v>
      </c>
      <c r="E97" s="32" t="s">
        <v>221</v>
      </c>
      <c r="F97" s="33" t="s">
        <v>266</v>
      </c>
      <c r="G97" s="34">
        <v>80.564999999999998</v>
      </c>
      <c r="H97" s="35">
        <f>'Súpis prác'!I96</f>
        <v>0</v>
      </c>
      <c r="I97" s="35">
        <f t="shared" si="2"/>
        <v>0</v>
      </c>
      <c r="J97" s="35">
        <f t="shared" si="3"/>
        <v>0</v>
      </c>
    </row>
    <row r="98" spans="2:10" ht="21.5">
      <c r="B98" s="36"/>
      <c r="C98" s="31" t="s">
        <v>223</v>
      </c>
      <c r="D98" s="31" t="s">
        <v>349</v>
      </c>
      <c r="E98" s="32" t="s">
        <v>225</v>
      </c>
      <c r="F98" s="33" t="s">
        <v>266</v>
      </c>
      <c r="G98" s="34">
        <v>5476.8860000000004</v>
      </c>
      <c r="H98" s="35">
        <f>'Súpis prác'!I97</f>
        <v>0</v>
      </c>
      <c r="I98" s="35">
        <f t="shared" si="2"/>
        <v>0</v>
      </c>
      <c r="J98" s="35">
        <f t="shared" si="3"/>
        <v>0</v>
      </c>
    </row>
    <row r="99" spans="2:10" ht="21.5">
      <c r="B99" s="36"/>
      <c r="C99" s="31" t="s">
        <v>223</v>
      </c>
      <c r="D99" s="31" t="s">
        <v>350</v>
      </c>
      <c r="E99" s="32" t="s">
        <v>227</v>
      </c>
      <c r="F99" s="33" t="s">
        <v>266</v>
      </c>
      <c r="G99" s="34">
        <v>6946.0910000000003</v>
      </c>
      <c r="H99" s="35">
        <f>'Súpis prác'!I98</f>
        <v>0</v>
      </c>
      <c r="I99" s="35">
        <f t="shared" si="2"/>
        <v>0</v>
      </c>
      <c r="J99" s="35">
        <f t="shared" si="3"/>
        <v>0</v>
      </c>
    </row>
    <row r="100" spans="2:10">
      <c r="B100" s="36"/>
      <c r="C100" s="31" t="s">
        <v>223</v>
      </c>
      <c r="D100" s="31" t="s">
        <v>351</v>
      </c>
      <c r="E100" s="32" t="s">
        <v>229</v>
      </c>
      <c r="F100" s="33" t="s">
        <v>266</v>
      </c>
      <c r="G100" s="34">
        <v>847.226</v>
      </c>
      <c r="H100" s="35">
        <f>'Súpis prác'!I99</f>
        <v>0</v>
      </c>
      <c r="I100" s="35">
        <f t="shared" si="2"/>
        <v>0</v>
      </c>
      <c r="J100" s="35">
        <f t="shared" si="3"/>
        <v>0</v>
      </c>
    </row>
    <row r="101" spans="2:10">
      <c r="B101" s="36"/>
      <c r="C101" s="31" t="s">
        <v>223</v>
      </c>
      <c r="D101" s="31" t="s">
        <v>352</v>
      </c>
      <c r="E101" s="32" t="s">
        <v>231</v>
      </c>
      <c r="F101" s="33" t="s">
        <v>266</v>
      </c>
      <c r="G101" s="34">
        <v>1136.54</v>
      </c>
      <c r="H101" s="35">
        <f>'Súpis prác'!I100</f>
        <v>0</v>
      </c>
      <c r="I101" s="35">
        <f t="shared" si="2"/>
        <v>0</v>
      </c>
      <c r="J101" s="35">
        <f t="shared" si="3"/>
        <v>0</v>
      </c>
    </row>
    <row r="102" spans="2:10" ht="21.5">
      <c r="B102" s="36"/>
      <c r="C102" s="31" t="s">
        <v>223</v>
      </c>
      <c r="D102" s="31" t="s">
        <v>353</v>
      </c>
      <c r="E102" s="32" t="s">
        <v>233</v>
      </c>
      <c r="F102" s="33" t="s">
        <v>266</v>
      </c>
      <c r="G102" s="34">
        <v>931.79499999999996</v>
      </c>
      <c r="H102" s="35">
        <f>'Súpis prác'!I101</f>
        <v>0</v>
      </c>
      <c r="I102" s="35">
        <f t="shared" si="2"/>
        <v>0</v>
      </c>
      <c r="J102" s="35">
        <f t="shared" si="3"/>
        <v>0</v>
      </c>
    </row>
    <row r="103" spans="2:10">
      <c r="B103" s="36"/>
      <c r="C103" s="31" t="s">
        <v>235</v>
      </c>
      <c r="D103" s="31" t="s">
        <v>354</v>
      </c>
      <c r="E103" s="32" t="s">
        <v>237</v>
      </c>
      <c r="F103" s="33" t="s">
        <v>266</v>
      </c>
      <c r="G103" s="34">
        <v>1525.6880000000001</v>
      </c>
      <c r="H103" s="35">
        <f>'Súpis prác'!I102</f>
        <v>0</v>
      </c>
      <c r="I103" s="35">
        <f t="shared" si="2"/>
        <v>0</v>
      </c>
      <c r="J103" s="35">
        <f t="shared" si="3"/>
        <v>0</v>
      </c>
    </row>
    <row r="104" spans="2:10">
      <c r="B104" s="36"/>
      <c r="C104" s="31" t="s">
        <v>235</v>
      </c>
      <c r="D104" s="31" t="s">
        <v>355</v>
      </c>
      <c r="E104" s="32" t="s">
        <v>239</v>
      </c>
      <c r="F104" s="33" t="s">
        <v>266</v>
      </c>
      <c r="G104" s="34">
        <v>5425.1</v>
      </c>
      <c r="H104" s="35">
        <f>'Súpis prác'!I103</f>
        <v>0</v>
      </c>
      <c r="I104" s="35">
        <f t="shared" si="2"/>
        <v>0</v>
      </c>
      <c r="J104" s="35">
        <f t="shared" si="3"/>
        <v>0</v>
      </c>
    </row>
    <row r="105" spans="2:10">
      <c r="B105" s="36"/>
      <c r="C105" s="31" t="s">
        <v>235</v>
      </c>
      <c r="D105" s="31" t="s">
        <v>356</v>
      </c>
      <c r="E105" s="32" t="s">
        <v>241</v>
      </c>
      <c r="F105" s="33" t="s">
        <v>266</v>
      </c>
      <c r="G105" s="34">
        <v>7679.99</v>
      </c>
      <c r="H105" s="35">
        <f>'Súpis prác'!I104</f>
        <v>0</v>
      </c>
      <c r="I105" s="35">
        <f t="shared" si="2"/>
        <v>0</v>
      </c>
      <c r="J105" s="35">
        <f t="shared" si="3"/>
        <v>0</v>
      </c>
    </row>
    <row r="106" spans="2:10">
      <c r="B106" s="37"/>
      <c r="C106" s="31" t="s">
        <v>235</v>
      </c>
      <c r="D106" s="31" t="s">
        <v>357</v>
      </c>
      <c r="E106" s="32" t="s">
        <v>243</v>
      </c>
      <c r="F106" s="33" t="s">
        <v>266</v>
      </c>
      <c r="G106" s="34">
        <v>317.791</v>
      </c>
      <c r="H106" s="35">
        <f>'Súpis prác'!I105</f>
        <v>0</v>
      </c>
      <c r="I106" s="35">
        <f t="shared" si="2"/>
        <v>0</v>
      </c>
      <c r="J106" s="35">
        <f t="shared" si="3"/>
        <v>0</v>
      </c>
    </row>
    <row r="107" spans="2:10">
      <c r="B107" s="38" t="s">
        <v>358</v>
      </c>
      <c r="C107" s="39"/>
      <c r="D107" s="39"/>
      <c r="E107" s="39"/>
      <c r="F107" s="39"/>
      <c r="G107" s="43"/>
      <c r="H107" s="41"/>
      <c r="I107" s="35"/>
      <c r="J107" s="42">
        <f>SUM(J11:J106)</f>
        <v>0</v>
      </c>
    </row>
    <row r="108" spans="2:10">
      <c r="B108" s="44" t="s">
        <v>359</v>
      </c>
      <c r="C108" s="45"/>
      <c r="D108" s="45"/>
      <c r="E108" s="45"/>
      <c r="F108" s="45"/>
      <c r="G108" s="46"/>
      <c r="H108" s="47">
        <f>SUMIF(K4:K107,1,H4:H107)</f>
        <v>0</v>
      </c>
      <c r="I108" s="35"/>
      <c r="J108" s="42">
        <f>J107+J10</f>
        <v>0</v>
      </c>
    </row>
    <row r="111" spans="2:10">
      <c r="B111" s="57" t="s">
        <v>1007</v>
      </c>
      <c r="C111" s="57"/>
      <c r="D111" s="57"/>
      <c r="E111" s="57"/>
      <c r="F111" s="57"/>
      <c r="G111" s="57"/>
      <c r="H111" s="57"/>
      <c r="I111" s="57"/>
    </row>
    <row r="112" spans="2:10">
      <c r="B112" s="57"/>
      <c r="C112" s="57"/>
      <c r="D112" s="57"/>
      <c r="E112" s="57"/>
      <c r="F112" s="57"/>
      <c r="G112" s="57"/>
      <c r="H112" s="57"/>
      <c r="I112" s="57"/>
    </row>
    <row r="113" spans="2:9">
      <c r="B113" s="57"/>
      <c r="C113" s="57"/>
      <c r="D113" s="57"/>
      <c r="E113" s="57"/>
      <c r="F113" s="57"/>
      <c r="G113" s="57"/>
      <c r="H113" s="57"/>
      <c r="I113" s="57"/>
    </row>
    <row r="114" spans="2:9">
      <c r="B114" s="57"/>
      <c r="C114" s="57"/>
      <c r="D114" s="57"/>
      <c r="E114" s="57"/>
      <c r="F114" s="57"/>
      <c r="G114" s="57"/>
      <c r="H114" s="57"/>
      <c r="I114" s="57"/>
    </row>
    <row r="115" spans="2:9">
      <c r="B115" s="57"/>
      <c r="C115" s="57"/>
      <c r="D115" s="57"/>
      <c r="E115" s="57"/>
      <c r="F115" s="58" t="s">
        <v>1006</v>
      </c>
      <c r="G115" s="57"/>
      <c r="H115" s="57"/>
      <c r="I115" s="57"/>
    </row>
    <row r="116" spans="2:9">
      <c r="B116" s="57"/>
      <c r="C116" s="57"/>
      <c r="D116" s="57"/>
      <c r="E116" s="57"/>
      <c r="F116" s="61" t="s">
        <v>1005</v>
      </c>
      <c r="G116" s="57"/>
      <c r="H116" s="57"/>
      <c r="I116" s="57"/>
    </row>
  </sheetData>
  <sheetProtection algorithmName="SHA-512" hashValue="6rEvAYuI0LTk8LcOhDhA4FUIXvog+p/u7Sy8a/KLUeb2oYdZse4UPPICsfL1esnl9a6M2Ccn1iSjRfo3HHw7Iw==" saltValue="Eyl7iX11LUspetCrCXJ1hA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scale="94" fitToHeight="0" orientation="landscape" r:id="rId1"/>
  <headerFooter>
    <oddFooter>Strana &amp;P z &amp;N</oddFooter>
  </headerFooter>
  <ignoredErrors>
    <ignoredError sqref="J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zoomScaleNormal="100" workbookViewId="0">
      <selection activeCell="E14" sqref="E14"/>
    </sheetView>
  </sheetViews>
  <sheetFormatPr defaultColWidth="9.1796875" defaultRowHeight="12.5"/>
  <cols>
    <col min="1" max="1" width="18.81640625" style="3" customWidth="1"/>
    <col min="2" max="2" width="5.1796875" style="3" customWidth="1"/>
    <col min="3" max="3" width="10.1796875" style="3" customWidth="1"/>
    <col min="4" max="4" width="12.26953125" style="3" customWidth="1"/>
    <col min="5" max="5" width="71.54296875" style="4" customWidth="1"/>
    <col min="6" max="6" width="18.1796875" style="5" customWidth="1"/>
    <col min="7" max="7" width="5.81640625" style="3" customWidth="1"/>
    <col min="8" max="8" width="11.81640625" style="5" customWidth="1"/>
    <col min="9" max="9" width="9.1796875" style="3" hidden="1" customWidth="1"/>
    <col min="10" max="16384" width="9.1796875" style="3"/>
  </cols>
  <sheetData>
    <row r="1" spans="1:9" ht="13">
      <c r="A1" s="2"/>
      <c r="H1" s="66" t="s">
        <v>1014</v>
      </c>
    </row>
    <row r="4" spans="1:9" ht="26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423</v>
      </c>
      <c r="E5" s="4" t="s">
        <v>422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77" t="s">
        <v>419</v>
      </c>
      <c r="C8" s="78"/>
      <c r="D8" s="78"/>
      <c r="E8" s="79" t="s">
        <v>418</v>
      </c>
      <c r="F8" s="80"/>
      <c r="G8" s="81" t="s">
        <v>3</v>
      </c>
      <c r="H8" s="83" t="s">
        <v>4</v>
      </c>
      <c r="I8" s="85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82"/>
      <c r="H9" s="84"/>
      <c r="I9" s="82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 ht="13">
      <c r="A11" s="17" t="s">
        <v>8</v>
      </c>
      <c r="B11" s="14"/>
      <c r="C11" s="14"/>
      <c r="D11" s="14"/>
      <c r="E11" s="18" t="s">
        <v>410</v>
      </c>
      <c r="F11" s="16"/>
      <c r="G11" s="14"/>
      <c r="H11" s="16"/>
      <c r="I11" s="13"/>
    </row>
    <row r="12" spans="1:9" ht="13">
      <c r="A12" s="13"/>
      <c r="B12" s="14" t="s">
        <v>409</v>
      </c>
      <c r="C12" s="19" t="s">
        <v>247</v>
      </c>
      <c r="D12" s="14"/>
      <c r="E12" s="20" t="s">
        <v>10</v>
      </c>
      <c r="F12" s="16"/>
      <c r="G12" s="19" t="s">
        <v>11</v>
      </c>
      <c r="H12" s="21">
        <v>1</v>
      </c>
      <c r="I12" s="22"/>
    </row>
    <row r="13" spans="1:9" ht="13">
      <c r="A13" s="13"/>
      <c r="B13" s="14" t="s">
        <v>408</v>
      </c>
      <c r="C13" s="19" t="s">
        <v>249</v>
      </c>
      <c r="D13" s="14"/>
      <c r="E13" s="20" t="s">
        <v>13</v>
      </c>
      <c r="F13" s="16"/>
      <c r="G13" s="19" t="s">
        <v>11</v>
      </c>
      <c r="H13" s="21">
        <v>1</v>
      </c>
      <c r="I13" s="14"/>
    </row>
    <row r="14" spans="1:9" ht="100">
      <c r="A14" s="13"/>
      <c r="B14" s="14"/>
      <c r="C14" s="14"/>
      <c r="D14" s="14"/>
      <c r="E14" s="15" t="s">
        <v>407</v>
      </c>
      <c r="F14" s="16"/>
      <c r="G14" s="14"/>
      <c r="H14" s="16"/>
      <c r="I14" s="14"/>
    </row>
    <row r="15" spans="1:9" ht="13">
      <c r="A15" s="13"/>
      <c r="B15" s="14" t="s">
        <v>406</v>
      </c>
      <c r="C15" s="19" t="s">
        <v>250</v>
      </c>
      <c r="D15" s="14"/>
      <c r="E15" s="20" t="s">
        <v>15</v>
      </c>
      <c r="F15" s="16"/>
      <c r="G15" s="19" t="s">
        <v>11</v>
      </c>
      <c r="H15" s="21">
        <v>1</v>
      </c>
      <c r="I15" s="14"/>
    </row>
    <row r="16" spans="1:9">
      <c r="A16" s="13"/>
      <c r="B16" s="14"/>
      <c r="C16" s="14"/>
      <c r="D16" s="14"/>
      <c r="E16" s="15" t="s">
        <v>1003</v>
      </c>
      <c r="F16" s="16"/>
      <c r="G16" s="14"/>
      <c r="H16" s="16"/>
      <c r="I16" s="14"/>
    </row>
    <row r="17" spans="1:9" ht="13">
      <c r="A17" s="13"/>
      <c r="B17" s="14" t="s">
        <v>405</v>
      </c>
      <c r="C17" s="19" t="s">
        <v>251</v>
      </c>
      <c r="D17" s="14"/>
      <c r="E17" s="20" t="s">
        <v>17</v>
      </c>
      <c r="F17" s="16"/>
      <c r="G17" s="19" t="s">
        <v>11</v>
      </c>
      <c r="H17" s="21">
        <v>1</v>
      </c>
      <c r="I17" s="14"/>
    </row>
    <row r="18" spans="1:9">
      <c r="A18" s="13"/>
      <c r="B18" s="14"/>
      <c r="C18" s="14"/>
      <c r="D18" s="14"/>
      <c r="E18" s="15" t="s">
        <v>404</v>
      </c>
      <c r="F18" s="16"/>
      <c r="G18" s="14"/>
      <c r="H18" s="16"/>
      <c r="I18" s="14"/>
    </row>
    <row r="19" spans="1:9" ht="13">
      <c r="A19" s="13"/>
      <c r="B19" s="14" t="s">
        <v>403</v>
      </c>
      <c r="C19" s="19" t="s">
        <v>252</v>
      </c>
      <c r="D19" s="14"/>
      <c r="E19" s="20" t="s">
        <v>19</v>
      </c>
      <c r="F19" s="16"/>
      <c r="G19" s="19" t="s">
        <v>20</v>
      </c>
      <c r="H19" s="21">
        <v>2851.3989999999999</v>
      </c>
      <c r="I19" s="14"/>
    </row>
    <row r="20" spans="1:9" ht="25">
      <c r="A20" s="13"/>
      <c r="B20" s="14"/>
      <c r="C20" s="14"/>
      <c r="D20" s="14"/>
      <c r="E20" s="15" t="s">
        <v>402</v>
      </c>
      <c r="F20" s="16">
        <v>1.5620000000000001</v>
      </c>
      <c r="G20" s="14"/>
      <c r="H20" s="16"/>
      <c r="I20" s="14"/>
    </row>
    <row r="21" spans="1:9" ht="25">
      <c r="A21" s="13"/>
      <c r="B21" s="14"/>
      <c r="C21" s="14"/>
      <c r="D21" s="14"/>
      <c r="E21" s="15" t="s">
        <v>401</v>
      </c>
      <c r="F21" s="16">
        <v>33.524999999999999</v>
      </c>
      <c r="G21" s="14"/>
      <c r="H21" s="16"/>
      <c r="I21" s="14"/>
    </row>
    <row r="22" spans="1:9" ht="25">
      <c r="A22" s="13"/>
      <c r="B22" s="14"/>
      <c r="C22" s="14"/>
      <c r="D22" s="14"/>
      <c r="E22" s="15" t="s">
        <v>400</v>
      </c>
      <c r="F22" s="16">
        <v>0.94199999999999995</v>
      </c>
      <c r="G22" s="14"/>
      <c r="H22" s="16"/>
      <c r="I22" s="14"/>
    </row>
    <row r="23" spans="1:9" ht="25">
      <c r="A23" s="13"/>
      <c r="B23" s="14"/>
      <c r="C23" s="14"/>
      <c r="D23" s="14"/>
      <c r="E23" s="15" t="s">
        <v>399</v>
      </c>
      <c r="F23" s="16">
        <v>1.2849999999999999</v>
      </c>
      <c r="G23" s="14"/>
      <c r="H23" s="16"/>
      <c r="I23" s="14"/>
    </row>
    <row r="24" spans="1:9" ht="25">
      <c r="A24" s="13"/>
      <c r="B24" s="14"/>
      <c r="C24" s="14"/>
      <c r="D24" s="14"/>
      <c r="E24" s="15" t="s">
        <v>398</v>
      </c>
      <c r="F24" s="16">
        <v>12.595000000000001</v>
      </c>
      <c r="G24" s="14"/>
      <c r="H24" s="16"/>
      <c r="I24" s="14"/>
    </row>
    <row r="25" spans="1:9" ht="25">
      <c r="A25" s="13"/>
      <c r="B25" s="14"/>
      <c r="C25" s="14"/>
      <c r="D25" s="14"/>
      <c r="E25" s="15" t="s">
        <v>397</v>
      </c>
      <c r="F25" s="16">
        <v>0.78100000000000003</v>
      </c>
      <c r="G25" s="14"/>
      <c r="H25" s="16"/>
      <c r="I25" s="14"/>
    </row>
    <row r="26" spans="1:9">
      <c r="A26" s="13"/>
      <c r="B26" s="14"/>
      <c r="C26" s="14"/>
      <c r="D26" s="14"/>
      <c r="E26" s="15" t="s">
        <v>396</v>
      </c>
      <c r="F26" s="16">
        <v>2.1019999999999999</v>
      </c>
      <c r="G26" s="14"/>
      <c r="H26" s="16"/>
      <c r="I26" s="14"/>
    </row>
    <row r="27" spans="1:9" ht="25">
      <c r="A27" s="13"/>
      <c r="B27" s="14"/>
      <c r="C27" s="14"/>
      <c r="D27" s="14"/>
      <c r="E27" s="15" t="s">
        <v>395</v>
      </c>
      <c r="F27" s="16">
        <v>188.892</v>
      </c>
      <c r="G27" s="14"/>
      <c r="H27" s="16"/>
      <c r="I27" s="14"/>
    </row>
    <row r="28" spans="1:9" ht="25">
      <c r="A28" s="13"/>
      <c r="B28" s="14"/>
      <c r="C28" s="14"/>
      <c r="D28" s="14"/>
      <c r="E28" s="15" t="s">
        <v>394</v>
      </c>
      <c r="F28" s="16">
        <v>141.898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393</v>
      </c>
      <c r="F29" s="16">
        <v>20.61</v>
      </c>
      <c r="G29" s="14"/>
      <c r="H29" s="16"/>
      <c r="I29" s="14"/>
    </row>
    <row r="30" spans="1:9" ht="25">
      <c r="A30" s="13"/>
      <c r="B30" s="14"/>
      <c r="C30" s="14"/>
      <c r="D30" s="14"/>
      <c r="E30" s="15" t="s">
        <v>392</v>
      </c>
      <c r="F30" s="16">
        <v>102.91</v>
      </c>
      <c r="G30" s="14"/>
      <c r="H30" s="16"/>
      <c r="I30" s="14"/>
    </row>
    <row r="31" spans="1:9" ht="25">
      <c r="A31" s="13"/>
      <c r="B31" s="14"/>
      <c r="C31" s="14"/>
      <c r="D31" s="14"/>
      <c r="E31" s="15" t="s">
        <v>391</v>
      </c>
      <c r="F31" s="16">
        <v>402.68700000000001</v>
      </c>
      <c r="G31" s="14"/>
      <c r="H31" s="16"/>
      <c r="I31" s="14"/>
    </row>
    <row r="32" spans="1:9" ht="25">
      <c r="A32" s="13"/>
      <c r="B32" s="14"/>
      <c r="C32" s="14"/>
      <c r="D32" s="14"/>
      <c r="E32" s="15" t="s">
        <v>390</v>
      </c>
      <c r="F32" s="16">
        <v>143.054</v>
      </c>
      <c r="G32" s="14"/>
      <c r="H32" s="16"/>
      <c r="I32" s="14"/>
    </row>
    <row r="33" spans="1:9" ht="37.5">
      <c r="A33" s="13"/>
      <c r="B33" s="14"/>
      <c r="C33" s="14"/>
      <c r="D33" s="14"/>
      <c r="E33" s="15" t="s">
        <v>389</v>
      </c>
      <c r="F33" s="16">
        <v>166.352</v>
      </c>
      <c r="G33" s="14"/>
      <c r="H33" s="16"/>
      <c r="I33" s="14"/>
    </row>
    <row r="34" spans="1:9" ht="25">
      <c r="A34" s="13"/>
      <c r="B34" s="14"/>
      <c r="C34" s="14"/>
      <c r="D34" s="14"/>
      <c r="E34" s="15" t="s">
        <v>388</v>
      </c>
      <c r="F34" s="16">
        <v>2.0539999999999998</v>
      </c>
      <c r="G34" s="14"/>
      <c r="H34" s="16"/>
      <c r="I34" s="14"/>
    </row>
    <row r="35" spans="1:9" ht="25">
      <c r="A35" s="13"/>
      <c r="B35" s="14"/>
      <c r="C35" s="14"/>
      <c r="D35" s="14"/>
      <c r="E35" s="15" t="s">
        <v>387</v>
      </c>
      <c r="F35" s="16">
        <v>0.495</v>
      </c>
      <c r="G35" s="14"/>
      <c r="H35" s="16"/>
      <c r="I35" s="14"/>
    </row>
    <row r="36" spans="1:9" ht="25">
      <c r="A36" s="13"/>
      <c r="B36" s="14"/>
      <c r="C36" s="14"/>
      <c r="D36" s="14"/>
      <c r="E36" s="15" t="s">
        <v>386</v>
      </c>
      <c r="F36" s="16">
        <v>142.58699999999999</v>
      </c>
      <c r="G36" s="14"/>
      <c r="H36" s="16"/>
      <c r="I36" s="14"/>
    </row>
    <row r="37" spans="1:9" ht="25">
      <c r="A37" s="13"/>
      <c r="B37" s="14"/>
      <c r="C37" s="14"/>
      <c r="D37" s="14"/>
      <c r="E37" s="15" t="s">
        <v>385</v>
      </c>
      <c r="F37" s="16">
        <v>1044.8679999999999</v>
      </c>
      <c r="G37" s="14"/>
      <c r="H37" s="16"/>
      <c r="I37" s="14"/>
    </row>
    <row r="38" spans="1:9" ht="25">
      <c r="A38" s="13"/>
      <c r="B38" s="14"/>
      <c r="C38" s="14"/>
      <c r="D38" s="14"/>
      <c r="E38" s="15" t="s">
        <v>384</v>
      </c>
      <c r="F38" s="16">
        <v>410.4</v>
      </c>
      <c r="G38" s="14"/>
      <c r="H38" s="16"/>
      <c r="I38" s="14"/>
    </row>
    <row r="39" spans="1:9" ht="25">
      <c r="A39" s="13"/>
      <c r="B39" s="14"/>
      <c r="C39" s="14"/>
      <c r="D39" s="14"/>
      <c r="E39" s="15" t="s">
        <v>383</v>
      </c>
      <c r="F39" s="16">
        <v>25.721</v>
      </c>
      <c r="G39" s="14"/>
      <c r="H39" s="16"/>
      <c r="I39" s="14"/>
    </row>
    <row r="40" spans="1:9" ht="25">
      <c r="A40" s="13"/>
      <c r="B40" s="14"/>
      <c r="C40" s="14"/>
      <c r="D40" s="14"/>
      <c r="E40" s="15" t="s">
        <v>382</v>
      </c>
      <c r="F40" s="16">
        <v>5.94</v>
      </c>
      <c r="G40" s="14"/>
      <c r="H40" s="16"/>
      <c r="I40" s="14"/>
    </row>
    <row r="41" spans="1:9" ht="25">
      <c r="A41" s="13"/>
      <c r="B41" s="14"/>
      <c r="C41" s="14"/>
      <c r="D41" s="14"/>
      <c r="E41" s="15" t="s">
        <v>381</v>
      </c>
      <c r="F41" s="16">
        <v>0.13900000000000001</v>
      </c>
      <c r="G41" s="14"/>
      <c r="H41" s="16"/>
      <c r="I41" s="14"/>
    </row>
    <row r="42" spans="1:9">
      <c r="A42" s="13"/>
      <c r="B42" s="14"/>
      <c r="C42" s="14"/>
      <c r="D42" s="14"/>
      <c r="E42" s="15" t="s">
        <v>380</v>
      </c>
      <c r="F42" s="16">
        <v>2851.3969999999999</v>
      </c>
      <c r="G42" s="14"/>
      <c r="H42" s="16"/>
      <c r="I42" s="14"/>
    </row>
    <row r="43" spans="1:9" ht="13">
      <c r="A43" s="13"/>
      <c r="B43" s="14" t="s">
        <v>379</v>
      </c>
      <c r="C43" s="19" t="s">
        <v>254</v>
      </c>
      <c r="D43" s="14"/>
      <c r="E43" s="20" t="s">
        <v>22</v>
      </c>
      <c r="F43" s="16"/>
      <c r="G43" s="19" t="s">
        <v>23</v>
      </c>
      <c r="H43" s="21">
        <v>642.5</v>
      </c>
      <c r="I43" s="14"/>
    </row>
    <row r="44" spans="1:9" ht="25">
      <c r="A44" s="13"/>
      <c r="B44" s="14"/>
      <c r="C44" s="14"/>
      <c r="D44" s="14"/>
      <c r="E44" s="15" t="s">
        <v>378</v>
      </c>
      <c r="F44" s="16">
        <v>233.3</v>
      </c>
      <c r="G44" s="14"/>
      <c r="H44" s="16"/>
      <c r="I44" s="14"/>
    </row>
    <row r="45" spans="1:9" ht="25">
      <c r="A45" s="13"/>
      <c r="B45" s="14"/>
      <c r="C45" s="14"/>
      <c r="D45" s="14"/>
      <c r="E45" s="15" t="s">
        <v>377</v>
      </c>
      <c r="F45" s="16">
        <v>179.1</v>
      </c>
      <c r="G45" s="14"/>
      <c r="H45" s="16"/>
      <c r="I45" s="14"/>
    </row>
    <row r="46" spans="1:9" ht="25">
      <c r="A46" s="13"/>
      <c r="B46" s="14"/>
      <c r="C46" s="14"/>
      <c r="D46" s="14"/>
      <c r="E46" s="15" t="s">
        <v>376</v>
      </c>
      <c r="F46" s="16">
        <v>230.1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375</v>
      </c>
      <c r="F47" s="16">
        <v>642.5</v>
      </c>
      <c r="G47" s="14"/>
      <c r="H47" s="16"/>
      <c r="I47" s="14"/>
    </row>
    <row r="48" spans="1:9">
      <c r="A48" s="13"/>
      <c r="B48" s="14"/>
      <c r="C48" s="14"/>
      <c r="D48" s="14"/>
      <c r="E48" s="15"/>
      <c r="F48" s="16"/>
      <c r="G48" s="14"/>
      <c r="H48" s="16"/>
      <c r="I48" s="14"/>
    </row>
    <row r="49" spans="1:9">
      <c r="A49" s="24"/>
      <c r="B49" s="24"/>
      <c r="C49" s="24"/>
      <c r="D49" s="24"/>
      <c r="E49" s="25"/>
      <c r="F49" s="26"/>
      <c r="G49" s="24"/>
      <c r="H49" s="26"/>
      <c r="I49" s="24"/>
    </row>
  </sheetData>
  <sheetProtection algorithmName="SHA-512" hashValue="5jKF2QvulxqGFVjViX+d50cjcclQo1zVai0fs9bbr7IkPJQy/8vi9VWPjf+7KGhLq0hjHGaOtT4IPt0CsO/QhQ==" saltValue="6dSHeWTAT5hjM73vOVdVmA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1"/>
  <sheetViews>
    <sheetView showGridLines="0" topLeftCell="A244" zoomScaleNormal="100" workbookViewId="0">
      <selection activeCell="E259" sqref="E259"/>
    </sheetView>
  </sheetViews>
  <sheetFormatPr defaultColWidth="9.1796875" defaultRowHeight="12.5"/>
  <cols>
    <col min="1" max="1" width="18.81640625" style="3" customWidth="1"/>
    <col min="2" max="2" width="5.1796875" style="3" customWidth="1"/>
    <col min="3" max="3" width="10.1796875" style="3" customWidth="1"/>
    <col min="4" max="4" width="12.26953125" style="3" customWidth="1"/>
    <col min="5" max="5" width="71.54296875" style="4" customWidth="1"/>
    <col min="6" max="6" width="18.1796875" style="5" customWidth="1"/>
    <col min="7" max="7" width="5.26953125" style="3" customWidth="1"/>
    <col min="8" max="8" width="12.81640625" style="5" customWidth="1"/>
    <col min="9" max="9" width="9.1796875" style="3" hidden="1" customWidth="1"/>
    <col min="10" max="16384" width="9.1796875" style="3"/>
  </cols>
  <sheetData>
    <row r="1" spans="1:9" ht="13">
      <c r="A1" s="2"/>
      <c r="H1" s="66" t="s">
        <v>1014</v>
      </c>
    </row>
    <row r="4" spans="1:9" ht="26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1001</v>
      </c>
      <c r="E5" s="4" t="s">
        <v>1000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77" t="s">
        <v>419</v>
      </c>
      <c r="C8" s="78"/>
      <c r="D8" s="78"/>
      <c r="E8" s="79" t="s">
        <v>418</v>
      </c>
      <c r="F8" s="80"/>
      <c r="G8" s="81" t="s">
        <v>3</v>
      </c>
      <c r="H8" s="83" t="s">
        <v>4</v>
      </c>
      <c r="I8" s="85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82"/>
      <c r="H9" s="84"/>
      <c r="I9" s="82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 ht="13">
      <c r="A11" s="17" t="s">
        <v>25</v>
      </c>
      <c r="B11" s="14"/>
      <c r="C11" s="14"/>
      <c r="D11" s="14"/>
      <c r="E11" s="18" t="s">
        <v>999</v>
      </c>
      <c r="F11" s="16"/>
      <c r="G11" s="14"/>
      <c r="H11" s="16"/>
      <c r="I11" s="13"/>
    </row>
    <row r="12" spans="1:9" ht="13">
      <c r="A12" s="13"/>
      <c r="B12" s="14" t="s">
        <v>409</v>
      </c>
      <c r="C12" s="19" t="s">
        <v>258</v>
      </c>
      <c r="D12" s="14"/>
      <c r="E12" s="20" t="s">
        <v>27</v>
      </c>
      <c r="F12" s="16"/>
      <c r="G12" s="19" t="s">
        <v>23</v>
      </c>
      <c r="H12" s="21">
        <v>1.1679999999999999</v>
      </c>
      <c r="I12" s="22"/>
    </row>
    <row r="13" spans="1:9">
      <c r="A13" s="13"/>
      <c r="B13" s="14"/>
      <c r="C13" s="14"/>
      <c r="D13" s="14"/>
      <c r="E13" s="15" t="s">
        <v>998</v>
      </c>
      <c r="F13" s="16">
        <v>1.1679999999999999</v>
      </c>
      <c r="G13" s="14"/>
      <c r="H13" s="16"/>
      <c r="I13" s="14"/>
    </row>
    <row r="14" spans="1:9" ht="13">
      <c r="A14" s="13"/>
      <c r="B14" s="14" t="s">
        <v>408</v>
      </c>
      <c r="C14" s="19" t="s">
        <v>259</v>
      </c>
      <c r="D14" s="14"/>
      <c r="E14" s="20" t="s">
        <v>29</v>
      </c>
      <c r="F14" s="16"/>
      <c r="G14" s="19" t="s">
        <v>23</v>
      </c>
      <c r="H14" s="21">
        <v>38.279000000000003</v>
      </c>
      <c r="I14" s="14"/>
    </row>
    <row r="15" spans="1:9">
      <c r="A15" s="13"/>
      <c r="B15" s="14"/>
      <c r="C15" s="14"/>
      <c r="D15" s="14"/>
      <c r="E15" s="15" t="s">
        <v>997</v>
      </c>
      <c r="F15" s="16">
        <v>0.71</v>
      </c>
      <c r="G15" s="14"/>
      <c r="H15" s="16"/>
      <c r="I15" s="14"/>
    </row>
    <row r="16" spans="1:9">
      <c r="A16" s="13"/>
      <c r="B16" s="14"/>
      <c r="C16" s="14"/>
      <c r="D16" s="14"/>
      <c r="E16" s="15" t="s">
        <v>996</v>
      </c>
      <c r="F16" s="16">
        <v>30.477</v>
      </c>
      <c r="G16" s="14"/>
      <c r="H16" s="16"/>
      <c r="I16" s="14"/>
    </row>
    <row r="17" spans="1:9">
      <c r="A17" s="13"/>
      <c r="B17" s="14"/>
      <c r="C17" s="14"/>
      <c r="D17" s="14"/>
      <c r="E17" s="15" t="s">
        <v>995</v>
      </c>
      <c r="F17" s="16">
        <v>0.42799999999999999</v>
      </c>
      <c r="G17" s="14"/>
      <c r="H17" s="16"/>
      <c r="I17" s="14"/>
    </row>
    <row r="18" spans="1:9">
      <c r="A18" s="13"/>
      <c r="B18" s="14"/>
      <c r="C18" s="14"/>
      <c r="D18" s="14"/>
      <c r="E18" s="15" t="s">
        <v>994</v>
      </c>
      <c r="F18" s="16">
        <v>0.58399999999999996</v>
      </c>
      <c r="G18" s="14"/>
      <c r="H18" s="16"/>
      <c r="I18" s="14"/>
    </row>
    <row r="19" spans="1:9" ht="25">
      <c r="A19" s="13"/>
      <c r="B19" s="14"/>
      <c r="C19" s="14"/>
      <c r="D19" s="14"/>
      <c r="E19" s="15" t="s">
        <v>993</v>
      </c>
      <c r="F19" s="16">
        <v>5.7249999999999996</v>
      </c>
      <c r="G19" s="14"/>
      <c r="H19" s="16"/>
      <c r="I19" s="14"/>
    </row>
    <row r="20" spans="1:9" ht="25">
      <c r="A20" s="13"/>
      <c r="B20" s="14"/>
      <c r="C20" s="14"/>
      <c r="D20" s="14"/>
      <c r="E20" s="15" t="s">
        <v>992</v>
      </c>
      <c r="F20" s="16">
        <v>0.35499999999999998</v>
      </c>
      <c r="G20" s="14"/>
      <c r="H20" s="16"/>
      <c r="I20" s="14"/>
    </row>
    <row r="21" spans="1:9">
      <c r="A21" s="13"/>
      <c r="B21" s="14"/>
      <c r="C21" s="14"/>
      <c r="D21" s="14"/>
      <c r="E21" s="15" t="s">
        <v>991</v>
      </c>
      <c r="F21" s="16">
        <v>38.279000000000003</v>
      </c>
      <c r="G21" s="14"/>
      <c r="H21" s="16"/>
      <c r="I21" s="14"/>
    </row>
    <row r="22" spans="1:9" ht="13">
      <c r="A22" s="13"/>
      <c r="B22" s="14" t="s">
        <v>406</v>
      </c>
      <c r="C22" s="19" t="s">
        <v>260</v>
      </c>
      <c r="D22" s="14"/>
      <c r="E22" s="20" t="s">
        <v>31</v>
      </c>
      <c r="F22" s="16"/>
      <c r="G22" s="19" t="s">
        <v>23</v>
      </c>
      <c r="H22" s="21">
        <v>59.124000000000002</v>
      </c>
      <c r="I22" s="14"/>
    </row>
    <row r="23" spans="1:9">
      <c r="A23" s="13"/>
      <c r="B23" s="14"/>
      <c r="C23" s="14"/>
      <c r="D23" s="14"/>
      <c r="E23" s="15" t="s">
        <v>990</v>
      </c>
      <c r="F23" s="16">
        <v>59.124000000000002</v>
      </c>
      <c r="G23" s="14"/>
      <c r="H23" s="16"/>
      <c r="I23" s="14"/>
    </row>
    <row r="24" spans="1:9" ht="13">
      <c r="A24" s="13"/>
      <c r="B24" s="14" t="s">
        <v>405</v>
      </c>
      <c r="C24" s="19" t="s">
        <v>261</v>
      </c>
      <c r="D24" s="14"/>
      <c r="E24" s="20" t="s">
        <v>33</v>
      </c>
      <c r="F24" s="16"/>
      <c r="G24" s="19" t="s">
        <v>23</v>
      </c>
      <c r="H24" s="21">
        <v>11.45</v>
      </c>
      <c r="I24" s="14"/>
    </row>
    <row r="25" spans="1:9">
      <c r="A25" s="13"/>
      <c r="B25" s="14"/>
      <c r="C25" s="14"/>
      <c r="D25" s="14"/>
      <c r="E25" s="15" t="s">
        <v>989</v>
      </c>
      <c r="F25" s="16">
        <v>11.45</v>
      </c>
      <c r="G25" s="14"/>
      <c r="H25" s="16"/>
      <c r="I25" s="14"/>
    </row>
    <row r="26" spans="1:9" ht="26">
      <c r="A26" s="13"/>
      <c r="B26" s="14" t="s">
        <v>403</v>
      </c>
      <c r="C26" s="19" t="s">
        <v>262</v>
      </c>
      <c r="D26" s="14"/>
      <c r="E26" s="20" t="s">
        <v>35</v>
      </c>
      <c r="F26" s="16"/>
      <c r="G26" s="19" t="s">
        <v>23</v>
      </c>
      <c r="H26" s="21">
        <v>199.47399999999999</v>
      </c>
      <c r="I26" s="14"/>
    </row>
    <row r="27" spans="1:9">
      <c r="A27" s="13"/>
      <c r="B27" s="14"/>
      <c r="C27" s="14"/>
      <c r="D27" s="14"/>
      <c r="E27" s="15" t="s">
        <v>988</v>
      </c>
      <c r="F27" s="16">
        <v>42.878999999999998</v>
      </c>
      <c r="G27" s="14"/>
      <c r="H27" s="16"/>
      <c r="I27" s="14"/>
    </row>
    <row r="28" spans="1:9">
      <c r="A28" s="13"/>
      <c r="B28" s="14"/>
      <c r="C28" s="14"/>
      <c r="D28" s="14"/>
      <c r="E28" s="15" t="s">
        <v>987</v>
      </c>
      <c r="F28" s="16">
        <v>156.595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986</v>
      </c>
      <c r="F29" s="16">
        <v>199.47399999999999</v>
      </c>
      <c r="G29" s="14"/>
      <c r="H29" s="16"/>
      <c r="I29" s="14"/>
    </row>
    <row r="30" spans="1:9" ht="26">
      <c r="A30" s="13"/>
      <c r="B30" s="14" t="s">
        <v>379</v>
      </c>
      <c r="C30" s="19" t="s">
        <v>263</v>
      </c>
      <c r="D30" s="14"/>
      <c r="E30" s="20" t="s">
        <v>37</v>
      </c>
      <c r="F30" s="16"/>
      <c r="G30" s="19" t="s">
        <v>38</v>
      </c>
      <c r="H30" s="21">
        <v>152</v>
      </c>
      <c r="I30" s="14"/>
    </row>
    <row r="31" spans="1:9">
      <c r="A31" s="13"/>
      <c r="B31" s="14"/>
      <c r="C31" s="14"/>
      <c r="D31" s="14"/>
      <c r="E31" s="15" t="s">
        <v>985</v>
      </c>
      <c r="F31" s="16">
        <v>152</v>
      </c>
      <c r="G31" s="14"/>
      <c r="H31" s="16"/>
      <c r="I31" s="14"/>
    </row>
    <row r="32" spans="1:9" ht="13">
      <c r="A32" s="13"/>
      <c r="B32" s="14" t="s">
        <v>984</v>
      </c>
      <c r="C32" s="19" t="s">
        <v>265</v>
      </c>
      <c r="D32" s="14"/>
      <c r="E32" s="20" t="s">
        <v>40</v>
      </c>
      <c r="F32" s="16"/>
      <c r="G32" s="19" t="s">
        <v>41</v>
      </c>
      <c r="H32" s="21">
        <v>5516.951</v>
      </c>
      <c r="I32" s="14"/>
    </row>
    <row r="33" spans="1:9">
      <c r="A33" s="13"/>
      <c r="B33" s="14"/>
      <c r="C33" s="14"/>
      <c r="D33" s="14"/>
      <c r="E33" s="15" t="s">
        <v>983</v>
      </c>
      <c r="F33" s="16">
        <v>5516.951</v>
      </c>
      <c r="G33" s="14"/>
      <c r="H33" s="16"/>
      <c r="I33" s="14"/>
    </row>
    <row r="34" spans="1:9" ht="13">
      <c r="A34" s="13"/>
      <c r="B34" s="14" t="s">
        <v>982</v>
      </c>
      <c r="C34" s="19" t="s">
        <v>267</v>
      </c>
      <c r="D34" s="14"/>
      <c r="E34" s="20" t="s">
        <v>43</v>
      </c>
      <c r="F34" s="16"/>
      <c r="G34" s="19" t="s">
        <v>44</v>
      </c>
      <c r="H34" s="21">
        <v>8</v>
      </c>
      <c r="I34" s="14"/>
    </row>
    <row r="35" spans="1:9">
      <c r="A35" s="13"/>
      <c r="B35" s="14"/>
      <c r="C35" s="14"/>
      <c r="D35" s="14"/>
      <c r="E35" s="15" t="s">
        <v>981</v>
      </c>
      <c r="F35" s="16">
        <v>6</v>
      </c>
      <c r="G35" s="14"/>
      <c r="H35" s="16"/>
      <c r="I35" s="14"/>
    </row>
    <row r="36" spans="1:9">
      <c r="A36" s="13"/>
      <c r="B36" s="14"/>
      <c r="C36" s="14"/>
      <c r="D36" s="14"/>
      <c r="E36" s="15" t="s">
        <v>980</v>
      </c>
      <c r="F36" s="16"/>
      <c r="G36" s="14"/>
      <c r="H36" s="16"/>
      <c r="I36" s="14"/>
    </row>
    <row r="37" spans="1:9">
      <c r="A37" s="13"/>
      <c r="B37" s="14"/>
      <c r="C37" s="14"/>
      <c r="D37" s="14"/>
      <c r="E37" s="15" t="s">
        <v>979</v>
      </c>
      <c r="F37" s="16">
        <v>1</v>
      </c>
      <c r="G37" s="14"/>
      <c r="H37" s="16"/>
      <c r="I37" s="14"/>
    </row>
    <row r="38" spans="1:9">
      <c r="A38" s="13"/>
      <c r="B38" s="14"/>
      <c r="C38" s="14"/>
      <c r="D38" s="14"/>
      <c r="E38" s="15" t="s">
        <v>978</v>
      </c>
      <c r="F38" s="16">
        <v>1</v>
      </c>
      <c r="G38" s="14"/>
      <c r="H38" s="16"/>
      <c r="I38" s="14"/>
    </row>
    <row r="39" spans="1:9">
      <c r="A39" s="13"/>
      <c r="B39" s="14"/>
      <c r="C39" s="14"/>
      <c r="D39" s="14"/>
      <c r="E39" s="15" t="s">
        <v>977</v>
      </c>
      <c r="F39" s="16">
        <v>8</v>
      </c>
      <c r="G39" s="14"/>
      <c r="H39" s="16"/>
      <c r="I39" s="14"/>
    </row>
    <row r="40" spans="1:9" ht="26">
      <c r="A40" s="13"/>
      <c r="B40" s="14" t="s">
        <v>973</v>
      </c>
      <c r="C40" s="19" t="s">
        <v>269</v>
      </c>
      <c r="D40" s="14"/>
      <c r="E40" s="20" t="s">
        <v>46</v>
      </c>
      <c r="F40" s="16"/>
      <c r="G40" s="19" t="s">
        <v>41</v>
      </c>
      <c r="H40" s="21">
        <v>1626.47</v>
      </c>
      <c r="I40" s="14"/>
    </row>
    <row r="41" spans="1:9" ht="25">
      <c r="A41" s="13"/>
      <c r="B41" s="14" t="s">
        <v>973</v>
      </c>
      <c r="C41" s="14"/>
      <c r="D41" s="14" t="s">
        <v>976</v>
      </c>
      <c r="E41" s="15" t="s">
        <v>975</v>
      </c>
      <c r="F41" s="16"/>
      <c r="G41" s="14" t="s">
        <v>41</v>
      </c>
      <c r="H41" s="16">
        <v>1362.42</v>
      </c>
      <c r="I41" s="14"/>
    </row>
    <row r="42" spans="1:9" ht="25">
      <c r="A42" s="13"/>
      <c r="B42" s="14"/>
      <c r="C42" s="14"/>
      <c r="D42" s="14"/>
      <c r="E42" s="15" t="s">
        <v>974</v>
      </c>
      <c r="F42" s="16">
        <v>1362.42</v>
      </c>
      <c r="G42" s="14"/>
      <c r="H42" s="16"/>
      <c r="I42" s="14"/>
    </row>
    <row r="43" spans="1:9" ht="25">
      <c r="A43" s="13"/>
      <c r="B43" s="14" t="s">
        <v>973</v>
      </c>
      <c r="C43" s="14"/>
      <c r="D43" s="14" t="s">
        <v>972</v>
      </c>
      <c r="E43" s="15" t="s">
        <v>971</v>
      </c>
      <c r="F43" s="16"/>
      <c r="G43" s="14" t="s">
        <v>41</v>
      </c>
      <c r="H43" s="16">
        <v>264.05</v>
      </c>
      <c r="I43" s="14"/>
    </row>
    <row r="44" spans="1:9" ht="25">
      <c r="A44" s="13"/>
      <c r="B44" s="14"/>
      <c r="C44" s="14"/>
      <c r="D44" s="14"/>
      <c r="E44" s="15" t="s">
        <v>963</v>
      </c>
      <c r="F44" s="16">
        <v>264.05</v>
      </c>
      <c r="G44" s="14"/>
      <c r="H44" s="16"/>
      <c r="I44" s="14"/>
    </row>
    <row r="45" spans="1:9" ht="26">
      <c r="A45" s="13"/>
      <c r="B45" s="14" t="s">
        <v>970</v>
      </c>
      <c r="C45" s="19" t="s">
        <v>270</v>
      </c>
      <c r="D45" s="14"/>
      <c r="E45" s="20" t="s">
        <v>48</v>
      </c>
      <c r="F45" s="16"/>
      <c r="G45" s="19" t="s">
        <v>41</v>
      </c>
      <c r="H45" s="21">
        <v>5.78</v>
      </c>
      <c r="I45" s="14"/>
    </row>
    <row r="46" spans="1:9">
      <c r="A46" s="13"/>
      <c r="B46" s="14"/>
      <c r="C46" s="14"/>
      <c r="D46" s="14"/>
      <c r="E46" s="15" t="s">
        <v>969</v>
      </c>
      <c r="F46" s="16">
        <v>4.28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968</v>
      </c>
      <c r="F47" s="16">
        <v>1.5</v>
      </c>
      <c r="G47" s="14"/>
      <c r="H47" s="16"/>
      <c r="I47" s="14"/>
    </row>
    <row r="48" spans="1:9">
      <c r="A48" s="13"/>
      <c r="B48" s="14"/>
      <c r="C48" s="14"/>
      <c r="D48" s="14"/>
      <c r="E48" s="15" t="s">
        <v>967</v>
      </c>
      <c r="F48" s="16">
        <v>5.78</v>
      </c>
      <c r="G48" s="14"/>
      <c r="H48" s="16"/>
      <c r="I48" s="14"/>
    </row>
    <row r="49" spans="1:9" ht="26">
      <c r="A49" s="13"/>
      <c r="B49" s="14" t="s">
        <v>966</v>
      </c>
      <c r="C49" s="19" t="s">
        <v>271</v>
      </c>
      <c r="D49" s="14"/>
      <c r="E49" s="20" t="s">
        <v>50</v>
      </c>
      <c r="F49" s="16"/>
      <c r="G49" s="19" t="s">
        <v>41</v>
      </c>
      <c r="H49" s="21">
        <v>264.05</v>
      </c>
      <c r="I49" s="14"/>
    </row>
    <row r="50" spans="1:9" ht="25">
      <c r="A50" s="13"/>
      <c r="B50" s="14" t="s">
        <v>966</v>
      </c>
      <c r="C50" s="14"/>
      <c r="D50" s="14" t="s">
        <v>965</v>
      </c>
      <c r="E50" s="15" t="s">
        <v>964</v>
      </c>
      <c r="F50" s="16"/>
      <c r="G50" s="14" t="s">
        <v>41</v>
      </c>
      <c r="H50" s="16">
        <v>264.05</v>
      </c>
      <c r="I50" s="14"/>
    </row>
    <row r="51" spans="1:9" ht="25">
      <c r="A51" s="13"/>
      <c r="B51" s="14"/>
      <c r="C51" s="14"/>
      <c r="D51" s="14"/>
      <c r="E51" s="15" t="s">
        <v>963</v>
      </c>
      <c r="F51" s="16">
        <v>264.05</v>
      </c>
      <c r="G51" s="14"/>
      <c r="H51" s="16"/>
      <c r="I51" s="14"/>
    </row>
    <row r="52" spans="1:9" ht="26">
      <c r="A52" s="13"/>
      <c r="B52" s="14" t="s">
        <v>962</v>
      </c>
      <c r="C52" s="19" t="s">
        <v>272</v>
      </c>
      <c r="D52" s="14"/>
      <c r="E52" s="20" t="s">
        <v>52</v>
      </c>
      <c r="F52" s="16"/>
      <c r="G52" s="19" t="s">
        <v>38</v>
      </c>
      <c r="H52" s="21">
        <v>1436.35</v>
      </c>
      <c r="I52" s="14"/>
    </row>
    <row r="53" spans="1:9">
      <c r="A53" s="13"/>
      <c r="B53" s="14"/>
      <c r="C53" s="14"/>
      <c r="D53" s="14"/>
      <c r="E53" s="15" t="s">
        <v>961</v>
      </c>
      <c r="F53" s="16">
        <v>10.199999999999999</v>
      </c>
      <c r="G53" s="14"/>
      <c r="H53" s="16"/>
      <c r="I53" s="14"/>
    </row>
    <row r="54" spans="1:9" ht="25">
      <c r="A54" s="13"/>
      <c r="B54" s="14"/>
      <c r="C54" s="14"/>
      <c r="D54" s="14"/>
      <c r="E54" s="15" t="s">
        <v>960</v>
      </c>
      <c r="F54" s="16">
        <v>419.61</v>
      </c>
      <c r="G54" s="14"/>
      <c r="H54" s="16"/>
      <c r="I54" s="14"/>
    </row>
    <row r="55" spans="1:9">
      <c r="A55" s="13"/>
      <c r="B55" s="14"/>
      <c r="C55" s="14"/>
      <c r="D55" s="14"/>
      <c r="E55" s="15" t="s">
        <v>959</v>
      </c>
      <c r="F55" s="16">
        <v>414.56</v>
      </c>
      <c r="G55" s="14"/>
      <c r="H55" s="16"/>
      <c r="I55" s="14"/>
    </row>
    <row r="56" spans="1:9">
      <c r="A56" s="13"/>
      <c r="B56" s="14"/>
      <c r="C56" s="14"/>
      <c r="D56" s="14"/>
      <c r="E56" s="15" t="s">
        <v>958</v>
      </c>
      <c r="F56" s="16">
        <v>177.73</v>
      </c>
      <c r="G56" s="14"/>
      <c r="H56" s="16"/>
      <c r="I56" s="14"/>
    </row>
    <row r="57" spans="1:9">
      <c r="A57" s="13"/>
      <c r="B57" s="14"/>
      <c r="C57" s="14"/>
      <c r="D57" s="14"/>
      <c r="E57" s="15" t="s">
        <v>957</v>
      </c>
      <c r="F57" s="16">
        <v>414.25</v>
      </c>
      <c r="G57" s="14"/>
      <c r="H57" s="16"/>
      <c r="I57" s="14"/>
    </row>
    <row r="58" spans="1:9">
      <c r="A58" s="13"/>
      <c r="B58" s="14"/>
      <c r="C58" s="14"/>
      <c r="D58" s="14"/>
      <c r="E58" s="15" t="s">
        <v>956</v>
      </c>
      <c r="F58" s="16">
        <v>1436.35</v>
      </c>
      <c r="G58" s="14"/>
      <c r="H58" s="16"/>
      <c r="I58" s="14"/>
    </row>
    <row r="59" spans="1:9" ht="13">
      <c r="A59" s="13"/>
      <c r="B59" s="14" t="s">
        <v>955</v>
      </c>
      <c r="C59" s="19" t="s">
        <v>273</v>
      </c>
      <c r="D59" s="14"/>
      <c r="E59" s="20" t="s">
        <v>54</v>
      </c>
      <c r="F59" s="16"/>
      <c r="G59" s="19" t="s">
        <v>20</v>
      </c>
      <c r="H59" s="21">
        <v>2905.0549999999998</v>
      </c>
      <c r="I59" s="14"/>
    </row>
    <row r="60" spans="1:9">
      <c r="A60" s="13"/>
      <c r="B60" s="14" t="s">
        <v>955</v>
      </c>
      <c r="C60" s="14"/>
      <c r="D60" s="14" t="s">
        <v>954</v>
      </c>
      <c r="E60" s="15" t="s">
        <v>953</v>
      </c>
      <c r="F60" s="16"/>
      <c r="G60" s="14" t="s">
        <v>20</v>
      </c>
      <c r="H60" s="16">
        <v>2905.0549999999998</v>
      </c>
      <c r="I60" s="14"/>
    </row>
    <row r="61" spans="1:9" ht="26">
      <c r="A61" s="13"/>
      <c r="B61" s="14"/>
      <c r="C61" s="14"/>
      <c r="D61" s="14"/>
      <c r="E61" s="23" t="s">
        <v>952</v>
      </c>
      <c r="F61" s="16"/>
      <c r="G61" s="14"/>
      <c r="H61" s="16"/>
      <c r="I61" s="14"/>
    </row>
    <row r="62" spans="1:9">
      <c r="A62" s="13"/>
      <c r="B62" s="14"/>
      <c r="C62" s="14"/>
      <c r="D62" s="14"/>
      <c r="E62" s="15" t="s">
        <v>951</v>
      </c>
      <c r="F62" s="16">
        <v>1.5620000000000001</v>
      </c>
      <c r="G62" s="14"/>
      <c r="H62" s="16"/>
      <c r="I62" s="14"/>
    </row>
    <row r="63" spans="1:9" ht="25">
      <c r="A63" s="13"/>
      <c r="B63" s="14"/>
      <c r="C63" s="14"/>
      <c r="D63" s="14"/>
      <c r="E63" s="15" t="s">
        <v>950</v>
      </c>
      <c r="F63" s="16">
        <v>33.524999999999999</v>
      </c>
      <c r="G63" s="14"/>
      <c r="H63" s="16"/>
      <c r="I63" s="14"/>
    </row>
    <row r="64" spans="1:9" ht="25">
      <c r="A64" s="13"/>
      <c r="B64" s="14"/>
      <c r="C64" s="14"/>
      <c r="D64" s="14"/>
      <c r="E64" s="15" t="s">
        <v>949</v>
      </c>
      <c r="F64" s="16">
        <v>0.94199999999999995</v>
      </c>
      <c r="G64" s="14"/>
      <c r="H64" s="16"/>
      <c r="I64" s="14"/>
    </row>
    <row r="65" spans="1:9" ht="25">
      <c r="A65" s="13"/>
      <c r="B65" s="14"/>
      <c r="C65" s="14"/>
      <c r="D65" s="14"/>
      <c r="E65" s="15" t="s">
        <v>948</v>
      </c>
      <c r="F65" s="16">
        <v>1.2849999999999999</v>
      </c>
      <c r="G65" s="14"/>
      <c r="H65" s="16"/>
      <c r="I65" s="14"/>
    </row>
    <row r="66" spans="1:9" ht="25">
      <c r="A66" s="13"/>
      <c r="B66" s="14"/>
      <c r="C66" s="14"/>
      <c r="D66" s="14"/>
      <c r="E66" s="15" t="s">
        <v>947</v>
      </c>
      <c r="F66" s="16">
        <v>12.595000000000001</v>
      </c>
      <c r="G66" s="14"/>
      <c r="H66" s="16"/>
      <c r="I66" s="14"/>
    </row>
    <row r="67" spans="1:9" ht="25">
      <c r="A67" s="13"/>
      <c r="B67" s="14"/>
      <c r="C67" s="14"/>
      <c r="D67" s="14"/>
      <c r="E67" s="15" t="s">
        <v>946</v>
      </c>
      <c r="F67" s="16">
        <v>0.78100000000000003</v>
      </c>
      <c r="G67" s="14"/>
      <c r="H67" s="16"/>
      <c r="I67" s="14"/>
    </row>
    <row r="68" spans="1:9">
      <c r="A68" s="13"/>
      <c r="B68" s="14"/>
      <c r="C68" s="14"/>
      <c r="D68" s="14"/>
      <c r="E68" s="15" t="s">
        <v>396</v>
      </c>
      <c r="F68" s="16">
        <v>2.1019999999999999</v>
      </c>
      <c r="G68" s="14"/>
      <c r="H68" s="16"/>
      <c r="I68" s="14"/>
    </row>
    <row r="69" spans="1:9">
      <c r="A69" s="13"/>
      <c r="B69" s="14"/>
      <c r="C69" s="14"/>
      <c r="D69" s="14"/>
      <c r="E69" s="15" t="s">
        <v>945</v>
      </c>
      <c r="F69" s="16">
        <v>188.892</v>
      </c>
      <c r="G69" s="14"/>
      <c r="H69" s="16"/>
      <c r="I69" s="14"/>
    </row>
    <row r="70" spans="1:9">
      <c r="A70" s="13"/>
      <c r="B70" s="14"/>
      <c r="C70" s="14"/>
      <c r="D70" s="14"/>
      <c r="E70" s="15" t="s">
        <v>944</v>
      </c>
      <c r="F70" s="16">
        <v>141.898</v>
      </c>
      <c r="G70" s="14"/>
      <c r="H70" s="16"/>
      <c r="I70" s="14"/>
    </row>
    <row r="71" spans="1:9">
      <c r="A71" s="13"/>
      <c r="B71" s="14"/>
      <c r="C71" s="14"/>
      <c r="D71" s="14"/>
      <c r="E71" s="15" t="s">
        <v>393</v>
      </c>
      <c r="F71" s="16">
        <v>20.61</v>
      </c>
      <c r="G71" s="14"/>
      <c r="H71" s="16"/>
      <c r="I71" s="14"/>
    </row>
    <row r="72" spans="1:9" ht="25">
      <c r="A72" s="13"/>
      <c r="B72" s="14"/>
      <c r="C72" s="14"/>
      <c r="D72" s="14"/>
      <c r="E72" s="15" t="s">
        <v>943</v>
      </c>
      <c r="F72" s="16">
        <v>102.91</v>
      </c>
      <c r="G72" s="14"/>
      <c r="H72" s="16"/>
      <c r="I72" s="14"/>
    </row>
    <row r="73" spans="1:9" ht="25">
      <c r="A73" s="13"/>
      <c r="B73" s="14"/>
      <c r="C73" s="14"/>
      <c r="D73" s="14"/>
      <c r="E73" s="15" t="s">
        <v>942</v>
      </c>
      <c r="F73" s="16">
        <v>402.68700000000001</v>
      </c>
      <c r="G73" s="14"/>
      <c r="H73" s="16"/>
      <c r="I73" s="14"/>
    </row>
    <row r="74" spans="1:9">
      <c r="A74" s="13"/>
      <c r="B74" s="14"/>
      <c r="C74" s="14"/>
      <c r="D74" s="14"/>
      <c r="E74" s="15" t="s">
        <v>941</v>
      </c>
      <c r="F74" s="16">
        <v>0.6</v>
      </c>
      <c r="G74" s="14"/>
      <c r="H74" s="16"/>
      <c r="I74" s="14"/>
    </row>
    <row r="75" spans="1:9" ht="25">
      <c r="A75" s="13"/>
      <c r="B75" s="14"/>
      <c r="C75" s="14"/>
      <c r="D75" s="14"/>
      <c r="E75" s="15" t="s">
        <v>940</v>
      </c>
      <c r="F75" s="16">
        <v>143.054</v>
      </c>
      <c r="G75" s="14"/>
      <c r="H75" s="16"/>
      <c r="I75" s="14"/>
    </row>
    <row r="76" spans="1:9" ht="25">
      <c r="A76" s="13"/>
      <c r="B76" s="14"/>
      <c r="C76" s="14"/>
      <c r="D76" s="14"/>
      <c r="E76" s="15" t="s">
        <v>939</v>
      </c>
      <c r="F76" s="16">
        <v>166.352</v>
      </c>
      <c r="G76" s="14"/>
      <c r="H76" s="16"/>
      <c r="I76" s="14"/>
    </row>
    <row r="77" spans="1:9">
      <c r="A77" s="13"/>
      <c r="B77" s="14"/>
      <c r="C77" s="14"/>
      <c r="D77" s="14"/>
      <c r="E77" s="15" t="s">
        <v>938</v>
      </c>
      <c r="F77" s="16">
        <v>2.0539999999999998</v>
      </c>
      <c r="G77" s="14"/>
      <c r="H77" s="16"/>
      <c r="I77" s="14"/>
    </row>
    <row r="78" spans="1:9">
      <c r="A78" s="13"/>
      <c r="B78" s="14"/>
      <c r="C78" s="14"/>
      <c r="D78" s="14"/>
      <c r="E78" s="15" t="s">
        <v>937</v>
      </c>
      <c r="F78" s="16">
        <v>0.495</v>
      </c>
      <c r="G78" s="14"/>
      <c r="H78" s="16"/>
      <c r="I78" s="14"/>
    </row>
    <row r="79" spans="1:9" ht="25">
      <c r="A79" s="13"/>
      <c r="B79" s="14"/>
      <c r="C79" s="14"/>
      <c r="D79" s="14"/>
      <c r="E79" s="15" t="s">
        <v>936</v>
      </c>
      <c r="F79" s="16">
        <v>142.58699999999999</v>
      </c>
      <c r="G79" s="14"/>
      <c r="H79" s="16"/>
      <c r="I79" s="14"/>
    </row>
    <row r="80" spans="1:9" ht="25">
      <c r="A80" s="13"/>
      <c r="B80" s="14"/>
      <c r="C80" s="14"/>
      <c r="D80" s="14"/>
      <c r="E80" s="15" t="s">
        <v>935</v>
      </c>
      <c r="F80" s="16">
        <v>35.034999999999997</v>
      </c>
      <c r="G80" s="14"/>
      <c r="H80" s="16"/>
      <c r="I80" s="14"/>
    </row>
    <row r="81" spans="1:9">
      <c r="A81" s="13"/>
      <c r="B81" s="14"/>
      <c r="C81" s="14"/>
      <c r="D81" s="14"/>
      <c r="E81" s="15" t="s">
        <v>934</v>
      </c>
      <c r="F81" s="16">
        <v>7.4649999999999999</v>
      </c>
      <c r="G81" s="14"/>
      <c r="H81" s="16"/>
      <c r="I81" s="14"/>
    </row>
    <row r="82" spans="1:9">
      <c r="A82" s="13"/>
      <c r="B82" s="14"/>
      <c r="C82" s="14"/>
      <c r="D82" s="14"/>
      <c r="E82" s="15" t="s">
        <v>933</v>
      </c>
      <c r="F82" s="16">
        <v>10.356</v>
      </c>
      <c r="G82" s="14"/>
      <c r="H82" s="16"/>
      <c r="I82" s="14"/>
    </row>
    <row r="83" spans="1:9">
      <c r="A83" s="13"/>
      <c r="B83" s="14"/>
      <c r="C83" s="14"/>
      <c r="D83" s="14"/>
      <c r="E83" s="15" t="s">
        <v>932</v>
      </c>
      <c r="F83" s="16">
        <v>1044.8679999999999</v>
      </c>
      <c r="G83" s="14"/>
      <c r="H83" s="16"/>
      <c r="I83" s="14"/>
    </row>
    <row r="84" spans="1:9">
      <c r="A84" s="13"/>
      <c r="B84" s="14"/>
      <c r="C84" s="14"/>
      <c r="D84" s="14"/>
      <c r="E84" s="15" t="s">
        <v>931</v>
      </c>
      <c r="F84" s="16">
        <v>410.4</v>
      </c>
      <c r="G84" s="14"/>
      <c r="H84" s="16"/>
      <c r="I84" s="14"/>
    </row>
    <row r="85" spans="1:9">
      <c r="A85" s="13"/>
      <c r="B85" s="14"/>
      <c r="C85" s="14"/>
      <c r="D85" s="14"/>
      <c r="E85" s="15" t="s">
        <v>930</v>
      </c>
      <c r="F85" s="16">
        <v>25.721</v>
      </c>
      <c r="G85" s="14"/>
      <c r="H85" s="16"/>
      <c r="I85" s="14"/>
    </row>
    <row r="86" spans="1:9">
      <c r="A86" s="13"/>
      <c r="B86" s="14"/>
      <c r="C86" s="14"/>
      <c r="D86" s="14"/>
      <c r="E86" s="15" t="s">
        <v>929</v>
      </c>
      <c r="F86" s="16">
        <v>5.94</v>
      </c>
      <c r="G86" s="14"/>
      <c r="H86" s="16"/>
      <c r="I86" s="14"/>
    </row>
    <row r="87" spans="1:9">
      <c r="A87" s="13"/>
      <c r="B87" s="14"/>
      <c r="C87" s="14"/>
      <c r="D87" s="14"/>
      <c r="E87" s="15" t="s">
        <v>928</v>
      </c>
      <c r="F87" s="16">
        <v>0.13900000000000001</v>
      </c>
      <c r="G87" s="14"/>
      <c r="H87" s="16"/>
      <c r="I87" s="14"/>
    </row>
    <row r="88" spans="1:9">
      <c r="A88" s="13"/>
      <c r="B88" s="14"/>
      <c r="C88" s="14"/>
      <c r="D88" s="14"/>
      <c r="E88" s="15" t="s">
        <v>927</v>
      </c>
      <c r="F88" s="16">
        <v>0.2</v>
      </c>
      <c r="G88" s="14"/>
      <c r="H88" s="16"/>
      <c r="I88" s="14"/>
    </row>
    <row r="89" spans="1:9" ht="25">
      <c r="A89" s="13"/>
      <c r="B89" s="14"/>
      <c r="C89" s="14"/>
      <c r="D89" s="14"/>
      <c r="E89" s="15" t="s">
        <v>926</v>
      </c>
      <c r="F89" s="16">
        <v>2905.0540000000001</v>
      </c>
      <c r="G89" s="14"/>
      <c r="H89" s="16"/>
      <c r="I89" s="14"/>
    </row>
    <row r="90" spans="1:9" ht="26">
      <c r="A90" s="13"/>
      <c r="B90" s="14" t="s">
        <v>925</v>
      </c>
      <c r="C90" s="19" t="s">
        <v>274</v>
      </c>
      <c r="D90" s="14"/>
      <c r="E90" s="20" t="s">
        <v>56</v>
      </c>
      <c r="F90" s="16"/>
      <c r="G90" s="19" t="s">
        <v>23</v>
      </c>
      <c r="H90" s="21">
        <v>13.25</v>
      </c>
      <c r="I90" s="14"/>
    </row>
    <row r="91" spans="1:9" ht="25">
      <c r="A91" s="13"/>
      <c r="B91" s="14" t="s">
        <v>925</v>
      </c>
      <c r="C91" s="14"/>
      <c r="D91" s="14" t="s">
        <v>924</v>
      </c>
      <c r="E91" s="15" t="s">
        <v>923</v>
      </c>
      <c r="F91" s="16"/>
      <c r="G91" s="14" t="s">
        <v>23</v>
      </c>
      <c r="H91" s="16">
        <v>13.25</v>
      </c>
      <c r="I91" s="14"/>
    </row>
    <row r="92" spans="1:9" ht="25">
      <c r="A92" s="13"/>
      <c r="B92" s="14"/>
      <c r="C92" s="14"/>
      <c r="D92" s="14"/>
      <c r="E92" s="15" t="s">
        <v>922</v>
      </c>
      <c r="F92" s="16">
        <v>10.717000000000001</v>
      </c>
      <c r="G92" s="14"/>
      <c r="H92" s="16"/>
      <c r="I92" s="14"/>
    </row>
    <row r="93" spans="1:9">
      <c r="A93" s="13"/>
      <c r="B93" s="14"/>
      <c r="C93" s="14"/>
      <c r="D93" s="14"/>
      <c r="E93" s="15" t="s">
        <v>921</v>
      </c>
      <c r="F93" s="16">
        <v>2.4750000000000001</v>
      </c>
      <c r="G93" s="14"/>
      <c r="H93" s="16"/>
      <c r="I93" s="14"/>
    </row>
    <row r="94" spans="1:9">
      <c r="A94" s="13"/>
      <c r="B94" s="14"/>
      <c r="C94" s="14"/>
      <c r="D94" s="14"/>
      <c r="E94" s="15" t="s">
        <v>920</v>
      </c>
      <c r="F94" s="16">
        <v>5.8000000000000003E-2</v>
      </c>
      <c r="G94" s="14"/>
      <c r="H94" s="16"/>
      <c r="I94" s="14"/>
    </row>
    <row r="95" spans="1:9">
      <c r="A95" s="13"/>
      <c r="B95" s="14"/>
      <c r="C95" s="14"/>
      <c r="D95" s="14"/>
      <c r="E95" s="15" t="s">
        <v>919</v>
      </c>
      <c r="F95" s="16">
        <v>13.25</v>
      </c>
      <c r="G95" s="14"/>
      <c r="H95" s="16"/>
      <c r="I95" s="14"/>
    </row>
    <row r="96" spans="1:9" ht="13">
      <c r="A96" s="13"/>
      <c r="B96" s="14" t="s">
        <v>915</v>
      </c>
      <c r="C96" s="19" t="s">
        <v>275</v>
      </c>
      <c r="D96" s="14"/>
      <c r="E96" s="20" t="s">
        <v>58</v>
      </c>
      <c r="F96" s="16"/>
      <c r="G96" s="19" t="s">
        <v>41</v>
      </c>
      <c r="H96" s="21">
        <v>11726.2</v>
      </c>
      <c r="I96" s="14"/>
    </row>
    <row r="97" spans="1:9">
      <c r="A97" s="13"/>
      <c r="B97" s="14" t="s">
        <v>915</v>
      </c>
      <c r="C97" s="14"/>
      <c r="D97" s="14" t="s">
        <v>918</v>
      </c>
      <c r="E97" s="15" t="s">
        <v>917</v>
      </c>
      <c r="F97" s="16"/>
      <c r="G97" s="14" t="s">
        <v>41</v>
      </c>
      <c r="H97" s="16">
        <v>1775</v>
      </c>
      <c r="I97" s="14"/>
    </row>
    <row r="98" spans="1:9">
      <c r="A98" s="13"/>
      <c r="B98" s="14"/>
      <c r="C98" s="14"/>
      <c r="D98" s="14"/>
      <c r="E98" s="15" t="s">
        <v>916</v>
      </c>
      <c r="F98" s="16">
        <v>1775</v>
      </c>
      <c r="G98" s="14"/>
      <c r="H98" s="16"/>
      <c r="I98" s="14"/>
    </row>
    <row r="99" spans="1:9">
      <c r="A99" s="13"/>
      <c r="B99" s="14" t="s">
        <v>915</v>
      </c>
      <c r="C99" s="14"/>
      <c r="D99" s="14" t="s">
        <v>914</v>
      </c>
      <c r="E99" s="15" t="s">
        <v>913</v>
      </c>
      <c r="F99" s="16"/>
      <c r="G99" s="14" t="s">
        <v>41</v>
      </c>
      <c r="H99" s="16">
        <v>9951.2000000000007</v>
      </c>
      <c r="I99" s="14"/>
    </row>
    <row r="100" spans="1:9">
      <c r="A100" s="13"/>
      <c r="B100" s="14"/>
      <c r="C100" s="14"/>
      <c r="D100" s="14"/>
      <c r="E100" s="15" t="s">
        <v>912</v>
      </c>
      <c r="F100" s="16">
        <v>9951.2000000000007</v>
      </c>
      <c r="G100" s="14"/>
      <c r="H100" s="16"/>
      <c r="I100" s="14"/>
    </row>
    <row r="101" spans="1:9" ht="13">
      <c r="A101" s="13"/>
      <c r="B101" s="14" t="s">
        <v>911</v>
      </c>
      <c r="C101" s="19" t="s">
        <v>276</v>
      </c>
      <c r="D101" s="14"/>
      <c r="E101" s="20" t="s">
        <v>60</v>
      </c>
      <c r="F101" s="16"/>
      <c r="G101" s="19" t="s">
        <v>38</v>
      </c>
      <c r="H101" s="21">
        <v>795.2</v>
      </c>
      <c r="I101" s="14"/>
    </row>
    <row r="102" spans="1:9">
      <c r="A102" s="13"/>
      <c r="B102" s="14"/>
      <c r="C102" s="14"/>
      <c r="D102" s="14"/>
      <c r="E102" s="15" t="s">
        <v>910</v>
      </c>
      <c r="F102" s="16">
        <v>795.2</v>
      </c>
      <c r="G102" s="14"/>
      <c r="H102" s="16"/>
      <c r="I102" s="14"/>
    </row>
    <row r="103" spans="1:9" ht="13">
      <c r="A103" s="13"/>
      <c r="B103" s="14" t="s">
        <v>901</v>
      </c>
      <c r="C103" s="19" t="s">
        <v>277</v>
      </c>
      <c r="D103" s="14"/>
      <c r="E103" s="20" t="s">
        <v>62</v>
      </c>
      <c r="F103" s="16"/>
      <c r="G103" s="19" t="s">
        <v>63</v>
      </c>
      <c r="H103" s="21">
        <v>22011.5</v>
      </c>
      <c r="I103" s="14"/>
    </row>
    <row r="104" spans="1:9">
      <c r="A104" s="13"/>
      <c r="B104" s="14" t="s">
        <v>901</v>
      </c>
      <c r="C104" s="14"/>
      <c r="D104" s="14" t="s">
        <v>909</v>
      </c>
      <c r="E104" s="15" t="s">
        <v>908</v>
      </c>
      <c r="F104" s="16"/>
      <c r="G104" s="14" t="s">
        <v>63</v>
      </c>
      <c r="H104" s="16">
        <v>7825</v>
      </c>
      <c r="I104" s="14"/>
    </row>
    <row r="105" spans="1:9">
      <c r="A105" s="13"/>
      <c r="B105" s="14"/>
      <c r="C105" s="14"/>
      <c r="D105" s="14"/>
      <c r="E105" s="15" t="s">
        <v>898</v>
      </c>
      <c r="F105" s="16"/>
      <c r="G105" s="14"/>
      <c r="H105" s="16"/>
      <c r="I105" s="14"/>
    </row>
    <row r="106" spans="1:9" ht="25">
      <c r="A106" s="13"/>
      <c r="B106" s="14"/>
      <c r="C106" s="14"/>
      <c r="D106" s="14"/>
      <c r="E106" s="15" t="s">
        <v>907</v>
      </c>
      <c r="F106" s="16">
        <v>25</v>
      </c>
      <c r="G106" s="14"/>
      <c r="H106" s="16"/>
      <c r="I106" s="14"/>
    </row>
    <row r="107" spans="1:9">
      <c r="A107" s="13"/>
      <c r="B107" s="14"/>
      <c r="C107" s="14"/>
      <c r="D107" s="14"/>
      <c r="E107" s="15" t="s">
        <v>906</v>
      </c>
      <c r="F107" s="16">
        <v>3825</v>
      </c>
      <c r="G107" s="14"/>
      <c r="H107" s="16"/>
      <c r="I107" s="14"/>
    </row>
    <row r="108" spans="1:9">
      <c r="A108" s="13"/>
      <c r="B108" s="14"/>
      <c r="C108" s="14"/>
      <c r="D108" s="14"/>
      <c r="E108" s="15" t="s">
        <v>905</v>
      </c>
      <c r="F108" s="16">
        <v>3825</v>
      </c>
      <c r="G108" s="14"/>
      <c r="H108" s="16"/>
      <c r="I108" s="14"/>
    </row>
    <row r="109" spans="1:9">
      <c r="A109" s="13"/>
      <c r="B109" s="14"/>
      <c r="C109" s="14"/>
      <c r="D109" s="14"/>
      <c r="E109" s="15" t="s">
        <v>904</v>
      </c>
      <c r="F109" s="16">
        <v>120</v>
      </c>
      <c r="G109" s="14"/>
      <c r="H109" s="16"/>
      <c r="I109" s="14"/>
    </row>
    <row r="110" spans="1:9" ht="25">
      <c r="A110" s="13"/>
      <c r="B110" s="14"/>
      <c r="C110" s="14"/>
      <c r="D110" s="14"/>
      <c r="E110" s="15" t="s">
        <v>903</v>
      </c>
      <c r="F110" s="16">
        <v>30</v>
      </c>
      <c r="G110" s="14"/>
      <c r="H110" s="16"/>
      <c r="I110" s="14"/>
    </row>
    <row r="111" spans="1:9">
      <c r="A111" s="13"/>
      <c r="B111" s="14"/>
      <c r="C111" s="14"/>
      <c r="D111" s="14"/>
      <c r="E111" s="15" t="s">
        <v>902</v>
      </c>
      <c r="F111" s="16">
        <v>7825</v>
      </c>
      <c r="G111" s="14"/>
      <c r="H111" s="16"/>
      <c r="I111" s="14"/>
    </row>
    <row r="112" spans="1:9">
      <c r="A112" s="13"/>
      <c r="B112" s="14" t="s">
        <v>901</v>
      </c>
      <c r="C112" s="14"/>
      <c r="D112" s="14" t="s">
        <v>900</v>
      </c>
      <c r="E112" s="15" t="s">
        <v>899</v>
      </c>
      <c r="F112" s="16"/>
      <c r="G112" s="14" t="s">
        <v>63</v>
      </c>
      <c r="H112" s="16">
        <v>14186.5</v>
      </c>
      <c r="I112" s="14"/>
    </row>
    <row r="113" spans="1:9">
      <c r="A113" s="13"/>
      <c r="B113" s="14"/>
      <c r="C113" s="14"/>
      <c r="D113" s="14"/>
      <c r="E113" s="15" t="s">
        <v>898</v>
      </c>
      <c r="F113" s="16"/>
      <c r="G113" s="14"/>
      <c r="H113" s="16"/>
      <c r="I113" s="14"/>
    </row>
    <row r="114" spans="1:9">
      <c r="A114" s="13"/>
      <c r="B114" s="14"/>
      <c r="C114" s="14"/>
      <c r="D114" s="14"/>
      <c r="E114" s="15" t="s">
        <v>897</v>
      </c>
      <c r="F114" s="16">
        <v>10944</v>
      </c>
      <c r="G114" s="14"/>
      <c r="H114" s="16"/>
      <c r="I114" s="14"/>
    </row>
    <row r="115" spans="1:9" ht="25">
      <c r="A115" s="13"/>
      <c r="B115" s="14"/>
      <c r="C115" s="14"/>
      <c r="D115" s="14"/>
      <c r="E115" s="15" t="s">
        <v>896</v>
      </c>
      <c r="F115" s="16">
        <v>520</v>
      </c>
      <c r="G115" s="14"/>
      <c r="H115" s="16"/>
      <c r="I115" s="14"/>
    </row>
    <row r="116" spans="1:9" ht="25">
      <c r="A116" s="13"/>
      <c r="B116" s="14"/>
      <c r="C116" s="14"/>
      <c r="D116" s="14"/>
      <c r="E116" s="15" t="s">
        <v>895</v>
      </c>
      <c r="F116" s="16">
        <v>2722.5</v>
      </c>
      <c r="G116" s="14"/>
      <c r="H116" s="16"/>
      <c r="I116" s="14"/>
    </row>
    <row r="117" spans="1:9">
      <c r="A117" s="13"/>
      <c r="B117" s="14"/>
      <c r="C117" s="14"/>
      <c r="D117" s="14"/>
      <c r="E117" s="15" t="s">
        <v>894</v>
      </c>
      <c r="F117" s="16">
        <v>14186.5</v>
      </c>
      <c r="G117" s="14"/>
      <c r="H117" s="16"/>
      <c r="I117" s="14"/>
    </row>
    <row r="118" spans="1:9">
      <c r="A118" s="13"/>
      <c r="B118" s="14"/>
      <c r="C118" s="14"/>
      <c r="D118" s="14"/>
      <c r="E118" s="15" t="s">
        <v>893</v>
      </c>
      <c r="F118" s="16"/>
      <c r="G118" s="14"/>
      <c r="H118" s="16"/>
      <c r="I118" s="14"/>
    </row>
    <row r="119" spans="1:9" ht="13">
      <c r="A119" s="13"/>
      <c r="B119" s="14" t="s">
        <v>892</v>
      </c>
      <c r="C119" s="19" t="s">
        <v>279</v>
      </c>
      <c r="D119" s="14"/>
      <c r="E119" s="20" t="s">
        <v>65</v>
      </c>
      <c r="F119" s="16"/>
      <c r="G119" s="19" t="s">
        <v>41</v>
      </c>
      <c r="H119" s="21">
        <v>19797.724999999999</v>
      </c>
      <c r="I119" s="14"/>
    </row>
    <row r="120" spans="1:9">
      <c r="A120" s="13"/>
      <c r="B120" s="14" t="s">
        <v>892</v>
      </c>
      <c r="C120" s="14"/>
      <c r="D120" s="14" t="s">
        <v>891</v>
      </c>
      <c r="E120" s="15" t="s">
        <v>890</v>
      </c>
      <c r="F120" s="16"/>
      <c r="G120" s="14" t="s">
        <v>41</v>
      </c>
      <c r="H120" s="16">
        <v>19797.724999999999</v>
      </c>
      <c r="I120" s="14"/>
    </row>
    <row r="121" spans="1:9">
      <c r="A121" s="13"/>
      <c r="B121" s="14"/>
      <c r="C121" s="14"/>
      <c r="D121" s="14"/>
      <c r="E121" s="15" t="s">
        <v>889</v>
      </c>
      <c r="F121" s="16"/>
      <c r="G121" s="14"/>
      <c r="H121" s="16"/>
      <c r="I121" s="14"/>
    </row>
    <row r="122" spans="1:9" ht="25">
      <c r="A122" s="13"/>
      <c r="B122" s="14"/>
      <c r="C122" s="14"/>
      <c r="D122" s="14"/>
      <c r="E122" s="15" t="s">
        <v>888</v>
      </c>
      <c r="F122" s="16">
        <v>65.5</v>
      </c>
      <c r="G122" s="14"/>
      <c r="H122" s="16"/>
      <c r="I122" s="14"/>
    </row>
    <row r="123" spans="1:9" ht="25">
      <c r="A123" s="13"/>
      <c r="B123" s="14"/>
      <c r="C123" s="14"/>
      <c r="D123" s="14"/>
      <c r="E123" s="15" t="s">
        <v>887</v>
      </c>
      <c r="F123" s="16">
        <v>167</v>
      </c>
      <c r="G123" s="14"/>
      <c r="H123" s="16"/>
      <c r="I123" s="14"/>
    </row>
    <row r="124" spans="1:9">
      <c r="A124" s="13"/>
      <c r="B124" s="14"/>
      <c r="C124" s="14"/>
      <c r="D124" s="14"/>
      <c r="E124" s="15" t="s">
        <v>886</v>
      </c>
      <c r="F124" s="16">
        <v>5476.8860000000004</v>
      </c>
      <c r="G124" s="14"/>
      <c r="H124" s="16"/>
      <c r="I124" s="14"/>
    </row>
    <row r="125" spans="1:9">
      <c r="A125" s="13"/>
      <c r="B125" s="14"/>
      <c r="C125" s="14"/>
      <c r="D125" s="14"/>
      <c r="E125" s="15" t="s">
        <v>885</v>
      </c>
      <c r="F125" s="16">
        <v>727.05</v>
      </c>
      <c r="G125" s="14"/>
      <c r="H125" s="16"/>
      <c r="I125" s="14"/>
    </row>
    <row r="126" spans="1:9">
      <c r="A126" s="13"/>
      <c r="B126" s="14"/>
      <c r="C126" s="14"/>
      <c r="D126" s="14"/>
      <c r="E126" s="15" t="s">
        <v>417</v>
      </c>
      <c r="F126" s="16"/>
      <c r="G126" s="14"/>
      <c r="H126" s="16"/>
      <c r="I126" s="14"/>
    </row>
    <row r="127" spans="1:9">
      <c r="A127" s="13"/>
      <c r="B127" s="14"/>
      <c r="C127" s="14"/>
      <c r="D127" s="14"/>
      <c r="E127" s="15" t="s">
        <v>884</v>
      </c>
      <c r="F127" s="16"/>
      <c r="G127" s="14"/>
      <c r="H127" s="16"/>
      <c r="I127" s="14"/>
    </row>
    <row r="128" spans="1:9">
      <c r="A128" s="13"/>
      <c r="B128" s="14"/>
      <c r="C128" s="14"/>
      <c r="D128" s="14"/>
      <c r="E128" s="15" t="s">
        <v>883</v>
      </c>
      <c r="F128" s="16">
        <v>108.17</v>
      </c>
      <c r="G128" s="14"/>
      <c r="H128" s="16"/>
      <c r="I128" s="14"/>
    </row>
    <row r="129" spans="1:9">
      <c r="A129" s="13"/>
      <c r="B129" s="14"/>
      <c r="C129" s="14"/>
      <c r="D129" s="14"/>
      <c r="E129" s="15" t="s">
        <v>882</v>
      </c>
      <c r="F129" s="16">
        <v>301.32</v>
      </c>
      <c r="G129" s="14"/>
      <c r="H129" s="16"/>
      <c r="I129" s="14"/>
    </row>
    <row r="130" spans="1:9">
      <c r="A130" s="13"/>
      <c r="B130" s="14"/>
      <c r="C130" s="14"/>
      <c r="D130" s="14"/>
      <c r="E130" s="15" t="s">
        <v>881</v>
      </c>
      <c r="F130" s="16">
        <v>5476.8860000000004</v>
      </c>
      <c r="G130" s="14"/>
      <c r="H130" s="16"/>
      <c r="I130" s="14"/>
    </row>
    <row r="131" spans="1:9">
      <c r="A131" s="13"/>
      <c r="B131" s="14"/>
      <c r="C131" s="14"/>
      <c r="D131" s="14"/>
      <c r="E131" s="15" t="s">
        <v>880</v>
      </c>
      <c r="F131" s="16">
        <v>7270.5</v>
      </c>
      <c r="G131" s="14"/>
      <c r="H131" s="16"/>
      <c r="I131" s="14"/>
    </row>
    <row r="132" spans="1:9">
      <c r="A132" s="13"/>
      <c r="B132" s="14"/>
      <c r="C132" s="14"/>
      <c r="D132" s="14"/>
      <c r="E132" s="15" t="s">
        <v>417</v>
      </c>
      <c r="F132" s="16"/>
      <c r="G132" s="14"/>
      <c r="H132" s="16"/>
      <c r="I132" s="14"/>
    </row>
    <row r="133" spans="1:9">
      <c r="A133" s="13"/>
      <c r="B133" s="14"/>
      <c r="C133" s="14"/>
      <c r="D133" s="14"/>
      <c r="E133" s="15" t="s">
        <v>879</v>
      </c>
      <c r="F133" s="16">
        <v>81.37</v>
      </c>
      <c r="G133" s="14"/>
      <c r="H133" s="16"/>
      <c r="I133" s="14"/>
    </row>
    <row r="134" spans="1:9">
      <c r="A134" s="13"/>
      <c r="B134" s="14"/>
      <c r="C134" s="14"/>
      <c r="D134" s="14"/>
      <c r="E134" s="15" t="s">
        <v>878</v>
      </c>
      <c r="F134" s="16">
        <v>123.04300000000001</v>
      </c>
      <c r="G134" s="14"/>
      <c r="H134" s="16"/>
      <c r="I134" s="14"/>
    </row>
    <row r="135" spans="1:9">
      <c r="A135" s="13"/>
      <c r="B135" s="14"/>
      <c r="C135" s="14"/>
      <c r="D135" s="14"/>
      <c r="E135" s="15" t="s">
        <v>877</v>
      </c>
      <c r="F135" s="16">
        <v>19797.723999999998</v>
      </c>
      <c r="G135" s="14"/>
      <c r="H135" s="16"/>
      <c r="I135" s="14"/>
    </row>
    <row r="136" spans="1:9">
      <c r="A136" s="13"/>
      <c r="B136" s="14"/>
      <c r="C136" s="14"/>
      <c r="D136" s="14"/>
      <c r="E136" s="15" t="s">
        <v>417</v>
      </c>
      <c r="F136" s="16"/>
      <c r="G136" s="14"/>
      <c r="H136" s="16"/>
      <c r="I136" s="14"/>
    </row>
    <row r="137" spans="1:9">
      <c r="A137" s="13"/>
      <c r="B137" s="14"/>
      <c r="C137" s="14"/>
      <c r="D137" s="14"/>
      <c r="E137" s="15" t="s">
        <v>417</v>
      </c>
      <c r="F137" s="16"/>
      <c r="G137" s="14"/>
      <c r="H137" s="16"/>
      <c r="I137" s="14"/>
    </row>
    <row r="138" spans="1:9">
      <c r="A138" s="13"/>
      <c r="B138" s="14"/>
      <c r="C138" s="14"/>
      <c r="D138" s="14"/>
      <c r="E138" s="15" t="s">
        <v>417</v>
      </c>
      <c r="F138" s="16"/>
      <c r="G138" s="14"/>
      <c r="H138" s="16"/>
      <c r="I138" s="14"/>
    </row>
    <row r="139" spans="1:9" ht="13">
      <c r="A139" s="17" t="s">
        <v>67</v>
      </c>
      <c r="B139" s="14"/>
      <c r="C139" s="14"/>
      <c r="D139" s="14"/>
      <c r="E139" s="18" t="s">
        <v>876</v>
      </c>
      <c r="F139" s="16"/>
      <c r="G139" s="14"/>
      <c r="H139" s="16"/>
      <c r="I139" s="14"/>
    </row>
    <row r="140" spans="1:9" ht="13">
      <c r="A140" s="13"/>
      <c r="B140" s="14" t="s">
        <v>875</v>
      </c>
      <c r="C140" s="19" t="s">
        <v>280</v>
      </c>
      <c r="D140" s="14"/>
      <c r="E140" s="20" t="s">
        <v>69</v>
      </c>
      <c r="F140" s="16"/>
      <c r="G140" s="19" t="s">
        <v>23</v>
      </c>
      <c r="H140" s="21">
        <v>642.5</v>
      </c>
      <c r="I140" s="14"/>
    </row>
    <row r="141" spans="1:9">
      <c r="A141" s="13"/>
      <c r="B141" s="14" t="s">
        <v>875</v>
      </c>
      <c r="C141" s="14"/>
      <c r="D141" s="14" t="s">
        <v>874</v>
      </c>
      <c r="E141" s="15" t="s">
        <v>873</v>
      </c>
      <c r="F141" s="16"/>
      <c r="G141" s="14" t="s">
        <v>23</v>
      </c>
      <c r="H141" s="16">
        <v>642.5</v>
      </c>
      <c r="I141" s="14"/>
    </row>
    <row r="142" spans="1:9">
      <c r="A142" s="13"/>
      <c r="B142" s="14"/>
      <c r="C142" s="14"/>
      <c r="D142" s="14"/>
      <c r="E142" s="15" t="s">
        <v>846</v>
      </c>
      <c r="F142" s="16">
        <v>233.3</v>
      </c>
      <c r="G142" s="14"/>
      <c r="H142" s="16"/>
      <c r="I142" s="14"/>
    </row>
    <row r="143" spans="1:9">
      <c r="A143" s="13"/>
      <c r="B143" s="14"/>
      <c r="C143" s="14"/>
      <c r="D143" s="14"/>
      <c r="E143" s="15" t="s">
        <v>845</v>
      </c>
      <c r="F143" s="16">
        <v>179.1</v>
      </c>
      <c r="G143" s="14"/>
      <c r="H143" s="16"/>
      <c r="I143" s="14"/>
    </row>
    <row r="144" spans="1:9">
      <c r="A144" s="13"/>
      <c r="B144" s="14"/>
      <c r="C144" s="14"/>
      <c r="D144" s="14"/>
      <c r="E144" s="15" t="s">
        <v>844</v>
      </c>
      <c r="F144" s="16">
        <v>230.1</v>
      </c>
      <c r="G144" s="14"/>
      <c r="H144" s="16"/>
      <c r="I144" s="14"/>
    </row>
    <row r="145" spans="1:9">
      <c r="A145" s="13"/>
      <c r="B145" s="14"/>
      <c r="C145" s="14"/>
      <c r="D145" s="14"/>
      <c r="E145" s="15" t="s">
        <v>375</v>
      </c>
      <c r="F145" s="16">
        <v>642.5</v>
      </c>
      <c r="G145" s="14"/>
      <c r="H145" s="16"/>
      <c r="I145" s="14"/>
    </row>
    <row r="146" spans="1:9" ht="13">
      <c r="A146" s="13"/>
      <c r="B146" s="14" t="s">
        <v>872</v>
      </c>
      <c r="C146" s="19" t="s">
        <v>281</v>
      </c>
      <c r="D146" s="14"/>
      <c r="E146" s="20" t="s">
        <v>71</v>
      </c>
      <c r="F146" s="16"/>
      <c r="G146" s="19" t="s">
        <v>23</v>
      </c>
      <c r="H146" s="21">
        <v>271.10000000000002</v>
      </c>
      <c r="I146" s="14"/>
    </row>
    <row r="147" spans="1:9">
      <c r="A147" s="13"/>
      <c r="B147" s="14" t="s">
        <v>872</v>
      </c>
      <c r="C147" s="14"/>
      <c r="D147" s="14" t="s">
        <v>871</v>
      </c>
      <c r="E147" s="15" t="s">
        <v>870</v>
      </c>
      <c r="F147" s="16"/>
      <c r="G147" s="14" t="s">
        <v>23</v>
      </c>
      <c r="H147" s="16">
        <v>271.10000000000002</v>
      </c>
      <c r="I147" s="14"/>
    </row>
    <row r="148" spans="1:9">
      <c r="A148" s="13"/>
      <c r="B148" s="14"/>
      <c r="C148" s="14"/>
      <c r="D148" s="14"/>
      <c r="E148" s="15" t="s">
        <v>869</v>
      </c>
      <c r="F148" s="16">
        <v>271.10000000000002</v>
      </c>
      <c r="G148" s="14"/>
      <c r="H148" s="16"/>
      <c r="I148" s="14"/>
    </row>
    <row r="149" spans="1:9" ht="13">
      <c r="A149" s="13"/>
      <c r="B149" s="14" t="s">
        <v>868</v>
      </c>
      <c r="C149" s="19" t="s">
        <v>282</v>
      </c>
      <c r="D149" s="14"/>
      <c r="E149" s="20" t="s">
        <v>73</v>
      </c>
      <c r="F149" s="16"/>
      <c r="G149" s="19" t="s">
        <v>23</v>
      </c>
      <c r="H149" s="21">
        <v>11.105</v>
      </c>
      <c r="I149" s="14"/>
    </row>
    <row r="150" spans="1:9">
      <c r="A150" s="13"/>
      <c r="B150" s="14" t="s">
        <v>868</v>
      </c>
      <c r="C150" s="14"/>
      <c r="D150" s="14" t="s">
        <v>867</v>
      </c>
      <c r="E150" s="15" t="s">
        <v>866</v>
      </c>
      <c r="F150" s="16"/>
      <c r="G150" s="14" t="s">
        <v>23</v>
      </c>
      <c r="H150" s="16">
        <v>11.105</v>
      </c>
      <c r="I150" s="14"/>
    </row>
    <row r="151" spans="1:9" ht="25">
      <c r="A151" s="13"/>
      <c r="B151" s="14"/>
      <c r="C151" s="14"/>
      <c r="D151" s="14"/>
      <c r="E151" s="15" t="s">
        <v>865</v>
      </c>
      <c r="F151" s="16">
        <v>1.1000000000000001</v>
      </c>
      <c r="G151" s="14"/>
      <c r="H151" s="16"/>
      <c r="I151" s="14"/>
    </row>
    <row r="152" spans="1:9" ht="25">
      <c r="A152" s="13"/>
      <c r="B152" s="14"/>
      <c r="C152" s="14"/>
      <c r="D152" s="14"/>
      <c r="E152" s="15" t="s">
        <v>864</v>
      </c>
      <c r="F152" s="16">
        <v>10.005000000000001</v>
      </c>
      <c r="G152" s="14"/>
      <c r="H152" s="16"/>
      <c r="I152" s="14"/>
    </row>
    <row r="153" spans="1:9">
      <c r="A153" s="13"/>
      <c r="B153" s="14"/>
      <c r="C153" s="14"/>
      <c r="D153" s="14"/>
      <c r="E153" s="15" t="s">
        <v>863</v>
      </c>
      <c r="F153" s="16">
        <v>11.105</v>
      </c>
      <c r="G153" s="14"/>
      <c r="H153" s="16"/>
      <c r="I153" s="14"/>
    </row>
    <row r="154" spans="1:9" ht="13">
      <c r="A154" s="13"/>
      <c r="B154" s="14" t="s">
        <v>862</v>
      </c>
      <c r="C154" s="19" t="s">
        <v>283</v>
      </c>
      <c r="D154" s="14"/>
      <c r="E154" s="20" t="s">
        <v>75</v>
      </c>
      <c r="F154" s="16"/>
      <c r="G154" s="19" t="s">
        <v>23</v>
      </c>
      <c r="H154" s="21">
        <v>431.4</v>
      </c>
      <c r="I154" s="14"/>
    </row>
    <row r="155" spans="1:9">
      <c r="A155" s="13"/>
      <c r="B155" s="14" t="s">
        <v>862</v>
      </c>
      <c r="C155" s="14"/>
      <c r="D155" s="14" t="s">
        <v>861</v>
      </c>
      <c r="E155" s="15" t="s">
        <v>860</v>
      </c>
      <c r="F155" s="16"/>
      <c r="G155" s="14" t="s">
        <v>23</v>
      </c>
      <c r="H155" s="16">
        <v>431.4</v>
      </c>
      <c r="I155" s="14"/>
    </row>
    <row r="156" spans="1:9">
      <c r="A156" s="13"/>
      <c r="B156" s="14"/>
      <c r="C156" s="14"/>
      <c r="D156" s="14"/>
      <c r="E156" s="15" t="s">
        <v>859</v>
      </c>
      <c r="F156" s="16"/>
      <c r="G156" s="14"/>
      <c r="H156" s="16"/>
      <c r="I156" s="14"/>
    </row>
    <row r="157" spans="1:9">
      <c r="A157" s="13"/>
      <c r="B157" s="14"/>
      <c r="C157" s="14"/>
      <c r="D157" s="14"/>
      <c r="E157" s="15" t="s">
        <v>858</v>
      </c>
      <c r="F157" s="16">
        <v>216.4</v>
      </c>
      <c r="G157" s="14"/>
      <c r="H157" s="16"/>
      <c r="I157" s="14"/>
    </row>
    <row r="158" spans="1:9">
      <c r="A158" s="13"/>
      <c r="B158" s="14"/>
      <c r="C158" s="14"/>
      <c r="D158" s="14"/>
      <c r="E158" s="15" t="s">
        <v>857</v>
      </c>
      <c r="F158" s="16">
        <v>155</v>
      </c>
      <c r="G158" s="14"/>
      <c r="H158" s="16"/>
      <c r="I158" s="14"/>
    </row>
    <row r="159" spans="1:9">
      <c r="A159" s="13"/>
      <c r="B159" s="14"/>
      <c r="C159" s="14"/>
      <c r="D159" s="14"/>
      <c r="E159" s="15" t="s">
        <v>856</v>
      </c>
      <c r="F159" s="16">
        <v>60</v>
      </c>
      <c r="G159" s="14"/>
      <c r="H159" s="16"/>
      <c r="I159" s="14"/>
    </row>
    <row r="160" spans="1:9">
      <c r="A160" s="13"/>
      <c r="B160" s="14"/>
      <c r="C160" s="14"/>
      <c r="D160" s="14"/>
      <c r="E160" s="15" t="s">
        <v>855</v>
      </c>
      <c r="F160" s="16">
        <v>431.4</v>
      </c>
      <c r="G160" s="14"/>
      <c r="H160" s="16"/>
      <c r="I160" s="14"/>
    </row>
    <row r="161" spans="1:9" ht="13">
      <c r="A161" s="13"/>
      <c r="B161" s="14" t="s">
        <v>854</v>
      </c>
      <c r="C161" s="19" t="s">
        <v>284</v>
      </c>
      <c r="D161" s="14"/>
      <c r="E161" s="20" t="s">
        <v>77</v>
      </c>
      <c r="F161" s="16"/>
      <c r="G161" s="19" t="s">
        <v>23</v>
      </c>
      <c r="H161" s="21">
        <v>1.538</v>
      </c>
      <c r="I161" s="14"/>
    </row>
    <row r="162" spans="1:9">
      <c r="A162" s="13"/>
      <c r="B162" s="14" t="s">
        <v>854</v>
      </c>
      <c r="C162" s="14"/>
      <c r="D162" s="14" t="s">
        <v>853</v>
      </c>
      <c r="E162" s="15" t="s">
        <v>852</v>
      </c>
      <c r="F162" s="16"/>
      <c r="G162" s="14" t="s">
        <v>23</v>
      </c>
      <c r="H162" s="16">
        <v>1.538</v>
      </c>
      <c r="I162" s="14"/>
    </row>
    <row r="163" spans="1:9">
      <c r="A163" s="13"/>
      <c r="B163" s="14"/>
      <c r="C163" s="14"/>
      <c r="D163" s="14"/>
      <c r="E163" s="15" t="s">
        <v>851</v>
      </c>
      <c r="F163" s="16">
        <v>1.538</v>
      </c>
      <c r="G163" s="14"/>
      <c r="H163" s="16"/>
      <c r="I163" s="14"/>
    </row>
    <row r="164" spans="1:9" ht="13">
      <c r="A164" s="13"/>
      <c r="B164" s="14" t="s">
        <v>850</v>
      </c>
      <c r="C164" s="19" t="s">
        <v>285</v>
      </c>
      <c r="D164" s="14"/>
      <c r="E164" s="20" t="s">
        <v>79</v>
      </c>
      <c r="F164" s="16"/>
      <c r="G164" s="19" t="s">
        <v>23</v>
      </c>
      <c r="H164" s="21">
        <v>642.5</v>
      </c>
      <c r="I164" s="14"/>
    </row>
    <row r="165" spans="1:9">
      <c r="A165" s="13"/>
      <c r="B165" s="14" t="s">
        <v>850</v>
      </c>
      <c r="C165" s="14"/>
      <c r="D165" s="14" t="s">
        <v>849</v>
      </c>
      <c r="E165" s="15" t="s">
        <v>848</v>
      </c>
      <c r="F165" s="16"/>
      <c r="G165" s="14" t="s">
        <v>23</v>
      </c>
      <c r="H165" s="16">
        <v>642.5</v>
      </c>
      <c r="I165" s="14"/>
    </row>
    <row r="166" spans="1:9" ht="26">
      <c r="A166" s="13"/>
      <c r="B166" s="14"/>
      <c r="C166" s="14"/>
      <c r="D166" s="14"/>
      <c r="E166" s="23" t="s">
        <v>847</v>
      </c>
      <c r="F166" s="16"/>
      <c r="G166" s="14"/>
      <c r="H166" s="16"/>
      <c r="I166" s="14"/>
    </row>
    <row r="167" spans="1:9">
      <c r="A167" s="13"/>
      <c r="B167" s="14"/>
      <c r="C167" s="14"/>
      <c r="D167" s="14"/>
      <c r="E167" s="15" t="s">
        <v>846</v>
      </c>
      <c r="F167" s="16">
        <v>233.3</v>
      </c>
      <c r="G167" s="14"/>
      <c r="H167" s="16"/>
      <c r="I167" s="14"/>
    </row>
    <row r="168" spans="1:9">
      <c r="A168" s="13"/>
      <c r="B168" s="14"/>
      <c r="C168" s="14"/>
      <c r="D168" s="14"/>
      <c r="E168" s="15" t="s">
        <v>845</v>
      </c>
      <c r="F168" s="16">
        <v>179.1</v>
      </c>
      <c r="G168" s="14"/>
      <c r="H168" s="16"/>
      <c r="I168" s="14"/>
    </row>
    <row r="169" spans="1:9">
      <c r="A169" s="13"/>
      <c r="B169" s="14"/>
      <c r="C169" s="14"/>
      <c r="D169" s="14"/>
      <c r="E169" s="15" t="s">
        <v>844</v>
      </c>
      <c r="F169" s="16">
        <v>230.1</v>
      </c>
      <c r="G169" s="14"/>
      <c r="H169" s="16"/>
      <c r="I169" s="14"/>
    </row>
    <row r="170" spans="1:9">
      <c r="A170" s="13"/>
      <c r="B170" s="14"/>
      <c r="C170" s="14"/>
      <c r="D170" s="14"/>
      <c r="E170" s="15" t="s">
        <v>375</v>
      </c>
      <c r="F170" s="16">
        <v>642.5</v>
      </c>
      <c r="G170" s="14"/>
      <c r="H170" s="16"/>
      <c r="I170" s="14"/>
    </row>
    <row r="171" spans="1:9" ht="13">
      <c r="A171" s="13"/>
      <c r="B171" s="14" t="s">
        <v>843</v>
      </c>
      <c r="C171" s="19" t="s">
        <v>286</v>
      </c>
      <c r="D171" s="14"/>
      <c r="E171" s="20" t="s">
        <v>81</v>
      </c>
      <c r="F171" s="16"/>
      <c r="G171" s="19" t="s">
        <v>41</v>
      </c>
      <c r="H171" s="21">
        <v>25</v>
      </c>
      <c r="I171" s="14"/>
    </row>
    <row r="172" spans="1:9">
      <c r="A172" s="13"/>
      <c r="B172" s="14" t="s">
        <v>843</v>
      </c>
      <c r="C172" s="14"/>
      <c r="D172" s="14" t="s">
        <v>842</v>
      </c>
      <c r="E172" s="15" t="s">
        <v>841</v>
      </c>
      <c r="F172" s="16"/>
      <c r="G172" s="14" t="s">
        <v>41</v>
      </c>
      <c r="H172" s="16">
        <v>25</v>
      </c>
      <c r="I172" s="14"/>
    </row>
    <row r="173" spans="1:9" ht="25">
      <c r="A173" s="13"/>
      <c r="B173" s="14"/>
      <c r="C173" s="14"/>
      <c r="D173" s="14"/>
      <c r="E173" s="15" t="s">
        <v>840</v>
      </c>
      <c r="F173" s="16">
        <v>25</v>
      </c>
      <c r="G173" s="14"/>
      <c r="H173" s="16"/>
      <c r="I173" s="14"/>
    </row>
    <row r="174" spans="1:9" ht="13">
      <c r="A174" s="13"/>
      <c r="B174" s="14" t="s">
        <v>839</v>
      </c>
      <c r="C174" s="19" t="s">
        <v>287</v>
      </c>
      <c r="D174" s="14"/>
      <c r="E174" s="20" t="s">
        <v>83</v>
      </c>
      <c r="F174" s="16"/>
      <c r="G174" s="19" t="s">
        <v>41</v>
      </c>
      <c r="H174" s="21">
        <v>960</v>
      </c>
      <c r="I174" s="14"/>
    </row>
    <row r="175" spans="1:9">
      <c r="A175" s="13"/>
      <c r="B175" s="14" t="s">
        <v>839</v>
      </c>
      <c r="C175" s="14"/>
      <c r="D175" s="14" t="s">
        <v>838</v>
      </c>
      <c r="E175" s="15" t="s">
        <v>837</v>
      </c>
      <c r="F175" s="16"/>
      <c r="G175" s="14" t="s">
        <v>41</v>
      </c>
      <c r="H175" s="16">
        <v>960</v>
      </c>
      <c r="I175" s="14"/>
    </row>
    <row r="176" spans="1:9">
      <c r="A176" s="13"/>
      <c r="B176" s="14"/>
      <c r="C176" s="14"/>
      <c r="D176" s="14"/>
      <c r="E176" s="15" t="s">
        <v>836</v>
      </c>
      <c r="F176" s="16">
        <v>550</v>
      </c>
      <c r="G176" s="14"/>
      <c r="H176" s="16"/>
      <c r="I176" s="14"/>
    </row>
    <row r="177" spans="1:9">
      <c r="A177" s="13"/>
      <c r="B177" s="14"/>
      <c r="C177" s="14"/>
      <c r="D177" s="14"/>
      <c r="E177" s="15" t="s">
        <v>835</v>
      </c>
      <c r="F177" s="16">
        <v>410</v>
      </c>
      <c r="G177" s="14"/>
      <c r="H177" s="16"/>
      <c r="I177" s="14"/>
    </row>
    <row r="178" spans="1:9">
      <c r="A178" s="13"/>
      <c r="B178" s="14"/>
      <c r="C178" s="14"/>
      <c r="D178" s="14"/>
      <c r="E178" s="15" t="s">
        <v>834</v>
      </c>
      <c r="F178" s="16">
        <v>960</v>
      </c>
      <c r="G178" s="14"/>
      <c r="H178" s="16"/>
      <c r="I178" s="14"/>
    </row>
    <row r="179" spans="1:9" ht="13">
      <c r="A179" s="17" t="s">
        <v>85</v>
      </c>
      <c r="B179" s="14"/>
      <c r="C179" s="14"/>
      <c r="D179" s="14"/>
      <c r="E179" s="18" t="s">
        <v>833</v>
      </c>
      <c r="F179" s="16"/>
      <c r="G179" s="14"/>
      <c r="H179" s="16"/>
      <c r="I179" s="14"/>
    </row>
    <row r="180" spans="1:9" ht="13">
      <c r="A180" s="13"/>
      <c r="B180" s="14" t="s">
        <v>826</v>
      </c>
      <c r="C180" s="19" t="s">
        <v>288</v>
      </c>
      <c r="D180" s="14"/>
      <c r="E180" s="20" t="s">
        <v>87</v>
      </c>
      <c r="F180" s="16"/>
      <c r="G180" s="19" t="s">
        <v>23</v>
      </c>
      <c r="H180" s="21">
        <v>28.620999999999999</v>
      </c>
      <c r="I180" s="14"/>
    </row>
    <row r="181" spans="1:9">
      <c r="A181" s="13"/>
      <c r="B181" s="14" t="s">
        <v>826</v>
      </c>
      <c r="C181" s="14"/>
      <c r="D181" s="14" t="s">
        <v>832</v>
      </c>
      <c r="E181" s="15" t="s">
        <v>831</v>
      </c>
      <c r="F181" s="16"/>
      <c r="G181" s="14" t="s">
        <v>23</v>
      </c>
      <c r="H181" s="16">
        <v>20.161999999999999</v>
      </c>
      <c r="I181" s="14"/>
    </row>
    <row r="182" spans="1:9">
      <c r="A182" s="13"/>
      <c r="B182" s="14"/>
      <c r="C182" s="14"/>
      <c r="D182" s="14"/>
      <c r="E182" s="15" t="s">
        <v>830</v>
      </c>
      <c r="F182" s="16">
        <v>13.035</v>
      </c>
      <c r="G182" s="14"/>
      <c r="H182" s="16"/>
      <c r="I182" s="14"/>
    </row>
    <row r="183" spans="1:9" ht="25">
      <c r="A183" s="13"/>
      <c r="B183" s="14"/>
      <c r="C183" s="14"/>
      <c r="D183" s="14"/>
      <c r="E183" s="15" t="s">
        <v>829</v>
      </c>
      <c r="F183" s="16">
        <v>1.734</v>
      </c>
      <c r="G183" s="14"/>
      <c r="H183" s="16"/>
      <c r="I183" s="14"/>
    </row>
    <row r="184" spans="1:9">
      <c r="A184" s="13"/>
      <c r="B184" s="14"/>
      <c r="C184" s="14"/>
      <c r="D184" s="14"/>
      <c r="E184" s="15" t="s">
        <v>828</v>
      </c>
      <c r="F184" s="16">
        <v>5.3929999999999998</v>
      </c>
      <c r="G184" s="14"/>
      <c r="H184" s="16"/>
      <c r="I184" s="14"/>
    </row>
    <row r="185" spans="1:9">
      <c r="A185" s="13"/>
      <c r="B185" s="14"/>
      <c r="C185" s="14"/>
      <c r="D185" s="14"/>
      <c r="E185" s="15" t="s">
        <v>827</v>
      </c>
      <c r="F185" s="16">
        <v>20.161999999999999</v>
      </c>
      <c r="G185" s="14"/>
      <c r="H185" s="16"/>
      <c r="I185" s="14"/>
    </row>
    <row r="186" spans="1:9">
      <c r="A186" s="13"/>
      <c r="B186" s="14" t="s">
        <v>826</v>
      </c>
      <c r="C186" s="14"/>
      <c r="D186" s="14" t="s">
        <v>825</v>
      </c>
      <c r="E186" s="15" t="s">
        <v>824</v>
      </c>
      <c r="F186" s="16"/>
      <c r="G186" s="14" t="s">
        <v>23</v>
      </c>
      <c r="H186" s="16">
        <v>8.4589999999999996</v>
      </c>
      <c r="I186" s="14"/>
    </row>
    <row r="187" spans="1:9">
      <c r="A187" s="13"/>
      <c r="B187" s="14"/>
      <c r="C187" s="14"/>
      <c r="D187" s="14"/>
      <c r="E187" s="15" t="s">
        <v>823</v>
      </c>
      <c r="F187" s="16">
        <v>8.4589999999999996</v>
      </c>
      <c r="G187" s="14"/>
      <c r="H187" s="16"/>
      <c r="I187" s="14"/>
    </row>
    <row r="188" spans="1:9" ht="13">
      <c r="A188" s="13"/>
      <c r="B188" s="14" t="s">
        <v>822</v>
      </c>
      <c r="C188" s="19" t="s">
        <v>289</v>
      </c>
      <c r="D188" s="14"/>
      <c r="E188" s="20" t="s">
        <v>89</v>
      </c>
      <c r="F188" s="16"/>
      <c r="G188" s="19" t="s">
        <v>41</v>
      </c>
      <c r="H188" s="21">
        <v>72.150000000000006</v>
      </c>
      <c r="I188" s="14"/>
    </row>
    <row r="189" spans="1:9">
      <c r="A189" s="13"/>
      <c r="B189" s="14" t="s">
        <v>822</v>
      </c>
      <c r="C189" s="14"/>
      <c r="D189" s="14" t="s">
        <v>821</v>
      </c>
      <c r="E189" s="15" t="s">
        <v>820</v>
      </c>
      <c r="F189" s="16"/>
      <c r="G189" s="14" t="s">
        <v>41</v>
      </c>
      <c r="H189" s="16">
        <v>72.150000000000006</v>
      </c>
      <c r="I189" s="14"/>
    </row>
    <row r="190" spans="1:9" ht="13">
      <c r="A190" s="13"/>
      <c r="B190" s="14"/>
      <c r="C190" s="14"/>
      <c r="D190" s="14"/>
      <c r="E190" s="23" t="s">
        <v>611</v>
      </c>
      <c r="F190" s="16"/>
      <c r="G190" s="14"/>
      <c r="H190" s="16"/>
      <c r="I190" s="14"/>
    </row>
    <row r="191" spans="1:9">
      <c r="A191" s="13"/>
      <c r="B191" s="14"/>
      <c r="C191" s="14"/>
      <c r="D191" s="14"/>
      <c r="E191" s="15" t="s">
        <v>819</v>
      </c>
      <c r="F191" s="16">
        <v>72.150000000000006</v>
      </c>
      <c r="G191" s="14"/>
      <c r="H191" s="16"/>
      <c r="I191" s="14"/>
    </row>
    <row r="192" spans="1:9" ht="13">
      <c r="A192" s="13"/>
      <c r="B192" s="14" t="s">
        <v>818</v>
      </c>
      <c r="C192" s="19" t="s">
        <v>290</v>
      </c>
      <c r="D192" s="14"/>
      <c r="E192" s="20" t="s">
        <v>91</v>
      </c>
      <c r="F192" s="16"/>
      <c r="G192" s="19" t="s">
        <v>20</v>
      </c>
      <c r="H192" s="21">
        <v>2.2000000000000002</v>
      </c>
      <c r="I192" s="14"/>
    </row>
    <row r="193" spans="1:9">
      <c r="A193" s="13"/>
      <c r="B193" s="14" t="s">
        <v>818</v>
      </c>
      <c r="C193" s="14"/>
      <c r="D193" s="14" t="s">
        <v>817</v>
      </c>
      <c r="E193" s="15" t="s">
        <v>816</v>
      </c>
      <c r="F193" s="16"/>
      <c r="G193" s="14" t="s">
        <v>20</v>
      </c>
      <c r="H193" s="16">
        <v>2.2000000000000002</v>
      </c>
      <c r="I193" s="14"/>
    </row>
    <row r="194" spans="1:9">
      <c r="A194" s="13"/>
      <c r="B194" s="14"/>
      <c r="C194" s="14"/>
      <c r="D194" s="14"/>
      <c r="E194" s="15" t="s">
        <v>815</v>
      </c>
      <c r="F194" s="16">
        <v>2.2000000000000002</v>
      </c>
      <c r="G194" s="14"/>
      <c r="H194" s="16"/>
      <c r="I194" s="14"/>
    </row>
    <row r="195" spans="1:9" ht="13">
      <c r="A195" s="13"/>
      <c r="B195" s="14" t="s">
        <v>814</v>
      </c>
      <c r="C195" s="19" t="s">
        <v>291</v>
      </c>
      <c r="D195" s="14"/>
      <c r="E195" s="20" t="s">
        <v>93</v>
      </c>
      <c r="F195" s="16"/>
      <c r="G195" s="19" t="s">
        <v>23</v>
      </c>
      <c r="H195" s="21">
        <v>53.24</v>
      </c>
      <c r="I195" s="14"/>
    </row>
    <row r="196" spans="1:9" ht="25">
      <c r="A196" s="13"/>
      <c r="B196" s="14" t="s">
        <v>814</v>
      </c>
      <c r="C196" s="14"/>
      <c r="D196" s="14" t="s">
        <v>813</v>
      </c>
      <c r="E196" s="15" t="s">
        <v>812</v>
      </c>
      <c r="F196" s="16"/>
      <c r="G196" s="14" t="s">
        <v>23</v>
      </c>
      <c r="H196" s="16">
        <v>53.24</v>
      </c>
      <c r="I196" s="14"/>
    </row>
    <row r="197" spans="1:9">
      <c r="A197" s="13"/>
      <c r="B197" s="14"/>
      <c r="C197" s="14"/>
      <c r="D197" s="14"/>
      <c r="E197" s="15" t="s">
        <v>811</v>
      </c>
      <c r="F197" s="16">
        <v>53.24</v>
      </c>
      <c r="G197" s="14"/>
      <c r="H197" s="16"/>
      <c r="I197" s="14"/>
    </row>
    <row r="198" spans="1:9" ht="13">
      <c r="A198" s="13"/>
      <c r="B198" s="14" t="s">
        <v>810</v>
      </c>
      <c r="C198" s="19" t="s">
        <v>292</v>
      </c>
      <c r="D198" s="14"/>
      <c r="E198" s="20" t="s">
        <v>95</v>
      </c>
      <c r="F198" s="16"/>
      <c r="G198" s="19" t="s">
        <v>41</v>
      </c>
      <c r="H198" s="21">
        <v>195.44</v>
      </c>
      <c r="I198" s="14"/>
    </row>
    <row r="199" spans="1:9">
      <c r="A199" s="13"/>
      <c r="B199" s="14" t="s">
        <v>810</v>
      </c>
      <c r="C199" s="14"/>
      <c r="D199" s="14" t="s">
        <v>809</v>
      </c>
      <c r="E199" s="15" t="s">
        <v>808</v>
      </c>
      <c r="F199" s="16"/>
      <c r="G199" s="14" t="s">
        <v>41</v>
      </c>
      <c r="H199" s="16">
        <v>195.44</v>
      </c>
      <c r="I199" s="14"/>
    </row>
    <row r="200" spans="1:9" ht="13">
      <c r="A200" s="13"/>
      <c r="B200" s="14"/>
      <c r="C200" s="14"/>
      <c r="D200" s="14"/>
      <c r="E200" s="23" t="s">
        <v>611</v>
      </c>
      <c r="F200" s="16"/>
      <c r="G200" s="14"/>
      <c r="H200" s="16"/>
      <c r="I200" s="14"/>
    </row>
    <row r="201" spans="1:9">
      <c r="A201" s="13"/>
      <c r="B201" s="14"/>
      <c r="C201" s="14"/>
      <c r="D201" s="14"/>
      <c r="E201" s="15" t="s">
        <v>807</v>
      </c>
      <c r="F201" s="16">
        <v>195.44</v>
      </c>
      <c r="G201" s="14"/>
      <c r="H201" s="16"/>
      <c r="I201" s="14"/>
    </row>
    <row r="202" spans="1:9" ht="13">
      <c r="A202" s="13"/>
      <c r="B202" s="14" t="s">
        <v>806</v>
      </c>
      <c r="C202" s="19" t="s">
        <v>293</v>
      </c>
      <c r="D202" s="14"/>
      <c r="E202" s="20" t="s">
        <v>97</v>
      </c>
      <c r="F202" s="16"/>
      <c r="G202" s="19" t="s">
        <v>23</v>
      </c>
      <c r="H202" s="21">
        <v>243.61199999999999</v>
      </c>
      <c r="I202" s="14"/>
    </row>
    <row r="203" spans="1:9">
      <c r="A203" s="13"/>
      <c r="B203" s="14" t="s">
        <v>806</v>
      </c>
      <c r="C203" s="14"/>
      <c r="D203" s="14" t="s">
        <v>805</v>
      </c>
      <c r="E203" s="15" t="s">
        <v>804</v>
      </c>
      <c r="F203" s="16"/>
      <c r="G203" s="14" t="s">
        <v>23</v>
      </c>
      <c r="H203" s="16">
        <v>243.61199999999999</v>
      </c>
      <c r="I203" s="14"/>
    </row>
    <row r="204" spans="1:9" ht="50">
      <c r="A204" s="13"/>
      <c r="B204" s="14"/>
      <c r="C204" s="14"/>
      <c r="D204" s="14"/>
      <c r="E204" s="15" t="s">
        <v>803</v>
      </c>
      <c r="F204" s="16">
        <v>243.61199999999999</v>
      </c>
      <c r="G204" s="14"/>
      <c r="H204" s="16"/>
      <c r="I204" s="14"/>
    </row>
    <row r="205" spans="1:9">
      <c r="A205" s="13"/>
      <c r="B205" s="14"/>
      <c r="C205" s="14"/>
      <c r="D205" s="14"/>
      <c r="E205" s="15" t="s">
        <v>802</v>
      </c>
      <c r="F205" s="16"/>
      <c r="G205" s="14"/>
      <c r="H205" s="16"/>
      <c r="I205" s="14"/>
    </row>
    <row r="206" spans="1:9" ht="13">
      <c r="A206" s="13"/>
      <c r="B206" s="14" t="s">
        <v>801</v>
      </c>
      <c r="C206" s="19" t="s">
        <v>294</v>
      </c>
      <c r="D206" s="14"/>
      <c r="E206" s="20" t="s">
        <v>99</v>
      </c>
      <c r="F206" s="16"/>
      <c r="G206" s="19" t="s">
        <v>41</v>
      </c>
      <c r="H206" s="21">
        <v>217.81</v>
      </c>
      <c r="I206" s="14"/>
    </row>
    <row r="207" spans="1:9">
      <c r="A207" s="13"/>
      <c r="B207" s="14" t="s">
        <v>801</v>
      </c>
      <c r="C207" s="14"/>
      <c r="D207" s="14" t="s">
        <v>800</v>
      </c>
      <c r="E207" s="15" t="s">
        <v>799</v>
      </c>
      <c r="F207" s="16"/>
      <c r="G207" s="14" t="s">
        <v>41</v>
      </c>
      <c r="H207" s="16">
        <v>217.81</v>
      </c>
      <c r="I207" s="14"/>
    </row>
    <row r="208" spans="1:9" ht="37.5">
      <c r="A208" s="13"/>
      <c r="B208" s="14"/>
      <c r="C208" s="14"/>
      <c r="D208" s="14"/>
      <c r="E208" s="15" t="s">
        <v>798</v>
      </c>
      <c r="F208" s="16">
        <v>217.81</v>
      </c>
      <c r="G208" s="14"/>
      <c r="H208" s="16"/>
      <c r="I208" s="14"/>
    </row>
    <row r="209" spans="1:9" ht="13">
      <c r="A209" s="13"/>
      <c r="B209" s="14" t="s">
        <v>797</v>
      </c>
      <c r="C209" s="19" t="s">
        <v>295</v>
      </c>
      <c r="D209" s="14"/>
      <c r="E209" s="20" t="s">
        <v>101</v>
      </c>
      <c r="F209" s="16"/>
      <c r="G209" s="19" t="s">
        <v>41</v>
      </c>
      <c r="H209" s="21">
        <v>284.55</v>
      </c>
      <c r="I209" s="14"/>
    </row>
    <row r="210" spans="1:9" ht="25">
      <c r="A210" s="13"/>
      <c r="B210" s="14" t="s">
        <v>797</v>
      </c>
      <c r="C210" s="14"/>
      <c r="D210" s="14" t="s">
        <v>796</v>
      </c>
      <c r="E210" s="15" t="s">
        <v>795</v>
      </c>
      <c r="F210" s="16"/>
      <c r="G210" s="14" t="s">
        <v>41</v>
      </c>
      <c r="H210" s="16">
        <v>284.55</v>
      </c>
      <c r="I210" s="14"/>
    </row>
    <row r="211" spans="1:9" ht="25">
      <c r="A211" s="13"/>
      <c r="B211" s="14"/>
      <c r="C211" s="14"/>
      <c r="D211" s="14"/>
      <c r="E211" s="15" t="s">
        <v>794</v>
      </c>
      <c r="F211" s="16">
        <v>284.55</v>
      </c>
      <c r="G211" s="14"/>
      <c r="H211" s="16"/>
      <c r="I211" s="14"/>
    </row>
    <row r="212" spans="1:9" ht="13">
      <c r="A212" s="13"/>
      <c r="B212" s="14" t="s">
        <v>793</v>
      </c>
      <c r="C212" s="19" t="s">
        <v>296</v>
      </c>
      <c r="D212" s="14"/>
      <c r="E212" s="20" t="s">
        <v>103</v>
      </c>
      <c r="F212" s="16"/>
      <c r="G212" s="19" t="s">
        <v>20</v>
      </c>
      <c r="H212" s="21">
        <v>55.664999999999999</v>
      </c>
      <c r="I212" s="14"/>
    </row>
    <row r="213" spans="1:9">
      <c r="A213" s="13"/>
      <c r="B213" s="14" t="s">
        <v>793</v>
      </c>
      <c r="C213" s="14"/>
      <c r="D213" s="14" t="s">
        <v>792</v>
      </c>
      <c r="E213" s="15" t="s">
        <v>791</v>
      </c>
      <c r="F213" s="16"/>
      <c r="G213" s="14" t="s">
        <v>20</v>
      </c>
      <c r="H213" s="16">
        <v>55.664999999999999</v>
      </c>
      <c r="I213" s="14"/>
    </row>
    <row r="214" spans="1:9">
      <c r="A214" s="13"/>
      <c r="B214" s="14"/>
      <c r="C214" s="14"/>
      <c r="D214" s="14"/>
      <c r="E214" s="15" t="s">
        <v>790</v>
      </c>
      <c r="F214" s="16">
        <v>51.37</v>
      </c>
      <c r="G214" s="14"/>
      <c r="H214" s="16"/>
      <c r="I214" s="14"/>
    </row>
    <row r="215" spans="1:9">
      <c r="A215" s="13"/>
      <c r="B215" s="14"/>
      <c r="C215" s="14"/>
      <c r="D215" s="14"/>
      <c r="E215" s="15" t="s">
        <v>789</v>
      </c>
      <c r="F215" s="16">
        <v>4.2949999999999999</v>
      </c>
      <c r="G215" s="14"/>
      <c r="H215" s="16"/>
      <c r="I215" s="14"/>
    </row>
    <row r="216" spans="1:9">
      <c r="A216" s="13"/>
      <c r="B216" s="14"/>
      <c r="C216" s="14"/>
      <c r="D216" s="14"/>
      <c r="E216" s="15" t="s">
        <v>788</v>
      </c>
      <c r="F216" s="16">
        <v>55.664999999999999</v>
      </c>
      <c r="G216" s="14"/>
      <c r="H216" s="16"/>
      <c r="I216" s="14"/>
    </row>
    <row r="217" spans="1:9" ht="26">
      <c r="A217" s="13"/>
      <c r="B217" s="14" t="s">
        <v>787</v>
      </c>
      <c r="C217" s="19" t="s">
        <v>297</v>
      </c>
      <c r="D217" s="14"/>
      <c r="E217" s="20" t="s">
        <v>105</v>
      </c>
      <c r="F217" s="16"/>
      <c r="G217" s="19" t="s">
        <v>23</v>
      </c>
      <c r="H217" s="21">
        <v>78.403000000000006</v>
      </c>
      <c r="I217" s="14"/>
    </row>
    <row r="218" spans="1:9" ht="25">
      <c r="A218" s="13"/>
      <c r="B218" s="14" t="s">
        <v>787</v>
      </c>
      <c r="C218" s="14"/>
      <c r="D218" s="14" t="s">
        <v>786</v>
      </c>
      <c r="E218" s="15" t="s">
        <v>785</v>
      </c>
      <c r="F218" s="16"/>
      <c r="G218" s="14" t="s">
        <v>23</v>
      </c>
      <c r="H218" s="16">
        <v>78.403000000000006</v>
      </c>
      <c r="I218" s="14"/>
    </row>
    <row r="219" spans="1:9">
      <c r="A219" s="13"/>
      <c r="B219" s="14"/>
      <c r="C219" s="14"/>
      <c r="D219" s="14"/>
      <c r="E219" s="15" t="s">
        <v>784</v>
      </c>
      <c r="F219" s="16">
        <v>73.453000000000003</v>
      </c>
      <c r="G219" s="14"/>
      <c r="H219" s="16"/>
      <c r="I219" s="14"/>
    </row>
    <row r="220" spans="1:9">
      <c r="A220" s="13"/>
      <c r="B220" s="14"/>
      <c r="C220" s="14"/>
      <c r="D220" s="14"/>
      <c r="E220" s="15" t="s">
        <v>783</v>
      </c>
      <c r="F220" s="16">
        <v>4.95</v>
      </c>
      <c r="G220" s="14"/>
      <c r="H220" s="16"/>
      <c r="I220" s="14"/>
    </row>
    <row r="221" spans="1:9">
      <c r="A221" s="13"/>
      <c r="B221" s="14"/>
      <c r="C221" s="14"/>
      <c r="D221" s="14"/>
      <c r="E221" s="15" t="s">
        <v>782</v>
      </c>
      <c r="F221" s="16">
        <v>78.403000000000006</v>
      </c>
      <c r="G221" s="14"/>
      <c r="H221" s="16"/>
      <c r="I221" s="14"/>
    </row>
    <row r="222" spans="1:9" ht="26">
      <c r="A222" s="13"/>
      <c r="B222" s="14" t="s">
        <v>781</v>
      </c>
      <c r="C222" s="19" t="s">
        <v>298</v>
      </c>
      <c r="D222" s="14"/>
      <c r="E222" s="20" t="s">
        <v>107</v>
      </c>
      <c r="F222" s="16"/>
      <c r="G222" s="19" t="s">
        <v>41</v>
      </c>
      <c r="H222" s="21">
        <v>32.28</v>
      </c>
      <c r="I222" s="14"/>
    </row>
    <row r="223" spans="1:9" ht="25">
      <c r="A223" s="13"/>
      <c r="B223" s="14" t="s">
        <v>781</v>
      </c>
      <c r="C223" s="14"/>
      <c r="D223" s="14" t="s">
        <v>780</v>
      </c>
      <c r="E223" s="15" t="s">
        <v>779</v>
      </c>
      <c r="F223" s="16"/>
      <c r="G223" s="14" t="s">
        <v>41</v>
      </c>
      <c r="H223" s="16">
        <v>32.28</v>
      </c>
      <c r="I223" s="14"/>
    </row>
    <row r="224" spans="1:9" ht="13">
      <c r="A224" s="13"/>
      <c r="B224" s="14"/>
      <c r="C224" s="14"/>
      <c r="D224" s="14"/>
      <c r="E224" s="23" t="s">
        <v>611</v>
      </c>
      <c r="F224" s="16"/>
      <c r="G224" s="14"/>
      <c r="H224" s="16"/>
      <c r="I224" s="14"/>
    </row>
    <row r="225" spans="1:9">
      <c r="A225" s="13"/>
      <c r="B225" s="14"/>
      <c r="C225" s="14"/>
      <c r="D225" s="14"/>
      <c r="E225" s="15" t="s">
        <v>778</v>
      </c>
      <c r="F225" s="16">
        <v>9</v>
      </c>
      <c r="G225" s="14"/>
      <c r="H225" s="16"/>
      <c r="I225" s="14"/>
    </row>
    <row r="226" spans="1:9">
      <c r="A226" s="13"/>
      <c r="B226" s="14"/>
      <c r="C226" s="14"/>
      <c r="D226" s="14"/>
      <c r="E226" s="15" t="s">
        <v>777</v>
      </c>
      <c r="F226" s="16">
        <v>5.4</v>
      </c>
      <c r="G226" s="14"/>
      <c r="H226" s="16"/>
      <c r="I226" s="14"/>
    </row>
    <row r="227" spans="1:9">
      <c r="A227" s="13"/>
      <c r="B227" s="14"/>
      <c r="C227" s="14"/>
      <c r="D227" s="14"/>
      <c r="E227" s="15" t="s">
        <v>776</v>
      </c>
      <c r="F227" s="16">
        <v>2.85</v>
      </c>
      <c r="G227" s="14"/>
      <c r="H227" s="16"/>
      <c r="I227" s="14"/>
    </row>
    <row r="228" spans="1:9">
      <c r="A228" s="13"/>
      <c r="B228" s="14"/>
      <c r="C228" s="14"/>
      <c r="D228" s="14"/>
      <c r="E228" s="15" t="s">
        <v>775</v>
      </c>
      <c r="F228" s="16">
        <v>15.03</v>
      </c>
      <c r="G228" s="14"/>
      <c r="H228" s="16"/>
      <c r="I228" s="14"/>
    </row>
    <row r="229" spans="1:9">
      <c r="A229" s="13"/>
      <c r="B229" s="14"/>
      <c r="C229" s="14"/>
      <c r="D229" s="14"/>
      <c r="E229" s="15" t="s">
        <v>774</v>
      </c>
      <c r="F229" s="16">
        <v>32.28</v>
      </c>
      <c r="G229" s="14"/>
      <c r="H229" s="16"/>
      <c r="I229" s="14"/>
    </row>
    <row r="230" spans="1:9" ht="26">
      <c r="A230" s="13"/>
      <c r="B230" s="14" t="s">
        <v>773</v>
      </c>
      <c r="C230" s="19" t="s">
        <v>299</v>
      </c>
      <c r="D230" s="14"/>
      <c r="E230" s="20" t="s">
        <v>109</v>
      </c>
      <c r="F230" s="16"/>
      <c r="G230" s="19" t="s">
        <v>20</v>
      </c>
      <c r="H230" s="21">
        <v>15.35</v>
      </c>
      <c r="I230" s="14"/>
    </row>
    <row r="231" spans="1:9" ht="25">
      <c r="A231" s="13"/>
      <c r="B231" s="14" t="s">
        <v>773</v>
      </c>
      <c r="C231" s="14"/>
      <c r="D231" s="14" t="s">
        <v>772</v>
      </c>
      <c r="E231" s="15" t="s">
        <v>771</v>
      </c>
      <c r="F231" s="16"/>
      <c r="G231" s="14" t="s">
        <v>20</v>
      </c>
      <c r="H231" s="16">
        <v>15.35</v>
      </c>
      <c r="I231" s="14"/>
    </row>
    <row r="232" spans="1:9">
      <c r="A232" s="13"/>
      <c r="B232" s="14"/>
      <c r="C232" s="14"/>
      <c r="D232" s="14"/>
      <c r="E232" s="15" t="s">
        <v>770</v>
      </c>
      <c r="F232" s="16"/>
      <c r="G232" s="14"/>
      <c r="H232" s="16"/>
      <c r="I232" s="14"/>
    </row>
    <row r="233" spans="1:9">
      <c r="A233" s="13"/>
      <c r="B233" s="14"/>
      <c r="C233" s="14"/>
      <c r="D233" s="14"/>
      <c r="E233" s="15" t="s">
        <v>769</v>
      </c>
      <c r="F233" s="16">
        <v>13.57</v>
      </c>
      <c r="G233" s="14"/>
      <c r="H233" s="16"/>
      <c r="I233" s="14"/>
    </row>
    <row r="234" spans="1:9">
      <c r="A234" s="13"/>
      <c r="B234" s="14"/>
      <c r="C234" s="14"/>
      <c r="D234" s="14"/>
      <c r="E234" s="15" t="s">
        <v>768</v>
      </c>
      <c r="F234" s="16">
        <v>1.01</v>
      </c>
      <c r="G234" s="14"/>
      <c r="H234" s="16"/>
      <c r="I234" s="14"/>
    </row>
    <row r="235" spans="1:9">
      <c r="A235" s="13"/>
      <c r="B235" s="14"/>
      <c r="C235" s="14"/>
      <c r="D235" s="14"/>
      <c r="E235" s="15" t="s">
        <v>767</v>
      </c>
      <c r="F235" s="16"/>
      <c r="G235" s="14"/>
      <c r="H235" s="16"/>
      <c r="I235" s="14"/>
    </row>
    <row r="236" spans="1:9">
      <c r="A236" s="13"/>
      <c r="B236" s="14"/>
      <c r="C236" s="14"/>
      <c r="D236" s="14"/>
      <c r="E236" s="15" t="s">
        <v>766</v>
      </c>
      <c r="F236" s="16">
        <v>0.77</v>
      </c>
      <c r="G236" s="14"/>
      <c r="H236" s="16"/>
      <c r="I236" s="14"/>
    </row>
    <row r="237" spans="1:9">
      <c r="A237" s="13"/>
      <c r="B237" s="14"/>
      <c r="C237" s="14"/>
      <c r="D237" s="14"/>
      <c r="E237" s="15" t="s">
        <v>765</v>
      </c>
      <c r="F237" s="16">
        <v>15.35</v>
      </c>
      <c r="G237" s="14"/>
      <c r="H237" s="16"/>
      <c r="I237" s="14"/>
    </row>
    <row r="238" spans="1:9" ht="26">
      <c r="A238" s="13"/>
      <c r="B238" s="14" t="s">
        <v>764</v>
      </c>
      <c r="C238" s="19" t="s">
        <v>300</v>
      </c>
      <c r="D238" s="14"/>
      <c r="E238" s="20" t="s">
        <v>111</v>
      </c>
      <c r="F238" s="16"/>
      <c r="G238" s="19" t="s">
        <v>23</v>
      </c>
      <c r="H238" s="21">
        <v>1.9550000000000001</v>
      </c>
      <c r="I238" s="14"/>
    </row>
    <row r="239" spans="1:9" ht="25">
      <c r="A239" s="13"/>
      <c r="B239" s="14" t="s">
        <v>764</v>
      </c>
      <c r="C239" s="14"/>
      <c r="D239" s="14" t="s">
        <v>763</v>
      </c>
      <c r="E239" s="15" t="s">
        <v>762</v>
      </c>
      <c r="F239" s="16"/>
      <c r="G239" s="14" t="s">
        <v>23</v>
      </c>
      <c r="H239" s="16">
        <v>1.9550000000000001</v>
      </c>
      <c r="I239" s="14"/>
    </row>
    <row r="240" spans="1:9">
      <c r="A240" s="13"/>
      <c r="B240" s="14"/>
      <c r="C240" s="14"/>
      <c r="D240" s="14"/>
      <c r="E240" s="15" t="s">
        <v>761</v>
      </c>
      <c r="F240" s="16">
        <v>1.9550000000000001</v>
      </c>
      <c r="G240" s="14"/>
      <c r="H240" s="16"/>
      <c r="I240" s="14"/>
    </row>
    <row r="241" spans="1:9" ht="13">
      <c r="A241" s="13"/>
      <c r="B241" s="14" t="s">
        <v>753</v>
      </c>
      <c r="C241" s="19" t="s">
        <v>301</v>
      </c>
      <c r="D241" s="14"/>
      <c r="E241" s="20" t="s">
        <v>113</v>
      </c>
      <c r="F241" s="16"/>
      <c r="G241" s="19" t="s">
        <v>23</v>
      </c>
      <c r="H241" s="21">
        <v>177.523</v>
      </c>
      <c r="I241" s="14"/>
    </row>
    <row r="242" spans="1:9">
      <c r="A242" s="13"/>
      <c r="B242" s="14" t="s">
        <v>753</v>
      </c>
      <c r="C242" s="14"/>
      <c r="D242" s="14" t="s">
        <v>760</v>
      </c>
      <c r="E242" s="15" t="s">
        <v>759</v>
      </c>
      <c r="F242" s="16"/>
      <c r="G242" s="14" t="s">
        <v>23</v>
      </c>
      <c r="H242" s="16">
        <v>111.56699999999999</v>
      </c>
      <c r="I242" s="14"/>
    </row>
    <row r="243" spans="1:9" ht="62.5">
      <c r="A243" s="13"/>
      <c r="B243" s="14"/>
      <c r="C243" s="14"/>
      <c r="D243" s="14"/>
      <c r="E243" s="15" t="s">
        <v>758</v>
      </c>
      <c r="F243" s="16">
        <v>73.349999999999994</v>
      </c>
      <c r="G243" s="14"/>
      <c r="H243" s="16"/>
      <c r="I243" s="14"/>
    </row>
    <row r="244" spans="1:9">
      <c r="A244" s="13"/>
      <c r="B244" s="14"/>
      <c r="C244" s="14"/>
      <c r="D244" s="14"/>
      <c r="E244" s="15" t="s">
        <v>757</v>
      </c>
      <c r="F244" s="16">
        <v>32.762</v>
      </c>
      <c r="G244" s="14"/>
      <c r="H244" s="16"/>
      <c r="I244" s="14"/>
    </row>
    <row r="245" spans="1:9" ht="25">
      <c r="A245" s="13"/>
      <c r="B245" s="14"/>
      <c r="C245" s="14"/>
      <c r="D245" s="14"/>
      <c r="E245" s="15" t="s">
        <v>756</v>
      </c>
      <c r="F245" s="16">
        <v>2.66</v>
      </c>
      <c r="G245" s="14"/>
      <c r="H245" s="16"/>
      <c r="I245" s="14"/>
    </row>
    <row r="246" spans="1:9">
      <c r="A246" s="13"/>
      <c r="B246" s="14"/>
      <c r="C246" s="14"/>
      <c r="D246" s="14"/>
      <c r="E246" s="15" t="s">
        <v>755</v>
      </c>
      <c r="F246" s="16">
        <v>2.7949999999999999</v>
      </c>
      <c r="G246" s="14"/>
      <c r="H246" s="16"/>
      <c r="I246" s="14"/>
    </row>
    <row r="247" spans="1:9">
      <c r="A247" s="13"/>
      <c r="B247" s="14"/>
      <c r="C247" s="14"/>
      <c r="D247" s="14"/>
      <c r="E247" s="15" t="s">
        <v>754</v>
      </c>
      <c r="F247" s="16">
        <v>111.56699999999999</v>
      </c>
      <c r="G247" s="14"/>
      <c r="H247" s="16"/>
      <c r="I247" s="14"/>
    </row>
    <row r="248" spans="1:9">
      <c r="A248" s="13"/>
      <c r="B248" s="14" t="s">
        <v>753</v>
      </c>
      <c r="C248" s="14"/>
      <c r="D248" s="14" t="s">
        <v>752</v>
      </c>
      <c r="E248" s="15" t="s">
        <v>751</v>
      </c>
      <c r="F248" s="16"/>
      <c r="G248" s="14" t="s">
        <v>23</v>
      </c>
      <c r="H248" s="16">
        <v>65.956000000000003</v>
      </c>
      <c r="I248" s="14"/>
    </row>
    <row r="249" spans="1:9" ht="25">
      <c r="A249" s="13"/>
      <c r="B249" s="14"/>
      <c r="C249" s="14"/>
      <c r="D249" s="14"/>
      <c r="E249" s="15" t="s">
        <v>750</v>
      </c>
      <c r="F249" s="16">
        <v>65.956000000000003</v>
      </c>
      <c r="G249" s="14"/>
      <c r="H249" s="16"/>
      <c r="I249" s="14"/>
    </row>
    <row r="250" spans="1:9" ht="13">
      <c r="A250" s="13"/>
      <c r="B250" s="14" t="s">
        <v>749</v>
      </c>
      <c r="C250" s="19" t="s">
        <v>302</v>
      </c>
      <c r="D250" s="14"/>
      <c r="E250" s="20" t="s">
        <v>115</v>
      </c>
      <c r="F250" s="16"/>
      <c r="G250" s="19" t="s">
        <v>1016</v>
      </c>
      <c r="H250" s="21">
        <v>13.914999999999999</v>
      </c>
      <c r="I250" s="14"/>
    </row>
    <row r="251" spans="1:9">
      <c r="A251" s="13"/>
      <c r="B251" s="14" t="s">
        <v>749</v>
      </c>
      <c r="C251" s="14"/>
      <c r="D251" s="14" t="s">
        <v>748</v>
      </c>
      <c r="E251" s="15" t="s">
        <v>747</v>
      </c>
      <c r="F251" s="16"/>
      <c r="G251" s="69" t="s">
        <v>41</v>
      </c>
      <c r="H251" s="16">
        <v>13.914999999999999</v>
      </c>
      <c r="I251" s="14"/>
    </row>
    <row r="252" spans="1:9" ht="13">
      <c r="A252" s="13"/>
      <c r="B252" s="14"/>
      <c r="C252" s="14"/>
      <c r="D252" s="14"/>
      <c r="E252" s="23" t="s">
        <v>611</v>
      </c>
      <c r="F252" s="16"/>
      <c r="G252" s="14"/>
      <c r="H252" s="16"/>
      <c r="I252" s="14"/>
    </row>
    <row r="253" spans="1:9">
      <c r="A253" s="13"/>
      <c r="B253" s="14"/>
      <c r="C253" s="14"/>
      <c r="D253" s="14"/>
      <c r="E253" s="15" t="s">
        <v>746</v>
      </c>
      <c r="F253" s="16">
        <v>4</v>
      </c>
      <c r="G253" s="14"/>
      <c r="H253" s="16"/>
      <c r="I253" s="14"/>
    </row>
    <row r="254" spans="1:9">
      <c r="A254" s="13"/>
      <c r="B254" s="14"/>
      <c r="C254" s="14"/>
      <c r="D254" s="14"/>
      <c r="E254" s="15" t="s">
        <v>745</v>
      </c>
      <c r="F254" s="16">
        <v>2.4</v>
      </c>
      <c r="G254" s="14"/>
      <c r="H254" s="16"/>
      <c r="I254" s="14"/>
    </row>
    <row r="255" spans="1:9" ht="25">
      <c r="A255" s="13"/>
      <c r="B255" s="14"/>
      <c r="C255" s="14"/>
      <c r="D255" s="14"/>
      <c r="E255" s="15" t="s">
        <v>744</v>
      </c>
      <c r="F255" s="16">
        <v>6.03</v>
      </c>
      <c r="G255" s="14"/>
      <c r="H255" s="16"/>
      <c r="I255" s="14"/>
    </row>
    <row r="256" spans="1:9">
      <c r="A256" s="13"/>
      <c r="B256" s="14"/>
      <c r="C256" s="14"/>
      <c r="D256" s="14"/>
      <c r="E256" s="15" t="s">
        <v>743</v>
      </c>
      <c r="F256" s="16">
        <v>1.4850000000000001</v>
      </c>
      <c r="G256" s="14"/>
      <c r="H256" s="16"/>
      <c r="I256" s="14"/>
    </row>
    <row r="257" spans="1:9">
      <c r="A257" s="13"/>
      <c r="B257" s="14"/>
      <c r="C257" s="14"/>
      <c r="D257" s="14"/>
      <c r="E257" s="15" t="s">
        <v>742</v>
      </c>
      <c r="F257" s="16">
        <v>13.914999999999999</v>
      </c>
      <c r="G257" s="14"/>
      <c r="H257" s="16"/>
      <c r="I257" s="14"/>
    </row>
    <row r="258" spans="1:9" ht="13">
      <c r="A258" s="13"/>
      <c r="B258" s="14" t="s">
        <v>741</v>
      </c>
      <c r="C258" s="19" t="s">
        <v>303</v>
      </c>
      <c r="D258" s="14"/>
      <c r="E258" s="20" t="s">
        <v>117</v>
      </c>
      <c r="F258" s="16"/>
      <c r="G258" s="19" t="s">
        <v>41</v>
      </c>
      <c r="H258" s="21">
        <v>10.8</v>
      </c>
      <c r="I258" s="14"/>
    </row>
    <row r="259" spans="1:9" ht="25">
      <c r="A259" s="13"/>
      <c r="B259" s="14"/>
      <c r="C259" s="14"/>
      <c r="D259" s="14"/>
      <c r="E259" s="15" t="s">
        <v>740</v>
      </c>
      <c r="F259" s="16">
        <v>10.8</v>
      </c>
      <c r="G259" s="14"/>
      <c r="H259" s="16"/>
      <c r="I259" s="14"/>
    </row>
    <row r="260" spans="1:9" ht="13">
      <c r="A260" s="13"/>
      <c r="B260" s="14" t="s">
        <v>739</v>
      </c>
      <c r="C260" s="19" t="s">
        <v>304</v>
      </c>
      <c r="D260" s="14"/>
      <c r="E260" s="20" t="s">
        <v>119</v>
      </c>
      <c r="F260" s="16"/>
      <c r="G260" s="19" t="s">
        <v>23</v>
      </c>
      <c r="H260" s="21">
        <v>19.966000000000001</v>
      </c>
      <c r="I260" s="14"/>
    </row>
    <row r="261" spans="1:9" ht="25">
      <c r="A261" s="13"/>
      <c r="B261" s="14"/>
      <c r="C261" s="14"/>
      <c r="D261" s="14"/>
      <c r="E261" s="15" t="s">
        <v>738</v>
      </c>
      <c r="F261" s="16">
        <v>19.966000000000001</v>
      </c>
      <c r="G261" s="14"/>
      <c r="H261" s="16"/>
      <c r="I261" s="14"/>
    </row>
    <row r="262" spans="1:9" ht="13">
      <c r="A262" s="13"/>
      <c r="B262" s="14" t="s">
        <v>737</v>
      </c>
      <c r="C262" s="19" t="s">
        <v>305</v>
      </c>
      <c r="D262" s="14"/>
      <c r="E262" s="20" t="s">
        <v>121</v>
      </c>
      <c r="F262" s="16"/>
      <c r="G262" s="19" t="s">
        <v>23</v>
      </c>
      <c r="H262" s="21">
        <v>7.0110000000000001</v>
      </c>
      <c r="I262" s="14"/>
    </row>
    <row r="263" spans="1:9">
      <c r="A263" s="13"/>
      <c r="B263" s="14"/>
      <c r="C263" s="14"/>
      <c r="D263" s="14"/>
      <c r="E263" s="15" t="s">
        <v>736</v>
      </c>
      <c r="F263" s="16">
        <v>4.7359999999999998</v>
      </c>
      <c r="G263" s="14"/>
      <c r="H263" s="16"/>
      <c r="I263" s="14"/>
    </row>
    <row r="264" spans="1:9" ht="25">
      <c r="A264" s="13"/>
      <c r="B264" s="14"/>
      <c r="C264" s="14"/>
      <c r="D264" s="14"/>
      <c r="E264" s="15" t="s">
        <v>735</v>
      </c>
      <c r="F264" s="16">
        <v>2.2749999999999999</v>
      </c>
      <c r="G264" s="14"/>
      <c r="H264" s="16"/>
      <c r="I264" s="14"/>
    </row>
    <row r="265" spans="1:9">
      <c r="A265" s="13"/>
      <c r="B265" s="14"/>
      <c r="C265" s="14"/>
      <c r="D265" s="14"/>
      <c r="E265" s="15" t="s">
        <v>734</v>
      </c>
      <c r="F265" s="16">
        <v>7.0110000000000001</v>
      </c>
      <c r="G265" s="14"/>
      <c r="H265" s="16"/>
      <c r="I265" s="14"/>
    </row>
    <row r="266" spans="1:9" ht="13">
      <c r="A266" s="13"/>
      <c r="B266" s="14" t="s">
        <v>733</v>
      </c>
      <c r="C266" s="19" t="s">
        <v>306</v>
      </c>
      <c r="D266" s="14"/>
      <c r="E266" s="20" t="s">
        <v>123</v>
      </c>
      <c r="F266" s="16"/>
      <c r="G266" s="19" t="s">
        <v>23</v>
      </c>
      <c r="H266" s="21">
        <v>0.5</v>
      </c>
      <c r="I266" s="14"/>
    </row>
    <row r="267" spans="1:9">
      <c r="A267" s="13"/>
      <c r="B267" s="14"/>
      <c r="C267" s="14"/>
      <c r="D267" s="14"/>
      <c r="E267" s="15" t="s">
        <v>732</v>
      </c>
      <c r="F267" s="16">
        <v>0.112</v>
      </c>
      <c r="G267" s="14"/>
      <c r="H267" s="16"/>
      <c r="I267" s="14"/>
    </row>
    <row r="268" spans="1:9">
      <c r="A268" s="13"/>
      <c r="B268" s="14"/>
      <c r="C268" s="14"/>
      <c r="D268" s="14"/>
      <c r="E268" s="15" t="s">
        <v>731</v>
      </c>
      <c r="F268" s="16">
        <v>1.0999999999999999E-2</v>
      </c>
      <c r="G268" s="14"/>
      <c r="H268" s="16"/>
      <c r="I268" s="14"/>
    </row>
    <row r="269" spans="1:9">
      <c r="A269" s="13"/>
      <c r="B269" s="14"/>
      <c r="C269" s="14"/>
      <c r="D269" s="14"/>
      <c r="E269" s="15" t="s">
        <v>730</v>
      </c>
      <c r="F269" s="16">
        <v>0.377</v>
      </c>
      <c r="G269" s="14"/>
      <c r="H269" s="16"/>
      <c r="I269" s="14"/>
    </row>
    <row r="270" spans="1:9">
      <c r="A270" s="13"/>
      <c r="B270" s="14"/>
      <c r="C270" s="14"/>
      <c r="D270" s="14"/>
      <c r="E270" s="15" t="s">
        <v>729</v>
      </c>
      <c r="F270" s="16">
        <v>0.5</v>
      </c>
      <c r="G270" s="14"/>
      <c r="H270" s="16"/>
      <c r="I270" s="14"/>
    </row>
    <row r="271" spans="1:9" ht="13">
      <c r="A271" s="13"/>
      <c r="B271" s="14" t="s">
        <v>728</v>
      </c>
      <c r="C271" s="19" t="s">
        <v>307</v>
      </c>
      <c r="D271" s="14"/>
      <c r="E271" s="20" t="s">
        <v>125</v>
      </c>
      <c r="F271" s="16"/>
      <c r="G271" s="19" t="s">
        <v>23</v>
      </c>
      <c r="H271" s="21">
        <v>8.4979999999999993</v>
      </c>
      <c r="I271" s="14"/>
    </row>
    <row r="272" spans="1:9" ht="25">
      <c r="A272" s="13"/>
      <c r="B272" s="14"/>
      <c r="C272" s="14"/>
      <c r="D272" s="14"/>
      <c r="E272" s="15" t="s">
        <v>727</v>
      </c>
      <c r="F272" s="16">
        <v>7.7779999999999996</v>
      </c>
      <c r="G272" s="14"/>
      <c r="H272" s="16"/>
      <c r="I272" s="14"/>
    </row>
    <row r="273" spans="1:9" ht="25">
      <c r="A273" s="13"/>
      <c r="B273" s="14"/>
      <c r="C273" s="14"/>
      <c r="D273" s="14"/>
      <c r="E273" s="15" t="s">
        <v>726</v>
      </c>
      <c r="F273" s="16">
        <v>0.72</v>
      </c>
      <c r="G273" s="14"/>
      <c r="H273" s="16"/>
      <c r="I273" s="14"/>
    </row>
    <row r="274" spans="1:9">
      <c r="A274" s="13"/>
      <c r="B274" s="14"/>
      <c r="C274" s="14"/>
      <c r="D274" s="14"/>
      <c r="E274" s="15" t="s">
        <v>725</v>
      </c>
      <c r="F274" s="16">
        <v>8.4979999999999993</v>
      </c>
      <c r="G274" s="14"/>
      <c r="H274" s="16"/>
      <c r="I274" s="14"/>
    </row>
    <row r="275" spans="1:9" ht="13">
      <c r="A275" s="13"/>
      <c r="B275" s="14" t="s">
        <v>724</v>
      </c>
      <c r="C275" s="19" t="s">
        <v>308</v>
      </c>
      <c r="D275" s="14"/>
      <c r="E275" s="20" t="s">
        <v>127</v>
      </c>
      <c r="F275" s="16"/>
      <c r="G275" s="19" t="s">
        <v>41</v>
      </c>
      <c r="H275" s="21">
        <v>465.25</v>
      </c>
      <c r="I275" s="14"/>
    </row>
    <row r="276" spans="1:9">
      <c r="A276" s="13"/>
      <c r="B276" s="14"/>
      <c r="C276" s="14"/>
      <c r="D276" s="14"/>
      <c r="E276" s="15" t="s">
        <v>723</v>
      </c>
      <c r="F276" s="16">
        <v>465.25</v>
      </c>
      <c r="G276" s="14"/>
      <c r="H276" s="16"/>
      <c r="I276" s="14"/>
    </row>
    <row r="277" spans="1:9" ht="13">
      <c r="A277" s="13"/>
      <c r="B277" s="14" t="s">
        <v>715</v>
      </c>
      <c r="C277" s="19" t="s">
        <v>309</v>
      </c>
      <c r="D277" s="14"/>
      <c r="E277" s="20" t="s">
        <v>129</v>
      </c>
      <c r="F277" s="16"/>
      <c r="G277" s="19" t="s">
        <v>38</v>
      </c>
      <c r="H277" s="21">
        <v>946.3</v>
      </c>
      <c r="I277" s="14"/>
    </row>
    <row r="278" spans="1:9">
      <c r="A278" s="13"/>
      <c r="B278" s="14" t="s">
        <v>715</v>
      </c>
      <c r="C278" s="14"/>
      <c r="D278" s="14" t="s">
        <v>722</v>
      </c>
      <c r="E278" s="15" t="s">
        <v>721</v>
      </c>
      <c r="F278" s="16"/>
      <c r="G278" s="14" t="s">
        <v>38</v>
      </c>
      <c r="H278" s="16">
        <v>112</v>
      </c>
      <c r="I278" s="14"/>
    </row>
    <row r="279" spans="1:9">
      <c r="A279" s="13"/>
      <c r="B279" s="14"/>
      <c r="C279" s="14"/>
      <c r="D279" s="14"/>
      <c r="E279" s="15" t="s">
        <v>720</v>
      </c>
      <c r="F279" s="16">
        <v>112</v>
      </c>
      <c r="G279" s="14"/>
      <c r="H279" s="16"/>
      <c r="I279" s="14"/>
    </row>
    <row r="280" spans="1:9">
      <c r="A280" s="13"/>
      <c r="B280" s="14"/>
      <c r="C280" s="14"/>
      <c r="D280" s="14"/>
      <c r="E280" s="15" t="s">
        <v>417</v>
      </c>
      <c r="F280" s="16"/>
      <c r="G280" s="14"/>
      <c r="H280" s="16"/>
      <c r="I280" s="14"/>
    </row>
    <row r="281" spans="1:9">
      <c r="A281" s="13"/>
      <c r="B281" s="14"/>
      <c r="C281" s="14"/>
      <c r="D281" s="14"/>
      <c r="E281" s="15" t="s">
        <v>719</v>
      </c>
      <c r="F281" s="16"/>
      <c r="G281" s="14"/>
      <c r="H281" s="16"/>
      <c r="I281" s="14"/>
    </row>
    <row r="282" spans="1:9">
      <c r="A282" s="13"/>
      <c r="B282" s="14"/>
      <c r="C282" s="14"/>
      <c r="D282" s="14"/>
      <c r="E282" s="15" t="s">
        <v>718</v>
      </c>
      <c r="F282" s="16"/>
      <c r="G282" s="14"/>
      <c r="H282" s="16"/>
      <c r="I282" s="14"/>
    </row>
    <row r="283" spans="1:9">
      <c r="A283" s="13"/>
      <c r="B283" s="14"/>
      <c r="C283" s="14"/>
      <c r="D283" s="14"/>
      <c r="E283" s="15" t="s">
        <v>717</v>
      </c>
      <c r="F283" s="16"/>
      <c r="G283" s="14"/>
      <c r="H283" s="16"/>
      <c r="I283" s="14"/>
    </row>
    <row r="284" spans="1:9">
      <c r="A284" s="13"/>
      <c r="B284" s="14"/>
      <c r="C284" s="14"/>
      <c r="D284" s="14"/>
      <c r="E284" s="15" t="s">
        <v>716</v>
      </c>
      <c r="F284" s="16"/>
      <c r="G284" s="14"/>
      <c r="H284" s="16"/>
      <c r="I284" s="14"/>
    </row>
    <row r="285" spans="1:9">
      <c r="A285" s="13"/>
      <c r="B285" s="14" t="s">
        <v>715</v>
      </c>
      <c r="C285" s="14"/>
      <c r="D285" s="14" t="s">
        <v>714</v>
      </c>
      <c r="E285" s="15" t="s">
        <v>713</v>
      </c>
      <c r="F285" s="16"/>
      <c r="G285" s="14" t="s">
        <v>38</v>
      </c>
      <c r="H285" s="16">
        <v>834.3</v>
      </c>
      <c r="I285" s="14"/>
    </row>
    <row r="286" spans="1:9">
      <c r="A286" s="13"/>
      <c r="B286" s="14"/>
      <c r="C286" s="14"/>
      <c r="D286" s="14"/>
      <c r="E286" s="15" t="s">
        <v>712</v>
      </c>
      <c r="F286" s="16">
        <v>419.6</v>
      </c>
      <c r="G286" s="14"/>
      <c r="H286" s="16"/>
      <c r="I286" s="14"/>
    </row>
    <row r="287" spans="1:9">
      <c r="A287" s="13"/>
      <c r="B287" s="14"/>
      <c r="C287" s="14"/>
      <c r="D287" s="14"/>
      <c r="E287" s="15" t="s">
        <v>711</v>
      </c>
      <c r="F287" s="16">
        <v>352.7</v>
      </c>
      <c r="G287" s="14"/>
      <c r="H287" s="16"/>
      <c r="I287" s="14"/>
    </row>
    <row r="288" spans="1:9" ht="25">
      <c r="A288" s="13"/>
      <c r="B288" s="14"/>
      <c r="C288" s="14"/>
      <c r="D288" s="14"/>
      <c r="E288" s="15" t="s">
        <v>710</v>
      </c>
      <c r="F288" s="16">
        <v>62</v>
      </c>
      <c r="G288" s="14"/>
      <c r="H288" s="16"/>
      <c r="I288" s="14"/>
    </row>
    <row r="289" spans="1:9">
      <c r="A289" s="13"/>
      <c r="B289" s="14"/>
      <c r="C289" s="14"/>
      <c r="D289" s="14"/>
      <c r="E289" s="15" t="s">
        <v>417</v>
      </c>
      <c r="F289" s="16"/>
      <c r="G289" s="14"/>
      <c r="H289" s="16"/>
      <c r="I289" s="14"/>
    </row>
    <row r="290" spans="1:9">
      <c r="A290" s="13"/>
      <c r="B290" s="14"/>
      <c r="C290" s="14"/>
      <c r="D290" s="14"/>
      <c r="E290" s="15" t="s">
        <v>709</v>
      </c>
      <c r="F290" s="16"/>
      <c r="G290" s="14"/>
      <c r="H290" s="16"/>
      <c r="I290" s="14"/>
    </row>
    <row r="291" spans="1:9">
      <c r="A291" s="13"/>
      <c r="B291" s="14"/>
      <c r="C291" s="14"/>
      <c r="D291" s="14"/>
      <c r="E291" s="15" t="s">
        <v>708</v>
      </c>
      <c r="F291" s="16"/>
      <c r="G291" s="14"/>
      <c r="H291" s="16"/>
      <c r="I291" s="14"/>
    </row>
    <row r="292" spans="1:9">
      <c r="A292" s="13"/>
      <c r="B292" s="14"/>
      <c r="C292" s="14"/>
      <c r="D292" s="14"/>
      <c r="E292" s="15" t="s">
        <v>707</v>
      </c>
      <c r="F292" s="16"/>
      <c r="G292" s="14"/>
      <c r="H292" s="16"/>
      <c r="I292" s="14"/>
    </row>
    <row r="293" spans="1:9">
      <c r="A293" s="13"/>
      <c r="B293" s="14"/>
      <c r="C293" s="14"/>
      <c r="D293" s="14"/>
      <c r="E293" s="15" t="s">
        <v>706</v>
      </c>
      <c r="F293" s="16"/>
      <c r="G293" s="14"/>
      <c r="H293" s="16"/>
      <c r="I293" s="14"/>
    </row>
    <row r="294" spans="1:9">
      <c r="A294" s="13"/>
      <c r="B294" s="14"/>
      <c r="C294" s="14"/>
      <c r="D294" s="14"/>
      <c r="E294" s="15" t="s">
        <v>705</v>
      </c>
      <c r="F294" s="16">
        <v>834.3</v>
      </c>
      <c r="G294" s="14"/>
      <c r="H294" s="16"/>
      <c r="I294" s="14"/>
    </row>
    <row r="295" spans="1:9" ht="13">
      <c r="A295" s="13"/>
      <c r="B295" s="14" t="s">
        <v>704</v>
      </c>
      <c r="C295" s="19" t="s">
        <v>310</v>
      </c>
      <c r="D295" s="14"/>
      <c r="E295" s="20" t="s">
        <v>131</v>
      </c>
      <c r="F295" s="16"/>
      <c r="G295" s="19" t="s">
        <v>38</v>
      </c>
      <c r="H295" s="21">
        <v>11.2</v>
      </c>
      <c r="I295" s="14"/>
    </row>
    <row r="296" spans="1:9">
      <c r="A296" s="13"/>
      <c r="B296" s="14"/>
      <c r="C296" s="14"/>
      <c r="D296" s="14"/>
      <c r="E296" s="15" t="s">
        <v>703</v>
      </c>
      <c r="F296" s="16">
        <v>11.2</v>
      </c>
      <c r="G296" s="14"/>
      <c r="H296" s="16"/>
      <c r="I296" s="14"/>
    </row>
    <row r="297" spans="1:9" ht="13">
      <c r="A297" s="13"/>
      <c r="B297" s="14" t="s">
        <v>702</v>
      </c>
      <c r="C297" s="19" t="s">
        <v>311</v>
      </c>
      <c r="D297" s="14"/>
      <c r="E297" s="20" t="s">
        <v>133</v>
      </c>
      <c r="F297" s="16"/>
      <c r="G297" s="19" t="s">
        <v>44</v>
      </c>
      <c r="H297" s="21">
        <v>99</v>
      </c>
      <c r="I297" s="14"/>
    </row>
    <row r="298" spans="1:9">
      <c r="A298" s="13"/>
      <c r="B298" s="14"/>
      <c r="C298" s="14"/>
      <c r="D298" s="14"/>
      <c r="E298" s="15" t="s">
        <v>701</v>
      </c>
      <c r="F298" s="16">
        <v>99</v>
      </c>
      <c r="G298" s="14"/>
      <c r="H298" s="16"/>
      <c r="I298" s="14"/>
    </row>
    <row r="299" spans="1:9">
      <c r="A299" s="13"/>
      <c r="B299" s="14"/>
      <c r="C299" s="14"/>
      <c r="D299" s="14"/>
      <c r="E299" s="15" t="s">
        <v>700</v>
      </c>
      <c r="F299" s="16"/>
      <c r="G299" s="14"/>
      <c r="H299" s="16"/>
      <c r="I299" s="14"/>
    </row>
    <row r="300" spans="1:9">
      <c r="A300" s="13"/>
      <c r="B300" s="14"/>
      <c r="C300" s="14"/>
      <c r="D300" s="14"/>
      <c r="E300" s="15" t="s">
        <v>699</v>
      </c>
      <c r="F300" s="16"/>
      <c r="G300" s="14"/>
      <c r="H300" s="16"/>
      <c r="I300" s="14"/>
    </row>
    <row r="301" spans="1:9" ht="13">
      <c r="A301" s="13"/>
      <c r="B301" s="14" t="s">
        <v>698</v>
      </c>
      <c r="C301" s="19" t="s">
        <v>312</v>
      </c>
      <c r="D301" s="14"/>
      <c r="E301" s="20" t="s">
        <v>135</v>
      </c>
      <c r="F301" s="16"/>
      <c r="G301" s="19" t="s">
        <v>38</v>
      </c>
      <c r="H301" s="21">
        <v>578.57000000000005</v>
      </c>
      <c r="I301" s="14"/>
    </row>
    <row r="302" spans="1:9">
      <c r="A302" s="13"/>
      <c r="B302" s="14"/>
      <c r="C302" s="14"/>
      <c r="D302" s="14"/>
      <c r="E302" s="15" t="s">
        <v>697</v>
      </c>
      <c r="F302" s="16">
        <v>114.85</v>
      </c>
      <c r="G302" s="14"/>
      <c r="H302" s="16"/>
      <c r="I302" s="14"/>
    </row>
    <row r="303" spans="1:9">
      <c r="A303" s="13"/>
      <c r="B303" s="14"/>
      <c r="C303" s="14"/>
      <c r="D303" s="14"/>
      <c r="E303" s="15" t="s">
        <v>696</v>
      </c>
      <c r="F303" s="16">
        <v>169.6</v>
      </c>
      <c r="G303" s="14"/>
      <c r="H303" s="16"/>
      <c r="I303" s="14"/>
    </row>
    <row r="304" spans="1:9">
      <c r="A304" s="13"/>
      <c r="B304" s="14"/>
      <c r="C304" s="14"/>
      <c r="D304" s="14"/>
      <c r="E304" s="15" t="s">
        <v>695</v>
      </c>
      <c r="F304" s="16">
        <v>136.52000000000001</v>
      </c>
      <c r="G304" s="14"/>
      <c r="H304" s="16"/>
      <c r="I304" s="14"/>
    </row>
    <row r="305" spans="1:9">
      <c r="A305" s="13"/>
      <c r="B305" s="14"/>
      <c r="C305" s="14"/>
      <c r="D305" s="14"/>
      <c r="E305" s="15" t="s">
        <v>694</v>
      </c>
      <c r="F305" s="16">
        <v>17.5</v>
      </c>
      <c r="G305" s="14"/>
      <c r="H305" s="16"/>
      <c r="I305" s="14"/>
    </row>
    <row r="306" spans="1:9">
      <c r="A306" s="13"/>
      <c r="B306" s="14"/>
      <c r="C306" s="14"/>
      <c r="D306" s="14"/>
      <c r="E306" s="15" t="s">
        <v>693</v>
      </c>
      <c r="F306" s="16">
        <v>99</v>
      </c>
      <c r="G306" s="14"/>
      <c r="H306" s="16"/>
      <c r="I306" s="14"/>
    </row>
    <row r="307" spans="1:9">
      <c r="A307" s="13"/>
      <c r="B307" s="14"/>
      <c r="C307" s="14"/>
      <c r="D307" s="14"/>
      <c r="E307" s="15" t="s">
        <v>692</v>
      </c>
      <c r="F307" s="16">
        <v>18</v>
      </c>
      <c r="G307" s="14"/>
      <c r="H307" s="16"/>
      <c r="I307" s="14"/>
    </row>
    <row r="308" spans="1:9">
      <c r="A308" s="13"/>
      <c r="B308" s="14"/>
      <c r="C308" s="14"/>
      <c r="D308" s="14"/>
      <c r="E308" s="15" t="s">
        <v>691</v>
      </c>
      <c r="F308" s="16">
        <v>21.9</v>
      </c>
      <c r="G308" s="14"/>
      <c r="H308" s="16"/>
      <c r="I308" s="14"/>
    </row>
    <row r="309" spans="1:9">
      <c r="A309" s="13"/>
      <c r="B309" s="14"/>
      <c r="C309" s="14"/>
      <c r="D309" s="14"/>
      <c r="E309" s="15" t="s">
        <v>690</v>
      </c>
      <c r="F309" s="16">
        <v>1.2</v>
      </c>
      <c r="G309" s="14"/>
      <c r="H309" s="16"/>
      <c r="I309" s="14"/>
    </row>
    <row r="310" spans="1:9">
      <c r="A310" s="13"/>
      <c r="B310" s="14"/>
      <c r="C310" s="14"/>
      <c r="D310" s="14"/>
      <c r="E310" s="15" t="s">
        <v>689</v>
      </c>
      <c r="F310" s="16"/>
      <c r="G310" s="14"/>
      <c r="H310" s="16"/>
      <c r="I310" s="14"/>
    </row>
    <row r="311" spans="1:9">
      <c r="A311" s="13"/>
      <c r="B311" s="14"/>
      <c r="C311" s="14"/>
      <c r="D311" s="14"/>
      <c r="E311" s="15" t="s">
        <v>688</v>
      </c>
      <c r="F311" s="16">
        <v>578.57000000000005</v>
      </c>
      <c r="G311" s="14"/>
      <c r="H311" s="16"/>
      <c r="I311" s="14"/>
    </row>
    <row r="312" spans="1:9" ht="13">
      <c r="A312" s="13"/>
      <c r="B312" s="14" t="s">
        <v>687</v>
      </c>
      <c r="C312" s="19" t="s">
        <v>313</v>
      </c>
      <c r="D312" s="14"/>
      <c r="E312" s="20" t="s">
        <v>137</v>
      </c>
      <c r="F312" s="16"/>
      <c r="G312" s="19" t="s">
        <v>41</v>
      </c>
      <c r="H312" s="21">
        <v>29.183</v>
      </c>
      <c r="I312" s="14"/>
    </row>
    <row r="313" spans="1:9">
      <c r="A313" s="13"/>
      <c r="B313" s="14" t="s">
        <v>687</v>
      </c>
      <c r="C313" s="14"/>
      <c r="D313" s="14" t="s">
        <v>686</v>
      </c>
      <c r="E313" s="15" t="s">
        <v>685</v>
      </c>
      <c r="F313" s="16"/>
      <c r="G313" s="14" t="s">
        <v>41</v>
      </c>
      <c r="H313" s="16">
        <v>29.183</v>
      </c>
      <c r="I313" s="14"/>
    </row>
    <row r="314" spans="1:9" ht="25">
      <c r="A314" s="13"/>
      <c r="B314" s="14"/>
      <c r="C314" s="14"/>
      <c r="D314" s="14"/>
      <c r="E314" s="15" t="s">
        <v>684</v>
      </c>
      <c r="F314" s="16">
        <v>3.21</v>
      </c>
      <c r="G314" s="14"/>
      <c r="H314" s="16"/>
      <c r="I314" s="14"/>
    </row>
    <row r="315" spans="1:9" ht="25">
      <c r="A315" s="13"/>
      <c r="B315" s="14"/>
      <c r="C315" s="14"/>
      <c r="D315" s="14"/>
      <c r="E315" s="15" t="s">
        <v>683</v>
      </c>
      <c r="F315" s="16">
        <v>1.335</v>
      </c>
      <c r="G315" s="14"/>
      <c r="H315" s="16"/>
      <c r="I315" s="14"/>
    </row>
    <row r="316" spans="1:9" ht="25">
      <c r="A316" s="13"/>
      <c r="B316" s="14"/>
      <c r="C316" s="14"/>
      <c r="D316" s="14"/>
      <c r="E316" s="15" t="s">
        <v>682</v>
      </c>
      <c r="F316" s="16">
        <v>24.638000000000002</v>
      </c>
      <c r="G316" s="14"/>
      <c r="H316" s="16"/>
      <c r="I316" s="14"/>
    </row>
    <row r="317" spans="1:9">
      <c r="A317" s="13"/>
      <c r="B317" s="14"/>
      <c r="C317" s="14"/>
      <c r="D317" s="14"/>
      <c r="E317" s="15" t="s">
        <v>681</v>
      </c>
      <c r="F317" s="16">
        <v>29.183</v>
      </c>
      <c r="G317" s="14"/>
      <c r="H317" s="16"/>
      <c r="I317" s="14"/>
    </row>
    <row r="318" spans="1:9" ht="13">
      <c r="A318" s="13"/>
      <c r="B318" s="14" t="s">
        <v>680</v>
      </c>
      <c r="C318" s="19" t="s">
        <v>314</v>
      </c>
      <c r="D318" s="14"/>
      <c r="E318" s="20" t="s">
        <v>139</v>
      </c>
      <c r="F318" s="16"/>
      <c r="G318" s="19" t="s">
        <v>38</v>
      </c>
      <c r="H318" s="64">
        <v>48.5</v>
      </c>
      <c r="I318" s="14"/>
    </row>
    <row r="319" spans="1:9" ht="25">
      <c r="A319" s="13"/>
      <c r="B319" s="14" t="s">
        <v>680</v>
      </c>
      <c r="C319" s="14"/>
      <c r="D319" s="14" t="s">
        <v>679</v>
      </c>
      <c r="E319" s="15" t="s">
        <v>678</v>
      </c>
      <c r="F319" s="65">
        <v>48.5</v>
      </c>
      <c r="G319" s="14" t="s">
        <v>38</v>
      </c>
      <c r="H319" s="65">
        <v>48.5</v>
      </c>
      <c r="I319" s="14"/>
    </row>
    <row r="320" spans="1:9">
      <c r="A320" s="13"/>
      <c r="B320" s="14"/>
      <c r="C320" s="14"/>
      <c r="D320" s="14"/>
      <c r="E320" s="62" t="s">
        <v>1008</v>
      </c>
      <c r="F320" s="65"/>
      <c r="G320" s="14"/>
      <c r="H320" s="16"/>
      <c r="I320" s="14"/>
    </row>
    <row r="321" spans="1:9" ht="25">
      <c r="A321" s="13"/>
      <c r="B321" s="14"/>
      <c r="C321" s="14"/>
      <c r="D321" s="14"/>
      <c r="E321" s="62" t="s">
        <v>1013</v>
      </c>
      <c r="F321" s="16"/>
      <c r="G321" s="14"/>
      <c r="H321" s="16"/>
      <c r="I321" s="14"/>
    </row>
    <row r="322" spans="1:9" ht="13">
      <c r="A322" s="13"/>
      <c r="B322" s="14" t="s">
        <v>670</v>
      </c>
      <c r="C322" s="19" t="s">
        <v>315</v>
      </c>
      <c r="D322" s="14"/>
      <c r="E322" s="20" t="s">
        <v>141</v>
      </c>
      <c r="F322" s="16"/>
      <c r="G322" s="19" t="s">
        <v>38</v>
      </c>
      <c r="H322" s="21">
        <v>2230.89</v>
      </c>
      <c r="I322" s="14"/>
    </row>
    <row r="323" spans="1:9" ht="25">
      <c r="A323" s="13"/>
      <c r="B323" s="14" t="s">
        <v>670</v>
      </c>
      <c r="C323" s="14"/>
      <c r="D323" s="14" t="s">
        <v>677</v>
      </c>
      <c r="E323" s="15" t="s">
        <v>676</v>
      </c>
      <c r="F323" s="16"/>
      <c r="G323" s="14" t="s">
        <v>38</v>
      </c>
      <c r="H323" s="16">
        <v>1830.55</v>
      </c>
      <c r="I323" s="14"/>
    </row>
    <row r="324" spans="1:9" ht="37.5">
      <c r="A324" s="13"/>
      <c r="B324" s="14"/>
      <c r="C324" s="14"/>
      <c r="D324" s="14"/>
      <c r="E324" s="15" t="s">
        <v>675</v>
      </c>
      <c r="F324" s="16">
        <v>830.25</v>
      </c>
      <c r="G324" s="14"/>
      <c r="H324" s="16"/>
      <c r="I324" s="14"/>
    </row>
    <row r="325" spans="1:9" ht="25">
      <c r="A325" s="13"/>
      <c r="B325" s="14"/>
      <c r="C325" s="14"/>
      <c r="D325" s="14"/>
      <c r="E325" s="15" t="s">
        <v>674</v>
      </c>
      <c r="F325" s="16">
        <v>59.5</v>
      </c>
      <c r="G325" s="14"/>
      <c r="H325" s="16"/>
      <c r="I325" s="14"/>
    </row>
    <row r="326" spans="1:9" ht="25">
      <c r="A326" s="13"/>
      <c r="B326" s="14"/>
      <c r="C326" s="14"/>
      <c r="D326" s="14"/>
      <c r="E326" s="15" t="s">
        <v>673</v>
      </c>
      <c r="F326" s="16">
        <v>108.9</v>
      </c>
      <c r="G326" s="14"/>
      <c r="H326" s="16"/>
      <c r="I326" s="14"/>
    </row>
    <row r="327" spans="1:9" ht="25">
      <c r="A327" s="13"/>
      <c r="B327" s="14"/>
      <c r="C327" s="14"/>
      <c r="D327" s="14"/>
      <c r="E327" s="15" t="s">
        <v>672</v>
      </c>
      <c r="F327" s="16">
        <v>831.9</v>
      </c>
      <c r="G327" s="14"/>
      <c r="H327" s="16"/>
      <c r="I327" s="14"/>
    </row>
    <row r="328" spans="1:9">
      <c r="A328" s="13"/>
      <c r="B328" s="14"/>
      <c r="C328" s="14"/>
      <c r="D328" s="14"/>
      <c r="E328" s="15" t="s">
        <v>671</v>
      </c>
      <c r="F328" s="16">
        <v>1830.55</v>
      </c>
      <c r="G328" s="14"/>
      <c r="H328" s="16"/>
      <c r="I328" s="14"/>
    </row>
    <row r="329" spans="1:9" ht="25">
      <c r="A329" s="13"/>
      <c r="B329" s="14" t="s">
        <v>670</v>
      </c>
      <c r="C329" s="14"/>
      <c r="D329" s="14" t="s">
        <v>669</v>
      </c>
      <c r="E329" s="15" t="s">
        <v>668</v>
      </c>
      <c r="F329" s="16"/>
      <c r="G329" s="14" t="s">
        <v>38</v>
      </c>
      <c r="H329" s="16">
        <v>400.34</v>
      </c>
      <c r="I329" s="14"/>
    </row>
    <row r="330" spans="1:9" ht="25">
      <c r="A330" s="13"/>
      <c r="B330" s="14"/>
      <c r="C330" s="14"/>
      <c r="D330" s="14"/>
      <c r="E330" s="15" t="s">
        <v>667</v>
      </c>
      <c r="F330" s="16">
        <v>184.34</v>
      </c>
      <c r="G330" s="14"/>
      <c r="H330" s="16"/>
      <c r="I330" s="14"/>
    </row>
    <row r="331" spans="1:9" ht="25">
      <c r="A331" s="13"/>
      <c r="B331" s="14"/>
      <c r="C331" s="14"/>
      <c r="D331" s="14"/>
      <c r="E331" s="15" t="s">
        <v>666</v>
      </c>
      <c r="F331" s="16">
        <v>10.7</v>
      </c>
      <c r="G331" s="14"/>
      <c r="H331" s="16"/>
      <c r="I331" s="14"/>
    </row>
    <row r="332" spans="1:9" ht="25">
      <c r="A332" s="13"/>
      <c r="B332" s="14"/>
      <c r="C332" s="14"/>
      <c r="D332" s="14"/>
      <c r="E332" s="15" t="s">
        <v>665</v>
      </c>
      <c r="F332" s="16">
        <v>4.45</v>
      </c>
      <c r="G332" s="14"/>
      <c r="H332" s="16"/>
      <c r="I332" s="14"/>
    </row>
    <row r="333" spans="1:9" ht="25">
      <c r="A333" s="13"/>
      <c r="B333" s="14"/>
      <c r="C333" s="14"/>
      <c r="D333" s="14"/>
      <c r="E333" s="15" t="s">
        <v>664</v>
      </c>
      <c r="F333" s="16">
        <v>13.1</v>
      </c>
      <c r="G333" s="14"/>
      <c r="H333" s="16"/>
      <c r="I333" s="14"/>
    </row>
    <row r="334" spans="1:9" ht="50">
      <c r="A334" s="13"/>
      <c r="B334" s="14"/>
      <c r="C334" s="14"/>
      <c r="D334" s="14"/>
      <c r="E334" s="15" t="s">
        <v>663</v>
      </c>
      <c r="F334" s="16">
        <v>138.9</v>
      </c>
      <c r="G334" s="14"/>
      <c r="H334" s="16"/>
      <c r="I334" s="14"/>
    </row>
    <row r="335" spans="1:9" ht="25">
      <c r="A335" s="13"/>
      <c r="B335" s="14"/>
      <c r="C335" s="14"/>
      <c r="D335" s="14"/>
      <c r="E335" s="15" t="s">
        <v>662</v>
      </c>
      <c r="F335" s="16">
        <v>0.65</v>
      </c>
      <c r="G335" s="14"/>
      <c r="H335" s="16"/>
      <c r="I335" s="14"/>
    </row>
    <row r="336" spans="1:9" ht="25">
      <c r="A336" s="13"/>
      <c r="B336" s="14"/>
      <c r="C336" s="14"/>
      <c r="D336" s="14"/>
      <c r="E336" s="15" t="s">
        <v>661</v>
      </c>
      <c r="F336" s="16">
        <v>48.2</v>
      </c>
      <c r="G336" s="14"/>
      <c r="H336" s="16"/>
      <c r="I336" s="14"/>
    </row>
    <row r="337" spans="1:9">
      <c r="A337" s="13"/>
      <c r="B337" s="14"/>
      <c r="C337" s="14"/>
      <c r="D337" s="14"/>
      <c r="E337" s="15" t="s">
        <v>660</v>
      </c>
      <c r="F337" s="16">
        <v>400.34</v>
      </c>
      <c r="G337" s="14"/>
      <c r="H337" s="16"/>
      <c r="I337" s="14"/>
    </row>
    <row r="338" spans="1:9">
      <c r="A338" s="13"/>
      <c r="B338" s="14"/>
      <c r="C338" s="14"/>
      <c r="D338" s="14"/>
      <c r="E338" s="15" t="s">
        <v>417</v>
      </c>
      <c r="F338" s="16"/>
      <c r="G338" s="14"/>
      <c r="H338" s="16"/>
      <c r="I338" s="14"/>
    </row>
    <row r="339" spans="1:9">
      <c r="A339" s="13"/>
      <c r="B339" s="14"/>
      <c r="C339" s="14"/>
      <c r="D339" s="14"/>
      <c r="E339" s="15" t="s">
        <v>417</v>
      </c>
      <c r="F339" s="16"/>
      <c r="G339" s="14"/>
      <c r="H339" s="16"/>
      <c r="I339" s="14"/>
    </row>
    <row r="340" spans="1:9" ht="13">
      <c r="A340" s="13"/>
      <c r="B340" s="14" t="s">
        <v>659</v>
      </c>
      <c r="C340" s="19" t="s">
        <v>316</v>
      </c>
      <c r="D340" s="14"/>
      <c r="E340" s="20" t="s">
        <v>143</v>
      </c>
      <c r="F340" s="16"/>
      <c r="G340" s="19" t="s">
        <v>38</v>
      </c>
      <c r="H340" s="21">
        <v>28.42</v>
      </c>
      <c r="I340" s="14"/>
    </row>
    <row r="341" spans="1:9" ht="25">
      <c r="A341" s="13"/>
      <c r="B341" s="14" t="s">
        <v>659</v>
      </c>
      <c r="C341" s="14"/>
      <c r="D341" s="14" t="s">
        <v>658</v>
      </c>
      <c r="E341" s="15" t="s">
        <v>657</v>
      </c>
      <c r="F341" s="16"/>
      <c r="G341" s="14" t="s">
        <v>38</v>
      </c>
      <c r="H341" s="16">
        <v>28.42</v>
      </c>
      <c r="I341" s="14"/>
    </row>
    <row r="342" spans="1:9" ht="25">
      <c r="A342" s="13"/>
      <c r="B342" s="14"/>
      <c r="C342" s="14"/>
      <c r="D342" s="14"/>
      <c r="E342" s="15" t="s">
        <v>656</v>
      </c>
      <c r="F342" s="16">
        <v>28.42</v>
      </c>
      <c r="G342" s="14"/>
      <c r="H342" s="16"/>
      <c r="I342" s="14"/>
    </row>
    <row r="343" spans="1:9" ht="13">
      <c r="A343" s="13"/>
      <c r="B343" s="14" t="s">
        <v>655</v>
      </c>
      <c r="C343" s="19" t="s">
        <v>317</v>
      </c>
      <c r="D343" s="14"/>
      <c r="E343" s="20" t="s">
        <v>145</v>
      </c>
      <c r="F343" s="16"/>
      <c r="G343" s="19" t="s">
        <v>41</v>
      </c>
      <c r="H343" s="21">
        <v>60</v>
      </c>
      <c r="I343" s="14"/>
    </row>
    <row r="344" spans="1:9">
      <c r="A344" s="13"/>
      <c r="B344" s="14" t="s">
        <v>655</v>
      </c>
      <c r="C344" s="14"/>
      <c r="D344" s="14" t="s">
        <v>654</v>
      </c>
      <c r="E344" s="15" t="s">
        <v>653</v>
      </c>
      <c r="F344" s="16"/>
      <c r="G344" s="14" t="s">
        <v>41</v>
      </c>
      <c r="H344" s="16">
        <v>60</v>
      </c>
      <c r="I344" s="14"/>
    </row>
    <row r="345" spans="1:9">
      <c r="A345" s="13"/>
      <c r="B345" s="14"/>
      <c r="C345" s="14"/>
      <c r="D345" s="14"/>
      <c r="E345" s="15" t="s">
        <v>652</v>
      </c>
      <c r="F345" s="16">
        <v>60</v>
      </c>
      <c r="G345" s="14"/>
      <c r="H345" s="16"/>
      <c r="I345" s="14"/>
    </row>
    <row r="346" spans="1:9" ht="13">
      <c r="A346" s="13"/>
      <c r="B346" s="14" t="s">
        <v>651</v>
      </c>
      <c r="C346" s="19" t="s">
        <v>318</v>
      </c>
      <c r="D346" s="14"/>
      <c r="E346" s="20" t="s">
        <v>147</v>
      </c>
      <c r="F346" s="16"/>
      <c r="G346" s="19" t="s">
        <v>44</v>
      </c>
      <c r="H346" s="21">
        <v>18</v>
      </c>
      <c r="I346" s="14"/>
    </row>
    <row r="347" spans="1:9">
      <c r="A347" s="13"/>
      <c r="B347" s="14"/>
      <c r="C347" s="14"/>
      <c r="D347" s="14"/>
      <c r="E347" s="15" t="s">
        <v>650</v>
      </c>
      <c r="F347" s="16">
        <v>18</v>
      </c>
      <c r="G347" s="14"/>
      <c r="H347" s="16"/>
      <c r="I347" s="14"/>
    </row>
    <row r="348" spans="1:9" ht="13">
      <c r="A348" s="13"/>
      <c r="B348" s="14" t="s">
        <v>649</v>
      </c>
      <c r="C348" s="19" t="s">
        <v>319</v>
      </c>
      <c r="D348" s="14"/>
      <c r="E348" s="20" t="s">
        <v>149</v>
      </c>
      <c r="F348" s="16"/>
      <c r="G348" s="19" t="s">
        <v>38</v>
      </c>
      <c r="H348" s="21">
        <v>440.75</v>
      </c>
      <c r="I348" s="14"/>
    </row>
    <row r="349" spans="1:9">
      <c r="A349" s="13"/>
      <c r="B349" s="14" t="s">
        <v>649</v>
      </c>
      <c r="C349" s="14"/>
      <c r="D349" s="14" t="s">
        <v>648</v>
      </c>
      <c r="E349" s="15" t="s">
        <v>647</v>
      </c>
      <c r="F349" s="16"/>
      <c r="G349" s="14" t="s">
        <v>38</v>
      </c>
      <c r="H349" s="16">
        <v>440.75</v>
      </c>
      <c r="I349" s="14"/>
    </row>
    <row r="350" spans="1:9" ht="25">
      <c r="A350" s="13"/>
      <c r="B350" s="14"/>
      <c r="C350" s="14"/>
      <c r="D350" s="14"/>
      <c r="E350" s="15" t="s">
        <v>646</v>
      </c>
      <c r="F350" s="16">
        <v>440.75</v>
      </c>
      <c r="G350" s="14"/>
      <c r="H350" s="16"/>
      <c r="I350" s="14"/>
    </row>
    <row r="351" spans="1:9" ht="13">
      <c r="A351" s="13"/>
      <c r="B351" s="14" t="s">
        <v>645</v>
      </c>
      <c r="C351" s="19" t="s">
        <v>320</v>
      </c>
      <c r="D351" s="14"/>
      <c r="E351" s="20" t="s">
        <v>151</v>
      </c>
      <c r="F351" s="16"/>
      <c r="G351" s="19" t="s">
        <v>38</v>
      </c>
      <c r="H351" s="21">
        <v>41.23</v>
      </c>
      <c r="I351" s="14"/>
    </row>
    <row r="352" spans="1:9">
      <c r="A352" s="13"/>
      <c r="B352" s="14" t="s">
        <v>645</v>
      </c>
      <c r="C352" s="14"/>
      <c r="D352" s="14" t="s">
        <v>644</v>
      </c>
      <c r="E352" s="15" t="s">
        <v>643</v>
      </c>
      <c r="F352" s="16"/>
      <c r="G352" s="14" t="s">
        <v>38</v>
      </c>
      <c r="H352" s="16">
        <v>41.23</v>
      </c>
      <c r="I352" s="14"/>
    </row>
    <row r="353" spans="1:9">
      <c r="A353" s="13"/>
      <c r="B353" s="14"/>
      <c r="C353" s="14"/>
      <c r="D353" s="14"/>
      <c r="E353" s="15" t="s">
        <v>642</v>
      </c>
      <c r="F353" s="16">
        <v>41.23</v>
      </c>
      <c r="G353" s="14"/>
      <c r="H353" s="16"/>
      <c r="I353" s="14"/>
    </row>
    <row r="354" spans="1:9">
      <c r="A354" s="13"/>
      <c r="B354" s="14"/>
      <c r="C354" s="14"/>
      <c r="D354" s="14"/>
      <c r="E354" s="15" t="s">
        <v>641</v>
      </c>
      <c r="F354" s="16"/>
      <c r="G354" s="14"/>
      <c r="H354" s="16"/>
      <c r="I354" s="14"/>
    </row>
    <row r="355" spans="1:9" ht="13">
      <c r="A355" s="13"/>
      <c r="B355" s="14" t="s">
        <v>640</v>
      </c>
      <c r="C355" s="19" t="s">
        <v>321</v>
      </c>
      <c r="D355" s="14"/>
      <c r="E355" s="20" t="s">
        <v>153</v>
      </c>
      <c r="F355" s="16"/>
      <c r="G355" s="19" t="s">
        <v>44</v>
      </c>
      <c r="H355" s="21">
        <v>60</v>
      </c>
      <c r="I355" s="14"/>
    </row>
    <row r="356" spans="1:9">
      <c r="A356" s="13"/>
      <c r="B356" s="14"/>
      <c r="C356" s="14"/>
      <c r="D356" s="14"/>
      <c r="E356" s="15" t="s">
        <v>639</v>
      </c>
      <c r="F356" s="16">
        <v>56</v>
      </c>
      <c r="G356" s="14"/>
      <c r="H356" s="16"/>
      <c r="I356" s="14"/>
    </row>
    <row r="357" spans="1:9">
      <c r="A357" s="13"/>
      <c r="B357" s="14"/>
      <c r="C357" s="14"/>
      <c r="D357" s="14"/>
      <c r="E357" s="15" t="s">
        <v>638</v>
      </c>
      <c r="F357" s="16">
        <v>4</v>
      </c>
      <c r="G357" s="14"/>
      <c r="H357" s="16"/>
      <c r="I357" s="14"/>
    </row>
    <row r="358" spans="1:9">
      <c r="A358" s="13"/>
      <c r="B358" s="14"/>
      <c r="C358" s="14"/>
      <c r="D358" s="14"/>
      <c r="E358" s="15" t="s">
        <v>637</v>
      </c>
      <c r="F358" s="16">
        <v>60</v>
      </c>
      <c r="G358" s="14"/>
      <c r="H358" s="16"/>
      <c r="I358" s="14"/>
    </row>
    <row r="359" spans="1:9" ht="26">
      <c r="A359" s="13"/>
      <c r="B359" s="14" t="s">
        <v>636</v>
      </c>
      <c r="C359" s="19" t="s">
        <v>322</v>
      </c>
      <c r="D359" s="14"/>
      <c r="E359" s="20" t="s">
        <v>155</v>
      </c>
      <c r="F359" s="16"/>
      <c r="G359" s="19" t="s">
        <v>44</v>
      </c>
      <c r="H359" s="21">
        <v>1</v>
      </c>
      <c r="I359" s="14"/>
    </row>
    <row r="360" spans="1:9">
      <c r="A360" s="13"/>
      <c r="B360" s="14"/>
      <c r="C360" s="14"/>
      <c r="D360" s="14"/>
      <c r="E360" s="15" t="s">
        <v>635</v>
      </c>
      <c r="F360" s="16">
        <v>1</v>
      </c>
      <c r="G360" s="14"/>
      <c r="H360" s="16"/>
      <c r="I360" s="14"/>
    </row>
    <row r="361" spans="1:9" ht="13">
      <c r="A361" s="13"/>
      <c r="B361" s="14" t="s">
        <v>634</v>
      </c>
      <c r="C361" s="19" t="s">
        <v>323</v>
      </c>
      <c r="D361" s="14"/>
      <c r="E361" s="20" t="s">
        <v>157</v>
      </c>
      <c r="F361" s="16"/>
      <c r="G361" s="19" t="s">
        <v>38</v>
      </c>
      <c r="H361" s="21">
        <v>434.5</v>
      </c>
      <c r="I361" s="14"/>
    </row>
    <row r="362" spans="1:9">
      <c r="A362" s="13"/>
      <c r="B362" s="14" t="s">
        <v>634</v>
      </c>
      <c r="C362" s="14"/>
      <c r="D362" s="14" t="s">
        <v>633</v>
      </c>
      <c r="E362" s="15" t="s">
        <v>632</v>
      </c>
      <c r="F362" s="16"/>
      <c r="G362" s="14" t="s">
        <v>38</v>
      </c>
      <c r="H362" s="16">
        <v>434.5</v>
      </c>
      <c r="I362" s="14"/>
    </row>
    <row r="363" spans="1:9" ht="26">
      <c r="A363" s="13"/>
      <c r="B363" s="14"/>
      <c r="C363" s="14"/>
      <c r="D363" s="14"/>
      <c r="E363" s="23" t="s">
        <v>631</v>
      </c>
      <c r="F363" s="16"/>
      <c r="G363" s="14"/>
      <c r="H363" s="16"/>
      <c r="I363" s="14"/>
    </row>
    <row r="364" spans="1:9" ht="62.5">
      <c r="A364" s="13"/>
      <c r="B364" s="14"/>
      <c r="C364" s="14"/>
      <c r="D364" s="14"/>
      <c r="E364" s="15" t="s">
        <v>630</v>
      </c>
      <c r="F364" s="16">
        <v>434.5</v>
      </c>
      <c r="G364" s="14"/>
      <c r="H364" s="16"/>
      <c r="I364" s="14"/>
    </row>
    <row r="365" spans="1:9" ht="13">
      <c r="A365" s="13"/>
      <c r="B365" s="14" t="s">
        <v>629</v>
      </c>
      <c r="C365" s="19" t="s">
        <v>324</v>
      </c>
      <c r="D365" s="14"/>
      <c r="E365" s="20" t="s">
        <v>159</v>
      </c>
      <c r="F365" s="16"/>
      <c r="G365" s="19" t="s">
        <v>38</v>
      </c>
      <c r="H365" s="21">
        <v>63.2</v>
      </c>
      <c r="I365" s="14"/>
    </row>
    <row r="366" spans="1:9">
      <c r="A366" s="13"/>
      <c r="B366" s="14" t="s">
        <v>629</v>
      </c>
      <c r="C366" s="14"/>
      <c r="D366" s="14" t="s">
        <v>628</v>
      </c>
      <c r="E366" s="15" t="s">
        <v>627</v>
      </c>
      <c r="F366" s="16"/>
      <c r="G366" s="14" t="s">
        <v>38</v>
      </c>
      <c r="H366" s="16">
        <v>63.2</v>
      </c>
      <c r="I366" s="14"/>
    </row>
    <row r="367" spans="1:9" ht="25">
      <c r="A367" s="13"/>
      <c r="B367" s="14"/>
      <c r="C367" s="14"/>
      <c r="D367" s="14"/>
      <c r="E367" s="15" t="s">
        <v>626</v>
      </c>
      <c r="F367" s="16">
        <v>63.2</v>
      </c>
      <c r="G367" s="14"/>
      <c r="H367" s="16"/>
      <c r="I367" s="14"/>
    </row>
    <row r="368" spans="1:9" ht="13">
      <c r="A368" s="13"/>
      <c r="B368" s="14" t="s">
        <v>624</v>
      </c>
      <c r="C368" s="19">
        <v>22251161</v>
      </c>
      <c r="D368" s="14"/>
      <c r="E368" s="68" t="s">
        <v>161</v>
      </c>
      <c r="F368" s="65"/>
      <c r="G368" s="19" t="s">
        <v>38</v>
      </c>
      <c r="H368" s="70">
        <v>109</v>
      </c>
      <c r="I368" s="14"/>
    </row>
    <row r="369" spans="1:9" ht="25">
      <c r="A369" s="13"/>
      <c r="B369" s="14" t="s">
        <v>624</v>
      </c>
      <c r="C369" s="14"/>
      <c r="D369" s="14" t="s">
        <v>625</v>
      </c>
      <c r="E369" s="62" t="s">
        <v>1009</v>
      </c>
      <c r="F369" s="65">
        <v>12</v>
      </c>
      <c r="G369" s="72" t="s">
        <v>264</v>
      </c>
      <c r="H369" s="71"/>
      <c r="I369" s="14"/>
    </row>
    <row r="370" spans="1:9">
      <c r="A370" s="13"/>
      <c r="B370" s="14"/>
      <c r="C370" s="14"/>
      <c r="D370" s="14" t="s">
        <v>623</v>
      </c>
      <c r="E370" s="62" t="s">
        <v>622</v>
      </c>
      <c r="F370" s="65">
        <v>67</v>
      </c>
      <c r="G370" s="72" t="s">
        <v>264</v>
      </c>
      <c r="H370" s="65"/>
      <c r="I370" s="14"/>
    </row>
    <row r="371" spans="1:9">
      <c r="A371" s="13"/>
      <c r="B371" s="14"/>
      <c r="C371" s="14"/>
      <c r="D371" s="14"/>
      <c r="E371" s="62" t="s">
        <v>1010</v>
      </c>
      <c r="F371" s="65">
        <v>30</v>
      </c>
      <c r="G371" s="72" t="s">
        <v>264</v>
      </c>
      <c r="H371" s="65"/>
      <c r="I371" s="14"/>
    </row>
    <row r="372" spans="1:9">
      <c r="A372" s="13"/>
      <c r="B372" s="14"/>
      <c r="C372" s="14"/>
      <c r="D372" s="14"/>
      <c r="E372" s="62" t="s">
        <v>1011</v>
      </c>
      <c r="F372" s="65"/>
      <c r="G372" s="69"/>
      <c r="H372" s="65"/>
      <c r="I372" s="14"/>
    </row>
    <row r="373" spans="1:9">
      <c r="A373" s="13"/>
      <c r="B373" s="14" t="s">
        <v>624</v>
      </c>
      <c r="C373" s="14"/>
      <c r="D373" s="14"/>
      <c r="E373" s="62" t="s">
        <v>1012</v>
      </c>
      <c r="F373" s="65"/>
      <c r="G373" s="69"/>
      <c r="H373" s="65"/>
      <c r="I373" s="14"/>
    </row>
    <row r="374" spans="1:9" ht="13">
      <c r="A374" s="13"/>
      <c r="B374" s="14" t="s">
        <v>621</v>
      </c>
      <c r="C374" s="19" t="s">
        <v>326</v>
      </c>
      <c r="D374" s="14"/>
      <c r="E374" s="20" t="s">
        <v>163</v>
      </c>
      <c r="F374" s="16"/>
      <c r="G374" s="19" t="s">
        <v>41</v>
      </c>
      <c r="H374" s="21">
        <v>0.72</v>
      </c>
      <c r="I374" s="14"/>
    </row>
    <row r="375" spans="1:9" ht="25">
      <c r="A375" s="13"/>
      <c r="B375" s="14"/>
      <c r="C375" s="14"/>
      <c r="D375" s="14"/>
      <c r="E375" s="15" t="s">
        <v>620</v>
      </c>
      <c r="F375" s="16">
        <v>0.72</v>
      </c>
      <c r="G375" s="14"/>
      <c r="H375" s="16"/>
      <c r="I375" s="14"/>
    </row>
    <row r="376" spans="1:9" ht="13">
      <c r="A376" s="17" t="s">
        <v>165</v>
      </c>
      <c r="B376" s="14"/>
      <c r="C376" s="14"/>
      <c r="D376" s="14"/>
      <c r="E376" s="18" t="s">
        <v>619</v>
      </c>
      <c r="F376" s="16"/>
      <c r="G376" s="14"/>
      <c r="H376" s="16"/>
      <c r="I376" s="14"/>
    </row>
    <row r="377" spans="1:9" ht="13">
      <c r="A377" s="13"/>
      <c r="B377" s="14" t="s">
        <v>618</v>
      </c>
      <c r="C377" s="19" t="s">
        <v>327</v>
      </c>
      <c r="D377" s="14"/>
      <c r="E377" s="20" t="s">
        <v>167</v>
      </c>
      <c r="F377" s="16"/>
      <c r="G377" s="19" t="s">
        <v>23</v>
      </c>
      <c r="H377" s="21">
        <v>1.3460000000000001</v>
      </c>
      <c r="I377" s="14"/>
    </row>
    <row r="378" spans="1:9">
      <c r="A378" s="13"/>
      <c r="B378" s="14" t="s">
        <v>618</v>
      </c>
      <c r="C378" s="14"/>
      <c r="D378" s="14" t="s">
        <v>617</v>
      </c>
      <c r="E378" s="15" t="s">
        <v>616</v>
      </c>
      <c r="F378" s="16"/>
      <c r="G378" s="14" t="s">
        <v>23</v>
      </c>
      <c r="H378" s="16">
        <v>1.3460000000000001</v>
      </c>
      <c r="I378" s="14"/>
    </row>
    <row r="379" spans="1:9" ht="25">
      <c r="A379" s="13"/>
      <c r="B379" s="14"/>
      <c r="C379" s="14"/>
      <c r="D379" s="14"/>
      <c r="E379" s="15" t="s">
        <v>615</v>
      </c>
      <c r="F379" s="16">
        <v>1.3460000000000001</v>
      </c>
      <c r="G379" s="14"/>
      <c r="H379" s="16"/>
      <c r="I379" s="14"/>
    </row>
    <row r="380" spans="1:9" ht="13">
      <c r="A380" s="13"/>
      <c r="B380" s="14" t="s">
        <v>614</v>
      </c>
      <c r="C380" s="19" t="s">
        <v>328</v>
      </c>
      <c r="D380" s="14"/>
      <c r="E380" s="20" t="s">
        <v>169</v>
      </c>
      <c r="F380" s="16"/>
      <c r="G380" s="19" t="s">
        <v>41</v>
      </c>
      <c r="H380" s="21">
        <v>8.4</v>
      </c>
      <c r="I380" s="14"/>
    </row>
    <row r="381" spans="1:9">
      <c r="A381" s="13"/>
      <c r="B381" s="14" t="s">
        <v>614</v>
      </c>
      <c r="C381" s="14"/>
      <c r="D381" s="14" t="s">
        <v>613</v>
      </c>
      <c r="E381" s="15" t="s">
        <v>612</v>
      </c>
      <c r="F381" s="16"/>
      <c r="G381" s="14" t="s">
        <v>41</v>
      </c>
      <c r="H381" s="16">
        <v>8.4</v>
      </c>
      <c r="I381" s="14"/>
    </row>
    <row r="382" spans="1:9" ht="13">
      <c r="A382" s="13"/>
      <c r="B382" s="14"/>
      <c r="C382" s="14"/>
      <c r="D382" s="14"/>
      <c r="E382" s="23" t="s">
        <v>611</v>
      </c>
      <c r="F382" s="16"/>
      <c r="G382" s="14"/>
      <c r="H382" s="16"/>
      <c r="I382" s="14"/>
    </row>
    <row r="383" spans="1:9">
      <c r="A383" s="13"/>
      <c r="B383" s="14"/>
      <c r="C383" s="14"/>
      <c r="D383" s="14"/>
      <c r="E383" s="15" t="s">
        <v>610</v>
      </c>
      <c r="F383" s="16">
        <v>8.4</v>
      </c>
      <c r="G383" s="14"/>
      <c r="H383" s="16"/>
      <c r="I383" s="14"/>
    </row>
    <row r="384" spans="1:9" ht="13">
      <c r="A384" s="13"/>
      <c r="B384" s="14" t="s">
        <v>609</v>
      </c>
      <c r="C384" s="19" t="s">
        <v>329</v>
      </c>
      <c r="D384" s="14"/>
      <c r="E384" s="20" t="s">
        <v>171</v>
      </c>
      <c r="F384" s="16"/>
      <c r="G384" s="19" t="s">
        <v>38</v>
      </c>
      <c r="H384" s="21">
        <v>93.75</v>
      </c>
      <c r="I384" s="14"/>
    </row>
    <row r="385" spans="1:9">
      <c r="A385" s="13"/>
      <c r="B385" s="14" t="s">
        <v>609</v>
      </c>
      <c r="C385" s="14"/>
      <c r="D385" s="14" t="s">
        <v>608</v>
      </c>
      <c r="E385" s="15" t="s">
        <v>607</v>
      </c>
      <c r="F385" s="16"/>
      <c r="G385" s="14" t="s">
        <v>38</v>
      </c>
      <c r="H385" s="16">
        <v>93.75</v>
      </c>
      <c r="I385" s="14"/>
    </row>
    <row r="386" spans="1:9">
      <c r="A386" s="13"/>
      <c r="B386" s="14"/>
      <c r="C386" s="14"/>
      <c r="D386" s="14"/>
      <c r="E386" s="15" t="s">
        <v>606</v>
      </c>
      <c r="F386" s="16">
        <v>93.75</v>
      </c>
      <c r="G386" s="14"/>
      <c r="H386" s="16"/>
      <c r="I386" s="14"/>
    </row>
    <row r="387" spans="1:9">
      <c r="A387" s="13"/>
      <c r="B387" s="14"/>
      <c r="C387" s="14"/>
      <c r="D387" s="14"/>
      <c r="E387" s="15" t="s">
        <v>605</v>
      </c>
      <c r="F387" s="16"/>
      <c r="G387" s="14"/>
      <c r="H387" s="16"/>
      <c r="I387" s="14"/>
    </row>
    <row r="388" spans="1:9" ht="13">
      <c r="A388" s="17" t="s">
        <v>173</v>
      </c>
      <c r="B388" s="14"/>
      <c r="C388" s="14"/>
      <c r="D388" s="14"/>
      <c r="E388" s="18" t="s">
        <v>604</v>
      </c>
      <c r="F388" s="16"/>
      <c r="G388" s="14"/>
      <c r="H388" s="16"/>
      <c r="I388" s="14"/>
    </row>
    <row r="389" spans="1:9" ht="13">
      <c r="A389" s="13"/>
      <c r="B389" s="14" t="s">
        <v>603</v>
      </c>
      <c r="C389" s="19" t="s">
        <v>330</v>
      </c>
      <c r="D389" s="14"/>
      <c r="E389" s="20" t="s">
        <v>175</v>
      </c>
      <c r="F389" s="16"/>
      <c r="G389" s="19" t="s">
        <v>44</v>
      </c>
      <c r="H389" s="21">
        <v>44</v>
      </c>
      <c r="I389" s="14"/>
    </row>
    <row r="390" spans="1:9">
      <c r="A390" s="13"/>
      <c r="B390" s="14"/>
      <c r="C390" s="14"/>
      <c r="D390" s="14"/>
      <c r="E390" s="15" t="s">
        <v>602</v>
      </c>
      <c r="F390" s="16">
        <v>22</v>
      </c>
      <c r="G390" s="14"/>
      <c r="H390" s="16"/>
      <c r="I390" s="14"/>
    </row>
    <row r="391" spans="1:9">
      <c r="A391" s="13"/>
      <c r="B391" s="14"/>
      <c r="C391" s="14"/>
      <c r="D391" s="14"/>
      <c r="E391" s="15" t="s">
        <v>601</v>
      </c>
      <c r="F391" s="16">
        <v>22</v>
      </c>
      <c r="G391" s="14"/>
      <c r="H391" s="16"/>
      <c r="I391" s="14"/>
    </row>
    <row r="392" spans="1:9">
      <c r="A392" s="13"/>
      <c r="B392" s="14"/>
      <c r="C392" s="14"/>
      <c r="D392" s="14"/>
      <c r="E392" s="15" t="s">
        <v>600</v>
      </c>
      <c r="F392" s="16">
        <v>44</v>
      </c>
      <c r="G392" s="14"/>
      <c r="H392" s="16"/>
      <c r="I392" s="14"/>
    </row>
    <row r="393" spans="1:9" ht="13">
      <c r="A393" s="13"/>
      <c r="B393" s="14" t="s">
        <v>599</v>
      </c>
      <c r="C393" s="19" t="s">
        <v>331</v>
      </c>
      <c r="D393" s="14"/>
      <c r="E393" s="20" t="s">
        <v>177</v>
      </c>
      <c r="F393" s="16"/>
      <c r="G393" s="19" t="s">
        <v>38</v>
      </c>
      <c r="H393" s="21">
        <v>12</v>
      </c>
      <c r="I393" s="14"/>
    </row>
    <row r="394" spans="1:9">
      <c r="A394" s="13"/>
      <c r="B394" s="14"/>
      <c r="C394" s="14"/>
      <c r="D394" s="14"/>
      <c r="E394" s="15" t="s">
        <v>598</v>
      </c>
      <c r="F394" s="16">
        <v>12</v>
      </c>
      <c r="G394" s="14"/>
      <c r="H394" s="16"/>
      <c r="I394" s="14"/>
    </row>
    <row r="395" spans="1:9">
      <c r="A395" s="13"/>
      <c r="B395" s="14"/>
      <c r="C395" s="14"/>
      <c r="D395" s="14"/>
      <c r="E395" s="15" t="s">
        <v>597</v>
      </c>
      <c r="F395" s="16"/>
      <c r="G395" s="14"/>
      <c r="H395" s="16"/>
      <c r="I395" s="14"/>
    </row>
    <row r="396" spans="1:9" ht="13">
      <c r="A396" s="17" t="s">
        <v>179</v>
      </c>
      <c r="B396" s="14"/>
      <c r="C396" s="14"/>
      <c r="D396" s="14"/>
      <c r="E396" s="18" t="s">
        <v>596</v>
      </c>
      <c r="F396" s="16"/>
      <c r="G396" s="14"/>
      <c r="H396" s="16"/>
      <c r="I396" s="14"/>
    </row>
    <row r="397" spans="1:9" ht="26">
      <c r="A397" s="13"/>
      <c r="B397" s="14" t="s">
        <v>595</v>
      </c>
      <c r="C397" s="19" t="s">
        <v>332</v>
      </c>
      <c r="D397" s="14"/>
      <c r="E397" s="20" t="s">
        <v>181</v>
      </c>
      <c r="F397" s="16"/>
      <c r="G397" s="19" t="s">
        <v>41</v>
      </c>
      <c r="H397" s="21">
        <v>317.84500000000003</v>
      </c>
      <c r="I397" s="14"/>
    </row>
    <row r="398" spans="1:9" ht="25">
      <c r="A398" s="13"/>
      <c r="B398" s="14" t="s">
        <v>595</v>
      </c>
      <c r="C398" s="14"/>
      <c r="D398" s="14" t="s">
        <v>594</v>
      </c>
      <c r="E398" s="15" t="s">
        <v>593</v>
      </c>
      <c r="F398" s="16"/>
      <c r="G398" s="14" t="s">
        <v>41</v>
      </c>
      <c r="H398" s="16">
        <v>317.84500000000003</v>
      </c>
      <c r="I398" s="14"/>
    </row>
    <row r="399" spans="1:9">
      <c r="A399" s="13"/>
      <c r="B399" s="14"/>
      <c r="C399" s="14"/>
      <c r="D399" s="14"/>
      <c r="E399" s="15" t="s">
        <v>546</v>
      </c>
      <c r="F399" s="16"/>
      <c r="G399" s="14"/>
      <c r="H399" s="16"/>
      <c r="I399" s="14"/>
    </row>
    <row r="400" spans="1:9">
      <c r="A400" s="13"/>
      <c r="B400" s="14"/>
      <c r="C400" s="14"/>
      <c r="D400" s="14"/>
      <c r="E400" s="15" t="s">
        <v>592</v>
      </c>
      <c r="F400" s="16">
        <v>317.84500000000003</v>
      </c>
      <c r="G400" s="14"/>
      <c r="H400" s="16"/>
      <c r="I400" s="14"/>
    </row>
    <row r="401" spans="1:9" ht="26">
      <c r="A401" s="13"/>
      <c r="B401" s="14" t="s">
        <v>585</v>
      </c>
      <c r="C401" s="19" t="s">
        <v>333</v>
      </c>
      <c r="D401" s="14"/>
      <c r="E401" s="20" t="s">
        <v>183</v>
      </c>
      <c r="F401" s="16"/>
      <c r="G401" s="19" t="s">
        <v>41</v>
      </c>
      <c r="H401" s="21">
        <v>13957.548000000001</v>
      </c>
      <c r="I401" s="14"/>
    </row>
    <row r="402" spans="1:9" ht="25">
      <c r="A402" s="13"/>
      <c r="B402" s="14" t="s">
        <v>585</v>
      </c>
      <c r="C402" s="14"/>
      <c r="D402" s="14" t="s">
        <v>591</v>
      </c>
      <c r="E402" s="15" t="s">
        <v>590</v>
      </c>
      <c r="F402" s="16"/>
      <c r="G402" s="14" t="s">
        <v>41</v>
      </c>
      <c r="H402" s="16">
        <v>6978.7740000000003</v>
      </c>
      <c r="I402" s="14"/>
    </row>
    <row r="403" spans="1:9">
      <c r="A403" s="13"/>
      <c r="B403" s="14"/>
      <c r="C403" s="14"/>
      <c r="D403" s="14"/>
      <c r="E403" s="15" t="s">
        <v>552</v>
      </c>
      <c r="F403" s="16"/>
      <c r="G403" s="14"/>
      <c r="H403" s="16"/>
      <c r="I403" s="14"/>
    </row>
    <row r="404" spans="1:9">
      <c r="A404" s="13"/>
      <c r="B404" s="14"/>
      <c r="C404" s="14"/>
      <c r="D404" s="14"/>
      <c r="E404" s="15" t="s">
        <v>589</v>
      </c>
      <c r="F404" s="16">
        <v>5150.2550000000001</v>
      </c>
      <c r="G404" s="14"/>
      <c r="H404" s="16"/>
      <c r="I404" s="14"/>
    </row>
    <row r="405" spans="1:9">
      <c r="A405" s="13"/>
      <c r="B405" s="14"/>
      <c r="C405" s="14"/>
      <c r="D405" s="14"/>
      <c r="E405" s="15" t="s">
        <v>546</v>
      </c>
      <c r="F405" s="16"/>
      <c r="G405" s="14"/>
      <c r="H405" s="16"/>
      <c r="I405" s="14"/>
    </row>
    <row r="406" spans="1:9">
      <c r="A406" s="13"/>
      <c r="B406" s="14"/>
      <c r="C406" s="14"/>
      <c r="D406" s="14"/>
      <c r="E406" s="15" t="s">
        <v>588</v>
      </c>
      <c r="F406" s="16">
        <v>317.84500000000003</v>
      </c>
      <c r="G406" s="14"/>
      <c r="H406" s="16"/>
      <c r="I406" s="14"/>
    </row>
    <row r="407" spans="1:9">
      <c r="A407" s="13"/>
      <c r="B407" s="14"/>
      <c r="C407" s="14"/>
      <c r="D407" s="14"/>
      <c r="E407" s="15" t="s">
        <v>558</v>
      </c>
      <c r="F407" s="16"/>
      <c r="G407" s="14"/>
      <c r="H407" s="16"/>
      <c r="I407" s="14"/>
    </row>
    <row r="408" spans="1:9">
      <c r="A408" s="13"/>
      <c r="B408" s="14"/>
      <c r="C408" s="14"/>
      <c r="D408" s="14"/>
      <c r="E408" s="15" t="s">
        <v>587</v>
      </c>
      <c r="F408" s="16">
        <v>1510.674</v>
      </c>
      <c r="G408" s="14"/>
      <c r="H408" s="16"/>
      <c r="I408" s="14"/>
    </row>
    <row r="409" spans="1:9">
      <c r="A409" s="13"/>
      <c r="B409" s="14"/>
      <c r="C409" s="14"/>
      <c r="D409" s="14"/>
      <c r="E409" s="15" t="s">
        <v>586</v>
      </c>
      <c r="F409" s="16">
        <v>6978.7740000000003</v>
      </c>
      <c r="G409" s="14"/>
      <c r="H409" s="16"/>
      <c r="I409" s="14"/>
    </row>
    <row r="410" spans="1:9" ht="25">
      <c r="A410" s="13"/>
      <c r="B410" s="14" t="s">
        <v>585</v>
      </c>
      <c r="C410" s="14"/>
      <c r="D410" s="14" t="s">
        <v>584</v>
      </c>
      <c r="E410" s="15" t="s">
        <v>583</v>
      </c>
      <c r="F410" s="16"/>
      <c r="G410" s="14" t="s">
        <v>41</v>
      </c>
      <c r="H410" s="16">
        <v>6978.7740000000003</v>
      </c>
      <c r="I410" s="14"/>
    </row>
    <row r="411" spans="1:9">
      <c r="A411" s="13"/>
      <c r="B411" s="14"/>
      <c r="C411" s="14"/>
      <c r="D411" s="14"/>
      <c r="E411" s="15" t="s">
        <v>552</v>
      </c>
      <c r="F411" s="16"/>
      <c r="G411" s="14"/>
      <c r="H411" s="16"/>
      <c r="I411" s="14"/>
    </row>
    <row r="412" spans="1:9">
      <c r="A412" s="13"/>
      <c r="B412" s="14"/>
      <c r="C412" s="14"/>
      <c r="D412" s="14"/>
      <c r="E412" s="15" t="s">
        <v>582</v>
      </c>
      <c r="F412" s="16">
        <v>5150.2550000000001</v>
      </c>
      <c r="G412" s="14"/>
      <c r="H412" s="16"/>
      <c r="I412" s="14"/>
    </row>
    <row r="413" spans="1:9">
      <c r="A413" s="13"/>
      <c r="B413" s="14"/>
      <c r="C413" s="14"/>
      <c r="D413" s="14"/>
      <c r="E413" s="15" t="s">
        <v>546</v>
      </c>
      <c r="F413" s="16"/>
      <c r="G413" s="14"/>
      <c r="H413" s="16"/>
      <c r="I413" s="14"/>
    </row>
    <row r="414" spans="1:9">
      <c r="A414" s="13"/>
      <c r="B414" s="14"/>
      <c r="C414" s="14"/>
      <c r="D414" s="14"/>
      <c r="E414" s="15" t="s">
        <v>581</v>
      </c>
      <c r="F414" s="16">
        <v>317.84500000000003</v>
      </c>
      <c r="G414" s="14"/>
      <c r="H414" s="16"/>
      <c r="I414" s="14"/>
    </row>
    <row r="415" spans="1:9">
      <c r="A415" s="13"/>
      <c r="B415" s="14"/>
      <c r="C415" s="14"/>
      <c r="D415" s="14"/>
      <c r="E415" s="15" t="s">
        <v>558</v>
      </c>
      <c r="F415" s="16"/>
      <c r="G415" s="14"/>
      <c r="H415" s="16"/>
      <c r="I415" s="14"/>
    </row>
    <row r="416" spans="1:9">
      <c r="A416" s="13"/>
      <c r="B416" s="14"/>
      <c r="C416" s="14"/>
      <c r="D416" s="14"/>
      <c r="E416" s="15" t="s">
        <v>580</v>
      </c>
      <c r="F416" s="16">
        <v>1510.674</v>
      </c>
      <c r="G416" s="14"/>
      <c r="H416" s="16"/>
      <c r="I416" s="14"/>
    </row>
    <row r="417" spans="1:9">
      <c r="A417" s="13"/>
      <c r="B417" s="14"/>
      <c r="C417" s="14"/>
      <c r="D417" s="14"/>
      <c r="E417" s="15" t="s">
        <v>579</v>
      </c>
      <c r="F417" s="16">
        <v>6978.7740000000003</v>
      </c>
      <c r="G417" s="14"/>
      <c r="H417" s="16"/>
      <c r="I417" s="14"/>
    </row>
    <row r="418" spans="1:9" ht="26">
      <c r="A418" s="13"/>
      <c r="B418" s="14" t="s">
        <v>578</v>
      </c>
      <c r="C418" s="19" t="s">
        <v>334</v>
      </c>
      <c r="D418" s="14"/>
      <c r="E418" s="20" t="s">
        <v>185</v>
      </c>
      <c r="F418" s="16"/>
      <c r="G418" s="19" t="s">
        <v>41</v>
      </c>
      <c r="H418" s="21">
        <v>5150.2550000000001</v>
      </c>
      <c r="I418" s="14"/>
    </row>
    <row r="419" spans="1:9" ht="25">
      <c r="A419" s="13"/>
      <c r="B419" s="14" t="s">
        <v>578</v>
      </c>
      <c r="C419" s="14"/>
      <c r="D419" s="14" t="s">
        <v>577</v>
      </c>
      <c r="E419" s="15" t="s">
        <v>576</v>
      </c>
      <c r="F419" s="16"/>
      <c r="G419" s="14" t="s">
        <v>41</v>
      </c>
      <c r="H419" s="16">
        <v>5150.2550000000001</v>
      </c>
      <c r="I419" s="14"/>
    </row>
    <row r="420" spans="1:9">
      <c r="A420" s="13"/>
      <c r="B420" s="14"/>
      <c r="C420" s="14"/>
      <c r="D420" s="14"/>
      <c r="E420" s="15" t="s">
        <v>575</v>
      </c>
      <c r="F420" s="16"/>
      <c r="G420" s="14"/>
      <c r="H420" s="16"/>
      <c r="I420" s="14"/>
    </row>
    <row r="421" spans="1:9">
      <c r="A421" s="13"/>
      <c r="B421" s="14"/>
      <c r="C421" s="14"/>
      <c r="D421" s="14"/>
      <c r="E421" s="15" t="s">
        <v>574</v>
      </c>
      <c r="F421" s="16">
        <v>5150.2550000000001</v>
      </c>
      <c r="G421" s="14"/>
      <c r="H421" s="16"/>
      <c r="I421" s="14"/>
    </row>
    <row r="422" spans="1:9" ht="26">
      <c r="A422" s="13"/>
      <c r="B422" s="14" t="s">
        <v>570</v>
      </c>
      <c r="C422" s="19" t="s">
        <v>335</v>
      </c>
      <c r="D422" s="14"/>
      <c r="E422" s="20" t="s">
        <v>187</v>
      </c>
      <c r="F422" s="16"/>
      <c r="G422" s="19" t="s">
        <v>23</v>
      </c>
      <c r="H422" s="21">
        <v>135.13900000000001</v>
      </c>
      <c r="I422" s="14"/>
    </row>
    <row r="423" spans="1:9" ht="25">
      <c r="A423" s="13"/>
      <c r="B423" s="14" t="s">
        <v>570</v>
      </c>
      <c r="C423" s="14"/>
      <c r="D423" s="14" t="s">
        <v>573</v>
      </c>
      <c r="E423" s="15" t="s">
        <v>572</v>
      </c>
      <c r="F423" s="16"/>
      <c r="G423" s="14" t="s">
        <v>23</v>
      </c>
      <c r="H423" s="16">
        <v>25.428000000000001</v>
      </c>
      <c r="I423" s="14"/>
    </row>
    <row r="424" spans="1:9">
      <c r="A424" s="13"/>
      <c r="B424" s="14"/>
      <c r="C424" s="14"/>
      <c r="D424" s="14"/>
      <c r="E424" s="15" t="s">
        <v>546</v>
      </c>
      <c r="F424" s="16"/>
      <c r="G424" s="14"/>
      <c r="H424" s="16"/>
      <c r="I424" s="14"/>
    </row>
    <row r="425" spans="1:9">
      <c r="A425" s="13"/>
      <c r="B425" s="14"/>
      <c r="C425" s="14"/>
      <c r="D425" s="14"/>
      <c r="E425" s="15" t="s">
        <v>571</v>
      </c>
      <c r="F425" s="16">
        <v>25.428000000000001</v>
      </c>
      <c r="G425" s="14"/>
      <c r="H425" s="16"/>
      <c r="I425" s="14"/>
    </row>
    <row r="426" spans="1:9" ht="25">
      <c r="A426" s="13"/>
      <c r="B426" s="14" t="s">
        <v>570</v>
      </c>
      <c r="C426" s="14"/>
      <c r="D426" s="14" t="s">
        <v>569</v>
      </c>
      <c r="E426" s="15" t="s">
        <v>568</v>
      </c>
      <c r="F426" s="16"/>
      <c r="G426" s="14" t="s">
        <v>23</v>
      </c>
      <c r="H426" s="16">
        <v>109.711</v>
      </c>
      <c r="I426" s="14"/>
    </row>
    <row r="427" spans="1:9">
      <c r="A427" s="13"/>
      <c r="B427" s="14"/>
      <c r="C427" s="14"/>
      <c r="D427" s="14"/>
      <c r="E427" s="15" t="s">
        <v>546</v>
      </c>
      <c r="F427" s="16"/>
      <c r="G427" s="14"/>
      <c r="H427" s="16"/>
      <c r="I427" s="14"/>
    </row>
    <row r="428" spans="1:9">
      <c r="A428" s="13"/>
      <c r="B428" s="14"/>
      <c r="C428" s="14"/>
      <c r="D428" s="14"/>
      <c r="E428" s="15" t="s">
        <v>567</v>
      </c>
      <c r="F428" s="16">
        <v>19.071000000000002</v>
      </c>
      <c r="G428" s="14"/>
      <c r="H428" s="16"/>
      <c r="I428" s="14"/>
    </row>
    <row r="429" spans="1:9">
      <c r="A429" s="13"/>
      <c r="B429" s="14"/>
      <c r="C429" s="14"/>
      <c r="D429" s="14"/>
      <c r="E429" s="15" t="s">
        <v>558</v>
      </c>
      <c r="F429" s="16"/>
      <c r="G429" s="14"/>
      <c r="H429" s="16"/>
      <c r="I429" s="14"/>
    </row>
    <row r="430" spans="1:9">
      <c r="A430" s="13"/>
      <c r="B430" s="14"/>
      <c r="C430" s="14"/>
      <c r="D430" s="14"/>
      <c r="E430" s="15" t="s">
        <v>566</v>
      </c>
      <c r="F430" s="16">
        <v>90.64</v>
      </c>
      <c r="G430" s="14"/>
      <c r="H430" s="16"/>
      <c r="I430" s="14"/>
    </row>
    <row r="431" spans="1:9">
      <c r="A431" s="13"/>
      <c r="B431" s="14"/>
      <c r="C431" s="14"/>
      <c r="D431" s="14"/>
      <c r="E431" s="15" t="s">
        <v>565</v>
      </c>
      <c r="F431" s="16">
        <v>109.711</v>
      </c>
      <c r="G431" s="14"/>
      <c r="H431" s="16"/>
      <c r="I431" s="14"/>
    </row>
    <row r="432" spans="1:9" ht="26">
      <c r="A432" s="13"/>
      <c r="B432" s="14" t="s">
        <v>564</v>
      </c>
      <c r="C432" s="19" t="s">
        <v>336</v>
      </c>
      <c r="D432" s="14"/>
      <c r="E432" s="20" t="s">
        <v>189</v>
      </c>
      <c r="F432" s="16"/>
      <c r="G432" s="19" t="s">
        <v>23</v>
      </c>
      <c r="H432" s="21">
        <v>279.15100000000001</v>
      </c>
      <c r="I432" s="14"/>
    </row>
    <row r="433" spans="1:9" ht="25">
      <c r="A433" s="13"/>
      <c r="B433" s="14" t="s">
        <v>564</v>
      </c>
      <c r="C433" s="14"/>
      <c r="D433" s="14" t="s">
        <v>563</v>
      </c>
      <c r="E433" s="15" t="s">
        <v>562</v>
      </c>
      <c r="F433" s="16"/>
      <c r="G433" s="14" t="s">
        <v>23</v>
      </c>
      <c r="H433" s="16">
        <v>279.15100000000001</v>
      </c>
      <c r="I433" s="14"/>
    </row>
    <row r="434" spans="1:9">
      <c r="A434" s="13"/>
      <c r="B434" s="14"/>
      <c r="C434" s="14"/>
      <c r="D434" s="14"/>
      <c r="E434" s="15" t="s">
        <v>552</v>
      </c>
      <c r="F434" s="16"/>
      <c r="G434" s="14"/>
      <c r="H434" s="16"/>
      <c r="I434" s="14"/>
    </row>
    <row r="435" spans="1:9">
      <c r="A435" s="13"/>
      <c r="B435" s="14"/>
      <c r="C435" s="14"/>
      <c r="D435" s="14"/>
      <c r="E435" s="15" t="s">
        <v>561</v>
      </c>
      <c r="F435" s="16">
        <v>206.01</v>
      </c>
      <c r="G435" s="14"/>
      <c r="H435" s="16"/>
      <c r="I435" s="14"/>
    </row>
    <row r="436" spans="1:9">
      <c r="A436" s="13"/>
      <c r="B436" s="14"/>
      <c r="C436" s="14"/>
      <c r="D436" s="14"/>
      <c r="E436" s="15" t="s">
        <v>560</v>
      </c>
      <c r="F436" s="16"/>
      <c r="G436" s="14"/>
      <c r="H436" s="16"/>
      <c r="I436" s="14"/>
    </row>
    <row r="437" spans="1:9">
      <c r="A437" s="13"/>
      <c r="B437" s="14"/>
      <c r="C437" s="14"/>
      <c r="D437" s="14"/>
      <c r="E437" s="15" t="s">
        <v>559</v>
      </c>
      <c r="F437" s="16">
        <v>12.714</v>
      </c>
      <c r="G437" s="14"/>
      <c r="H437" s="16"/>
      <c r="I437" s="14"/>
    </row>
    <row r="438" spans="1:9">
      <c r="A438" s="13"/>
      <c r="B438" s="14"/>
      <c r="C438" s="14"/>
      <c r="D438" s="14"/>
      <c r="E438" s="15" t="s">
        <v>558</v>
      </c>
      <c r="F438" s="16"/>
      <c r="G438" s="14"/>
      <c r="H438" s="16"/>
      <c r="I438" s="14"/>
    </row>
    <row r="439" spans="1:9" ht="25">
      <c r="A439" s="13"/>
      <c r="B439" s="14"/>
      <c r="C439" s="14"/>
      <c r="D439" s="14"/>
      <c r="E439" s="15" t="s">
        <v>557</v>
      </c>
      <c r="F439" s="16">
        <v>60.427</v>
      </c>
      <c r="G439" s="14"/>
      <c r="H439" s="16"/>
      <c r="I439" s="14"/>
    </row>
    <row r="440" spans="1:9">
      <c r="A440" s="13"/>
      <c r="B440" s="14"/>
      <c r="C440" s="14"/>
      <c r="D440" s="14"/>
      <c r="E440" s="15" t="s">
        <v>556</v>
      </c>
      <c r="F440" s="16">
        <v>279.15100000000001</v>
      </c>
      <c r="G440" s="14"/>
      <c r="H440" s="16"/>
      <c r="I440" s="14"/>
    </row>
    <row r="441" spans="1:9" ht="13">
      <c r="A441" s="13"/>
      <c r="B441" s="14" t="s">
        <v>555</v>
      </c>
      <c r="C441" s="19" t="s">
        <v>337</v>
      </c>
      <c r="D441" s="14"/>
      <c r="E441" s="20" t="s">
        <v>191</v>
      </c>
      <c r="F441" s="16"/>
      <c r="G441" s="19" t="s">
        <v>23</v>
      </c>
      <c r="H441" s="21">
        <v>231.761</v>
      </c>
      <c r="I441" s="14"/>
    </row>
    <row r="442" spans="1:9" ht="25">
      <c r="A442" s="13"/>
      <c r="B442" s="14" t="s">
        <v>555</v>
      </c>
      <c r="C442" s="14"/>
      <c r="D442" s="14" t="s">
        <v>554</v>
      </c>
      <c r="E442" s="15" t="s">
        <v>553</v>
      </c>
      <c r="F442" s="16"/>
      <c r="G442" s="14" t="s">
        <v>23</v>
      </c>
      <c r="H442" s="16">
        <v>231.761</v>
      </c>
      <c r="I442" s="14"/>
    </row>
    <row r="443" spans="1:9">
      <c r="A443" s="13"/>
      <c r="B443" s="14"/>
      <c r="C443" s="14"/>
      <c r="D443" s="14"/>
      <c r="E443" s="15" t="s">
        <v>552</v>
      </c>
      <c r="F443" s="16"/>
      <c r="G443" s="14"/>
      <c r="H443" s="16"/>
      <c r="I443" s="14"/>
    </row>
    <row r="444" spans="1:9">
      <c r="A444" s="13"/>
      <c r="B444" s="14"/>
      <c r="C444" s="14"/>
      <c r="D444" s="14"/>
      <c r="E444" s="15" t="s">
        <v>551</v>
      </c>
      <c r="F444" s="16">
        <v>231.762</v>
      </c>
      <c r="G444" s="14"/>
      <c r="H444" s="16"/>
      <c r="I444" s="14"/>
    </row>
    <row r="445" spans="1:9" ht="13">
      <c r="A445" s="17" t="s">
        <v>193</v>
      </c>
      <c r="B445" s="14"/>
      <c r="C445" s="14"/>
      <c r="D445" s="14"/>
      <c r="E445" s="18" t="s">
        <v>550</v>
      </c>
      <c r="F445" s="16"/>
      <c r="G445" s="14"/>
      <c r="H445" s="16"/>
      <c r="I445" s="14"/>
    </row>
    <row r="446" spans="1:9" ht="13">
      <c r="A446" s="13"/>
      <c r="B446" s="14" t="s">
        <v>549</v>
      </c>
      <c r="C446" s="19" t="s">
        <v>338</v>
      </c>
      <c r="D446" s="14"/>
      <c r="E446" s="20" t="s">
        <v>195</v>
      </c>
      <c r="F446" s="16"/>
      <c r="G446" s="19" t="s">
        <v>23</v>
      </c>
      <c r="H446" s="21">
        <v>69.347999999999999</v>
      </c>
      <c r="I446" s="14"/>
    </row>
    <row r="447" spans="1:9">
      <c r="A447" s="13"/>
      <c r="B447" s="14"/>
      <c r="C447" s="14"/>
      <c r="D447" s="14"/>
      <c r="E447" s="15" t="s">
        <v>546</v>
      </c>
      <c r="F447" s="16"/>
      <c r="G447" s="14"/>
      <c r="H447" s="16"/>
      <c r="I447" s="14"/>
    </row>
    <row r="448" spans="1:9">
      <c r="A448" s="13"/>
      <c r="B448" s="14"/>
      <c r="C448" s="14"/>
      <c r="D448" s="14"/>
      <c r="E448" s="15" t="s">
        <v>548</v>
      </c>
      <c r="F448" s="16">
        <v>69.347999999999999</v>
      </c>
      <c r="G448" s="14"/>
      <c r="H448" s="16"/>
      <c r="I448" s="14"/>
    </row>
    <row r="449" spans="1:9" ht="26">
      <c r="A449" s="13"/>
      <c r="B449" s="14" t="s">
        <v>547</v>
      </c>
      <c r="C449" s="19" t="s">
        <v>339</v>
      </c>
      <c r="D449" s="14"/>
      <c r="E449" s="20" t="s">
        <v>197</v>
      </c>
      <c r="F449" s="16"/>
      <c r="G449" s="19" t="s">
        <v>23</v>
      </c>
      <c r="H449" s="21">
        <v>52.011000000000003</v>
      </c>
      <c r="I449" s="14"/>
    </row>
    <row r="450" spans="1:9">
      <c r="A450" s="13"/>
      <c r="B450" s="14"/>
      <c r="C450" s="14"/>
      <c r="D450" s="14"/>
      <c r="E450" s="15" t="s">
        <v>546</v>
      </c>
      <c r="F450" s="16"/>
      <c r="G450" s="14"/>
      <c r="H450" s="16"/>
      <c r="I450" s="14"/>
    </row>
    <row r="451" spans="1:9">
      <c r="A451" s="13"/>
      <c r="B451" s="14"/>
      <c r="C451" s="14"/>
      <c r="D451" s="14"/>
      <c r="E451" s="15" t="s">
        <v>545</v>
      </c>
      <c r="F451" s="16">
        <v>52.011000000000003</v>
      </c>
      <c r="G451" s="14"/>
      <c r="H451" s="16"/>
      <c r="I451" s="14"/>
    </row>
    <row r="452" spans="1:9" ht="13">
      <c r="A452" s="17" t="s">
        <v>199</v>
      </c>
      <c r="B452" s="14"/>
      <c r="C452" s="14"/>
      <c r="D452" s="14"/>
      <c r="E452" s="18" t="s">
        <v>538</v>
      </c>
      <c r="F452" s="16"/>
      <c r="G452" s="14"/>
      <c r="H452" s="16"/>
      <c r="I452" s="14"/>
    </row>
    <row r="453" spans="1:9" ht="13">
      <c r="A453" s="13"/>
      <c r="B453" s="14" t="s">
        <v>544</v>
      </c>
      <c r="C453" s="19" t="s">
        <v>343</v>
      </c>
      <c r="D453" s="14"/>
      <c r="E453" s="20" t="s">
        <v>207</v>
      </c>
      <c r="F453" s="16"/>
      <c r="G453" s="19" t="s">
        <v>41</v>
      </c>
      <c r="H453" s="21">
        <v>6345.7910000000002</v>
      </c>
      <c r="I453" s="14"/>
    </row>
    <row r="454" spans="1:9">
      <c r="A454" s="13"/>
      <c r="B454" s="14" t="s">
        <v>544</v>
      </c>
      <c r="C454" s="14"/>
      <c r="D454" s="14" t="s">
        <v>543</v>
      </c>
      <c r="E454" s="15" t="s">
        <v>542</v>
      </c>
      <c r="F454" s="16"/>
      <c r="G454" s="14" t="s">
        <v>41</v>
      </c>
      <c r="H454" s="16">
        <v>6345.7910000000002</v>
      </c>
      <c r="I454" s="14"/>
    </row>
    <row r="455" spans="1:9" ht="25">
      <c r="A455" s="13"/>
      <c r="B455" s="14"/>
      <c r="C455" s="14"/>
      <c r="D455" s="14"/>
      <c r="E455" s="15" t="s">
        <v>541</v>
      </c>
      <c r="F455" s="16">
        <v>5425.076</v>
      </c>
      <c r="G455" s="14"/>
      <c r="H455" s="16"/>
      <c r="I455" s="14"/>
    </row>
    <row r="456" spans="1:9" ht="25">
      <c r="A456" s="13"/>
      <c r="B456" s="14"/>
      <c r="C456" s="14"/>
      <c r="D456" s="14"/>
      <c r="E456" s="15" t="s">
        <v>540</v>
      </c>
      <c r="F456" s="16">
        <v>920.71500000000003</v>
      </c>
      <c r="G456" s="14"/>
      <c r="H456" s="16"/>
      <c r="I456" s="14"/>
    </row>
    <row r="457" spans="1:9">
      <c r="A457" s="13"/>
      <c r="B457" s="14"/>
      <c r="C457" s="14"/>
      <c r="D457" s="14"/>
      <c r="E457" s="15" t="s">
        <v>539</v>
      </c>
      <c r="F457" s="16">
        <v>6345.7910000000002</v>
      </c>
      <c r="G457" s="14"/>
      <c r="H457" s="16"/>
      <c r="I457" s="14"/>
    </row>
    <row r="458" spans="1:9" ht="13">
      <c r="A458" s="17" t="s">
        <v>199</v>
      </c>
      <c r="B458" s="14"/>
      <c r="C458" s="14"/>
      <c r="D458" s="14"/>
      <c r="E458" s="18" t="s">
        <v>538</v>
      </c>
      <c r="F458" s="16"/>
      <c r="G458" s="14"/>
      <c r="H458" s="16"/>
      <c r="I458" s="14"/>
    </row>
    <row r="459" spans="1:9" ht="13">
      <c r="A459" s="13"/>
      <c r="B459" s="14" t="s">
        <v>532</v>
      </c>
      <c r="C459" s="19" t="s">
        <v>340</v>
      </c>
      <c r="D459" s="14"/>
      <c r="E459" s="20" t="s">
        <v>201</v>
      </c>
      <c r="F459" s="16"/>
      <c r="G459" s="19" t="s">
        <v>41</v>
      </c>
      <c r="H459" s="21">
        <v>514.80200000000002</v>
      </c>
      <c r="I459" s="14"/>
    </row>
    <row r="460" spans="1:9" ht="25">
      <c r="A460" s="13"/>
      <c r="B460" s="14" t="s">
        <v>532</v>
      </c>
      <c r="C460" s="14"/>
      <c r="D460" s="14" t="s">
        <v>537</v>
      </c>
      <c r="E460" s="15" t="s">
        <v>536</v>
      </c>
      <c r="F460" s="16"/>
      <c r="G460" s="14" t="s">
        <v>41</v>
      </c>
      <c r="H460" s="16">
        <v>208.8</v>
      </c>
      <c r="I460" s="14"/>
    </row>
    <row r="461" spans="1:9">
      <c r="A461" s="13"/>
      <c r="B461" s="14"/>
      <c r="C461" s="14"/>
      <c r="D461" s="14"/>
      <c r="E461" s="15" t="s">
        <v>535</v>
      </c>
      <c r="F461" s="16">
        <v>193.8</v>
      </c>
      <c r="G461" s="14"/>
      <c r="H461" s="16"/>
      <c r="I461" s="14"/>
    </row>
    <row r="462" spans="1:9">
      <c r="A462" s="13"/>
      <c r="B462" s="14"/>
      <c r="C462" s="14"/>
      <c r="D462" s="14"/>
      <c r="E462" s="15" t="s">
        <v>534</v>
      </c>
      <c r="F462" s="16">
        <v>15</v>
      </c>
      <c r="G462" s="14"/>
      <c r="H462" s="16"/>
      <c r="I462" s="14"/>
    </row>
    <row r="463" spans="1:9">
      <c r="A463" s="13"/>
      <c r="B463" s="14"/>
      <c r="C463" s="14"/>
      <c r="D463" s="14"/>
      <c r="E463" s="15" t="s">
        <v>533</v>
      </c>
      <c r="F463" s="16">
        <v>208.8</v>
      </c>
      <c r="G463" s="14"/>
      <c r="H463" s="16"/>
      <c r="I463" s="14"/>
    </row>
    <row r="464" spans="1:9" ht="25">
      <c r="A464" s="13"/>
      <c r="B464" s="14" t="s">
        <v>532</v>
      </c>
      <c r="C464" s="14"/>
      <c r="D464" s="14" t="s">
        <v>531</v>
      </c>
      <c r="E464" s="15" t="s">
        <v>530</v>
      </c>
      <c r="F464" s="16"/>
      <c r="G464" s="14" t="s">
        <v>41</v>
      </c>
      <c r="H464" s="16">
        <v>306.00200000000001</v>
      </c>
      <c r="I464" s="14"/>
    </row>
    <row r="465" spans="1:9" ht="25">
      <c r="A465" s="13"/>
      <c r="B465" s="14"/>
      <c r="C465" s="14"/>
      <c r="D465" s="14"/>
      <c r="E465" s="15" t="s">
        <v>529</v>
      </c>
      <c r="F465" s="16">
        <v>69.710999999999999</v>
      </c>
      <c r="G465" s="14"/>
      <c r="H465" s="16"/>
      <c r="I465" s="14"/>
    </row>
    <row r="466" spans="1:9" ht="25">
      <c r="A466" s="13"/>
      <c r="B466" s="14"/>
      <c r="C466" s="14"/>
      <c r="D466" s="14"/>
      <c r="E466" s="15" t="s">
        <v>528</v>
      </c>
      <c r="F466" s="16">
        <v>81.72</v>
      </c>
      <c r="G466" s="14"/>
      <c r="H466" s="16"/>
      <c r="I466" s="14"/>
    </row>
    <row r="467" spans="1:9" ht="25">
      <c r="A467" s="13"/>
      <c r="B467" s="14"/>
      <c r="C467" s="14"/>
      <c r="D467" s="14"/>
      <c r="E467" s="15" t="s">
        <v>527</v>
      </c>
      <c r="F467" s="16">
        <v>25.888999999999999</v>
      </c>
      <c r="G467" s="14"/>
      <c r="H467" s="16"/>
      <c r="I467" s="14"/>
    </row>
    <row r="468" spans="1:9" ht="25">
      <c r="A468" s="13"/>
      <c r="B468" s="14"/>
      <c r="C468" s="14"/>
      <c r="D468" s="14"/>
      <c r="E468" s="15" t="s">
        <v>526</v>
      </c>
      <c r="F468" s="16">
        <v>100.733</v>
      </c>
      <c r="G468" s="14"/>
      <c r="H468" s="16"/>
      <c r="I468" s="14"/>
    </row>
    <row r="469" spans="1:9">
      <c r="A469" s="13"/>
      <c r="B469" s="14"/>
      <c r="C469" s="14"/>
      <c r="D469" s="14"/>
      <c r="E469" s="15" t="s">
        <v>525</v>
      </c>
      <c r="F469" s="16">
        <v>25.1</v>
      </c>
      <c r="G469" s="14"/>
      <c r="H469" s="16"/>
      <c r="I469" s="14"/>
    </row>
    <row r="470" spans="1:9">
      <c r="A470" s="13"/>
      <c r="B470" s="14"/>
      <c r="C470" s="14"/>
      <c r="D470" s="14"/>
      <c r="E470" s="15" t="s">
        <v>524</v>
      </c>
      <c r="F470" s="16">
        <v>2.85</v>
      </c>
      <c r="G470" s="14"/>
      <c r="H470" s="16"/>
      <c r="I470" s="14"/>
    </row>
    <row r="471" spans="1:9">
      <c r="A471" s="13"/>
      <c r="B471" s="14"/>
      <c r="C471" s="14"/>
      <c r="D471" s="14"/>
      <c r="E471" s="15" t="s">
        <v>523</v>
      </c>
      <c r="F471" s="16">
        <v>306.00200000000001</v>
      </c>
      <c r="G471" s="14"/>
      <c r="H471" s="16"/>
      <c r="I471" s="14"/>
    </row>
    <row r="472" spans="1:9" ht="13">
      <c r="A472" s="13"/>
      <c r="B472" s="14" t="s">
        <v>517</v>
      </c>
      <c r="C472" s="19" t="s">
        <v>341</v>
      </c>
      <c r="D472" s="14"/>
      <c r="E472" s="20" t="s">
        <v>203</v>
      </c>
      <c r="F472" s="16"/>
      <c r="G472" s="19" t="s">
        <v>41</v>
      </c>
      <c r="H472" s="21">
        <v>109.17</v>
      </c>
      <c r="I472" s="14"/>
    </row>
    <row r="473" spans="1:9">
      <c r="A473" s="13"/>
      <c r="B473" s="14" t="s">
        <v>517</v>
      </c>
      <c r="C473" s="14"/>
      <c r="D473" s="14" t="s">
        <v>522</v>
      </c>
      <c r="E473" s="15" t="s">
        <v>521</v>
      </c>
      <c r="F473" s="16"/>
      <c r="G473" s="14" t="s">
        <v>41</v>
      </c>
      <c r="H473" s="16">
        <v>48.4</v>
      </c>
      <c r="I473" s="14"/>
    </row>
    <row r="474" spans="1:9">
      <c r="A474" s="13"/>
      <c r="B474" s="14"/>
      <c r="C474" s="14"/>
      <c r="D474" s="14"/>
      <c r="E474" s="15" t="s">
        <v>520</v>
      </c>
      <c r="F474" s="16">
        <v>24.2</v>
      </c>
      <c r="G474" s="14"/>
      <c r="H474" s="16"/>
      <c r="I474" s="14"/>
    </row>
    <row r="475" spans="1:9" ht="25">
      <c r="A475" s="13"/>
      <c r="B475" s="14"/>
      <c r="C475" s="14"/>
      <c r="D475" s="14"/>
      <c r="E475" s="15" t="s">
        <v>519</v>
      </c>
      <c r="F475" s="16">
        <v>24.2</v>
      </c>
      <c r="G475" s="14"/>
      <c r="H475" s="16"/>
      <c r="I475" s="14"/>
    </row>
    <row r="476" spans="1:9">
      <c r="A476" s="13"/>
      <c r="B476" s="14"/>
      <c r="C476" s="14"/>
      <c r="D476" s="14"/>
      <c r="E476" s="15" t="s">
        <v>518</v>
      </c>
      <c r="F476" s="16">
        <v>48.4</v>
      </c>
      <c r="G476" s="14"/>
      <c r="H476" s="16"/>
      <c r="I476" s="14"/>
    </row>
    <row r="477" spans="1:9">
      <c r="A477" s="13"/>
      <c r="B477" s="14" t="s">
        <v>517</v>
      </c>
      <c r="C477" s="14"/>
      <c r="D477" s="14" t="s">
        <v>516</v>
      </c>
      <c r="E477" s="15" t="s">
        <v>515</v>
      </c>
      <c r="F477" s="16"/>
      <c r="G477" s="14" t="s">
        <v>41</v>
      </c>
      <c r="H477" s="16">
        <v>60.77</v>
      </c>
      <c r="I477" s="14"/>
    </row>
    <row r="478" spans="1:9" ht="25">
      <c r="A478" s="13"/>
      <c r="B478" s="14"/>
      <c r="C478" s="14"/>
      <c r="D478" s="14"/>
      <c r="E478" s="15" t="s">
        <v>514</v>
      </c>
      <c r="F478" s="16">
        <v>40.25</v>
      </c>
      <c r="G478" s="14"/>
      <c r="H478" s="16"/>
      <c r="I478" s="14"/>
    </row>
    <row r="479" spans="1:9" ht="25">
      <c r="A479" s="13"/>
      <c r="B479" s="14"/>
      <c r="C479" s="14"/>
      <c r="D479" s="14"/>
      <c r="E479" s="15" t="s">
        <v>513</v>
      </c>
      <c r="F479" s="16">
        <v>20.52</v>
      </c>
      <c r="G479" s="14"/>
      <c r="H479" s="16"/>
      <c r="I479" s="14"/>
    </row>
    <row r="480" spans="1:9">
      <c r="A480" s="13"/>
      <c r="B480" s="14"/>
      <c r="C480" s="14"/>
      <c r="D480" s="14"/>
      <c r="E480" s="15" t="s">
        <v>512</v>
      </c>
      <c r="F480" s="16">
        <v>60.77</v>
      </c>
      <c r="G480" s="14"/>
      <c r="H480" s="16"/>
      <c r="I480" s="14"/>
    </row>
    <row r="481" spans="1:9" ht="26">
      <c r="A481" s="13"/>
      <c r="B481" s="14" t="s">
        <v>511</v>
      </c>
      <c r="C481" s="19" t="s">
        <v>342</v>
      </c>
      <c r="D481" s="14"/>
      <c r="E481" s="20" t="s">
        <v>205</v>
      </c>
      <c r="F481" s="16"/>
      <c r="G481" s="19" t="s">
        <v>41</v>
      </c>
      <c r="H481" s="21">
        <v>151.43100000000001</v>
      </c>
      <c r="I481" s="14"/>
    </row>
    <row r="482" spans="1:9" ht="25">
      <c r="A482" s="13"/>
      <c r="B482" s="14" t="s">
        <v>511</v>
      </c>
      <c r="C482" s="14"/>
      <c r="D482" s="14" t="s">
        <v>510</v>
      </c>
      <c r="E482" s="15" t="s">
        <v>509</v>
      </c>
      <c r="F482" s="16"/>
      <c r="G482" s="14" t="s">
        <v>41</v>
      </c>
      <c r="H482" s="16">
        <v>151.43100000000001</v>
      </c>
      <c r="I482" s="14"/>
    </row>
    <row r="483" spans="1:9" ht="25">
      <c r="A483" s="13"/>
      <c r="B483" s="14"/>
      <c r="C483" s="14"/>
      <c r="D483" s="14"/>
      <c r="E483" s="15" t="s">
        <v>508</v>
      </c>
      <c r="F483" s="16">
        <v>151.43100000000001</v>
      </c>
      <c r="G483" s="14"/>
      <c r="H483" s="16"/>
      <c r="I483" s="14"/>
    </row>
    <row r="484" spans="1:9" ht="13">
      <c r="A484" s="17" t="s">
        <v>209</v>
      </c>
      <c r="B484" s="14"/>
      <c r="C484" s="14"/>
      <c r="D484" s="14"/>
      <c r="E484" s="18" t="s">
        <v>507</v>
      </c>
      <c r="F484" s="16"/>
      <c r="G484" s="14"/>
      <c r="H484" s="16"/>
      <c r="I484" s="14"/>
    </row>
    <row r="485" spans="1:9" ht="26">
      <c r="A485" s="13"/>
      <c r="B485" s="14" t="s">
        <v>506</v>
      </c>
      <c r="C485" s="19" t="s">
        <v>344</v>
      </c>
      <c r="D485" s="14"/>
      <c r="E485" s="20" t="s">
        <v>211</v>
      </c>
      <c r="F485" s="16"/>
      <c r="G485" s="19" t="s">
        <v>38</v>
      </c>
      <c r="H485" s="21">
        <v>550</v>
      </c>
      <c r="I485" s="14"/>
    </row>
    <row r="486" spans="1:9" ht="25">
      <c r="A486" s="13"/>
      <c r="B486" s="14"/>
      <c r="C486" s="14"/>
      <c r="D486" s="14"/>
      <c r="E486" s="15" t="s">
        <v>505</v>
      </c>
      <c r="F486" s="16">
        <v>550</v>
      </c>
      <c r="G486" s="14"/>
      <c r="H486" s="16"/>
      <c r="I486" s="14"/>
    </row>
    <row r="487" spans="1:9" ht="13">
      <c r="A487" s="13"/>
      <c r="B487" s="14" t="s">
        <v>504</v>
      </c>
      <c r="C487" s="19" t="s">
        <v>345</v>
      </c>
      <c r="D487" s="14"/>
      <c r="E487" s="20" t="s">
        <v>213</v>
      </c>
      <c r="F487" s="16"/>
      <c r="G487" s="19" t="s">
        <v>41</v>
      </c>
      <c r="H487" s="21">
        <v>2950</v>
      </c>
      <c r="I487" s="14"/>
    </row>
    <row r="488" spans="1:9">
      <c r="A488" s="13"/>
      <c r="B488" s="14"/>
      <c r="C488" s="14"/>
      <c r="D488" s="14"/>
      <c r="E488" s="15" t="s">
        <v>503</v>
      </c>
      <c r="F488" s="16">
        <v>1500</v>
      </c>
      <c r="G488" s="14"/>
      <c r="H488" s="16"/>
      <c r="I488" s="14"/>
    </row>
    <row r="489" spans="1:9">
      <c r="A489" s="13"/>
      <c r="B489" s="14"/>
      <c r="C489" s="14"/>
      <c r="D489" s="14"/>
      <c r="E489" s="15" t="s">
        <v>502</v>
      </c>
      <c r="F489" s="16">
        <v>1450</v>
      </c>
      <c r="G489" s="14"/>
      <c r="H489" s="16"/>
      <c r="I489" s="14"/>
    </row>
    <row r="490" spans="1:9">
      <c r="A490" s="13"/>
      <c r="B490" s="14"/>
      <c r="C490" s="14"/>
      <c r="D490" s="14"/>
      <c r="E490" s="15" t="s">
        <v>501</v>
      </c>
      <c r="F490" s="16">
        <v>325.54000000000002</v>
      </c>
      <c r="G490" s="14"/>
      <c r="H490" s="16"/>
      <c r="I490" s="14"/>
    </row>
    <row r="491" spans="1:9">
      <c r="A491" s="13"/>
      <c r="B491" s="14"/>
      <c r="C491" s="14"/>
      <c r="D491" s="14"/>
      <c r="E491" s="15" t="s">
        <v>500</v>
      </c>
      <c r="F491" s="16"/>
      <c r="G491" s="14"/>
      <c r="H491" s="16"/>
      <c r="I491" s="14"/>
    </row>
    <row r="492" spans="1:9">
      <c r="A492" s="13"/>
      <c r="B492" s="14"/>
      <c r="C492" s="14"/>
      <c r="D492" s="14"/>
      <c r="E492" s="15" t="s">
        <v>499</v>
      </c>
      <c r="F492" s="16">
        <v>2950</v>
      </c>
      <c r="G492" s="14"/>
      <c r="H492" s="16"/>
      <c r="I492" s="14"/>
    </row>
    <row r="493" spans="1:9" ht="13">
      <c r="A493" s="13"/>
      <c r="B493" s="14" t="s">
        <v>498</v>
      </c>
      <c r="C493" s="19" t="s">
        <v>346</v>
      </c>
      <c r="D493" s="14"/>
      <c r="E493" s="20" t="s">
        <v>215</v>
      </c>
      <c r="F493" s="16"/>
      <c r="G493" s="19" t="s">
        <v>41</v>
      </c>
      <c r="H493" s="21">
        <v>279.49</v>
      </c>
      <c r="I493" s="14"/>
    </row>
    <row r="494" spans="1:9" ht="25">
      <c r="A494" s="13"/>
      <c r="B494" s="14"/>
      <c r="C494" s="14"/>
      <c r="D494" s="14"/>
      <c r="E494" s="15" t="s">
        <v>497</v>
      </c>
      <c r="F494" s="16">
        <v>9.25</v>
      </c>
      <c r="G494" s="14"/>
      <c r="H494" s="16"/>
      <c r="I494" s="14"/>
    </row>
    <row r="495" spans="1:9" ht="37.5">
      <c r="A495" s="13"/>
      <c r="B495" s="14"/>
      <c r="C495" s="14"/>
      <c r="D495" s="14"/>
      <c r="E495" s="15" t="s">
        <v>496</v>
      </c>
      <c r="F495" s="16">
        <v>270.24</v>
      </c>
      <c r="G495" s="14"/>
      <c r="H495" s="16"/>
      <c r="I495" s="14"/>
    </row>
    <row r="496" spans="1:9">
      <c r="A496" s="13"/>
      <c r="B496" s="14"/>
      <c r="C496" s="14"/>
      <c r="D496" s="14"/>
      <c r="E496" s="15" t="s">
        <v>495</v>
      </c>
      <c r="F496" s="16">
        <v>279.49</v>
      </c>
      <c r="G496" s="14"/>
      <c r="H496" s="16"/>
      <c r="I496" s="14"/>
    </row>
    <row r="497" spans="1:9" ht="13">
      <c r="A497" s="17" t="s">
        <v>217</v>
      </c>
      <c r="B497" s="14"/>
      <c r="C497" s="14"/>
      <c r="D497" s="14"/>
      <c r="E497" s="18" t="s">
        <v>494</v>
      </c>
      <c r="F497" s="16"/>
      <c r="G497" s="14"/>
      <c r="H497" s="16"/>
      <c r="I497" s="14"/>
    </row>
    <row r="498" spans="1:9" ht="13">
      <c r="A498" s="13"/>
      <c r="B498" s="14" t="s">
        <v>493</v>
      </c>
      <c r="C498" s="19" t="s">
        <v>347</v>
      </c>
      <c r="D498" s="14"/>
      <c r="E498" s="20" t="s">
        <v>219</v>
      </c>
      <c r="F498" s="16"/>
      <c r="G498" s="19" t="s">
        <v>38</v>
      </c>
      <c r="H498" s="21">
        <v>30.75</v>
      </c>
      <c r="I498" s="14"/>
    </row>
    <row r="499" spans="1:9">
      <c r="A499" s="13"/>
      <c r="B499" s="14" t="s">
        <v>493</v>
      </c>
      <c r="C499" s="14"/>
      <c r="D499" s="14" t="s">
        <v>492</v>
      </c>
      <c r="E499" s="15" t="s">
        <v>491</v>
      </c>
      <c r="F499" s="16"/>
      <c r="G499" s="14" t="s">
        <v>38</v>
      </c>
      <c r="H499" s="16">
        <v>30.75</v>
      </c>
      <c r="I499" s="14"/>
    </row>
    <row r="500" spans="1:9" ht="25">
      <c r="A500" s="13"/>
      <c r="B500" s="14"/>
      <c r="C500" s="14"/>
      <c r="D500" s="14"/>
      <c r="E500" s="15" t="s">
        <v>490</v>
      </c>
      <c r="F500" s="16">
        <v>30.75</v>
      </c>
      <c r="G500" s="14"/>
      <c r="H500" s="16"/>
      <c r="I500" s="14"/>
    </row>
    <row r="501" spans="1:9" ht="13">
      <c r="A501" s="13"/>
      <c r="B501" s="14" t="s">
        <v>489</v>
      </c>
      <c r="C501" s="19" t="s">
        <v>348</v>
      </c>
      <c r="D501" s="14"/>
      <c r="E501" s="20" t="s">
        <v>221</v>
      </c>
      <c r="F501" s="16"/>
      <c r="G501" s="19" t="s">
        <v>41</v>
      </c>
      <c r="H501" s="21">
        <v>80.564999999999998</v>
      </c>
      <c r="I501" s="14"/>
    </row>
    <row r="502" spans="1:9">
      <c r="A502" s="13"/>
      <c r="B502" s="14" t="s">
        <v>489</v>
      </c>
      <c r="C502" s="14"/>
      <c r="D502" s="14" t="s">
        <v>488</v>
      </c>
      <c r="E502" s="15" t="s">
        <v>487</v>
      </c>
      <c r="F502" s="16"/>
      <c r="G502" s="14" t="s">
        <v>41</v>
      </c>
      <c r="H502" s="16">
        <v>80.564999999999998</v>
      </c>
      <c r="I502" s="14"/>
    </row>
    <row r="503" spans="1:9" ht="25">
      <c r="A503" s="13"/>
      <c r="B503" s="14"/>
      <c r="C503" s="14"/>
      <c r="D503" s="14"/>
      <c r="E503" s="15" t="s">
        <v>486</v>
      </c>
      <c r="F503" s="16">
        <v>80.564999999999998</v>
      </c>
      <c r="G503" s="14"/>
      <c r="H503" s="16"/>
      <c r="I503" s="14"/>
    </row>
    <row r="504" spans="1:9" ht="13">
      <c r="A504" s="17" t="s">
        <v>223</v>
      </c>
      <c r="B504" s="14"/>
      <c r="C504" s="14"/>
      <c r="D504" s="14"/>
      <c r="E504" s="18" t="s">
        <v>467</v>
      </c>
      <c r="F504" s="16"/>
      <c r="G504" s="14"/>
      <c r="H504" s="16"/>
      <c r="I504" s="14"/>
    </row>
    <row r="505" spans="1:9" ht="26">
      <c r="A505" s="13"/>
      <c r="B505" s="14" t="s">
        <v>485</v>
      </c>
      <c r="C505" s="19" t="s">
        <v>349</v>
      </c>
      <c r="D505" s="14"/>
      <c r="E505" s="20" t="s">
        <v>225</v>
      </c>
      <c r="F505" s="16"/>
      <c r="G505" s="19" t="s">
        <v>41</v>
      </c>
      <c r="H505" s="21">
        <v>5476.8860000000004</v>
      </c>
      <c r="I505" s="14"/>
    </row>
    <row r="506" spans="1:9" ht="25">
      <c r="A506" s="13"/>
      <c r="B506" s="14"/>
      <c r="C506" s="14"/>
      <c r="D506" s="14"/>
      <c r="E506" s="15" t="s">
        <v>484</v>
      </c>
      <c r="F506" s="16">
        <v>5476.8860000000004</v>
      </c>
      <c r="G506" s="14"/>
      <c r="H506" s="16"/>
      <c r="I506" s="14"/>
    </row>
    <row r="507" spans="1:9" ht="26">
      <c r="A507" s="13"/>
      <c r="B507" s="14" t="s">
        <v>483</v>
      </c>
      <c r="C507" s="19" t="s">
        <v>350</v>
      </c>
      <c r="D507" s="14"/>
      <c r="E507" s="20" t="s">
        <v>227</v>
      </c>
      <c r="F507" s="16"/>
      <c r="G507" s="19" t="s">
        <v>41</v>
      </c>
      <c r="H507" s="21">
        <v>6946.0910000000003</v>
      </c>
      <c r="I507" s="14"/>
    </row>
    <row r="508" spans="1:9" ht="25">
      <c r="A508" s="13"/>
      <c r="B508" s="14"/>
      <c r="C508" s="14"/>
      <c r="D508" s="14"/>
      <c r="E508" s="15" t="s">
        <v>482</v>
      </c>
      <c r="F508" s="16">
        <v>547.68899999999996</v>
      </c>
      <c r="G508" s="14"/>
      <c r="H508" s="16"/>
      <c r="I508" s="14"/>
    </row>
    <row r="509" spans="1:9" ht="37.5">
      <c r="A509" s="13"/>
      <c r="B509" s="14"/>
      <c r="C509" s="14"/>
      <c r="D509" s="14"/>
      <c r="E509" s="15" t="s">
        <v>481</v>
      </c>
      <c r="F509" s="16">
        <v>5476.8860000000004</v>
      </c>
      <c r="G509" s="14"/>
      <c r="H509" s="16"/>
      <c r="I509" s="14"/>
    </row>
    <row r="510" spans="1:9" ht="37.5">
      <c r="A510" s="13"/>
      <c r="B510" s="14"/>
      <c r="C510" s="14"/>
      <c r="D510" s="14"/>
      <c r="E510" s="15" t="s">
        <v>480</v>
      </c>
      <c r="F510" s="16">
        <v>67.516000000000005</v>
      </c>
      <c r="G510" s="14"/>
      <c r="H510" s="16"/>
      <c r="I510" s="14"/>
    </row>
    <row r="511" spans="1:9" ht="25">
      <c r="A511" s="13"/>
      <c r="B511" s="14"/>
      <c r="C511" s="14"/>
      <c r="D511" s="14"/>
      <c r="E511" s="15" t="s">
        <v>479</v>
      </c>
      <c r="F511" s="16">
        <v>854</v>
      </c>
      <c r="G511" s="14"/>
      <c r="H511" s="16"/>
      <c r="I511" s="14"/>
    </row>
    <row r="512" spans="1:9">
      <c r="A512" s="13"/>
      <c r="B512" s="14"/>
      <c r="C512" s="14"/>
      <c r="D512" s="14"/>
      <c r="E512" s="15" t="s">
        <v>417</v>
      </c>
      <c r="F512" s="16"/>
      <c r="G512" s="14"/>
      <c r="H512" s="16"/>
      <c r="I512" s="14"/>
    </row>
    <row r="513" spans="1:9">
      <c r="A513" s="13"/>
      <c r="B513" s="14"/>
      <c r="C513" s="14"/>
      <c r="D513" s="14"/>
      <c r="E513" s="15" t="s">
        <v>417</v>
      </c>
      <c r="F513" s="16"/>
      <c r="G513" s="14"/>
      <c r="H513" s="16"/>
      <c r="I513" s="14"/>
    </row>
    <row r="514" spans="1:9">
      <c r="A514" s="13"/>
      <c r="B514" s="14"/>
      <c r="C514" s="14"/>
      <c r="D514" s="14"/>
      <c r="E514" s="15" t="s">
        <v>478</v>
      </c>
      <c r="F514" s="16">
        <v>6946.09</v>
      </c>
      <c r="G514" s="14"/>
      <c r="H514" s="16"/>
      <c r="I514" s="14"/>
    </row>
    <row r="515" spans="1:9" ht="13">
      <c r="A515" s="13"/>
      <c r="B515" s="14" t="s">
        <v>477</v>
      </c>
      <c r="C515" s="19" t="s">
        <v>352</v>
      </c>
      <c r="D515" s="14"/>
      <c r="E515" s="20" t="s">
        <v>231</v>
      </c>
      <c r="F515" s="16"/>
      <c r="G515" s="19" t="s">
        <v>41</v>
      </c>
      <c r="H515" s="21">
        <v>1136.54</v>
      </c>
      <c r="I515" s="14"/>
    </row>
    <row r="516" spans="1:9">
      <c r="A516" s="13"/>
      <c r="B516" s="14"/>
      <c r="C516" s="14"/>
      <c r="D516" s="14"/>
      <c r="E516" s="15" t="s">
        <v>476</v>
      </c>
      <c r="F516" s="16">
        <v>108.17</v>
      </c>
      <c r="G516" s="14"/>
      <c r="H516" s="16"/>
      <c r="I516" s="14"/>
    </row>
    <row r="517" spans="1:9">
      <c r="A517" s="13"/>
      <c r="B517" s="14"/>
      <c r="C517" s="14"/>
      <c r="D517" s="14"/>
      <c r="E517" s="15" t="s">
        <v>475</v>
      </c>
      <c r="F517" s="16">
        <v>301.32</v>
      </c>
      <c r="G517" s="14"/>
      <c r="H517" s="16"/>
      <c r="I517" s="14"/>
    </row>
    <row r="518" spans="1:9" ht="25">
      <c r="A518" s="13"/>
      <c r="B518" s="14"/>
      <c r="C518" s="14"/>
      <c r="D518" s="14"/>
      <c r="E518" s="15" t="s">
        <v>474</v>
      </c>
      <c r="F518" s="16">
        <v>727.05</v>
      </c>
      <c r="G518" s="14"/>
      <c r="H518" s="16"/>
      <c r="I518" s="14"/>
    </row>
    <row r="519" spans="1:9">
      <c r="A519" s="13"/>
      <c r="B519" s="14"/>
      <c r="C519" s="14"/>
      <c r="D519" s="14"/>
      <c r="E519" s="15" t="s">
        <v>473</v>
      </c>
      <c r="F519" s="16">
        <v>1136.54</v>
      </c>
      <c r="G519" s="14"/>
      <c r="H519" s="16"/>
      <c r="I519" s="14"/>
    </row>
    <row r="520" spans="1:9" ht="13">
      <c r="A520" s="13"/>
      <c r="B520" s="14" t="s">
        <v>472</v>
      </c>
      <c r="C520" s="19" t="s">
        <v>353</v>
      </c>
      <c r="D520" s="14"/>
      <c r="E520" s="20" t="s">
        <v>233</v>
      </c>
      <c r="F520" s="16"/>
      <c r="G520" s="19" t="s">
        <v>41</v>
      </c>
      <c r="H520" s="21">
        <v>931.79499999999996</v>
      </c>
      <c r="I520" s="14"/>
    </row>
    <row r="521" spans="1:9">
      <c r="A521" s="13"/>
      <c r="B521" s="14"/>
      <c r="C521" s="14"/>
      <c r="D521" s="14"/>
      <c r="E521" s="15" t="s">
        <v>471</v>
      </c>
      <c r="F521" s="16">
        <v>54.085000000000001</v>
      </c>
      <c r="G521" s="14"/>
      <c r="H521" s="16"/>
      <c r="I521" s="14"/>
    </row>
    <row r="522" spans="1:9" ht="25">
      <c r="A522" s="13"/>
      <c r="B522" s="14"/>
      <c r="C522" s="14"/>
      <c r="D522" s="14"/>
      <c r="E522" s="15" t="s">
        <v>470</v>
      </c>
      <c r="F522" s="16">
        <v>150.66</v>
      </c>
      <c r="G522" s="14"/>
      <c r="H522" s="16"/>
      <c r="I522" s="14"/>
    </row>
    <row r="523" spans="1:9" ht="25">
      <c r="A523" s="13"/>
      <c r="B523" s="14"/>
      <c r="C523" s="14"/>
      <c r="D523" s="14"/>
      <c r="E523" s="15" t="s">
        <v>469</v>
      </c>
      <c r="F523" s="16">
        <v>727.05</v>
      </c>
      <c r="G523" s="14"/>
      <c r="H523" s="16"/>
      <c r="I523" s="14"/>
    </row>
    <row r="524" spans="1:9">
      <c r="A524" s="13"/>
      <c r="B524" s="14"/>
      <c r="C524" s="14"/>
      <c r="D524" s="14"/>
      <c r="E524" s="15" t="s">
        <v>468</v>
      </c>
      <c r="F524" s="16">
        <v>931.79499999999996</v>
      </c>
      <c r="G524" s="14"/>
      <c r="H524" s="16"/>
      <c r="I524" s="14"/>
    </row>
    <row r="525" spans="1:9" ht="13">
      <c r="A525" s="17" t="s">
        <v>223</v>
      </c>
      <c r="B525" s="14"/>
      <c r="C525" s="14"/>
      <c r="D525" s="14"/>
      <c r="E525" s="18" t="s">
        <v>467</v>
      </c>
      <c r="F525" s="16"/>
      <c r="G525" s="14"/>
      <c r="H525" s="16"/>
      <c r="I525" s="14"/>
    </row>
    <row r="526" spans="1:9" ht="13">
      <c r="A526" s="13"/>
      <c r="B526" s="14" t="s">
        <v>466</v>
      </c>
      <c r="C526" s="19" t="s">
        <v>351</v>
      </c>
      <c r="D526" s="14"/>
      <c r="E526" s="20" t="s">
        <v>229</v>
      </c>
      <c r="F526" s="16"/>
      <c r="G526" s="19" t="s">
        <v>41</v>
      </c>
      <c r="H526" s="21">
        <v>847.226</v>
      </c>
      <c r="I526" s="14"/>
    </row>
    <row r="527" spans="1:9" ht="25">
      <c r="A527" s="13"/>
      <c r="B527" s="14"/>
      <c r="C527" s="14"/>
      <c r="D527" s="14"/>
      <c r="E527" s="15" t="s">
        <v>465</v>
      </c>
      <c r="F527" s="16">
        <v>457.67899999999997</v>
      </c>
      <c r="G527" s="14"/>
      <c r="H527" s="16"/>
      <c r="I527" s="14"/>
    </row>
    <row r="528" spans="1:9">
      <c r="A528" s="13"/>
      <c r="B528" s="14"/>
      <c r="C528" s="14"/>
      <c r="D528" s="14"/>
      <c r="E528" s="15" t="s">
        <v>464</v>
      </c>
      <c r="F528" s="16">
        <v>389.54700000000003</v>
      </c>
      <c r="G528" s="14"/>
      <c r="H528" s="16"/>
      <c r="I528" s="14"/>
    </row>
    <row r="529" spans="1:9">
      <c r="A529" s="13"/>
      <c r="B529" s="14"/>
      <c r="C529" s="14"/>
      <c r="D529" s="14"/>
      <c r="E529" s="15" t="s">
        <v>463</v>
      </c>
      <c r="F529" s="16">
        <v>847.226</v>
      </c>
      <c r="G529" s="14"/>
      <c r="H529" s="16"/>
      <c r="I529" s="14"/>
    </row>
    <row r="530" spans="1:9" ht="13">
      <c r="A530" s="17" t="s">
        <v>235</v>
      </c>
      <c r="B530" s="14"/>
      <c r="C530" s="14"/>
      <c r="D530" s="14"/>
      <c r="E530" s="18" t="s">
        <v>462</v>
      </c>
      <c r="F530" s="16"/>
      <c r="G530" s="14"/>
      <c r="H530" s="16"/>
      <c r="I530" s="14"/>
    </row>
    <row r="531" spans="1:9" ht="13">
      <c r="A531" s="13"/>
      <c r="B531" s="14" t="s">
        <v>451</v>
      </c>
      <c r="C531" s="19" t="s">
        <v>354</v>
      </c>
      <c r="D531" s="14"/>
      <c r="E531" s="20" t="s">
        <v>237</v>
      </c>
      <c r="F531" s="16"/>
      <c r="G531" s="19" t="s">
        <v>41</v>
      </c>
      <c r="H531" s="21">
        <v>1525.6880000000001</v>
      </c>
      <c r="I531" s="14"/>
    </row>
    <row r="532" spans="1:9">
      <c r="A532" s="13"/>
      <c r="B532" s="14" t="s">
        <v>451</v>
      </c>
      <c r="C532" s="14"/>
      <c r="D532" s="14" t="s">
        <v>461</v>
      </c>
      <c r="E532" s="15" t="s">
        <v>460</v>
      </c>
      <c r="F532" s="16"/>
      <c r="G532" s="14" t="s">
        <v>41</v>
      </c>
      <c r="H532" s="16">
        <v>547.68899999999996</v>
      </c>
      <c r="I532" s="14"/>
    </row>
    <row r="533" spans="1:9">
      <c r="A533" s="13"/>
      <c r="B533" s="14"/>
      <c r="C533" s="14"/>
      <c r="D533" s="14"/>
      <c r="E533" s="15" t="s">
        <v>456</v>
      </c>
      <c r="F533" s="16"/>
      <c r="G533" s="14"/>
      <c r="H533" s="16"/>
      <c r="I533" s="14"/>
    </row>
    <row r="534" spans="1:9">
      <c r="A534" s="13"/>
      <c r="B534" s="14"/>
      <c r="C534" s="14"/>
      <c r="D534" s="14"/>
      <c r="E534" s="15" t="s">
        <v>459</v>
      </c>
      <c r="F534" s="16">
        <v>547.68899999999996</v>
      </c>
      <c r="G534" s="14"/>
      <c r="H534" s="16"/>
      <c r="I534" s="14"/>
    </row>
    <row r="535" spans="1:9">
      <c r="A535" s="13"/>
      <c r="B535" s="14" t="s">
        <v>451</v>
      </c>
      <c r="C535" s="14"/>
      <c r="D535" s="14" t="s">
        <v>458</v>
      </c>
      <c r="E535" s="15" t="s">
        <v>457</v>
      </c>
      <c r="F535" s="16"/>
      <c r="G535" s="14" t="s">
        <v>41</v>
      </c>
      <c r="H535" s="16">
        <v>767.99900000000002</v>
      </c>
      <c r="I535" s="14"/>
    </row>
    <row r="536" spans="1:9">
      <c r="A536" s="13"/>
      <c r="B536" s="14"/>
      <c r="C536" s="14"/>
      <c r="D536" s="14"/>
      <c r="E536" s="15" t="s">
        <v>456</v>
      </c>
      <c r="F536" s="16"/>
      <c r="G536" s="14"/>
      <c r="H536" s="16"/>
      <c r="I536" s="14"/>
    </row>
    <row r="537" spans="1:9">
      <c r="A537" s="13"/>
      <c r="B537" s="14"/>
      <c r="C537" s="14"/>
      <c r="D537" s="14"/>
      <c r="E537" s="15" t="s">
        <v>455</v>
      </c>
      <c r="F537" s="16">
        <v>10.817</v>
      </c>
      <c r="G537" s="14"/>
      <c r="H537" s="16"/>
      <c r="I537" s="14"/>
    </row>
    <row r="538" spans="1:9">
      <c r="A538" s="13"/>
      <c r="B538" s="14"/>
      <c r="C538" s="14"/>
      <c r="D538" s="14"/>
      <c r="E538" s="15" t="s">
        <v>454</v>
      </c>
      <c r="F538" s="16">
        <v>30.132000000000001</v>
      </c>
      <c r="G538" s="14"/>
      <c r="H538" s="16"/>
      <c r="I538" s="14"/>
    </row>
    <row r="539" spans="1:9">
      <c r="A539" s="13"/>
      <c r="B539" s="14"/>
      <c r="C539" s="14"/>
      <c r="D539" s="14"/>
      <c r="E539" s="15" t="s">
        <v>453</v>
      </c>
      <c r="F539" s="16">
        <v>727.05</v>
      </c>
      <c r="G539" s="14"/>
      <c r="H539" s="16"/>
      <c r="I539" s="14"/>
    </row>
    <row r="540" spans="1:9">
      <c r="A540" s="13"/>
      <c r="B540" s="14"/>
      <c r="C540" s="14"/>
      <c r="D540" s="14"/>
      <c r="E540" s="15" t="s">
        <v>452</v>
      </c>
      <c r="F540" s="16">
        <v>767.99900000000002</v>
      </c>
      <c r="G540" s="14"/>
      <c r="H540" s="16"/>
      <c r="I540" s="14"/>
    </row>
    <row r="541" spans="1:9">
      <c r="A541" s="13"/>
      <c r="B541" s="14" t="s">
        <v>451</v>
      </c>
      <c r="C541" s="14"/>
      <c r="D541" s="14" t="s">
        <v>450</v>
      </c>
      <c r="E541" s="15" t="s">
        <v>449</v>
      </c>
      <c r="F541" s="16"/>
      <c r="G541" s="14" t="s">
        <v>41</v>
      </c>
      <c r="H541" s="16">
        <v>210</v>
      </c>
      <c r="I541" s="14"/>
    </row>
    <row r="542" spans="1:9">
      <c r="A542" s="13"/>
      <c r="B542" s="14"/>
      <c r="C542" s="14"/>
      <c r="D542" s="14"/>
      <c r="E542" s="15" t="s">
        <v>448</v>
      </c>
      <c r="F542" s="16">
        <v>40</v>
      </c>
      <c r="G542" s="14"/>
      <c r="H542" s="16"/>
      <c r="I542" s="14"/>
    </row>
    <row r="543" spans="1:9" ht="25">
      <c r="A543" s="13"/>
      <c r="B543" s="14"/>
      <c r="C543" s="14"/>
      <c r="D543" s="14"/>
      <c r="E543" s="15" t="s">
        <v>447</v>
      </c>
      <c r="F543" s="16">
        <v>165</v>
      </c>
      <c r="G543" s="14"/>
      <c r="H543" s="16"/>
      <c r="I543" s="14"/>
    </row>
    <row r="544" spans="1:9" ht="25">
      <c r="A544" s="13"/>
      <c r="B544" s="14"/>
      <c r="C544" s="14"/>
      <c r="D544" s="14"/>
      <c r="E544" s="15" t="s">
        <v>446</v>
      </c>
      <c r="F544" s="16">
        <v>5</v>
      </c>
      <c r="G544" s="14"/>
      <c r="H544" s="16"/>
      <c r="I544" s="14"/>
    </row>
    <row r="545" spans="1:9">
      <c r="A545" s="13"/>
      <c r="B545" s="14"/>
      <c r="C545" s="14"/>
      <c r="D545" s="14"/>
      <c r="E545" s="15" t="s">
        <v>445</v>
      </c>
      <c r="F545" s="16">
        <v>210</v>
      </c>
      <c r="G545" s="14"/>
      <c r="H545" s="16"/>
      <c r="I545" s="14"/>
    </row>
    <row r="546" spans="1:9" ht="13">
      <c r="A546" s="13"/>
      <c r="B546" s="14" t="s">
        <v>444</v>
      </c>
      <c r="C546" s="19" t="s">
        <v>355</v>
      </c>
      <c r="D546" s="14"/>
      <c r="E546" s="20" t="s">
        <v>239</v>
      </c>
      <c r="F546" s="16"/>
      <c r="G546" s="19" t="s">
        <v>41</v>
      </c>
      <c r="H546" s="21">
        <v>5425.1</v>
      </c>
      <c r="I546" s="14"/>
    </row>
    <row r="547" spans="1:9">
      <c r="A547" s="13"/>
      <c r="B547" s="14" t="s">
        <v>444</v>
      </c>
      <c r="C547" s="14"/>
      <c r="D547" s="14" t="s">
        <v>443</v>
      </c>
      <c r="E547" s="15" t="s">
        <v>442</v>
      </c>
      <c r="F547" s="16"/>
      <c r="G547" s="14" t="s">
        <v>41</v>
      </c>
      <c r="H547" s="16">
        <v>5425.1</v>
      </c>
      <c r="I547" s="14"/>
    </row>
    <row r="548" spans="1:9">
      <c r="A548" s="13"/>
      <c r="B548" s="14"/>
      <c r="C548" s="14"/>
      <c r="D548" s="14"/>
      <c r="E548" s="15" t="s">
        <v>441</v>
      </c>
      <c r="F548" s="16">
        <v>5425.1</v>
      </c>
      <c r="G548" s="14"/>
      <c r="H548" s="16"/>
      <c r="I548" s="14"/>
    </row>
    <row r="549" spans="1:9" ht="13">
      <c r="A549" s="13"/>
      <c r="B549" s="14" t="s">
        <v>440</v>
      </c>
      <c r="C549" s="19" t="s">
        <v>356</v>
      </c>
      <c r="D549" s="14"/>
      <c r="E549" s="20" t="s">
        <v>241</v>
      </c>
      <c r="F549" s="16"/>
      <c r="G549" s="19" t="s">
        <v>41</v>
      </c>
      <c r="H549" s="21">
        <v>7679.99</v>
      </c>
      <c r="I549" s="14"/>
    </row>
    <row r="550" spans="1:9">
      <c r="A550" s="13"/>
      <c r="B550" s="14" t="s">
        <v>440</v>
      </c>
      <c r="C550" s="14"/>
      <c r="D550" s="14" t="s">
        <v>439</v>
      </c>
      <c r="E550" s="15" t="s">
        <v>438</v>
      </c>
      <c r="F550" s="16"/>
      <c r="G550" s="14" t="s">
        <v>41</v>
      </c>
      <c r="H550" s="16">
        <v>7679.99</v>
      </c>
      <c r="I550" s="14"/>
    </row>
    <row r="551" spans="1:9">
      <c r="A551" s="13"/>
      <c r="B551" s="14"/>
      <c r="C551" s="14"/>
      <c r="D551" s="14"/>
      <c r="E551" s="15" t="s">
        <v>437</v>
      </c>
      <c r="F551" s="16">
        <v>108.17</v>
      </c>
      <c r="G551" s="14"/>
      <c r="H551" s="16"/>
      <c r="I551" s="14"/>
    </row>
    <row r="552" spans="1:9">
      <c r="A552" s="13"/>
      <c r="B552" s="14"/>
      <c r="C552" s="14"/>
      <c r="D552" s="14"/>
      <c r="E552" s="15" t="s">
        <v>436</v>
      </c>
      <c r="F552" s="16">
        <v>301.32</v>
      </c>
      <c r="G552" s="14"/>
      <c r="H552" s="16"/>
      <c r="I552" s="14"/>
    </row>
    <row r="553" spans="1:9">
      <c r="A553" s="13"/>
      <c r="B553" s="14"/>
      <c r="C553" s="14"/>
      <c r="D553" s="14"/>
      <c r="E553" s="15" t="s">
        <v>435</v>
      </c>
      <c r="F553" s="16">
        <v>7270.5</v>
      </c>
      <c r="G553" s="14"/>
      <c r="H553" s="16"/>
      <c r="I553" s="14"/>
    </row>
    <row r="554" spans="1:9">
      <c r="A554" s="13"/>
      <c r="B554" s="14"/>
      <c r="C554" s="14"/>
      <c r="D554" s="14"/>
      <c r="E554" s="15" t="s">
        <v>434</v>
      </c>
      <c r="F554" s="16">
        <v>7679.99</v>
      </c>
      <c r="G554" s="14"/>
      <c r="H554" s="16"/>
      <c r="I554" s="14"/>
    </row>
    <row r="555" spans="1:9" ht="13">
      <c r="A555" s="13"/>
      <c r="B555" s="14" t="s">
        <v>433</v>
      </c>
      <c r="C555" s="19" t="s">
        <v>357</v>
      </c>
      <c r="D555" s="14"/>
      <c r="E555" s="20" t="s">
        <v>243</v>
      </c>
      <c r="F555" s="16"/>
      <c r="G555" s="19" t="s">
        <v>41</v>
      </c>
      <c r="H555" s="21">
        <v>317.791</v>
      </c>
      <c r="I555" s="14"/>
    </row>
    <row r="556" spans="1:9">
      <c r="A556" s="13"/>
      <c r="B556" s="14" t="s">
        <v>433</v>
      </c>
      <c r="C556" s="14"/>
      <c r="D556" s="14" t="s">
        <v>432</v>
      </c>
      <c r="E556" s="15" t="s">
        <v>431</v>
      </c>
      <c r="F556" s="16"/>
      <c r="G556" s="14" t="s">
        <v>41</v>
      </c>
      <c r="H556" s="16">
        <v>317.791</v>
      </c>
      <c r="I556" s="14"/>
    </row>
    <row r="557" spans="1:9" ht="37.5">
      <c r="A557" s="13"/>
      <c r="B557" s="14"/>
      <c r="C557" s="14"/>
      <c r="D557" s="14"/>
      <c r="E557" s="15" t="s">
        <v>430</v>
      </c>
      <c r="F557" s="16">
        <v>67.516000000000005</v>
      </c>
      <c r="G557" s="14"/>
      <c r="H557" s="16"/>
      <c r="I557" s="14"/>
    </row>
    <row r="558" spans="1:9">
      <c r="A558" s="13"/>
      <c r="B558" s="14"/>
      <c r="C558" s="14"/>
      <c r="D558" s="14"/>
      <c r="E558" s="15" t="s">
        <v>429</v>
      </c>
      <c r="F558" s="16">
        <v>250.27500000000001</v>
      </c>
      <c r="G558" s="14"/>
      <c r="H558" s="16"/>
      <c r="I558" s="14"/>
    </row>
    <row r="559" spans="1:9">
      <c r="A559" s="13"/>
      <c r="B559" s="14"/>
      <c r="C559" s="14"/>
      <c r="D559" s="14"/>
      <c r="E559" s="15" t="s">
        <v>428</v>
      </c>
      <c r="F559" s="16">
        <v>317.791</v>
      </c>
      <c r="G559" s="14"/>
      <c r="H559" s="16"/>
      <c r="I559" s="14"/>
    </row>
    <row r="560" spans="1:9">
      <c r="A560" s="13"/>
      <c r="B560" s="14"/>
      <c r="C560" s="14"/>
      <c r="D560" s="14"/>
      <c r="E560" s="15"/>
      <c r="F560" s="16"/>
      <c r="G560" s="14"/>
      <c r="H560" s="16"/>
      <c r="I560" s="14"/>
    </row>
    <row r="561" spans="1:9">
      <c r="A561" s="24"/>
      <c r="B561" s="24"/>
      <c r="C561" s="24"/>
      <c r="D561" s="24"/>
      <c r="E561" s="25"/>
      <c r="F561" s="26"/>
      <c r="G561" s="24"/>
      <c r="H561" s="26"/>
      <c r="I561" s="24"/>
    </row>
  </sheetData>
  <sheetProtection algorithmName="SHA-512" hashValue="ZTw0gvaeCPUgEPtR1PxATw1FClSFCHhcEj3pGwKTp4iwgrq34FMlg4iLiZmI6X5CPerDMB5KkrIKF7gXx8gaaQ==" saltValue="aCjM+1ENCz2gZEiRKdX7ow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Rekapitulácia stavby</vt:lpstr>
      <vt:lpstr>Súpis prác</vt:lpstr>
      <vt:lpstr>Časti stavby</vt:lpstr>
      <vt:lpstr>SO 000</vt:lpstr>
      <vt:lpstr>SO 201</vt:lpstr>
      <vt:lpstr>'Časti stavby'!Názvy_tlače</vt:lpstr>
      <vt:lpstr>'Rekapitulácia stavby'!Názvy_tlače</vt:lpstr>
      <vt:lpstr>'Súpis prác'!Názvy_tlače</vt:lpstr>
      <vt:lpstr>'Rekapitulácia stavby'!Oblasť_tlače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</dc:creator>
  <cp:lastModifiedBy>TZ</cp:lastModifiedBy>
  <cp:lastPrinted>2025-08-13T07:58:16Z</cp:lastPrinted>
  <dcterms:created xsi:type="dcterms:W3CDTF">2022-07-19T07:35:58Z</dcterms:created>
  <dcterms:modified xsi:type="dcterms:W3CDTF">2025-08-13T07:58:18Z</dcterms:modified>
</cp:coreProperties>
</file>