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TTSHO\Desktop\ITMS\PHZ\OPAKOVANIE 7.časti\"/>
    </mc:Choice>
  </mc:AlternateContent>
  <xr:revisionPtr revIDLastSave="0" documentId="13_ncr:1_{791EA85A-9152-421A-AB6B-51C218C7236B}" xr6:coauthVersionLast="47" xr6:coauthVersionMax="47" xr10:uidLastSave="{00000000-0000-0000-0000-000000000000}"/>
  <bookViews>
    <workbookView xWindow="-108" yWindow="-108" windowWidth="23256" windowHeight="12576" firstSheet="2" activeTab="5" xr2:uid="{FA38FE94-2D32-471B-9811-FD8DA6FB363B}"/>
  </bookViews>
  <sheets>
    <sheet name="Rekapitulácia" sheetId="1" r:id="rId1"/>
    <sheet name="Krycí list stavby" sheetId="2" r:id="rId2"/>
    <sheet name="SO 01 príprava podkladu -5882" sheetId="3" r:id="rId3"/>
    <sheet name="SO 02 elektrika + optika 5883" sheetId="4" r:id="rId4"/>
    <sheet name="SO 03 brány5884" sheetId="5" r:id="rId5"/>
    <sheet name="SO 04 oplotenie5885" sheetId="6" r:id="rId6"/>
  </sheets>
  <definedNames>
    <definedName name="_xlnm.Print_Area" localSheetId="2">'SO 01 príprava podkladu -5882'!$B$2:$V$119</definedName>
    <definedName name="_xlnm.Print_Area" localSheetId="3">'SO 02 elektrika + optika 5883'!$B$2:$V$191</definedName>
    <definedName name="_xlnm.Print_Area" localSheetId="4">'SO 03 brány5884'!$B$2:$V$130</definedName>
    <definedName name="_xlnm.Print_Area" localSheetId="5">'SO 04 oplotenie5885'!$B$2:$V$97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3" l="1"/>
  <c r="I116" i="3"/>
  <c r="G63" i="3" s="1"/>
  <c r="I14" i="2"/>
  <c r="I17" i="2"/>
  <c r="C18" i="2"/>
  <c r="D18" i="2"/>
  <c r="E18" i="2"/>
  <c r="C19" i="2"/>
  <c r="D19" i="2"/>
  <c r="E19" i="2"/>
  <c r="D7" i="1"/>
  <c r="F7" i="1"/>
  <c r="F11" i="1" s="1"/>
  <c r="D8" i="1"/>
  <c r="F8" i="1"/>
  <c r="K8" i="1"/>
  <c r="D9" i="1"/>
  <c r="F9" i="1"/>
  <c r="D10" i="1"/>
  <c r="F10" i="1"/>
  <c r="P16" i="6"/>
  <c r="P20" i="6" s="1"/>
  <c r="I78" i="6"/>
  <c r="J78" i="6"/>
  <c r="K78" i="6"/>
  <c r="K97" i="6" s="1"/>
  <c r="K10" i="1" s="1"/>
  <c r="L78" i="6"/>
  <c r="S78" i="6"/>
  <c r="S85" i="6" s="1"/>
  <c r="V78" i="6"/>
  <c r="V85" i="6" s="1"/>
  <c r="I56" i="6" s="1"/>
  <c r="I79" i="6"/>
  <c r="J79" i="6"/>
  <c r="K79" i="6"/>
  <c r="M79" i="6"/>
  <c r="S79" i="6"/>
  <c r="V79" i="6"/>
  <c r="I80" i="6"/>
  <c r="J80" i="6"/>
  <c r="K80" i="6"/>
  <c r="L80" i="6"/>
  <c r="S80" i="6"/>
  <c r="V80" i="6"/>
  <c r="I81" i="6"/>
  <c r="J81" i="6"/>
  <c r="K81" i="6"/>
  <c r="H29" i="6" s="1"/>
  <c r="P29" i="6" s="1"/>
  <c r="M81" i="6"/>
  <c r="S81" i="6"/>
  <c r="V81" i="6"/>
  <c r="I82" i="6"/>
  <c r="J82" i="6"/>
  <c r="K82" i="6"/>
  <c r="L82" i="6"/>
  <c r="S82" i="6"/>
  <c r="V82" i="6"/>
  <c r="I83" i="6"/>
  <c r="J83" i="6"/>
  <c r="K83" i="6"/>
  <c r="L83" i="6"/>
  <c r="S83" i="6"/>
  <c r="V83" i="6"/>
  <c r="I84" i="6"/>
  <c r="J84" i="6"/>
  <c r="K84" i="6"/>
  <c r="L84" i="6"/>
  <c r="S84" i="6"/>
  <c r="V84" i="6"/>
  <c r="M85" i="6"/>
  <c r="I88" i="6"/>
  <c r="J88" i="6"/>
  <c r="K88" i="6"/>
  <c r="L88" i="6"/>
  <c r="S88" i="6"/>
  <c r="S90" i="6" s="1"/>
  <c r="H57" i="6" s="1"/>
  <c r="V88" i="6"/>
  <c r="V90" i="6" s="1"/>
  <c r="I57" i="6" s="1"/>
  <c r="I89" i="6"/>
  <c r="J89" i="6"/>
  <c r="K89" i="6"/>
  <c r="L89" i="6"/>
  <c r="S89" i="6"/>
  <c r="V89" i="6"/>
  <c r="M90" i="6"/>
  <c r="F57" i="6" s="1"/>
  <c r="I94" i="6"/>
  <c r="G58" i="6" s="1"/>
  <c r="L94" i="6"/>
  <c r="E58" i="6" s="1"/>
  <c r="S94" i="6"/>
  <c r="H58" i="6" s="1"/>
  <c r="V94" i="6"/>
  <c r="I58" i="6" s="1"/>
  <c r="M94" i="6"/>
  <c r="F58" i="6" s="1"/>
  <c r="Y97" i="6"/>
  <c r="Z97" i="6"/>
  <c r="P16" i="5"/>
  <c r="P20" i="5" s="1"/>
  <c r="F64" i="5"/>
  <c r="I84" i="5"/>
  <c r="J84" i="5"/>
  <c r="K84" i="5"/>
  <c r="K130" i="5" s="1"/>
  <c r="K9" i="1" s="1"/>
  <c r="L84" i="5"/>
  <c r="S84" i="5"/>
  <c r="S95" i="5" s="1"/>
  <c r="V84" i="5"/>
  <c r="I85" i="5"/>
  <c r="J85" i="5"/>
  <c r="K85" i="5"/>
  <c r="L85" i="5"/>
  <c r="S85" i="5"/>
  <c r="V85" i="5"/>
  <c r="I86" i="5"/>
  <c r="J86" i="5"/>
  <c r="K86" i="5"/>
  <c r="L86" i="5"/>
  <c r="S86" i="5"/>
  <c r="V86" i="5"/>
  <c r="I87" i="5"/>
  <c r="J87" i="5"/>
  <c r="K87" i="5"/>
  <c r="L87" i="5"/>
  <c r="S87" i="5"/>
  <c r="V87" i="5"/>
  <c r="V95" i="5" s="1"/>
  <c r="I88" i="5"/>
  <c r="J88" i="5"/>
  <c r="K88" i="5"/>
  <c r="L88" i="5"/>
  <c r="S88" i="5"/>
  <c r="V88" i="5"/>
  <c r="I89" i="5"/>
  <c r="J89" i="5"/>
  <c r="K89" i="5"/>
  <c r="L89" i="5"/>
  <c r="S89" i="5"/>
  <c r="V89" i="5"/>
  <c r="I90" i="5"/>
  <c r="J90" i="5"/>
  <c r="K90" i="5"/>
  <c r="L90" i="5"/>
  <c r="S90" i="5"/>
  <c r="V90" i="5"/>
  <c r="I91" i="5"/>
  <c r="J91" i="5"/>
  <c r="K91" i="5"/>
  <c r="L91" i="5"/>
  <c r="S91" i="5"/>
  <c r="V91" i="5"/>
  <c r="I92" i="5"/>
  <c r="J92" i="5"/>
  <c r="K92" i="5"/>
  <c r="L92" i="5"/>
  <c r="S92" i="5"/>
  <c r="V92" i="5"/>
  <c r="I93" i="5"/>
  <c r="J93" i="5"/>
  <c r="K93" i="5"/>
  <c r="L93" i="5"/>
  <c r="S93" i="5"/>
  <c r="V93" i="5"/>
  <c r="I94" i="5"/>
  <c r="J94" i="5"/>
  <c r="K94" i="5"/>
  <c r="L94" i="5"/>
  <c r="S94" i="5"/>
  <c r="V94" i="5"/>
  <c r="M95" i="5"/>
  <c r="M115" i="5" s="1"/>
  <c r="F60" i="5" s="1"/>
  <c r="D15" i="5" s="1"/>
  <c r="I98" i="5"/>
  <c r="J98" i="5"/>
  <c r="K98" i="5"/>
  <c r="L98" i="5"/>
  <c r="S98" i="5"/>
  <c r="V98" i="5"/>
  <c r="V102" i="5" s="1"/>
  <c r="I57" i="5" s="1"/>
  <c r="I99" i="5"/>
  <c r="J99" i="5"/>
  <c r="K99" i="5"/>
  <c r="L99" i="5"/>
  <c r="S99" i="5"/>
  <c r="V99" i="5"/>
  <c r="I100" i="5"/>
  <c r="J100" i="5"/>
  <c r="K100" i="5"/>
  <c r="L100" i="5"/>
  <c r="S100" i="5"/>
  <c r="V100" i="5"/>
  <c r="I101" i="5"/>
  <c r="J101" i="5"/>
  <c r="K101" i="5"/>
  <c r="L101" i="5"/>
  <c r="S101" i="5"/>
  <c r="V101" i="5"/>
  <c r="I102" i="5"/>
  <c r="G57" i="5" s="1"/>
  <c r="M102" i="5"/>
  <c r="F57" i="5" s="1"/>
  <c r="S102" i="5"/>
  <c r="H57" i="5" s="1"/>
  <c r="I105" i="5"/>
  <c r="J105" i="5"/>
  <c r="K105" i="5"/>
  <c r="L105" i="5"/>
  <c r="S105" i="5"/>
  <c r="S109" i="5" s="1"/>
  <c r="H58" i="5" s="1"/>
  <c r="V105" i="5"/>
  <c r="I106" i="5"/>
  <c r="J106" i="5"/>
  <c r="K106" i="5"/>
  <c r="L106" i="5"/>
  <c r="S106" i="5"/>
  <c r="V106" i="5"/>
  <c r="I107" i="5"/>
  <c r="J107" i="5"/>
  <c r="K107" i="5"/>
  <c r="L107" i="5"/>
  <c r="S107" i="5"/>
  <c r="V107" i="5"/>
  <c r="I108" i="5"/>
  <c r="J108" i="5"/>
  <c r="K108" i="5"/>
  <c r="L108" i="5"/>
  <c r="S108" i="5"/>
  <c r="V108" i="5"/>
  <c r="M109" i="5"/>
  <c r="F58" i="5" s="1"/>
  <c r="V109" i="5"/>
  <c r="I58" i="5" s="1"/>
  <c r="I112" i="5"/>
  <c r="J112" i="5"/>
  <c r="K112" i="5"/>
  <c r="L112" i="5"/>
  <c r="L113" i="5" s="1"/>
  <c r="E59" i="5" s="1"/>
  <c r="S112" i="5"/>
  <c r="V112" i="5"/>
  <c r="I113" i="5"/>
  <c r="G59" i="5" s="1"/>
  <c r="M113" i="5"/>
  <c r="F59" i="5" s="1"/>
  <c r="S113" i="5"/>
  <c r="H59" i="5" s="1"/>
  <c r="V113" i="5"/>
  <c r="I59" i="5" s="1"/>
  <c r="I119" i="5"/>
  <c r="J119" i="5"/>
  <c r="K119" i="5"/>
  <c r="L119" i="5"/>
  <c r="S119" i="5"/>
  <c r="V119" i="5"/>
  <c r="V123" i="5" s="1"/>
  <c r="I63" i="5" s="1"/>
  <c r="I120" i="5"/>
  <c r="J120" i="5"/>
  <c r="K120" i="5"/>
  <c r="M120" i="5"/>
  <c r="M123" i="5" s="1"/>
  <c r="F63" i="5" s="1"/>
  <c r="S120" i="5"/>
  <c r="V120" i="5"/>
  <c r="I121" i="5"/>
  <c r="J121" i="5"/>
  <c r="K121" i="5"/>
  <c r="L121" i="5"/>
  <c r="S121" i="5"/>
  <c r="V121" i="5"/>
  <c r="I122" i="5"/>
  <c r="J122" i="5"/>
  <c r="K122" i="5"/>
  <c r="L122" i="5"/>
  <c r="S122" i="5"/>
  <c r="V122" i="5"/>
  <c r="S123" i="5"/>
  <c r="H63" i="5" s="1"/>
  <c r="I127" i="5"/>
  <c r="G64" i="5" s="1"/>
  <c r="L127" i="5"/>
  <c r="E64" i="5" s="1"/>
  <c r="S127" i="5"/>
  <c r="H64" i="5" s="1"/>
  <c r="M127" i="5"/>
  <c r="V127" i="5"/>
  <c r="I64" i="5" s="1"/>
  <c r="Y130" i="5"/>
  <c r="Z130" i="5"/>
  <c r="P16" i="4"/>
  <c r="P20" i="4" s="1"/>
  <c r="F56" i="4"/>
  <c r="F60" i="4"/>
  <c r="I90" i="4"/>
  <c r="J90" i="4"/>
  <c r="K90" i="4"/>
  <c r="L90" i="4"/>
  <c r="S90" i="4"/>
  <c r="S94" i="4" s="1"/>
  <c r="V90" i="4"/>
  <c r="V94" i="4" s="1"/>
  <c r="I91" i="4"/>
  <c r="J91" i="4"/>
  <c r="K91" i="4"/>
  <c r="H29" i="4" s="1"/>
  <c r="P29" i="4" s="1"/>
  <c r="L91" i="4"/>
  <c r="S91" i="4"/>
  <c r="V91" i="4"/>
  <c r="I92" i="4"/>
  <c r="J92" i="4"/>
  <c r="K92" i="4"/>
  <c r="L92" i="4"/>
  <c r="S92" i="4"/>
  <c r="V92" i="4"/>
  <c r="I93" i="4"/>
  <c r="J93" i="4"/>
  <c r="K93" i="4"/>
  <c r="L93" i="4"/>
  <c r="S93" i="4"/>
  <c r="V93" i="4"/>
  <c r="M94" i="4"/>
  <c r="I97" i="4"/>
  <c r="J97" i="4"/>
  <c r="K97" i="4"/>
  <c r="L97" i="4"/>
  <c r="L99" i="4" s="1"/>
  <c r="E57" i="4" s="1"/>
  <c r="S97" i="4"/>
  <c r="S99" i="4" s="1"/>
  <c r="H57" i="4" s="1"/>
  <c r="V97" i="4"/>
  <c r="I98" i="4"/>
  <c r="I99" i="4" s="1"/>
  <c r="G57" i="4" s="1"/>
  <c r="J98" i="4"/>
  <c r="K98" i="4"/>
  <c r="M98" i="4"/>
  <c r="S98" i="4"/>
  <c r="V98" i="4"/>
  <c r="V99" i="4"/>
  <c r="I57" i="4" s="1"/>
  <c r="I102" i="4"/>
  <c r="J102" i="4"/>
  <c r="K102" i="4"/>
  <c r="L102" i="4"/>
  <c r="S102" i="4"/>
  <c r="V102" i="4"/>
  <c r="I103" i="4"/>
  <c r="J103" i="4"/>
  <c r="K103" i="4"/>
  <c r="L103" i="4"/>
  <c r="S103" i="4"/>
  <c r="V103" i="4"/>
  <c r="V106" i="4" s="1"/>
  <c r="I58" i="4" s="1"/>
  <c r="I104" i="4"/>
  <c r="J104" i="4"/>
  <c r="K104" i="4"/>
  <c r="L104" i="4"/>
  <c r="S104" i="4"/>
  <c r="V104" i="4"/>
  <c r="I105" i="4"/>
  <c r="J105" i="4"/>
  <c r="K105" i="4"/>
  <c r="L105" i="4"/>
  <c r="S105" i="4"/>
  <c r="V105" i="4"/>
  <c r="M106" i="4"/>
  <c r="F58" i="4" s="1"/>
  <c r="S106" i="4"/>
  <c r="H58" i="4" s="1"/>
  <c r="I109" i="4"/>
  <c r="J109" i="4"/>
  <c r="K109" i="4"/>
  <c r="L109" i="4"/>
  <c r="S109" i="4"/>
  <c r="V109" i="4"/>
  <c r="I110" i="4"/>
  <c r="J110" i="4"/>
  <c r="K110" i="4"/>
  <c r="L110" i="4"/>
  <c r="S110" i="4"/>
  <c r="S112" i="4" s="1"/>
  <c r="H59" i="4" s="1"/>
  <c r="V110" i="4"/>
  <c r="I111" i="4"/>
  <c r="J111" i="4"/>
  <c r="K111" i="4"/>
  <c r="K191" i="4" s="1"/>
  <c r="L111" i="4"/>
  <c r="S111" i="4"/>
  <c r="V111" i="4"/>
  <c r="M112" i="4"/>
  <c r="F59" i="4" s="1"/>
  <c r="V112" i="4"/>
  <c r="I59" i="4" s="1"/>
  <c r="I115" i="4"/>
  <c r="I116" i="4" s="1"/>
  <c r="G60" i="4" s="1"/>
  <c r="J115" i="4"/>
  <c r="K115" i="4"/>
  <c r="L115" i="4"/>
  <c r="S115" i="4"/>
  <c r="S116" i="4" s="1"/>
  <c r="H60" i="4" s="1"/>
  <c r="V115" i="4"/>
  <c r="L116" i="4"/>
  <c r="E60" i="4" s="1"/>
  <c r="M116" i="4"/>
  <c r="V116" i="4"/>
  <c r="I60" i="4" s="1"/>
  <c r="I123" i="4"/>
  <c r="G64" i="4" s="1"/>
  <c r="S123" i="4"/>
  <c r="M123" i="4"/>
  <c r="F64" i="4" s="1"/>
  <c r="V123" i="4"/>
  <c r="I64" i="4" s="1"/>
  <c r="M125" i="4"/>
  <c r="F65" i="4" s="1"/>
  <c r="D16" i="4" s="1"/>
  <c r="I129" i="4"/>
  <c r="J129" i="4"/>
  <c r="K129" i="4"/>
  <c r="L129" i="4"/>
  <c r="S129" i="4"/>
  <c r="V129" i="4"/>
  <c r="I130" i="4"/>
  <c r="J130" i="4"/>
  <c r="K130" i="4"/>
  <c r="M130" i="4"/>
  <c r="S130" i="4"/>
  <c r="V130" i="4"/>
  <c r="I131" i="4"/>
  <c r="J131" i="4"/>
  <c r="K131" i="4"/>
  <c r="L131" i="4"/>
  <c r="S131" i="4"/>
  <c r="V131" i="4"/>
  <c r="I132" i="4"/>
  <c r="J132" i="4"/>
  <c r="K132" i="4"/>
  <c r="M132" i="4"/>
  <c r="S132" i="4"/>
  <c r="S168" i="4" s="1"/>
  <c r="H68" i="4" s="1"/>
  <c r="V132" i="4"/>
  <c r="V168" i="4" s="1"/>
  <c r="I68" i="4" s="1"/>
  <c r="I133" i="4"/>
  <c r="J133" i="4"/>
  <c r="K133" i="4"/>
  <c r="L133" i="4"/>
  <c r="S133" i="4"/>
  <c r="V133" i="4"/>
  <c r="I134" i="4"/>
  <c r="J134" i="4"/>
  <c r="K134" i="4"/>
  <c r="M134" i="4"/>
  <c r="S134" i="4"/>
  <c r="V134" i="4"/>
  <c r="I135" i="4"/>
  <c r="J135" i="4"/>
  <c r="K135" i="4"/>
  <c r="L135" i="4"/>
  <c r="S135" i="4"/>
  <c r="V135" i="4"/>
  <c r="I136" i="4"/>
  <c r="J136" i="4"/>
  <c r="K136" i="4"/>
  <c r="M136" i="4"/>
  <c r="S136" i="4"/>
  <c r="V136" i="4"/>
  <c r="I137" i="4"/>
  <c r="J137" i="4"/>
  <c r="K137" i="4"/>
  <c r="L137" i="4"/>
  <c r="S137" i="4"/>
  <c r="V137" i="4"/>
  <c r="I138" i="4"/>
  <c r="J138" i="4"/>
  <c r="K138" i="4"/>
  <c r="M138" i="4"/>
  <c r="S138" i="4"/>
  <c r="V138" i="4"/>
  <c r="I139" i="4"/>
  <c r="J139" i="4"/>
  <c r="K139" i="4"/>
  <c r="L139" i="4"/>
  <c r="S139" i="4"/>
  <c r="V139" i="4"/>
  <c r="I140" i="4"/>
  <c r="J140" i="4"/>
  <c r="K140" i="4"/>
  <c r="M140" i="4"/>
  <c r="S140" i="4"/>
  <c r="V140" i="4"/>
  <c r="I141" i="4"/>
  <c r="J141" i="4"/>
  <c r="K141" i="4"/>
  <c r="L141" i="4"/>
  <c r="S141" i="4"/>
  <c r="V141" i="4"/>
  <c r="I142" i="4"/>
  <c r="J142" i="4"/>
  <c r="K142" i="4"/>
  <c r="M142" i="4"/>
  <c r="S142" i="4"/>
  <c r="V142" i="4"/>
  <c r="I143" i="4"/>
  <c r="J143" i="4"/>
  <c r="K143" i="4"/>
  <c r="L143" i="4"/>
  <c r="S143" i="4"/>
  <c r="V143" i="4"/>
  <c r="I144" i="4"/>
  <c r="J144" i="4"/>
  <c r="K144" i="4"/>
  <c r="M144" i="4"/>
  <c r="S144" i="4"/>
  <c r="V144" i="4"/>
  <c r="I145" i="4"/>
  <c r="J145" i="4"/>
  <c r="K145" i="4"/>
  <c r="L145" i="4"/>
  <c r="S145" i="4"/>
  <c r="V145" i="4"/>
  <c r="I146" i="4"/>
  <c r="J146" i="4"/>
  <c r="K146" i="4"/>
  <c r="M146" i="4"/>
  <c r="S146" i="4"/>
  <c r="V146" i="4"/>
  <c r="I147" i="4"/>
  <c r="J147" i="4"/>
  <c r="K147" i="4"/>
  <c r="L147" i="4"/>
  <c r="S147" i="4"/>
  <c r="V147" i="4"/>
  <c r="I148" i="4"/>
  <c r="J148" i="4"/>
  <c r="K148" i="4"/>
  <c r="M148" i="4"/>
  <c r="S148" i="4"/>
  <c r="V148" i="4"/>
  <c r="I149" i="4"/>
  <c r="J149" i="4"/>
  <c r="K149" i="4"/>
  <c r="L149" i="4"/>
  <c r="S149" i="4"/>
  <c r="V149" i="4"/>
  <c r="I150" i="4"/>
  <c r="J150" i="4"/>
  <c r="K150" i="4"/>
  <c r="M150" i="4"/>
  <c r="S150" i="4"/>
  <c r="V150" i="4"/>
  <c r="I151" i="4"/>
  <c r="J151" i="4"/>
  <c r="K151" i="4"/>
  <c r="L151" i="4"/>
  <c r="S151" i="4"/>
  <c r="V151" i="4"/>
  <c r="I152" i="4"/>
  <c r="J152" i="4"/>
  <c r="K152" i="4"/>
  <c r="M152" i="4"/>
  <c r="S152" i="4"/>
  <c r="V152" i="4"/>
  <c r="I153" i="4"/>
  <c r="J153" i="4"/>
  <c r="K153" i="4"/>
  <c r="M153" i="4"/>
  <c r="S153" i="4"/>
  <c r="V153" i="4"/>
  <c r="I154" i="4"/>
  <c r="J154" i="4"/>
  <c r="K154" i="4"/>
  <c r="L154" i="4"/>
  <c r="S154" i="4"/>
  <c r="V154" i="4"/>
  <c r="I155" i="4"/>
  <c r="J155" i="4"/>
  <c r="K155" i="4"/>
  <c r="M155" i="4"/>
  <c r="S155" i="4"/>
  <c r="V155" i="4"/>
  <c r="I156" i="4"/>
  <c r="J156" i="4"/>
  <c r="K156" i="4"/>
  <c r="M156" i="4"/>
  <c r="S156" i="4"/>
  <c r="V156" i="4"/>
  <c r="I157" i="4"/>
  <c r="J157" i="4"/>
  <c r="K157" i="4"/>
  <c r="M157" i="4"/>
  <c r="S157" i="4"/>
  <c r="V157" i="4"/>
  <c r="I158" i="4"/>
  <c r="J158" i="4"/>
  <c r="K158" i="4"/>
  <c r="M158" i="4"/>
  <c r="S158" i="4"/>
  <c r="V158" i="4"/>
  <c r="I159" i="4"/>
  <c r="J159" i="4"/>
  <c r="K159" i="4"/>
  <c r="M159" i="4"/>
  <c r="S159" i="4"/>
  <c r="V159" i="4"/>
  <c r="I160" i="4"/>
  <c r="J160" i="4"/>
  <c r="K160" i="4"/>
  <c r="M160" i="4"/>
  <c r="S160" i="4"/>
  <c r="V160" i="4"/>
  <c r="I161" i="4"/>
  <c r="J161" i="4"/>
  <c r="K161" i="4"/>
  <c r="L161" i="4"/>
  <c r="S161" i="4"/>
  <c r="V161" i="4"/>
  <c r="I162" i="4"/>
  <c r="J162" i="4"/>
  <c r="K162" i="4"/>
  <c r="M162" i="4"/>
  <c r="S162" i="4"/>
  <c r="V162" i="4"/>
  <c r="I163" i="4"/>
  <c r="J163" i="4"/>
  <c r="K163" i="4"/>
  <c r="M163" i="4"/>
  <c r="S163" i="4"/>
  <c r="V163" i="4"/>
  <c r="I164" i="4"/>
  <c r="J164" i="4"/>
  <c r="K164" i="4"/>
  <c r="L164" i="4"/>
  <c r="S164" i="4"/>
  <c r="V164" i="4"/>
  <c r="I165" i="4"/>
  <c r="J165" i="4"/>
  <c r="K165" i="4"/>
  <c r="L165" i="4"/>
  <c r="S165" i="4"/>
  <c r="V165" i="4"/>
  <c r="I166" i="4"/>
  <c r="J166" i="4"/>
  <c r="K166" i="4"/>
  <c r="L166" i="4"/>
  <c r="S166" i="4"/>
  <c r="V166" i="4"/>
  <c r="I167" i="4"/>
  <c r="J167" i="4"/>
  <c r="K167" i="4"/>
  <c r="M167" i="4"/>
  <c r="S167" i="4"/>
  <c r="V167" i="4"/>
  <c r="I171" i="4"/>
  <c r="J171" i="4"/>
  <c r="K171" i="4"/>
  <c r="L171" i="4"/>
  <c r="S171" i="4"/>
  <c r="S176" i="4" s="1"/>
  <c r="H69" i="4" s="1"/>
  <c r="V171" i="4"/>
  <c r="V176" i="4" s="1"/>
  <c r="I69" i="4" s="1"/>
  <c r="I172" i="4"/>
  <c r="J172" i="4"/>
  <c r="K172" i="4"/>
  <c r="M172" i="4"/>
  <c r="S172" i="4"/>
  <c r="V172" i="4"/>
  <c r="I173" i="4"/>
  <c r="J173" i="4"/>
  <c r="K173" i="4"/>
  <c r="L173" i="4"/>
  <c r="S173" i="4"/>
  <c r="V173" i="4"/>
  <c r="I174" i="4"/>
  <c r="J174" i="4"/>
  <c r="K174" i="4"/>
  <c r="M174" i="4"/>
  <c r="S174" i="4"/>
  <c r="V174" i="4"/>
  <c r="I175" i="4"/>
  <c r="J175" i="4"/>
  <c r="K175" i="4"/>
  <c r="L175" i="4"/>
  <c r="S175" i="4"/>
  <c r="V175" i="4"/>
  <c r="I179" i="4"/>
  <c r="J179" i="4"/>
  <c r="K179" i="4"/>
  <c r="L179" i="4"/>
  <c r="S179" i="4"/>
  <c r="V179" i="4"/>
  <c r="V188" i="4" s="1"/>
  <c r="I70" i="4" s="1"/>
  <c r="I180" i="4"/>
  <c r="J180" i="4"/>
  <c r="K180" i="4"/>
  <c r="L180" i="4"/>
  <c r="S180" i="4"/>
  <c r="V180" i="4"/>
  <c r="I181" i="4"/>
  <c r="J181" i="4"/>
  <c r="K181" i="4"/>
  <c r="L181" i="4"/>
  <c r="S181" i="4"/>
  <c r="V181" i="4"/>
  <c r="I182" i="4"/>
  <c r="J182" i="4"/>
  <c r="K182" i="4"/>
  <c r="M182" i="4"/>
  <c r="M188" i="4" s="1"/>
  <c r="F70" i="4" s="1"/>
  <c r="S182" i="4"/>
  <c r="V182" i="4"/>
  <c r="I183" i="4"/>
  <c r="J183" i="4"/>
  <c r="K183" i="4"/>
  <c r="L183" i="4"/>
  <c r="S183" i="4"/>
  <c r="V183" i="4"/>
  <c r="I184" i="4"/>
  <c r="J184" i="4"/>
  <c r="K184" i="4"/>
  <c r="L184" i="4"/>
  <c r="S184" i="4"/>
  <c r="V184" i="4"/>
  <c r="I185" i="4"/>
  <c r="J185" i="4"/>
  <c r="K185" i="4"/>
  <c r="L185" i="4"/>
  <c r="S185" i="4"/>
  <c r="V185" i="4"/>
  <c r="I186" i="4"/>
  <c r="J186" i="4"/>
  <c r="K186" i="4"/>
  <c r="L186" i="4"/>
  <c r="S186" i="4"/>
  <c r="V186" i="4"/>
  <c r="I187" i="4"/>
  <c r="J187" i="4"/>
  <c r="K187" i="4"/>
  <c r="L187" i="4"/>
  <c r="S187" i="4"/>
  <c r="V187" i="4"/>
  <c r="S188" i="4"/>
  <c r="H70" i="4" s="1"/>
  <c r="Y191" i="4"/>
  <c r="Z191" i="4"/>
  <c r="P16" i="3"/>
  <c r="E7" i="1" s="1"/>
  <c r="P20" i="3"/>
  <c r="I83" i="3"/>
  <c r="J83" i="3"/>
  <c r="K83" i="3"/>
  <c r="L83" i="3"/>
  <c r="S83" i="3"/>
  <c r="V83" i="3"/>
  <c r="I84" i="3"/>
  <c r="J84" i="3"/>
  <c r="K84" i="3"/>
  <c r="L84" i="3"/>
  <c r="S84" i="3"/>
  <c r="V84" i="3"/>
  <c r="I85" i="3"/>
  <c r="J85" i="3"/>
  <c r="K85" i="3"/>
  <c r="L85" i="3"/>
  <c r="S85" i="3"/>
  <c r="V85" i="3"/>
  <c r="I86" i="3"/>
  <c r="J86" i="3"/>
  <c r="K86" i="3"/>
  <c r="L86" i="3"/>
  <c r="S86" i="3"/>
  <c r="V86" i="3"/>
  <c r="I87" i="3"/>
  <c r="J87" i="3"/>
  <c r="K87" i="3"/>
  <c r="L87" i="3"/>
  <c r="S87" i="3"/>
  <c r="V87" i="3"/>
  <c r="I88" i="3"/>
  <c r="J88" i="3"/>
  <c r="K88" i="3"/>
  <c r="L88" i="3"/>
  <c r="S88" i="3"/>
  <c r="V88" i="3"/>
  <c r="I89" i="3"/>
  <c r="J89" i="3"/>
  <c r="K89" i="3"/>
  <c r="L89" i="3"/>
  <c r="S89" i="3"/>
  <c r="V89" i="3"/>
  <c r="I90" i="3"/>
  <c r="J90" i="3"/>
  <c r="K90" i="3"/>
  <c r="L90" i="3"/>
  <c r="S90" i="3"/>
  <c r="V90" i="3"/>
  <c r="I91" i="3"/>
  <c r="J91" i="3"/>
  <c r="K91" i="3"/>
  <c r="L91" i="3"/>
  <c r="S91" i="3"/>
  <c r="V91" i="3"/>
  <c r="M92" i="3"/>
  <c r="F56" i="3" s="1"/>
  <c r="I95" i="3"/>
  <c r="J95" i="3"/>
  <c r="K95" i="3"/>
  <c r="L95" i="3"/>
  <c r="S95" i="3"/>
  <c r="V95" i="3"/>
  <c r="I96" i="3"/>
  <c r="J96" i="3"/>
  <c r="K96" i="3"/>
  <c r="L96" i="3"/>
  <c r="S96" i="3"/>
  <c r="S100" i="3" s="1"/>
  <c r="H57" i="3" s="1"/>
  <c r="V96" i="3"/>
  <c r="I97" i="3"/>
  <c r="J97" i="3"/>
  <c r="K97" i="3"/>
  <c r="L97" i="3"/>
  <c r="S97" i="3"/>
  <c r="V97" i="3"/>
  <c r="I98" i="3"/>
  <c r="J98" i="3"/>
  <c r="K98" i="3"/>
  <c r="L98" i="3"/>
  <c r="S98" i="3"/>
  <c r="V98" i="3"/>
  <c r="I99" i="3"/>
  <c r="J99" i="3"/>
  <c r="K99" i="3"/>
  <c r="L99" i="3"/>
  <c r="S99" i="3"/>
  <c r="V99" i="3"/>
  <c r="M100" i="3"/>
  <c r="F57" i="3" s="1"/>
  <c r="V100" i="3"/>
  <c r="I57" i="3" s="1"/>
  <c r="I103" i="3"/>
  <c r="J103" i="3"/>
  <c r="K103" i="3"/>
  <c r="L103" i="3"/>
  <c r="S103" i="3"/>
  <c r="V103" i="3"/>
  <c r="I104" i="3"/>
  <c r="J104" i="3"/>
  <c r="K104" i="3"/>
  <c r="L104" i="3"/>
  <c r="S104" i="3"/>
  <c r="V104" i="3"/>
  <c r="M105" i="3"/>
  <c r="F58" i="3" s="1"/>
  <c r="S105" i="3"/>
  <c r="H58" i="3" s="1"/>
  <c r="V105" i="3"/>
  <c r="I58" i="3" s="1"/>
  <c r="I108" i="3"/>
  <c r="I109" i="3" s="1"/>
  <c r="G59" i="3" s="1"/>
  <c r="J108" i="3"/>
  <c r="K108" i="3"/>
  <c r="L108" i="3"/>
  <c r="S108" i="3"/>
  <c r="S109" i="3" s="1"/>
  <c r="H59" i="3" s="1"/>
  <c r="V108" i="3"/>
  <c r="L109" i="3"/>
  <c r="M109" i="3"/>
  <c r="M111" i="3" s="1"/>
  <c r="V109" i="3"/>
  <c r="I59" i="3" s="1"/>
  <c r="L116" i="3"/>
  <c r="L118" i="3" s="1"/>
  <c r="E64" i="3" s="1"/>
  <c r="C16" i="3" s="1"/>
  <c r="S116" i="3"/>
  <c r="M116" i="3"/>
  <c r="F63" i="3" s="1"/>
  <c r="V116" i="3"/>
  <c r="I63" i="3" s="1"/>
  <c r="Y119" i="3"/>
  <c r="Z119" i="3"/>
  <c r="E10" i="1" l="1"/>
  <c r="M96" i="6"/>
  <c r="V129" i="5"/>
  <c r="I65" i="5" s="1"/>
  <c r="E9" i="1"/>
  <c r="E8" i="1"/>
  <c r="E11" i="1" s="1"/>
  <c r="I16" i="2" s="1"/>
  <c r="I20" i="2" s="1"/>
  <c r="V125" i="4"/>
  <c r="I65" i="4" s="1"/>
  <c r="V118" i="3"/>
  <c r="I64" i="3" s="1"/>
  <c r="I90" i="6"/>
  <c r="G57" i="6" s="1"/>
  <c r="L90" i="6"/>
  <c r="E57" i="6" s="1"/>
  <c r="L85" i="6"/>
  <c r="E56" i="6" s="1"/>
  <c r="L123" i="5"/>
  <c r="E63" i="5" s="1"/>
  <c r="I123" i="5"/>
  <c r="G63" i="5" s="1"/>
  <c r="L109" i="5"/>
  <c r="E58" i="5" s="1"/>
  <c r="I109" i="5"/>
  <c r="G58" i="5" s="1"/>
  <c r="L102" i="5"/>
  <c r="E57" i="5" s="1"/>
  <c r="I95" i="5"/>
  <c r="I188" i="4"/>
  <c r="G70" i="4" s="1"/>
  <c r="L188" i="4"/>
  <c r="E70" i="4" s="1"/>
  <c r="L176" i="4"/>
  <c r="E69" i="4" s="1"/>
  <c r="M176" i="4"/>
  <c r="F69" i="4" s="1"/>
  <c r="I176" i="4"/>
  <c r="G69" i="4" s="1"/>
  <c r="M168" i="4"/>
  <c r="M190" i="4" s="1"/>
  <c r="F71" i="4" s="1"/>
  <c r="D17" i="4" s="1"/>
  <c r="D17" i="2" s="1"/>
  <c r="I112" i="4"/>
  <c r="G59" i="4" s="1"/>
  <c r="L112" i="4"/>
  <c r="E59" i="4" s="1"/>
  <c r="I106" i="4"/>
  <c r="G58" i="4" s="1"/>
  <c r="L106" i="4"/>
  <c r="E58" i="4" s="1"/>
  <c r="L94" i="4"/>
  <c r="E56" i="4" s="1"/>
  <c r="I94" i="4"/>
  <c r="G56" i="4" s="1"/>
  <c r="E63" i="3"/>
  <c r="I105" i="3"/>
  <c r="G58" i="3" s="1"/>
  <c r="L105" i="3"/>
  <c r="E58" i="3" s="1"/>
  <c r="L100" i="3"/>
  <c r="E57" i="3" s="1"/>
  <c r="I92" i="3"/>
  <c r="G56" i="3" s="1"/>
  <c r="H29" i="3"/>
  <c r="P29" i="3" s="1"/>
  <c r="S92" i="3"/>
  <c r="S111" i="3" s="1"/>
  <c r="H60" i="3" s="1"/>
  <c r="K119" i="3"/>
  <c r="K7" i="1" s="1"/>
  <c r="V92" i="3"/>
  <c r="I125" i="4"/>
  <c r="G65" i="4" s="1"/>
  <c r="E16" i="4" s="1"/>
  <c r="L123" i="4"/>
  <c r="E64" i="4" s="1"/>
  <c r="D11" i="1"/>
  <c r="F59" i="6"/>
  <c r="D16" i="6" s="1"/>
  <c r="M97" i="6"/>
  <c r="F61" i="6" s="1"/>
  <c r="H56" i="6"/>
  <c r="I85" i="6"/>
  <c r="F56" i="6"/>
  <c r="V96" i="6"/>
  <c r="I59" i="6" s="1"/>
  <c r="S96" i="6"/>
  <c r="H59" i="6" s="1"/>
  <c r="I56" i="5"/>
  <c r="V115" i="5"/>
  <c r="I60" i="5" s="1"/>
  <c r="H56" i="5"/>
  <c r="S129" i="5"/>
  <c r="H65" i="5" s="1"/>
  <c r="F56" i="5"/>
  <c r="M129" i="5"/>
  <c r="F65" i="5" s="1"/>
  <c r="D16" i="5" s="1"/>
  <c r="L95" i="5"/>
  <c r="H29" i="5"/>
  <c r="P29" i="5" s="1"/>
  <c r="S115" i="5"/>
  <c r="H60" i="5" s="1"/>
  <c r="V190" i="4"/>
  <c r="I71" i="4" s="1"/>
  <c r="S190" i="4"/>
  <c r="H71" i="4" s="1"/>
  <c r="S125" i="4"/>
  <c r="H65" i="4" s="1"/>
  <c r="H64" i="4"/>
  <c r="V118" i="4"/>
  <c r="I61" i="4" s="1"/>
  <c r="V191" i="4"/>
  <c r="I73" i="4" s="1"/>
  <c r="I56" i="4"/>
  <c r="M118" i="4"/>
  <c r="F61" i="4" s="1"/>
  <c r="D15" i="4" s="1"/>
  <c r="D15" i="2" s="1"/>
  <c r="S118" i="4"/>
  <c r="H61" i="4" s="1"/>
  <c r="H56" i="4"/>
  <c r="I168" i="4"/>
  <c r="G68" i="4" s="1"/>
  <c r="M99" i="4"/>
  <c r="L168" i="4"/>
  <c r="E68" i="4" s="1"/>
  <c r="F60" i="3"/>
  <c r="D15" i="3" s="1"/>
  <c r="I56" i="3"/>
  <c r="V111" i="3"/>
  <c r="I60" i="3" s="1"/>
  <c r="H56" i="3"/>
  <c r="H63" i="3"/>
  <c r="S118" i="3"/>
  <c r="H64" i="3" s="1"/>
  <c r="I100" i="3"/>
  <c r="G57" i="3" s="1"/>
  <c r="I118" i="3"/>
  <c r="G64" i="3" s="1"/>
  <c r="E16" i="3" s="1"/>
  <c r="F59" i="3"/>
  <c r="L92" i="3"/>
  <c r="E56" i="3" s="1"/>
  <c r="M118" i="3"/>
  <c r="F64" i="3" s="1"/>
  <c r="D16" i="3" s="1"/>
  <c r="D16" i="2" l="1"/>
  <c r="L96" i="6"/>
  <c r="E59" i="6" s="1"/>
  <c r="C16" i="6" s="1"/>
  <c r="L129" i="5"/>
  <c r="E65" i="5" s="1"/>
  <c r="C16" i="5" s="1"/>
  <c r="M130" i="5"/>
  <c r="F67" i="5" s="1"/>
  <c r="I129" i="5"/>
  <c r="G65" i="5" s="1"/>
  <c r="E16" i="5" s="1"/>
  <c r="L115" i="5"/>
  <c r="E60" i="5" s="1"/>
  <c r="C15" i="5" s="1"/>
  <c r="I115" i="5"/>
  <c r="G60" i="5" s="1"/>
  <c r="E15" i="5" s="1"/>
  <c r="G56" i="5"/>
  <c r="F68" i="4"/>
  <c r="I118" i="4"/>
  <c r="G61" i="4" s="1"/>
  <c r="E15" i="4" s="1"/>
  <c r="L118" i="4"/>
  <c r="E61" i="4" s="1"/>
  <c r="C15" i="4" s="1"/>
  <c r="S119" i="3"/>
  <c r="H66" i="3" s="1"/>
  <c r="V119" i="3"/>
  <c r="I66" i="3" s="1"/>
  <c r="L125" i="4"/>
  <c r="E65" i="4" s="1"/>
  <c r="C16" i="4" s="1"/>
  <c r="S97" i="6"/>
  <c r="H61" i="6" s="1"/>
  <c r="I96" i="6"/>
  <c r="G59" i="6" s="1"/>
  <c r="E16" i="6" s="1"/>
  <c r="G56" i="6"/>
  <c r="V97" i="6"/>
  <c r="I61" i="6" s="1"/>
  <c r="S130" i="5"/>
  <c r="H67" i="5" s="1"/>
  <c r="V130" i="5"/>
  <c r="I67" i="5" s="1"/>
  <c r="E56" i="5"/>
  <c r="L190" i="4"/>
  <c r="E71" i="4" s="1"/>
  <c r="C17" i="4" s="1"/>
  <c r="C17" i="2" s="1"/>
  <c r="I190" i="4"/>
  <c r="G71" i="4" s="1"/>
  <c r="E17" i="4" s="1"/>
  <c r="E17" i="2" s="1"/>
  <c r="S191" i="4"/>
  <c r="H73" i="4" s="1"/>
  <c r="M191" i="4"/>
  <c r="F73" i="4" s="1"/>
  <c r="F57" i="4"/>
  <c r="L111" i="3"/>
  <c r="E60" i="3" s="1"/>
  <c r="C15" i="3" s="1"/>
  <c r="M119" i="3"/>
  <c r="F66" i="3" s="1"/>
  <c r="I111" i="3"/>
  <c r="G60" i="3" s="1"/>
  <c r="E15" i="3" s="1"/>
  <c r="L97" i="6" l="1"/>
  <c r="E61" i="6" s="1"/>
  <c r="C16" i="2"/>
  <c r="E16" i="2"/>
  <c r="P22" i="5"/>
  <c r="E20" i="5"/>
  <c r="L130" i="5"/>
  <c r="E67" i="5" s="1"/>
  <c r="I130" i="5"/>
  <c r="G67" i="5" s="1"/>
  <c r="P23" i="5"/>
  <c r="E22" i="5"/>
  <c r="E23" i="5"/>
  <c r="P21" i="5"/>
  <c r="E21" i="5"/>
  <c r="E21" i="4"/>
  <c r="E15" i="2"/>
  <c r="E20" i="4"/>
  <c r="I191" i="4"/>
  <c r="G73" i="4" s="1"/>
  <c r="E22" i="4"/>
  <c r="P22" i="4"/>
  <c r="E23" i="4"/>
  <c r="C15" i="2"/>
  <c r="E22" i="6"/>
  <c r="P22" i="6"/>
  <c r="E23" i="6"/>
  <c r="P23" i="6"/>
  <c r="E20" i="6"/>
  <c r="E21" i="6"/>
  <c r="P21" i="6"/>
  <c r="I97" i="6"/>
  <c r="L191" i="4"/>
  <c r="E73" i="4" s="1"/>
  <c r="P21" i="4"/>
  <c r="P23" i="4"/>
  <c r="E21" i="3"/>
  <c r="P21" i="3"/>
  <c r="E22" i="3"/>
  <c r="P22" i="3"/>
  <c r="E23" i="3"/>
  <c r="P23" i="3"/>
  <c r="E20" i="3"/>
  <c r="I119" i="3"/>
  <c r="L119" i="3"/>
  <c r="E66" i="3" s="1"/>
  <c r="E20" i="2" l="1"/>
  <c r="P25" i="5"/>
  <c r="C9" i="1" s="1"/>
  <c r="B9" i="1"/>
  <c r="I23" i="2"/>
  <c r="B8" i="1"/>
  <c r="P25" i="4"/>
  <c r="P27" i="4" s="1"/>
  <c r="H28" i="4" s="1"/>
  <c r="P28" i="4" s="1"/>
  <c r="P30" i="4" s="1"/>
  <c r="E22" i="2"/>
  <c r="G61" i="6"/>
  <c r="B10" i="1"/>
  <c r="E24" i="2"/>
  <c r="E23" i="2"/>
  <c r="P25" i="6"/>
  <c r="C10" i="1" s="1"/>
  <c r="G66" i="3"/>
  <c r="B7" i="1"/>
  <c r="I22" i="2"/>
  <c r="I24" i="2"/>
  <c r="P25" i="3"/>
  <c r="G9" i="1" l="1"/>
  <c r="P27" i="5"/>
  <c r="H28" i="5" s="1"/>
  <c r="P28" i="5" s="1"/>
  <c r="P30" i="5" s="1"/>
  <c r="C8" i="1"/>
  <c r="G8" i="1" s="1"/>
  <c r="P27" i="6"/>
  <c r="H28" i="6" s="1"/>
  <c r="P28" i="6" s="1"/>
  <c r="P30" i="6" s="1"/>
  <c r="G10" i="1"/>
  <c r="I25" i="2"/>
  <c r="I27" i="2" s="1"/>
  <c r="P27" i="3"/>
  <c r="H28" i="3" s="1"/>
  <c r="P28" i="3" s="1"/>
  <c r="P30" i="3" s="1"/>
  <c r="C7" i="1"/>
  <c r="G7" i="1" s="1"/>
  <c r="B11" i="1"/>
  <c r="C11" i="1" l="1"/>
  <c r="G11" i="1"/>
  <c r="B12" i="1" s="1"/>
  <c r="H28" i="2" s="1"/>
  <c r="I28" i="2" s="1"/>
  <c r="B13" i="1" l="1"/>
  <c r="H29" i="2" s="1"/>
  <c r="I29" i="2" s="1"/>
  <c r="I30" i="2" s="1"/>
  <c r="G12" i="1"/>
  <c r="G13" i="1" l="1"/>
  <c r="G14" i="1" s="1"/>
</calcChain>
</file>

<file path=xl/sharedStrings.xml><?xml version="1.0" encoding="utf-8"?>
<sst xmlns="http://schemas.openxmlformats.org/spreadsheetml/2006/main" count="909" uniqueCount="351">
  <si>
    <t>Krycí list rozpočtu</t>
  </si>
  <si>
    <t>Stavba Technické vybavenie zariadenia na zber odpadu v Trstenej - neoprávnené výdavky - logický celok č.7</t>
  </si>
  <si>
    <t>Objekt SO 01 príprava podkladu - základov na váhu</t>
  </si>
  <si>
    <t xml:space="preserve">Miesto:  </t>
  </si>
  <si>
    <t xml:space="preserve">Ks: </t>
  </si>
  <si>
    <t xml:space="preserve">Zákazka: </t>
  </si>
  <si>
    <t xml:space="preserve">Spracoval: </t>
  </si>
  <si>
    <t xml:space="preserve">Dňa </t>
  </si>
  <si>
    <t>2. 6. 2025</t>
  </si>
  <si>
    <t>Odberateľ: Mesto Trstená</t>
  </si>
  <si>
    <t xml:space="preserve">IČO: </t>
  </si>
  <si>
    <t xml:space="preserve">DIČ: </t>
  </si>
  <si>
    <t xml:space="preserve">Projektant: </t>
  </si>
  <si>
    <t>Dodávateľ: ...</t>
  </si>
  <si>
    <t>ZRN</t>
  </si>
  <si>
    <t>Montáž</t>
  </si>
  <si>
    <t>Materiál</t>
  </si>
  <si>
    <t>ZRN spolu</t>
  </si>
  <si>
    <t>Ostatné náklady</t>
  </si>
  <si>
    <t xml:space="preserve">HSV </t>
  </si>
  <si>
    <t xml:space="preserve">PSV </t>
  </si>
  <si>
    <t>Komplet. činnosť</t>
  </si>
  <si>
    <t xml:space="preserve">MNT </t>
  </si>
  <si>
    <t xml:space="preserve">HZS </t>
  </si>
  <si>
    <t>OST</t>
  </si>
  <si>
    <t xml:space="preserve">VN </t>
  </si>
  <si>
    <t>Spolu</t>
  </si>
  <si>
    <t>Zariadenie staveniska 0%</t>
  </si>
  <si>
    <t>Mimoriadne sťaž.podmienky 0%</t>
  </si>
  <si>
    <t>Územie so sťaž. podmienk. 0%</t>
  </si>
  <si>
    <t>Horské oblasti 0%</t>
  </si>
  <si>
    <t>Prevádzkové vplyvy 0%</t>
  </si>
  <si>
    <t>Mimostavenisková doprava 0%</t>
  </si>
  <si>
    <t>Projektant,rozpočtár</t>
  </si>
  <si>
    <t>Celkové náklady</t>
  </si>
  <si>
    <t>Celkové náklady bez DPH</t>
  </si>
  <si>
    <t xml:space="preserve">DPH 23% z </t>
  </si>
  <si>
    <t xml:space="preserve">DPH 0% z </t>
  </si>
  <si>
    <t>Spolu v EUR</t>
  </si>
  <si>
    <t>Odberateľ</t>
  </si>
  <si>
    <t>Dodávateľ</t>
  </si>
  <si>
    <t>Rekapitulácia rozpočtu</t>
  </si>
  <si>
    <t>Prehľad rozpočtových nákladov</t>
  </si>
  <si>
    <t>Hmotnosť (T)</t>
  </si>
  <si>
    <t>Sutina (T)</t>
  </si>
  <si>
    <t>Práce HSV</t>
  </si>
  <si>
    <t xml:space="preserve">   ZEMNÉ PRÁCE</t>
  </si>
  <si>
    <t xml:space="preserve">   ZÁKLADY</t>
  </si>
  <si>
    <t xml:space="preserve">   OSTATNÉ KONŠTRUKCIE A PRÁCE</t>
  </si>
  <si>
    <t xml:space="preserve">   PRESUNY HMÔT</t>
  </si>
  <si>
    <t>Práce PSV</t>
  </si>
  <si>
    <t xml:space="preserve">   OSTATNÉ</t>
  </si>
  <si>
    <t>Celkom v EUR</t>
  </si>
  <si>
    <t>Rozpočet</t>
  </si>
  <si>
    <t xml:space="preserve">Dátum: </t>
  </si>
  <si>
    <t>Zákazka Technické vybavenie zariadenia na zber odpadu v Trstenej - neoprávnené výdavky - logický celok č.7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</si>
  <si>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</si>
  <si>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</si>
  <si>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</si>
  <si>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</si>
  <si>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</si>
  <si>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</si>
  <si>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</si>
  <si>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</si>
  <si>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</si>
  <si>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Sutina</t>
  </si>
  <si>
    <t>1</t>
  </si>
  <si>
    <t>ZEMNÉ PRÁCE</t>
  </si>
  <si>
    <t>132201201</t>
  </si>
  <si>
    <t>Výkop ryhy šírky 600-2000mm horn.3 do 100m3</t>
  </si>
  <si>
    <t>m3</t>
  </si>
  <si>
    <t>132201209</t>
  </si>
  <si>
    <t>Hĺbenie rýh š. nad 600 do 2 000 mm zapažených i nezapažených, s urovnaním dna. Príplatok k cenám za lepivosť horniny 3</t>
  </si>
  <si>
    <t>162301102</t>
  </si>
  <si>
    <t>Vodorovné premiestnenie výkopku tr.1-4, do 1000 m</t>
  </si>
  <si>
    <t>174101001</t>
  </si>
  <si>
    <t>Zásyp sypaninou so zhutnením jám, šachiet, rýh, zárezov alebo okolo objektov do 100 m3</t>
  </si>
  <si>
    <t>171201201</t>
  </si>
  <si>
    <t>Uloženie sypaniny na skládky do 100 m3</t>
  </si>
  <si>
    <t>17120901311</t>
  </si>
  <si>
    <t>Poplatok za skládku výkopovej zeminy kategórie "O" 17 05 06</t>
  </si>
  <si>
    <t>113106241</t>
  </si>
  <si>
    <t>Rozoberanie vozovky a plochy z panelov so škárami zaliatymi asfaltovou alebo cementovou maltou,  -0,40800t</t>
  </si>
  <si>
    <t>m2</t>
  </si>
  <si>
    <t>113107112</t>
  </si>
  <si>
    <t>Odstránenie krytu v ploche do 200m2 z kameniva ťaženého, hr.100-200mm,  -0,24000t</t>
  </si>
  <si>
    <t>113107141</t>
  </si>
  <si>
    <t>Odstránenie  krytuv ploche do 200 m2 asfaltového, hr. vrstvy do 50 mm,  -0,03800t</t>
  </si>
  <si>
    <t>2</t>
  </si>
  <si>
    <t>ZÁKLADY</t>
  </si>
  <si>
    <t>271573001</t>
  </si>
  <si>
    <t>Násyp pod základové konštrukcie so zhutnením zo štrkopiesku frakcie 0-32 mm</t>
  </si>
  <si>
    <t>274321511</t>
  </si>
  <si>
    <t xml:space="preserve">Betón základových pásov železový triedy C30/37 </t>
  </si>
  <si>
    <t>274361821</t>
  </si>
  <si>
    <t>Výstuž základových pásov z ocele 10505</t>
  </si>
  <si>
    <t>t</t>
  </si>
  <si>
    <t>274351215</t>
  </si>
  <si>
    <t>Debnenie stien základného pásov, zhotovenie-dielce</t>
  </si>
  <si>
    <t>274351216</t>
  </si>
  <si>
    <t>Debnenie stien základových pásov, odstránenie-dielce</t>
  </si>
  <si>
    <t>9</t>
  </si>
  <si>
    <t>OSTATNÉ KONŠTRUKCIE A PRÁCE</t>
  </si>
  <si>
    <t>979083112</t>
  </si>
  <si>
    <t>Vodorovné premiestnenie sutiny na skládku s naložením a zložením nad 100 do 1000 m</t>
  </si>
  <si>
    <t>979089212</t>
  </si>
  <si>
    <t>Poplatok za skládku odpadov zo stavieb a demolácií /bitúmenové zmesi obsahujúce uhoľný decht/ kategórie "ostatné"</t>
  </si>
  <si>
    <t>99</t>
  </si>
  <si>
    <t>PRESUNY HMÔT</t>
  </si>
  <si>
    <t>998011001</t>
  </si>
  <si>
    <t>Presun hmôt pre budovy JKSO 801, 803,812,zvislá konštr.z tehál,tvárnic,z kovu výšky do 6 m</t>
  </si>
  <si>
    <t>799</t>
  </si>
  <si>
    <t>OSTATNÉ</t>
  </si>
  <si>
    <t>Objekt SO 02 elektrika + optika pre váhu a brány</t>
  </si>
  <si>
    <t xml:space="preserve">   VODOROVNÉ KONŠTRUKCIE</t>
  </si>
  <si>
    <t xml:space="preserve">   SPEVNENÉ PLOCHY</t>
  </si>
  <si>
    <t>Montážne práce</t>
  </si>
  <si>
    <t xml:space="preserve">   M-21 ELEKTROMONTÁŽE</t>
  </si>
  <si>
    <t xml:space="preserve">   M-22 MONTÁŽ OZNAMOVACÍCH, SIGNALIZAČNYCH A ZABEZPEČOVACÍCH ZARIADENÍ</t>
  </si>
  <si>
    <t xml:space="preserve">   M-46 ZEMNÉ PRÁCE PRI EXTERNÝCH MONTÁŽACH</t>
  </si>
  <si>
    <t>275313612</t>
  </si>
  <si>
    <t>Betón základových pätiek prostý triedy C 20/25</t>
  </si>
  <si>
    <t>275351215</t>
  </si>
  <si>
    <t>Zhotovenie debnenia základových pätiek</t>
  </si>
  <si>
    <t>275351216</t>
  </si>
  <si>
    <t>Debnenie základovýcb pätiek, odstránenie-dielce</t>
  </si>
  <si>
    <t>275361821</t>
  </si>
  <si>
    <t>Výstuž základových pätiek oceľou triedy 10 505 /B500A/</t>
  </si>
  <si>
    <t>4</t>
  </si>
  <si>
    <t>VODOROVNÉ KONŠTRUKCIE</t>
  </si>
  <si>
    <t>457971111</t>
  </si>
  <si>
    <t xml:space="preserve">Zhotovenie vrstvy z geotextílie šírky do 3 m s presahom, sklon do 1:5 </t>
  </si>
  <si>
    <t>693665120</t>
  </si>
  <si>
    <t xml:space="preserve">Geotextília proti prerastaniu zelene                                                                           </t>
  </si>
  <si>
    <t xml:space="preserve">m2      </t>
  </si>
  <si>
    <t>5</t>
  </si>
  <si>
    <t>SPEVNENÉ PLOCHY</t>
  </si>
  <si>
    <t>572952112</t>
  </si>
  <si>
    <t>Upravenie krytu vozovky po prekopaní pre inžinierske siete asflatovým betónom rúbky 50-70 mm</t>
  </si>
  <si>
    <t>572931111</t>
  </si>
  <si>
    <t>Upravenie krytu vozovky po prekopaní pre inžinierske siete ťaženým kameňom alebo štrkom obaleným asfaltom hrúbky 20 až 50 mm</t>
  </si>
  <si>
    <t>564211111</t>
  </si>
  <si>
    <t>Podklad alebo podsyp zo štrkopiesku s rozprestretím, vlhčením a zhutnením po zhutnení hr.50 mm</t>
  </si>
  <si>
    <t>564751111</t>
  </si>
  <si>
    <t>Podklad alebo kryt z kameniva hrubého drveného veľ. 32-63 mm s rozprestretím a zhutn.hr.150 mm</t>
  </si>
  <si>
    <t>919735112</t>
  </si>
  <si>
    <t>Rezanie existujúceho asfaltového krytu alebo podkladu hĺbky nad 50 do 100 mm</t>
  </si>
  <si>
    <t>m</t>
  </si>
  <si>
    <t>979081111</t>
  </si>
  <si>
    <t>Odvoz sutiny a vybúraných hmôt na skládku do 1 km</t>
  </si>
  <si>
    <t>979089602</t>
  </si>
  <si>
    <t>Poplatok za skládku odpadov zo stavieb a demolácií z kategórie "O" - ostatné"</t>
  </si>
  <si>
    <t>998223011</t>
  </si>
  <si>
    <t xml:space="preserve">Presun hmôt </t>
  </si>
  <si>
    <t>921</t>
  </si>
  <si>
    <t>M-21 ELEKTROMONTÁŽE</t>
  </si>
  <si>
    <t>21001002811</t>
  </si>
  <si>
    <t>Rúrka elektroinštalačná  D 40 mm uložená pevne</t>
  </si>
  <si>
    <t>3450703100</t>
  </si>
  <si>
    <t>Trubka dvojvrstvová DVP 40</t>
  </si>
  <si>
    <t>210810111</t>
  </si>
  <si>
    <t>Kábel CYKY 5x10 mm2 uložený pevne</t>
  </si>
  <si>
    <t>3410109700</t>
  </si>
  <si>
    <t>Kábel/vodič pre pevné uloženie - medený CYKY-J   5x10</t>
  </si>
  <si>
    <t>210010111</t>
  </si>
  <si>
    <t xml:space="preserve">Lišta elektroinštalačná vkladacia z PVC bez príslušenstva 60x40 uložená pevne </t>
  </si>
  <si>
    <t>3410300847</t>
  </si>
  <si>
    <t>Lišta inštalačná KOPOS 40x60mm</t>
  </si>
  <si>
    <t>210120462</t>
  </si>
  <si>
    <t>Istič vzduchový vrátane zapojenia trojpólový do 25 A s krytom vč.kontaktov 035, 04Z,04V</t>
  </si>
  <si>
    <t>kus</t>
  </si>
  <si>
    <t>3580561400</t>
  </si>
  <si>
    <t xml:space="preserve">Istič SEZ PR63/B23 </t>
  </si>
  <si>
    <t>210800627</t>
  </si>
  <si>
    <t>Vodič  medený  NN a VN voľne uložený CYA 10</t>
  </si>
  <si>
    <t>3410414300</t>
  </si>
  <si>
    <t>Vodič medený CYA  10 žltozelený</t>
  </si>
  <si>
    <t>21019307111</t>
  </si>
  <si>
    <t>Rozvádzač 24m na omietku IP65 - montáž</t>
  </si>
  <si>
    <t>357000C117</t>
  </si>
  <si>
    <t>Rozvádzač 24m na omietku IP65 - dodávka</t>
  </si>
  <si>
    <t xml:space="preserve">kus    </t>
  </si>
  <si>
    <t>21012042311</t>
  </si>
  <si>
    <t>Zvodič prepätia 3P 12,5kV - montáž</t>
  </si>
  <si>
    <t>3580760430</t>
  </si>
  <si>
    <t>Zvodič prepätia 3P 12,5kV</t>
  </si>
  <si>
    <t>21001002711</t>
  </si>
  <si>
    <t>Rúrka elektroinštalačná ohybná PVC typ FXP 32 D 32 mm uložená pevne</t>
  </si>
  <si>
    <t>3450705700</t>
  </si>
  <si>
    <t>Trubka FXP 320 750N</t>
  </si>
  <si>
    <t>210010110</t>
  </si>
  <si>
    <t>Lišta elektroinšt. z PVC bez príslušenstva, uložená pevne 40x40 vkladacia</t>
  </si>
  <si>
    <t>3410300889</t>
  </si>
  <si>
    <t>Lišta inštalačná KOPOS  40x40mm</t>
  </si>
  <si>
    <t>210111101</t>
  </si>
  <si>
    <t>Priemyslová zásuvka CEE 220 V, 380 V, 500 V, vrátane zapojenia</t>
  </si>
  <si>
    <t>3450337500</t>
  </si>
  <si>
    <t>Zásuvka SEZ IVN 3253</t>
  </si>
  <si>
    <t>210802430</t>
  </si>
  <si>
    <t>Kábel CGSG (H07RN-F) 5x6 mm2 450/750 V uložený voľne</t>
  </si>
  <si>
    <t>3410531400</t>
  </si>
  <si>
    <t>šnúra medená CGSG J  5x 6</t>
  </si>
  <si>
    <t>210220022</t>
  </si>
  <si>
    <t xml:space="preserve">Uzemňovacie vedenie v zemi včít. svoriek, prepojenia, izolácie spojov FeZn </t>
  </si>
  <si>
    <t>M</t>
  </si>
  <si>
    <t>3544112000</t>
  </si>
  <si>
    <t>Páska uzemňovacia 30x4 mm</t>
  </si>
  <si>
    <t>kg</t>
  </si>
  <si>
    <t>1561523500</t>
  </si>
  <si>
    <t>Drôt ťahaný pozinkovaný mäkký 11 343, EN S235JRG1, D 10 mm</t>
  </si>
  <si>
    <t>210220253</t>
  </si>
  <si>
    <t>Svorka FeZn uzemňovacia SR03</t>
  </si>
  <si>
    <t>3544199600</t>
  </si>
  <si>
    <t xml:space="preserve">Svorka SR 03 </t>
  </si>
  <si>
    <t>P20095</t>
  </si>
  <si>
    <t>Doprava 3,6%</t>
  </si>
  <si>
    <t>%</t>
  </si>
  <si>
    <t>P20092</t>
  </si>
  <si>
    <t>PPV 6%</t>
  </si>
  <si>
    <t>P0000001</t>
  </si>
  <si>
    <t>Pomocný materiál pre montážne práce</t>
  </si>
  <si>
    <t xml:space="preserve">%    </t>
  </si>
  <si>
    <t>921PC</t>
  </si>
  <si>
    <t xml:space="preserve">Revízia </t>
  </si>
  <si>
    <t>ks</t>
  </si>
  <si>
    <t>P20096</t>
  </si>
  <si>
    <t>Materiál stratné</t>
  </si>
  <si>
    <t>210190002</t>
  </si>
  <si>
    <t>Montáž a dodávka rozvádzača samostatne stojácí na základe</t>
  </si>
  <si>
    <t>316720E006</t>
  </si>
  <si>
    <t xml:space="preserve">Stožiar osvetľovací rúrový  výška 6m s dopravou                                                                   </t>
  </si>
  <si>
    <t>316780E214</t>
  </si>
  <si>
    <t xml:space="preserve">Stožiarová výzbroj                                                                    </t>
  </si>
  <si>
    <t>210204011</t>
  </si>
  <si>
    <t>Osvetľovací stožiar - oceľový do dľžky 6 m</t>
  </si>
  <si>
    <t>210201027</t>
  </si>
  <si>
    <t>210810056</t>
  </si>
  <si>
    <t>Silový kábel medený 750 - 1000 V /mm2/ pevne uložený CYKY-CYKYm 750 V 5x2.5</t>
  </si>
  <si>
    <t>3410109300</t>
  </si>
  <si>
    <t>Kábel/vodič pre pevné uloženie - medený CYKY-J   5x 2,5</t>
  </si>
  <si>
    <t>922</t>
  </si>
  <si>
    <t>M-22 MONTÁŽ OZNAMOVACÍCH, SIGNALIZAČNYCH A ZABEZPEČOVACÍCH ZARIADENÍ</t>
  </si>
  <si>
    <t>220280001</t>
  </si>
  <si>
    <t>Kábel FTP 5e cat. - montáž</t>
  </si>
  <si>
    <t>3410300700</t>
  </si>
  <si>
    <t>Kábel FTP 5e cat.</t>
  </si>
  <si>
    <t>220280022</t>
  </si>
  <si>
    <t>Optický kábel s koncovkou 4 vláknový - montáž</t>
  </si>
  <si>
    <t>341000M831</t>
  </si>
  <si>
    <t>Optický kábel s koncovkou 4 vláknový</t>
  </si>
  <si>
    <t xml:space="preserve">m       </t>
  </si>
  <si>
    <t>220731062</t>
  </si>
  <si>
    <t>946</t>
  </si>
  <si>
    <t>M-46 ZEMNÉ PRÁCE PRI EXTERNÝCH MONTÁŽACH</t>
  </si>
  <si>
    <t>460200163</t>
  </si>
  <si>
    <t>Hĺbenie káblovej ryhy 35 cm širokej a 80 cm hlbokej, v zemine triedy 3</t>
  </si>
  <si>
    <t>460420371</t>
  </si>
  <si>
    <t>Zriad. káblového lôžka z piesku vrstvy 10 cm, na šírku 35 cm vr. dodávky</t>
  </si>
  <si>
    <t>460490012</t>
  </si>
  <si>
    <t>Rozvinutie a uloženie výstražnej fólie z PVC do ryhy, šírka 33 cm</t>
  </si>
  <si>
    <t>2830002000</t>
  </si>
  <si>
    <t>Fólia červená v m</t>
  </si>
  <si>
    <t>460560163</t>
  </si>
  <si>
    <t>Ručný zásyp nezap. káblovej ryhy bez zhutn. zeminy, 35 cm širokej, 80 cm hlbokej v zemine tr. 3</t>
  </si>
  <si>
    <t>460620013</t>
  </si>
  <si>
    <t>Proviz. úprava terénu v zemine tr. 3, aby nerovnosti terénu neboli väčšie ako 2 cm od vodor.hladiny</t>
  </si>
  <si>
    <t>460050303</t>
  </si>
  <si>
    <t>Jama pre jednoduchý stožiar 0 v rovine, zásyp a zhutnenie,zemina tr.3</t>
  </si>
  <si>
    <t>460050612</t>
  </si>
  <si>
    <t>Výkop jamy pre stožiar, bet.základ, kotvu, príp. iné zar.,(vč.čerp.vody), strojový ,v zemine tr. 3-4</t>
  </si>
  <si>
    <t>460120061</t>
  </si>
  <si>
    <t>Odvoz zeminy vrátane naloženia, rozhodenia a úpravy povrchu.</t>
  </si>
  <si>
    <t>Objekt SO 03 brány</t>
  </si>
  <si>
    <t xml:space="preserve">   KOVOVÉ DOPLNKOVÉ KONŠTRUKCIE</t>
  </si>
  <si>
    <t>131201101</t>
  </si>
  <si>
    <t>Výkop nezapaženej jamy v hornine 3, do 100 m3</t>
  </si>
  <si>
    <t>131201109</t>
  </si>
  <si>
    <t>Hĺbenie nezapažených jám a zárezov. Príplatok za lepivosť horniny 3</t>
  </si>
  <si>
    <t>131211101</t>
  </si>
  <si>
    <t>Hĺbenie jám ručné v hornine triedy 3</t>
  </si>
  <si>
    <t>131211119</t>
  </si>
  <si>
    <t>Príplatok za lepivosť pri hĺbení jám v hornine triedy 3 ručne</t>
  </si>
  <si>
    <t>275313811</t>
  </si>
  <si>
    <t>Betón základových pätiek prostý triedy C30/37</t>
  </si>
  <si>
    <t>Debnenie základových pätiek - odstránenie</t>
  </si>
  <si>
    <t>Debnenie základových pätiek - zhotovenie</t>
  </si>
  <si>
    <t>919735111</t>
  </si>
  <si>
    <t>Rezanie existujúceho asfaltového krytu alebo podkladu hĺbky do 50 mm</t>
  </si>
  <si>
    <t>919735124</t>
  </si>
  <si>
    <t>Rezanie betónového krytu alebo podkladu tr. nad C 12/15 hr. nad 150 do 200 mm</t>
  </si>
  <si>
    <t>998152111</t>
  </si>
  <si>
    <t>767</t>
  </si>
  <si>
    <t>KOVOVÉ DOPLNKOVÉ KONŠTRUKCIE</t>
  </si>
  <si>
    <t>767920270</t>
  </si>
  <si>
    <t>Montáž vrát a vrátok k oploteniu osadzovaných na stĺpiky oceľové, s plochou jednotlivo nad 15 m2</t>
  </si>
  <si>
    <t>5534070100_x1</t>
  </si>
  <si>
    <t>Oceľová posúvna brána 8700x1800 mm</t>
  </si>
  <si>
    <t>D+M elektrický pohon oceľovej brány vrátane 15 ks diaľkového ovládania pre obidve brány - 2 kanálový</t>
  </si>
  <si>
    <t>998767201</t>
  </si>
  <si>
    <t>Presun hmôt pre kovové stavebné doplnkové konštrukcie v objektoch výšky do 6 m</t>
  </si>
  <si>
    <t>Objekt SO 04 oplotenie</t>
  </si>
  <si>
    <t xml:space="preserve">   NÁTERY</t>
  </si>
  <si>
    <t>767995101</t>
  </si>
  <si>
    <t>1333151400</t>
  </si>
  <si>
    <t>Tyč oceľová stredná prierezu L rovnoramenný uholník  50x50x6 mm - výstuha vr. povrchovej úpravy</t>
  </si>
  <si>
    <t>767916110</t>
  </si>
  <si>
    <t>Montáž oplotenia z plechu profilového s hmotnosťou 1m oplotenia do 30 kg</t>
  </si>
  <si>
    <t>1381477220</t>
  </si>
  <si>
    <t>Plech Blachotrapez T-35 hr. min 0,7 mm, povrchová úprava- pozinkovanie a RAL podľa výberu investora</t>
  </si>
  <si>
    <t>767996801</t>
  </si>
  <si>
    <t>Demontáž ostatných doplnkov stavieb s hmotnosťou jednotlivých dielov konštrukcií do 50 kg,  -0,00100t</t>
  </si>
  <si>
    <t>767914830</t>
  </si>
  <si>
    <t>Demontáž oplotenia plechového na oceľové stĺpiky, výšky nad 1 do 2 m,  -0,00900t</t>
  </si>
  <si>
    <t>783</t>
  </si>
  <si>
    <t>NÁTERY</t>
  </si>
  <si>
    <t>783124520</t>
  </si>
  <si>
    <t>Nátery oceľ.konštr. syntetické dvojnásobné 1x s emailovaním - stĺpiky</t>
  </si>
  <si>
    <t>783201811</t>
  </si>
  <si>
    <t>Odstránenie starých náterov z kovových stavebných doplnkových konštrukcií oškrabaním</t>
  </si>
  <si>
    <t xml:space="preserve">           Sadzby DPH</t>
  </si>
  <si>
    <t xml:space="preserve">   A   </t>
  </si>
  <si>
    <t xml:space="preserve">   B   </t>
  </si>
  <si>
    <t>Názov objektu</t>
  </si>
  <si>
    <t>VRN</t>
  </si>
  <si>
    <t>HZS</t>
  </si>
  <si>
    <t>Kompl.čin.</t>
  </si>
  <si>
    <t>Ostatné náklady stavby</t>
  </si>
  <si>
    <t>Cena</t>
  </si>
  <si>
    <t>SO 01 príprava podkladu - základov na váhu</t>
  </si>
  <si>
    <t>SO 02 elektrika + optika pre váhu a brány</t>
  </si>
  <si>
    <t>SO 03 brány</t>
  </si>
  <si>
    <t>SO 04 oplotenie</t>
  </si>
  <si>
    <t xml:space="preserve">           Celkom bez DPH</t>
  </si>
  <si>
    <t xml:space="preserve">           DPH 23% z </t>
  </si>
  <si>
    <t xml:space="preserve">           DPH 0% z </t>
  </si>
  <si>
    <t xml:space="preserve">          Celkom v EUR</t>
  </si>
  <si>
    <t>Krycí list stavby</t>
  </si>
  <si>
    <t xml:space="preserve">Komplet. činnosť </t>
  </si>
  <si>
    <t xml:space="preserve">MONT </t>
  </si>
  <si>
    <t>Zariadenie staveniska</t>
  </si>
  <si>
    <t>Mimoriadne sťaž.podmienky</t>
  </si>
  <si>
    <t>Územie so sťaž. podmienk.</t>
  </si>
  <si>
    <t>Horské oblasti</t>
  </si>
  <si>
    <t>Prevádzkové vplyvy</t>
  </si>
  <si>
    <t>Mimostavenisková doprava</t>
  </si>
  <si>
    <t>Montáž ostatných atypických kovových stavebných doplnkových konštrukcií do 5 kg - výstuhy pre plot - časť</t>
  </si>
  <si>
    <t>Montáž a dodávka reflektora na stožiar  LED 100 Wat</t>
  </si>
  <si>
    <t>Montáž a dodávka kamery vr. nastavenia a uvedenia do prevádzky (IP67, 8 MPx; Napájanie: PoE; nočný režim - nočné videnie, objektív: 2,8-12 mm; kompatibilita: OnViF)</t>
  </si>
  <si>
    <t>Odberateľ: Trstenské technické služby - TTS, s.r.o.</t>
  </si>
  <si>
    <t>IČO: 46941037</t>
  </si>
  <si>
    <t>Dátum: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</si>
</sst>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1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sz val="12"/>
      <color theme="1"/>
      <name val="Arial CE"/>
      <charset val="238"/>
    </font>
    <font>
      <b/>
      <sz val="12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ptos Narrow"/>
      <family val="2"/>
      <charset val="238"/>
      <scheme val="minor"/>
    </font>
    <font>
      <sz val="8"/>
      <color theme="1"/>
      <name val="Arial CE"/>
      <charset val="238"/>
    </font>
    <font>
      <b/>
      <sz val="8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u/>
      <sz val="11"/>
      <color theme="10"/>
      <name val="Arial CE"/>
      <charset val="238"/>
    </font>
    <font>
      <sz val="8"/>
      <color rgb="FFFFFFFF"/>
      <name val="Arial CE"/>
      <charset val="238"/>
    </font>
    <font>
      <b/>
      <sz val="9"/>
      <color theme="1"/>
      <name val="Arial CE"/>
      <charset val="238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b/>
      <sz val="12"/>
      <color rgb="FF000000"/>
      <name val="Arial CE"/>
      <charset val="238"/>
    </font>
    <font>
      <sz val="8"/>
      <color rgb="FF000000"/>
      <name val="Arial CE"/>
      <charset val="238"/>
    </font>
    <font>
      <sz val="8"/>
      <color rgb="FF0000FF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808080"/>
      </bottom>
      <diagonal/>
    </border>
    <border>
      <left/>
      <right/>
      <top style="thin">
        <color rgb="FFFFFFFF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80808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48">
    <xf numFmtId="0" fontId="0" fillId="0" borderId="0" xfId="0"/>
    <xf numFmtId="0" fontId="3" fillId="0" borderId="1" xfId="0" applyFont="1" applyBorder="1"/>
    <xf numFmtId="0" fontId="1" fillId="0" borderId="1" xfId="0" applyFont="1" applyBorder="1"/>
    <xf numFmtId="0" fontId="2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164" fontId="0" fillId="0" borderId="0" xfId="0" applyNumberFormat="1"/>
    <xf numFmtId="0" fontId="5" fillId="0" borderId="2" xfId="0" applyFont="1" applyBorder="1"/>
    <xf numFmtId="0" fontId="6" fillId="0" borderId="0" xfId="0" applyFont="1"/>
    <xf numFmtId="0" fontId="7" fillId="0" borderId="3" xfId="0" applyFont="1" applyBorder="1"/>
    <xf numFmtId="0" fontId="5" fillId="2" borderId="4" xfId="0" applyFont="1" applyFill="1" applyBorder="1" applyAlignment="1">
      <alignment horizontal="center"/>
    </xf>
    <xf numFmtId="164" fontId="7" fillId="0" borderId="2" xfId="0" applyNumberFormat="1" applyFont="1" applyBorder="1"/>
    <xf numFmtId="164" fontId="6" fillId="0" borderId="0" xfId="0" applyNumberFormat="1" applyFont="1"/>
    <xf numFmtId="0" fontId="7" fillId="0" borderId="0" xfId="0" applyFont="1"/>
    <xf numFmtId="0" fontId="8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164" fontId="5" fillId="0" borderId="2" xfId="0" applyNumberFormat="1" applyFont="1" applyBorder="1"/>
    <xf numFmtId="164" fontId="8" fillId="0" borderId="0" xfId="0" applyNumberFormat="1" applyFont="1"/>
    <xf numFmtId="0" fontId="5" fillId="0" borderId="0" xfId="0" applyFont="1"/>
    <xf numFmtId="165" fontId="6" fillId="0" borderId="0" xfId="0" applyNumberFormat="1" applyFont="1"/>
    <xf numFmtId="166" fontId="6" fillId="0" borderId="0" xfId="0" applyNumberFormat="1" applyFont="1"/>
    <xf numFmtId="166" fontId="0" fillId="0" borderId="0" xfId="0" applyNumberFormat="1"/>
    <xf numFmtId="0" fontId="5" fillId="3" borderId="1" xfId="0" applyFont="1" applyFill="1" applyBorder="1"/>
    <xf numFmtId="0" fontId="7" fillId="3" borderId="3" xfId="0" applyFont="1" applyFill="1" applyBorder="1"/>
    <xf numFmtId="0" fontId="4" fillId="3" borderId="3" xfId="0" applyFont="1" applyFill="1" applyBorder="1"/>
    <xf numFmtId="0" fontId="7" fillId="3" borderId="3" xfId="0" applyFont="1" applyFill="1" applyBorder="1" applyAlignment="1">
      <alignment vertical="center"/>
    </xf>
    <xf numFmtId="0" fontId="11" fillId="0" borderId="0" xfId="0" applyFont="1"/>
    <xf numFmtId="0" fontId="5" fillId="0" borderId="5" xfId="0" applyFont="1" applyBorder="1"/>
    <xf numFmtId="0" fontId="12" fillId="0" borderId="22" xfId="0" applyFont="1" applyBorder="1"/>
    <xf numFmtId="0" fontId="7" fillId="0" borderId="19" xfId="0" applyFont="1" applyBorder="1"/>
    <xf numFmtId="0" fontId="7" fillId="0" borderId="15" xfId="0" applyFont="1" applyBorder="1"/>
    <xf numFmtId="0" fontId="7" fillId="0" borderId="101" xfId="0" applyFont="1" applyBorder="1"/>
    <xf numFmtId="0" fontId="7" fillId="0" borderId="5" xfId="0" applyFont="1" applyBorder="1"/>
    <xf numFmtId="0" fontId="7" fillId="0" borderId="22" xfId="0" applyFont="1" applyBorder="1"/>
    <xf numFmtId="0" fontId="7" fillId="0" borderId="13" xfId="0" applyFont="1" applyBorder="1"/>
    <xf numFmtId="0" fontId="7" fillId="0" borderId="18" xfId="0" applyFont="1" applyBorder="1"/>
    <xf numFmtId="0" fontId="7" fillId="0" borderId="14" xfId="0" applyFont="1" applyBorder="1"/>
    <xf numFmtId="0" fontId="7" fillId="0" borderId="35" xfId="0" applyFont="1" applyBorder="1"/>
    <xf numFmtId="0" fontId="7" fillId="0" borderId="36" xfId="0" applyFont="1" applyBorder="1"/>
    <xf numFmtId="0" fontId="7" fillId="0" borderId="16" xfId="0" applyFont="1" applyBorder="1"/>
    <xf numFmtId="0" fontId="7" fillId="0" borderId="102" xfId="0" applyFont="1" applyBorder="1"/>
    <xf numFmtId="0" fontId="7" fillId="0" borderId="49" xfId="0" applyFont="1" applyBorder="1"/>
    <xf numFmtId="0" fontId="7" fillId="0" borderId="57" xfId="0" applyFont="1" applyBorder="1"/>
    <xf numFmtId="0" fontId="7" fillId="0" borderId="53" xfId="0" applyFont="1" applyBorder="1"/>
    <xf numFmtId="0" fontId="7" fillId="0" borderId="41" xfId="0" applyFont="1" applyBorder="1"/>
    <xf numFmtId="164" fontId="7" fillId="0" borderId="34" xfId="0" applyNumberFormat="1" applyFont="1" applyBorder="1"/>
    <xf numFmtId="164" fontId="7" fillId="0" borderId="40" xfId="0" applyNumberFormat="1" applyFont="1" applyBorder="1"/>
    <xf numFmtId="164" fontId="7" fillId="0" borderId="32" xfId="0" applyNumberFormat="1" applyFont="1" applyBorder="1"/>
    <xf numFmtId="0" fontId="7" fillId="0" borderId="33" xfId="0" applyFont="1" applyBorder="1"/>
    <xf numFmtId="0" fontId="7" fillId="0" borderId="34" xfId="0" applyFont="1" applyBorder="1"/>
    <xf numFmtId="0" fontId="7" fillId="0" borderId="69" xfId="0" applyFont="1" applyBorder="1"/>
    <xf numFmtId="0" fontId="7" fillId="0" borderId="50" xfId="0" applyFont="1" applyBorder="1"/>
    <xf numFmtId="164" fontId="7" fillId="0" borderId="58" xfId="0" applyNumberFormat="1" applyFont="1" applyBorder="1"/>
    <xf numFmtId="164" fontId="7" fillId="0" borderId="54" xfId="0" applyNumberFormat="1" applyFont="1" applyBorder="1"/>
    <xf numFmtId="164" fontId="7" fillId="0" borderId="0" xfId="0" applyNumberFormat="1" applyFont="1"/>
    <xf numFmtId="164" fontId="7" fillId="0" borderId="14" xfId="0" applyNumberFormat="1" applyFont="1" applyBorder="1"/>
    <xf numFmtId="164" fontId="7" fillId="0" borderId="48" xfId="0" applyNumberFormat="1" applyFont="1" applyBorder="1"/>
    <xf numFmtId="164" fontId="7" fillId="0" borderId="13" xfId="0" applyNumberFormat="1" applyFont="1" applyBorder="1"/>
    <xf numFmtId="0" fontId="7" fillId="0" borderId="103" xfId="0" applyFont="1" applyBorder="1"/>
    <xf numFmtId="0" fontId="7" fillId="0" borderId="30" xfId="0" applyFont="1" applyBorder="1"/>
    <xf numFmtId="164" fontId="7" fillId="0" borderId="67" xfId="0" applyNumberFormat="1" applyFont="1" applyBorder="1"/>
    <xf numFmtId="164" fontId="7" fillId="0" borderId="31" xfId="0" applyNumberFormat="1" applyFont="1" applyBorder="1"/>
    <xf numFmtId="164" fontId="7" fillId="0" borderId="29" xfId="0" applyNumberFormat="1" applyFont="1" applyBorder="1"/>
    <xf numFmtId="164" fontId="7" fillId="0" borderId="42" xfId="0" applyNumberFormat="1" applyFont="1" applyBorder="1"/>
    <xf numFmtId="164" fontId="7" fillId="0" borderId="27" xfId="0" applyNumberFormat="1" applyFont="1" applyBorder="1"/>
    <xf numFmtId="0" fontId="7" fillId="0" borderId="28" xfId="0" applyFont="1" applyBorder="1"/>
    <xf numFmtId="0" fontId="7" fillId="0" borderId="29" xfId="0" applyFont="1" applyBorder="1"/>
    <xf numFmtId="0" fontId="7" fillId="0" borderId="104" xfId="0" applyFont="1" applyBorder="1"/>
    <xf numFmtId="0" fontId="7" fillId="0" borderId="51" xfId="0" applyFont="1" applyBorder="1"/>
    <xf numFmtId="164" fontId="7" fillId="0" borderId="59" xfId="0" applyNumberFormat="1" applyFont="1" applyBorder="1"/>
    <xf numFmtId="164" fontId="7" fillId="0" borderId="55" xfId="0" applyNumberFormat="1" applyFont="1" applyBorder="1"/>
    <xf numFmtId="164" fontId="7" fillId="0" borderId="61" xfId="0" applyNumberFormat="1" applyFont="1" applyBorder="1"/>
    <xf numFmtId="164" fontId="7" fillId="0" borderId="15" xfId="0" applyNumberFormat="1" applyFont="1" applyBorder="1"/>
    <xf numFmtId="164" fontId="7" fillId="0" borderId="62" xfId="0" applyNumberFormat="1" applyFont="1" applyBorder="1"/>
    <xf numFmtId="164" fontId="7" fillId="0" borderId="22" xfId="0" applyNumberFormat="1" applyFont="1" applyBorder="1"/>
    <xf numFmtId="164" fontId="7" fillId="0" borderId="60" xfId="0" applyNumberFormat="1" applyFont="1" applyBorder="1"/>
    <xf numFmtId="164" fontId="7" fillId="0" borderId="56" xfId="0" applyNumberFormat="1" applyFont="1" applyBorder="1"/>
    <xf numFmtId="0" fontId="7" fillId="0" borderId="32" xfId="0" applyFont="1" applyBorder="1"/>
    <xf numFmtId="164" fontId="7" fillId="0" borderId="52" xfId="0" applyNumberFormat="1" applyFont="1" applyBorder="1"/>
    <xf numFmtId="164" fontId="7" fillId="0" borderId="68" xfId="0" applyNumberFormat="1" applyFont="1" applyBorder="1"/>
    <xf numFmtId="164" fontId="5" fillId="0" borderId="69" xfId="0" applyNumberFormat="1" applyFont="1" applyBorder="1"/>
    <xf numFmtId="164" fontId="5" fillId="0" borderId="32" xfId="0" applyNumberFormat="1" applyFont="1" applyBorder="1"/>
    <xf numFmtId="164" fontId="7" fillId="0" borderId="18" xfId="0" applyNumberFormat="1" applyFont="1" applyBorder="1"/>
    <xf numFmtId="164" fontId="7" fillId="0" borderId="19" xfId="0" applyNumberFormat="1" applyFont="1" applyBorder="1"/>
    <xf numFmtId="0" fontId="11" fillId="0" borderId="101" xfId="0" applyFont="1" applyBorder="1"/>
    <xf numFmtId="0" fontId="7" fillId="0" borderId="75" xfId="0" applyFont="1" applyBorder="1"/>
    <xf numFmtId="164" fontId="7" fillId="0" borderId="76" xfId="0" applyNumberFormat="1" applyFont="1" applyBorder="1"/>
    <xf numFmtId="164" fontId="7" fillId="0" borderId="77" xfId="0" applyNumberFormat="1" applyFont="1" applyBorder="1"/>
    <xf numFmtId="164" fontId="7" fillId="0" borderId="47" xfId="0" applyNumberFormat="1" applyFont="1" applyBorder="1"/>
    <xf numFmtId="164" fontId="7" fillId="0" borderId="79" xfId="0" applyNumberFormat="1" applyFont="1" applyBorder="1"/>
    <xf numFmtId="164" fontId="5" fillId="0" borderId="75" xfId="0" applyNumberFormat="1" applyFont="1" applyBorder="1"/>
    <xf numFmtId="0" fontId="7" fillId="0" borderId="76" xfId="0" applyFont="1" applyBorder="1"/>
    <xf numFmtId="0" fontId="7" fillId="0" borderId="79" xfId="0" applyFont="1" applyBorder="1"/>
    <xf numFmtId="0" fontId="7" fillId="0" borderId="105" xfId="0" applyFont="1" applyBorder="1"/>
    <xf numFmtId="0" fontId="7" fillId="0" borderId="11" xfId="0" applyFont="1" applyBorder="1"/>
    <xf numFmtId="164" fontId="7" fillId="0" borderId="20" xfId="0" applyNumberFormat="1" applyFont="1" applyBorder="1"/>
    <xf numFmtId="164" fontId="7" fillId="0" borderId="63" xfId="0" applyNumberFormat="1" applyFont="1" applyBorder="1"/>
    <xf numFmtId="164" fontId="7" fillId="0" borderId="95" xfId="0" applyNumberFormat="1" applyFont="1" applyBorder="1"/>
    <xf numFmtId="164" fontId="7" fillId="0" borderId="7" xfId="0" applyNumberFormat="1" applyFont="1" applyBorder="1"/>
    <xf numFmtId="164" fontId="7" fillId="0" borderId="11" xfId="0" applyNumberFormat="1" applyFont="1" applyBorder="1"/>
    <xf numFmtId="0" fontId="7" fillId="0" borderId="20" xfId="0" applyFont="1" applyBorder="1"/>
    <xf numFmtId="0" fontId="7" fillId="0" borderId="7" xfId="0" applyFont="1" applyBorder="1"/>
    <xf numFmtId="0" fontId="7" fillId="0" borderId="106" xfId="0" applyFont="1" applyBorder="1"/>
    <xf numFmtId="0" fontId="7" fillId="0" borderId="63" xfId="0" applyFont="1" applyBorder="1"/>
    <xf numFmtId="0" fontId="7" fillId="0" borderId="96" xfId="0" applyFont="1" applyBorder="1"/>
    <xf numFmtId="0" fontId="7" fillId="0" borderId="8" xfId="0" applyFont="1" applyBorder="1"/>
    <xf numFmtId="0" fontId="7" fillId="0" borderId="6" xfId="0" applyFont="1" applyBorder="1"/>
    <xf numFmtId="0" fontId="7" fillId="0" borderId="97" xfId="0" applyFont="1" applyBorder="1"/>
    <xf numFmtId="164" fontId="7" fillId="0" borderId="36" xfId="0" applyNumberFormat="1" applyFont="1" applyBorder="1"/>
    <xf numFmtId="164" fontId="7" fillId="0" borderId="16" xfId="0" applyNumberFormat="1" applyFont="1" applyBorder="1"/>
    <xf numFmtId="164" fontId="7" fillId="0" borderId="35" xfId="0" applyNumberFormat="1" applyFont="1" applyBorder="1"/>
    <xf numFmtId="164" fontId="5" fillId="0" borderId="36" xfId="0" applyNumberFormat="1" applyFont="1" applyBorder="1"/>
    <xf numFmtId="164" fontId="5" fillId="0" borderId="35" xfId="0" applyNumberFormat="1" applyFont="1" applyBorder="1"/>
    <xf numFmtId="0" fontId="7" fillId="0" borderId="90" xfId="0" applyFont="1" applyBorder="1"/>
    <xf numFmtId="0" fontId="7" fillId="0" borderId="10" xfId="0" applyFont="1" applyBorder="1"/>
    <xf numFmtId="0" fontId="7" fillId="0" borderId="9" xfId="0" applyFont="1" applyBorder="1"/>
    <xf numFmtId="0" fontId="7" fillId="0" borderId="98" xfId="0" applyFont="1" applyBorder="1"/>
    <xf numFmtId="0" fontId="7" fillId="0" borderId="62" xfId="0" applyFont="1" applyBorder="1"/>
    <xf numFmtId="0" fontId="7" fillId="0" borderId="21" xfId="0" applyFont="1" applyBorder="1"/>
    <xf numFmtId="0" fontId="7" fillId="0" borderId="17" xfId="0" applyFont="1" applyBorder="1"/>
    <xf numFmtId="0" fontId="7" fillId="0" borderId="12" xfId="0" applyFont="1" applyBorder="1"/>
    <xf numFmtId="0" fontId="7" fillId="0" borderId="107" xfId="0" applyFont="1" applyBorder="1"/>
    <xf numFmtId="0" fontId="7" fillId="0" borderId="1" xfId="0" applyFont="1" applyBorder="1"/>
    <xf numFmtId="0" fontId="7" fillId="0" borderId="108" xfId="0" applyFont="1" applyBorder="1"/>
    <xf numFmtId="0" fontId="7" fillId="0" borderId="109" xfId="0" applyFont="1" applyBorder="1"/>
    <xf numFmtId="0" fontId="7" fillId="0" borderId="110" xfId="0" applyFont="1" applyBorder="1"/>
    <xf numFmtId="0" fontId="7" fillId="0" borderId="46" xfId="0" applyFont="1" applyBorder="1"/>
    <xf numFmtId="0" fontId="7" fillId="0" borderId="4" xfId="0" applyFont="1" applyBorder="1"/>
    <xf numFmtId="0" fontId="7" fillId="0" borderId="111" xfId="0" applyFont="1" applyBorder="1"/>
    <xf numFmtId="0" fontId="11" fillId="0" borderId="1" xfId="0" applyFont="1" applyBorder="1"/>
    <xf numFmtId="0" fontId="5" fillId="0" borderId="11" xfId="0" applyFont="1" applyBorder="1"/>
    <xf numFmtId="0" fontId="5" fillId="0" borderId="7" xfId="0" applyFont="1" applyBorder="1"/>
    <xf numFmtId="0" fontId="5" fillId="0" borderId="5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2" fillId="0" borderId="8" xfId="0" applyFont="1" applyBorder="1"/>
    <xf numFmtId="0" fontId="5" fillId="0" borderId="1" xfId="0" applyFont="1" applyBorder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7" fillId="2" borderId="0" xfId="0" applyFont="1" applyFill="1"/>
    <xf numFmtId="0" fontId="7" fillId="2" borderId="114" xfId="0" applyFont="1" applyFill="1" applyBorder="1"/>
    <xf numFmtId="164" fontId="7" fillId="0" borderId="112" xfId="0" applyNumberFormat="1" applyFont="1" applyBorder="1"/>
    <xf numFmtId="165" fontId="7" fillId="0" borderId="112" xfId="0" applyNumberFormat="1" applyFont="1" applyBorder="1"/>
    <xf numFmtId="0" fontId="7" fillId="0" borderId="112" xfId="0" applyFont="1" applyBorder="1"/>
    <xf numFmtId="0" fontId="7" fillId="0" borderId="115" xfId="0" applyFont="1" applyBorder="1"/>
    <xf numFmtId="165" fontId="7" fillId="0" borderId="0" xfId="0" applyNumberFormat="1" applyFont="1"/>
    <xf numFmtId="0" fontId="7" fillId="0" borderId="114" xfId="0" applyFont="1" applyBorder="1"/>
    <xf numFmtId="164" fontId="5" fillId="0" borderId="0" xfId="0" applyNumberFormat="1" applyFont="1"/>
    <xf numFmtId="165" fontId="5" fillId="0" borderId="0" xfId="0" applyNumberFormat="1" applyFont="1"/>
    <xf numFmtId="0" fontId="13" fillId="0" borderId="71" xfId="0" applyFont="1" applyBorder="1"/>
    <xf numFmtId="164" fontId="13" fillId="0" borderId="71" xfId="0" applyNumberFormat="1" applyFont="1" applyBorder="1"/>
    <xf numFmtId="165" fontId="13" fillId="0" borderId="71" xfId="0" applyNumberFormat="1" applyFont="1" applyBorder="1"/>
    <xf numFmtId="165" fontId="14" fillId="0" borderId="71" xfId="0" applyNumberFormat="1" applyFont="1" applyBorder="1"/>
    <xf numFmtId="0" fontId="14" fillId="0" borderId="71" xfId="0" applyFont="1" applyBorder="1"/>
    <xf numFmtId="0" fontId="14" fillId="0" borderId="116" xfId="0" applyFont="1" applyBorder="1"/>
    <xf numFmtId="164" fontId="7" fillId="0" borderId="1" xfId="0" applyNumberFormat="1" applyFont="1" applyBorder="1"/>
    <xf numFmtId="165" fontId="7" fillId="0" borderId="1" xfId="0" applyNumberFormat="1" applyFont="1" applyBorder="1"/>
    <xf numFmtId="164" fontId="7" fillId="0" borderId="3" xfId="0" applyNumberFormat="1" applyFont="1" applyBorder="1"/>
    <xf numFmtId="165" fontId="7" fillId="0" borderId="3" xfId="0" applyNumberFormat="1" applyFont="1" applyBorder="1"/>
    <xf numFmtId="164" fontId="7" fillId="0" borderId="12" xfId="0" applyNumberFormat="1" applyFont="1" applyBorder="1"/>
    <xf numFmtId="165" fontId="7" fillId="0" borderId="12" xfId="0" applyNumberFormat="1" applyFont="1" applyBorder="1"/>
    <xf numFmtId="0" fontId="7" fillId="0" borderId="5" xfId="0" applyFont="1" applyBorder="1" applyAlignment="1">
      <alignment wrapText="1"/>
    </xf>
    <xf numFmtId="164" fontId="12" fillId="0" borderId="7" xfId="0" applyNumberFormat="1" applyFont="1" applyBorder="1" applyAlignment="1">
      <alignment wrapText="1"/>
    </xf>
    <xf numFmtId="165" fontId="12" fillId="0" borderId="7" xfId="0" applyNumberFormat="1" applyFont="1" applyBorder="1" applyAlignment="1">
      <alignment wrapText="1"/>
    </xf>
    <xf numFmtId="164" fontId="12" fillId="0" borderId="1" xfId="0" applyNumberFormat="1" applyFont="1" applyBorder="1" applyAlignment="1">
      <alignment wrapText="1"/>
    </xf>
    <xf numFmtId="165" fontId="12" fillId="0" borderId="1" xfId="0" applyNumberFormat="1" applyFont="1" applyBorder="1" applyAlignment="1">
      <alignment wrapText="1"/>
    </xf>
    <xf numFmtId="0" fontId="12" fillId="0" borderId="1" xfId="0" applyFont="1" applyBorder="1"/>
    <xf numFmtId="164" fontId="12" fillId="0" borderId="1" xfId="0" applyNumberFormat="1" applyFont="1" applyBorder="1"/>
    <xf numFmtId="165" fontId="12" fillId="0" borderId="1" xfId="0" applyNumberFormat="1" applyFont="1" applyBorder="1"/>
    <xf numFmtId="0" fontId="12" fillId="0" borderId="8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5" fillId="2" borderId="50" xfId="0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5" fillId="2" borderId="114" xfId="0" applyFont="1" applyFill="1" applyBorder="1" applyAlignment="1">
      <alignment horizontal="center"/>
    </xf>
    <xf numFmtId="0" fontId="7" fillId="0" borderId="65" xfId="0" applyFont="1" applyBorder="1"/>
    <xf numFmtId="49" fontId="7" fillId="0" borderId="112" xfId="0" applyNumberFormat="1" applyFont="1" applyBorder="1"/>
    <xf numFmtId="166" fontId="7" fillId="0" borderId="112" xfId="0" applyNumberFormat="1" applyFont="1" applyBorder="1"/>
    <xf numFmtId="166" fontId="7" fillId="0" borderId="115" xfId="0" applyNumberFormat="1" applyFont="1" applyBorder="1"/>
    <xf numFmtId="49" fontId="5" fillId="0" borderId="0" xfId="0" applyNumberFormat="1" applyFont="1" applyAlignment="1">
      <alignment horizontal="left"/>
    </xf>
    <xf numFmtId="166" fontId="7" fillId="0" borderId="0" xfId="0" applyNumberFormat="1" applyFont="1"/>
    <xf numFmtId="166" fontId="7" fillId="0" borderId="114" xfId="0" applyNumberFormat="1" applyFont="1" applyBorder="1"/>
    <xf numFmtId="0" fontId="16" fillId="0" borderId="0" xfId="0" applyFont="1" applyAlignment="1">
      <alignment horizontal="center"/>
    </xf>
    <xf numFmtId="0" fontId="16" fillId="0" borderId="50" xfId="0" applyFont="1" applyBorder="1"/>
    <xf numFmtId="49" fontId="16" fillId="0" borderId="0" xfId="0" applyNumberFormat="1" applyFont="1"/>
    <xf numFmtId="164" fontId="16" fillId="0" borderId="0" xfId="0" applyNumberFormat="1" applyFont="1"/>
    <xf numFmtId="166" fontId="16" fillId="0" borderId="0" xfId="0" applyNumberFormat="1" applyFont="1"/>
    <xf numFmtId="165" fontId="16" fillId="0" borderId="0" xfId="0" applyNumberFormat="1" applyFont="1"/>
    <xf numFmtId="0" fontId="16" fillId="0" borderId="0" xfId="0" applyFont="1" applyAlignment="1">
      <alignment horizontal="center" wrapText="1"/>
    </xf>
    <xf numFmtId="0" fontId="16" fillId="0" borderId="50" xfId="0" applyFont="1" applyBorder="1" applyAlignment="1">
      <alignment wrapText="1"/>
    </xf>
    <xf numFmtId="49" fontId="16" fillId="0" borderId="0" xfId="0" applyNumberFormat="1" applyFont="1" applyAlignment="1">
      <alignment horizontal="left" wrapText="1"/>
    </xf>
    <xf numFmtId="164" fontId="16" fillId="0" borderId="0" xfId="0" applyNumberFormat="1" applyFont="1" applyAlignment="1">
      <alignment wrapText="1"/>
    </xf>
    <xf numFmtId="166" fontId="16" fillId="0" borderId="0" xfId="0" applyNumberFormat="1" applyFont="1" applyAlignment="1">
      <alignment wrapText="1"/>
    </xf>
    <xf numFmtId="165" fontId="16" fillId="0" borderId="0" xfId="0" applyNumberFormat="1" applyFont="1" applyAlignment="1">
      <alignment wrapText="1"/>
    </xf>
    <xf numFmtId="165" fontId="7" fillId="0" borderId="0" xfId="0" applyNumberFormat="1" applyFont="1" applyAlignment="1">
      <alignment wrapText="1"/>
    </xf>
    <xf numFmtId="166" fontId="7" fillId="0" borderId="0" xfId="0" applyNumberFormat="1" applyFont="1" applyAlignment="1">
      <alignment wrapText="1"/>
    </xf>
    <xf numFmtId="166" fontId="7" fillId="0" borderId="114" xfId="0" applyNumberFormat="1" applyFont="1" applyBorder="1" applyAlignment="1">
      <alignment wrapText="1"/>
    </xf>
    <xf numFmtId="0" fontId="1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50" xfId="0" applyFont="1" applyBorder="1" applyAlignment="1">
      <alignment wrapText="1"/>
    </xf>
    <xf numFmtId="49" fontId="5" fillId="0" borderId="0" xfId="0" applyNumberFormat="1" applyFont="1" applyAlignment="1">
      <alignment horizontal="left" wrapText="1"/>
    </xf>
    <xf numFmtId="164" fontId="7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165" fontId="5" fillId="0" borderId="0" xfId="0" applyNumberFormat="1" applyFont="1" applyAlignment="1">
      <alignment wrapText="1"/>
    </xf>
    <xf numFmtId="166" fontId="5" fillId="0" borderId="0" xfId="0" applyNumberFormat="1" applyFont="1" applyAlignment="1">
      <alignment wrapText="1"/>
    </xf>
    <xf numFmtId="166" fontId="5" fillId="0" borderId="114" xfId="0" applyNumberFormat="1" applyFont="1" applyBorder="1" applyAlignment="1">
      <alignment wrapText="1"/>
    </xf>
    <xf numFmtId="49" fontId="7" fillId="0" borderId="0" xfId="0" applyNumberFormat="1" applyFont="1" applyAlignment="1">
      <alignment horizontal="left" wrapText="1"/>
    </xf>
    <xf numFmtId="0" fontId="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3" fillId="0" borderId="120" xfId="0" applyFont="1" applyBorder="1"/>
    <xf numFmtId="49" fontId="13" fillId="0" borderId="78" xfId="0" applyNumberFormat="1" applyFont="1" applyBorder="1"/>
    <xf numFmtId="0" fontId="13" fillId="0" borderId="78" xfId="0" applyFont="1" applyBorder="1"/>
    <xf numFmtId="166" fontId="13" fillId="0" borderId="78" xfId="0" applyNumberFormat="1" applyFont="1" applyBorder="1"/>
    <xf numFmtId="164" fontId="13" fillId="0" borderId="78" xfId="0" applyNumberFormat="1" applyFont="1" applyBorder="1"/>
    <xf numFmtId="166" fontId="13" fillId="0" borderId="119" xfId="0" applyNumberFormat="1" applyFont="1" applyBorder="1"/>
    <xf numFmtId="0" fontId="17" fillId="0" borderId="0" xfId="0" applyFont="1" applyAlignment="1">
      <alignment horizontal="center" wrapText="1"/>
    </xf>
    <xf numFmtId="0" fontId="17" fillId="0" borderId="50" xfId="0" applyFont="1" applyBorder="1" applyAlignment="1">
      <alignment wrapText="1"/>
    </xf>
    <xf numFmtId="49" fontId="17" fillId="0" borderId="0" xfId="0" applyNumberFormat="1" applyFont="1" applyAlignment="1">
      <alignment horizontal="left"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0" fontId="17" fillId="0" borderId="0" xfId="0" applyFont="1" applyAlignment="1">
      <alignment wrapText="1"/>
    </xf>
    <xf numFmtId="165" fontId="13" fillId="0" borderId="78" xfId="0" applyNumberFormat="1" applyFont="1" applyBorder="1"/>
    <xf numFmtId="164" fontId="5" fillId="0" borderId="1" xfId="0" applyNumberFormat="1" applyFont="1" applyBorder="1"/>
    <xf numFmtId="0" fontId="7" fillId="0" borderId="2" xfId="0" applyFont="1" applyBorder="1"/>
    <xf numFmtId="0" fontId="7" fillId="0" borderId="55" xfId="0" applyFont="1" applyBorder="1"/>
    <xf numFmtId="164" fontId="5" fillId="0" borderId="55" xfId="0" applyNumberFormat="1" applyFont="1" applyBorder="1"/>
    <xf numFmtId="164" fontId="5" fillId="0" borderId="7" xfId="0" applyNumberFormat="1" applyFont="1" applyBorder="1"/>
    <xf numFmtId="0" fontId="5" fillId="0" borderId="12" xfId="0" applyFont="1" applyBorder="1"/>
    <xf numFmtId="164" fontId="5" fillId="0" borderId="12" xfId="0" applyNumberFormat="1" applyFont="1" applyBorder="1"/>
    <xf numFmtId="0" fontId="13" fillId="0" borderId="1" xfId="0" applyFont="1" applyBorder="1"/>
    <xf numFmtId="164" fontId="13" fillId="0" borderId="1" xfId="0" applyNumberFormat="1" applyFont="1" applyBorder="1"/>
    <xf numFmtId="9" fontId="1" fillId="0" borderId="2" xfId="0" applyNumberFormat="1" applyFont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0" fillId="0" borderId="1" xfId="0" applyBorder="1"/>
    <xf numFmtId="164" fontId="7" fillId="0" borderId="57" xfId="0" applyNumberFormat="1" applyFont="1" applyBorder="1"/>
    <xf numFmtId="164" fontId="7" fillId="0" borderId="53" xfId="0" applyNumberFormat="1" applyFont="1" applyBorder="1"/>
    <xf numFmtId="164" fontId="7" fillId="0" borderId="41" xfId="0" applyNumberFormat="1" applyFont="1" applyBorder="1"/>
    <xf numFmtId="164" fontId="7" fillId="0" borderId="17" xfId="0" applyNumberFormat="1" applyFont="1" applyBorder="1"/>
    <xf numFmtId="164" fontId="7" fillId="0" borderId="73" xfId="0" applyNumberFormat="1" applyFont="1" applyBorder="1"/>
    <xf numFmtId="164" fontId="7" fillId="0" borderId="24" xfId="0" applyNumberFormat="1" applyFont="1" applyBorder="1"/>
    <xf numFmtId="0" fontId="7" fillId="0" borderId="124" xfId="0" applyFont="1" applyBorder="1"/>
    <xf numFmtId="164" fontId="7" fillId="0" borderId="125" xfId="0" applyNumberFormat="1" applyFont="1" applyBorder="1"/>
    <xf numFmtId="164" fontId="7" fillId="0" borderId="124" xfId="0" applyNumberFormat="1" applyFont="1" applyBorder="1"/>
    <xf numFmtId="164" fontId="7" fillId="0" borderId="126" xfId="0" applyNumberFormat="1" applyFont="1" applyBorder="1"/>
    <xf numFmtId="164" fontId="5" fillId="0" borderId="124" xfId="0" applyNumberFormat="1" applyFont="1" applyBorder="1"/>
    <xf numFmtId="164" fontId="5" fillId="0" borderId="126" xfId="0" applyNumberFormat="1" applyFont="1" applyBorder="1"/>
    <xf numFmtId="164" fontId="7" fillId="0" borderId="127" xfId="0" applyNumberFormat="1" applyFont="1" applyBorder="1"/>
    <xf numFmtId="164" fontId="7" fillId="0" borderId="107" xfId="0" applyNumberFormat="1" applyFont="1" applyBorder="1"/>
    <xf numFmtId="164" fontId="14" fillId="0" borderId="0" xfId="0" applyNumberFormat="1" applyFont="1"/>
    <xf numFmtId="164" fontId="14" fillId="0" borderId="0" xfId="0" applyNumberFormat="1" applyFont="1" applyAlignment="1">
      <alignment wrapText="1"/>
    </xf>
    <xf numFmtId="165" fontId="14" fillId="0" borderId="0" xfId="0" applyNumberFormat="1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7" fillId="0" borderId="94" xfId="0" applyFont="1" applyBorder="1"/>
    <xf numFmtId="0" fontId="7" fillId="0" borderId="87" xfId="0" applyFont="1" applyBorder="1"/>
    <xf numFmtId="0" fontId="7" fillId="0" borderId="80" xfId="0" applyFont="1" applyBorder="1"/>
    <xf numFmtId="164" fontId="7" fillId="0" borderId="80" xfId="0" applyNumberFormat="1" applyFont="1" applyBorder="1"/>
    <xf numFmtId="0" fontId="7" fillId="0" borderId="81" xfId="0" applyFont="1" applyBorder="1"/>
    <xf numFmtId="164" fontId="7" fillId="0" borderId="81" xfId="0" applyNumberFormat="1" applyFont="1" applyBorder="1"/>
    <xf numFmtId="0" fontId="7" fillId="0" borderId="89" xfId="0" applyFont="1" applyBorder="1"/>
    <xf numFmtId="0" fontId="7" fillId="0" borderId="0" xfId="0" applyFont="1"/>
    <xf numFmtId="0" fontId="7" fillId="0" borderId="121" xfId="0" applyFont="1" applyBorder="1"/>
    <xf numFmtId="0" fontId="7" fillId="0" borderId="38" xfId="0" applyFont="1" applyBorder="1"/>
    <xf numFmtId="0" fontId="7" fillId="0" borderId="37" xfId="0" applyFont="1" applyBorder="1"/>
    <xf numFmtId="0" fontId="7" fillId="0" borderId="91" xfId="0" applyFont="1" applyBorder="1"/>
    <xf numFmtId="0" fontId="7" fillId="0" borderId="83" xfId="0" applyFont="1" applyBorder="1"/>
    <xf numFmtId="0" fontId="7" fillId="0" borderId="39" xfId="0" applyFont="1" applyBorder="1"/>
    <xf numFmtId="0" fontId="7" fillId="0" borderId="82" xfId="0" applyFont="1" applyBorder="1"/>
    <xf numFmtId="0" fontId="7" fillId="0" borderId="92" xfId="0" applyFont="1" applyBorder="1"/>
    <xf numFmtId="0" fontId="7" fillId="0" borderId="84" xfId="0" applyFont="1" applyBorder="1"/>
    <xf numFmtId="0" fontId="7" fillId="0" borderId="2" xfId="0" applyFont="1" applyBorder="1"/>
    <xf numFmtId="0" fontId="7" fillId="0" borderId="56" xfId="0" applyFont="1" applyBorder="1"/>
    <xf numFmtId="0" fontId="7" fillId="0" borderId="65" xfId="0" applyFont="1" applyBorder="1"/>
    <xf numFmtId="0" fontId="4" fillId="0" borderId="5" xfId="0" applyFont="1" applyBorder="1" applyAlignment="1">
      <alignment horizontal="center" vertical="center"/>
    </xf>
    <xf numFmtId="0" fontId="7" fillId="0" borderId="113" xfId="0" applyFont="1" applyBorder="1" applyAlignment="1">
      <alignment horizontal="center" vertical="center"/>
    </xf>
    <xf numFmtId="0" fontId="7" fillId="0" borderId="12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2" fillId="0" borderId="9" xfId="0" applyFont="1" applyBorder="1"/>
    <xf numFmtId="0" fontId="7" fillId="0" borderId="118" xfId="0" applyFont="1" applyBorder="1"/>
    <xf numFmtId="0" fontId="7" fillId="0" borderId="123" xfId="0" applyFont="1" applyBorder="1"/>
    <xf numFmtId="0" fontId="7" fillId="0" borderId="10" xfId="0" applyFont="1" applyBorder="1"/>
    <xf numFmtId="0" fontId="7" fillId="0" borderId="30" xfId="0" applyFont="1" applyBorder="1"/>
    <xf numFmtId="0" fontId="7" fillId="0" borderId="31" xfId="0" applyFont="1" applyBorder="1"/>
    <xf numFmtId="0" fontId="7" fillId="0" borderId="28" xfId="0" applyFont="1" applyBorder="1"/>
    <xf numFmtId="0" fontId="5" fillId="0" borderId="0" xfId="0" applyFont="1" applyAlignment="1">
      <alignment horizontal="left" wrapText="1"/>
    </xf>
    <xf numFmtId="0" fontId="1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71" xfId="0" applyFont="1" applyBorder="1" applyAlignment="1">
      <alignment wrapText="1"/>
    </xf>
    <xf numFmtId="0" fontId="5" fillId="0" borderId="0" xfId="0" applyFont="1" applyAlignment="1">
      <alignment wrapText="1"/>
    </xf>
    <xf numFmtId="0" fontId="13" fillId="0" borderId="78" xfId="0" applyFont="1" applyBorder="1"/>
    <xf numFmtId="0" fontId="5" fillId="0" borderId="112" xfId="0" applyFont="1" applyBorder="1"/>
    <xf numFmtId="0" fontId="5" fillId="0" borderId="0" xfId="0" applyFont="1" applyAlignment="1">
      <alignment horizontal="left"/>
    </xf>
    <xf numFmtId="0" fontId="16" fillId="0" borderId="0" xfId="0" applyFont="1"/>
    <xf numFmtId="0" fontId="15" fillId="0" borderId="65" xfId="0" applyFont="1" applyBorder="1" applyAlignment="1">
      <alignment horizontal="center" vertical="center"/>
    </xf>
    <xf numFmtId="0" fontId="16" fillId="0" borderId="112" xfId="0" applyFont="1" applyBorder="1" applyAlignment="1">
      <alignment horizontal="center" vertical="center"/>
    </xf>
    <xf numFmtId="0" fontId="16" fillId="0" borderId="115" xfId="0" applyFont="1" applyBorder="1" applyAlignment="1">
      <alignment horizontal="center" vertical="center"/>
    </xf>
    <xf numFmtId="0" fontId="10" fillId="3" borderId="44" xfId="1" applyFont="1" applyFill="1" applyBorder="1" applyAlignment="1">
      <alignment horizontal="center" vertical="center"/>
    </xf>
    <xf numFmtId="0" fontId="10" fillId="3" borderId="46" xfId="1" applyFont="1" applyFill="1" applyBorder="1" applyAlignment="1">
      <alignment horizontal="center" vertical="center"/>
    </xf>
    <xf numFmtId="0" fontId="12" fillId="0" borderId="66" xfId="0" applyFont="1" applyBorder="1" applyAlignment="1">
      <alignment wrapText="1"/>
    </xf>
    <xf numFmtId="0" fontId="12" fillId="0" borderId="74" xfId="0" applyFont="1" applyBorder="1" applyAlignment="1">
      <alignment wrapText="1"/>
    </xf>
    <xf numFmtId="0" fontId="12" fillId="0" borderId="20" xfId="0" applyFont="1" applyBorder="1" applyAlignment="1">
      <alignment wrapText="1"/>
    </xf>
    <xf numFmtId="0" fontId="12" fillId="0" borderId="117" xfId="0" applyFont="1" applyBorder="1" applyAlignment="1">
      <alignment wrapText="1"/>
    </xf>
    <xf numFmtId="0" fontId="12" fillId="0" borderId="113" xfId="0" applyFont="1" applyBorder="1" applyAlignment="1">
      <alignment wrapText="1"/>
    </xf>
    <xf numFmtId="0" fontId="12" fillId="0" borderId="6" xfId="0" applyFont="1" applyBorder="1" applyAlignment="1">
      <alignment wrapText="1"/>
    </xf>
    <xf numFmtId="165" fontId="12" fillId="0" borderId="63" xfId="0" applyNumberFormat="1" applyFont="1" applyBorder="1" applyAlignment="1">
      <alignment wrapText="1"/>
    </xf>
    <xf numFmtId="165" fontId="12" fillId="0" borderId="74" xfId="0" applyNumberFormat="1" applyFont="1" applyBorder="1" applyAlignment="1">
      <alignment wrapText="1"/>
    </xf>
    <xf numFmtId="165" fontId="12" fillId="0" borderId="20" xfId="0" applyNumberFormat="1" applyFont="1" applyBorder="1" applyAlignment="1">
      <alignment wrapText="1"/>
    </xf>
    <xf numFmtId="0" fontId="7" fillId="0" borderId="50" xfId="0" applyFont="1" applyBorder="1"/>
    <xf numFmtId="0" fontId="5" fillId="0" borderId="50" xfId="0" applyFont="1" applyBorder="1"/>
    <xf numFmtId="0" fontId="5" fillId="0" borderId="0" xfId="0" applyFont="1"/>
    <xf numFmtId="0" fontId="13" fillId="0" borderId="70" xfId="0" applyFont="1" applyBorder="1"/>
    <xf numFmtId="0" fontId="13" fillId="0" borderId="71" xfId="0" applyFont="1" applyBorder="1"/>
    <xf numFmtId="0" fontId="5" fillId="0" borderId="65" xfId="0" applyFont="1" applyBorder="1"/>
    <xf numFmtId="0" fontId="5" fillId="2" borderId="64" xfId="0" applyFont="1" applyFill="1" applyBorder="1" applyAlignment="1">
      <alignment horizontal="center"/>
    </xf>
    <xf numFmtId="0" fontId="5" fillId="2" borderId="45" xfId="0" applyFont="1" applyFill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5" fillId="0" borderId="117" xfId="0" applyFont="1" applyBorder="1" applyAlignment="1">
      <alignment wrapText="1"/>
    </xf>
    <xf numFmtId="0" fontId="5" fillId="0" borderId="113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7" fillId="0" borderId="88" xfId="0" applyFont="1" applyBorder="1"/>
    <xf numFmtId="0" fontId="7" fillId="0" borderId="43" xfId="0" applyFont="1" applyBorder="1"/>
    <xf numFmtId="0" fontId="7" fillId="0" borderId="33" xfId="0" applyFont="1" applyBorder="1"/>
    <xf numFmtId="0" fontId="7" fillId="0" borderId="55" xfId="0" applyFont="1" applyBorder="1"/>
    <xf numFmtId="0" fontId="7" fillId="0" borderId="19" xfId="0" applyFont="1" applyBorder="1"/>
    <xf numFmtId="0" fontId="7" fillId="0" borderId="93" xfId="0" applyFont="1" applyBorder="1"/>
    <xf numFmtId="0" fontId="7" fillId="0" borderId="85" xfId="0" applyFont="1" applyBorder="1"/>
    <xf numFmtId="0" fontId="7" fillId="0" borderId="76" xfId="0" applyFont="1" applyBorder="1"/>
    <xf numFmtId="0" fontId="7" fillId="0" borderId="86" xfId="0" applyFont="1" applyBorder="1"/>
    <xf numFmtId="0" fontId="7" fillId="0" borderId="20" xfId="0" applyFont="1" applyBorder="1"/>
    <xf numFmtId="0" fontId="7" fillId="0" borderId="72" xfId="0" applyFont="1" applyBorder="1"/>
    <xf numFmtId="0" fontId="10" fillId="3" borderId="9" xfId="1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horizontal="left" vertical="center"/>
    </xf>
    <xf numFmtId="0" fontId="10" fillId="3" borderId="10" xfId="1" applyFont="1" applyFill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12" fillId="0" borderId="25" xfId="0" applyFont="1" applyBorder="1"/>
    <xf numFmtId="0" fontId="7" fillId="0" borderId="26" xfId="0" applyFont="1" applyBorder="1"/>
    <xf numFmtId="0" fontId="7" fillId="0" borderId="100" xfId="0" applyFont="1" applyBorder="1"/>
    <xf numFmtId="0" fontId="7" fillId="0" borderId="30" xfId="0" applyFont="1" applyBorder="1" applyAlignment="1">
      <alignment wrapText="1"/>
    </xf>
    <xf numFmtId="0" fontId="7" fillId="0" borderId="31" xfId="0" applyFont="1" applyBorder="1" applyAlignment="1">
      <alignment wrapText="1"/>
    </xf>
    <xf numFmtId="0" fontId="7" fillId="0" borderId="28" xfId="0" applyFont="1" applyBorder="1" applyAlignment="1">
      <alignment wrapText="1"/>
    </xf>
    <xf numFmtId="0" fontId="7" fillId="0" borderId="52" xfId="0" applyFont="1" applyBorder="1"/>
    <xf numFmtId="0" fontId="17" fillId="0" borderId="0" xfId="0" applyFont="1" applyAlignment="1">
      <alignment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F9AE3-6AA9-405C-AD2F-C3D11097677B}">
  <dimension ref="A1:Z19"/>
  <sheetViews>
    <sheetView workbookViewId="0">
      <selection activeCell="G13" sqref="G13"/>
    </sheetView>
  </sheetViews>
  <sheetFormatPr defaultColWidth="0" defaultRowHeight="14.4" zeroHeight="1" x14ac:dyDescent="0.3"/>
  <cols>
    <col min="1" max="1" width="35.5546875" customWidth="1"/>
    <col min="2" max="3" width="15.5546875" customWidth="1"/>
    <col min="4" max="5" width="8.5546875" customWidth="1"/>
    <col min="6" max="6" width="18.5546875" customWidth="1"/>
    <col min="7" max="7" width="10.5546875" customWidth="1"/>
    <col min="8" max="8" width="8.6640625" customWidth="1"/>
    <col min="9" max="26" width="0" hidden="1" customWidth="1"/>
    <col min="27" max="16384" width="8.6640625" hidden="1"/>
  </cols>
  <sheetData>
    <row r="1" spans="1:26" ht="15.6" x14ac:dyDescent="0.3">
      <c r="A1" s="1"/>
      <c r="B1" s="1"/>
      <c r="C1" s="1"/>
      <c r="D1" s="1"/>
      <c r="E1" s="1"/>
      <c r="F1" s="2"/>
      <c r="G1" s="2"/>
    </row>
    <row r="2" spans="1:26" ht="35.1" customHeight="1" x14ac:dyDescent="0.3">
      <c r="A2" s="252" t="s">
        <v>41</v>
      </c>
      <c r="B2" s="252"/>
      <c r="C2" s="252"/>
      <c r="D2" s="252"/>
      <c r="E2" s="252"/>
      <c r="F2" s="3" t="s">
        <v>319</v>
      </c>
      <c r="G2" s="7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x14ac:dyDescent="0.3">
      <c r="A3" s="253"/>
      <c r="B3" s="253"/>
      <c r="C3" s="253"/>
      <c r="D3" s="253"/>
      <c r="E3" s="253"/>
      <c r="F3" s="4" t="s">
        <v>320</v>
      </c>
      <c r="G3" s="15" t="s">
        <v>321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x14ac:dyDescent="0.3">
      <c r="A4" s="253"/>
      <c r="B4" s="253"/>
      <c r="C4" s="253"/>
      <c r="D4" s="253"/>
      <c r="E4" s="253"/>
      <c r="F4" s="232">
        <v>0.23</v>
      </c>
      <c r="G4" s="233">
        <v>0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x14ac:dyDescent="0.3">
      <c r="A5" s="5"/>
      <c r="B5" s="5"/>
      <c r="C5" s="5"/>
      <c r="D5" s="5"/>
      <c r="E5" s="5"/>
      <c r="F5" s="5"/>
      <c r="G5" s="16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x14ac:dyDescent="0.3">
      <c r="A6" s="10" t="s">
        <v>322</v>
      </c>
      <c r="B6" s="10" t="s">
        <v>14</v>
      </c>
      <c r="C6" s="10" t="s">
        <v>323</v>
      </c>
      <c r="D6" s="10" t="s">
        <v>324</v>
      </c>
      <c r="E6" s="10" t="s">
        <v>325</v>
      </c>
      <c r="F6" s="10" t="s">
        <v>326</v>
      </c>
      <c r="G6" s="10" t="s">
        <v>327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x14ac:dyDescent="0.3">
      <c r="A7" s="224" t="s">
        <v>328</v>
      </c>
      <c r="B7" s="11">
        <f>'SO 01 príprava podkladu -5882'!I119-Rekapitulácia!D7</f>
        <v>0</v>
      </c>
      <c r="C7" s="11">
        <f>'SO 01 príprava podkladu -5882'!P25</f>
        <v>0</v>
      </c>
      <c r="D7" s="11">
        <f>'SO 01 príprava podkladu -5882'!P17</f>
        <v>0</v>
      </c>
      <c r="E7" s="11">
        <f>'SO 01 príprava podkladu -5882'!P16</f>
        <v>0</v>
      </c>
      <c r="F7" s="11">
        <f>'SO 01 príprava podkladu -5882'!P14</f>
        <v>0</v>
      </c>
      <c r="G7" s="17">
        <f>B7+C7+D7+E7+F7</f>
        <v>0</v>
      </c>
      <c r="H7" s="14"/>
      <c r="I7" s="14"/>
      <c r="J7" s="14"/>
      <c r="K7" s="14">
        <f>'SO 01 príprava podkladu -5882'!K119</f>
        <v>0</v>
      </c>
      <c r="L7" s="14"/>
      <c r="M7" s="14"/>
      <c r="N7" s="14"/>
      <c r="O7" s="14"/>
      <c r="P7" s="14"/>
      <c r="Q7" s="14">
        <v>30.126000000000001</v>
      </c>
      <c r="R7" s="14"/>
      <c r="S7" s="14"/>
      <c r="T7" s="14"/>
      <c r="U7" s="14"/>
      <c r="V7" s="14"/>
      <c r="W7" s="14"/>
      <c r="X7" s="14"/>
      <c r="Y7" s="14"/>
      <c r="Z7" s="18"/>
    </row>
    <row r="8" spans="1:26" x14ac:dyDescent="0.3">
      <c r="A8" s="224" t="s">
        <v>329</v>
      </c>
      <c r="B8" s="11">
        <f>'SO 02 elektrika + optika 5883'!I191-Rekapitulácia!D8</f>
        <v>0</v>
      </c>
      <c r="C8" s="11">
        <f>'SO 02 elektrika + optika 5883'!P25</f>
        <v>0</v>
      </c>
      <c r="D8" s="11">
        <f>'SO 02 elektrika + optika 5883'!P17</f>
        <v>0</v>
      </c>
      <c r="E8" s="11">
        <f>'SO 02 elektrika + optika 5883'!P16</f>
        <v>0</v>
      </c>
      <c r="F8" s="11">
        <f>'SO 02 elektrika + optika 5883'!P14</f>
        <v>0</v>
      </c>
      <c r="G8" s="17">
        <f>B8+C8+D8+E8+F8</f>
        <v>0</v>
      </c>
      <c r="H8" s="14"/>
      <c r="I8" s="14"/>
      <c r="J8" s="14"/>
      <c r="K8" s="14">
        <f>'SO 02 elektrika + optika 5883'!K191</f>
        <v>0</v>
      </c>
      <c r="L8" s="14"/>
      <c r="M8" s="14"/>
      <c r="N8" s="14"/>
      <c r="O8" s="14"/>
      <c r="P8" s="14"/>
      <c r="Q8" s="14">
        <v>30.126000000000001</v>
      </c>
      <c r="R8" s="14"/>
      <c r="S8" s="14"/>
      <c r="T8" s="14"/>
      <c r="U8" s="14"/>
      <c r="V8" s="14"/>
      <c r="W8" s="14"/>
      <c r="X8" s="14"/>
      <c r="Y8" s="14"/>
      <c r="Z8" s="18"/>
    </row>
    <row r="9" spans="1:26" x14ac:dyDescent="0.3">
      <c r="A9" s="224" t="s">
        <v>330</v>
      </c>
      <c r="B9" s="11">
        <f>'SO 03 brány5884'!I130-Rekapitulácia!D9</f>
        <v>0</v>
      </c>
      <c r="C9" s="11">
        <f>'SO 03 brány5884'!P25</f>
        <v>0</v>
      </c>
      <c r="D9" s="11">
        <f>'SO 03 brány5884'!P17</f>
        <v>0</v>
      </c>
      <c r="E9" s="11">
        <f>'SO 03 brány5884'!P16</f>
        <v>0</v>
      </c>
      <c r="F9" s="11">
        <f>'SO 03 brány5884'!P14</f>
        <v>0</v>
      </c>
      <c r="G9" s="17">
        <f>B9+C9+D9+E9+F9</f>
        <v>0</v>
      </c>
      <c r="H9" s="14"/>
      <c r="I9" s="14"/>
      <c r="J9" s="14"/>
      <c r="K9" s="14">
        <f>'SO 03 brány5884'!K130</f>
        <v>0</v>
      </c>
      <c r="L9" s="14"/>
      <c r="M9" s="14"/>
      <c r="N9" s="14"/>
      <c r="O9" s="14"/>
      <c r="P9" s="14"/>
      <c r="Q9" s="14">
        <v>30.126000000000001</v>
      </c>
      <c r="R9" s="14"/>
      <c r="S9" s="14"/>
      <c r="T9" s="14"/>
      <c r="U9" s="14"/>
      <c r="V9" s="14"/>
      <c r="W9" s="14"/>
      <c r="X9" s="14"/>
      <c r="Y9" s="14"/>
      <c r="Z9" s="18"/>
    </row>
    <row r="10" spans="1:26" x14ac:dyDescent="0.3">
      <c r="A10" s="225" t="s">
        <v>331</v>
      </c>
      <c r="B10" s="71">
        <f>'SO 04 oplotenie5885'!I97-Rekapitulácia!D10</f>
        <v>0</v>
      </c>
      <c r="C10" s="71">
        <f>'SO 04 oplotenie5885'!P25</f>
        <v>0</v>
      </c>
      <c r="D10" s="71">
        <f>'SO 04 oplotenie5885'!P17</f>
        <v>0</v>
      </c>
      <c r="E10" s="71">
        <f>'SO 04 oplotenie5885'!P16</f>
        <v>0</v>
      </c>
      <c r="F10" s="71">
        <f>'SO 04 oplotenie5885'!P14</f>
        <v>0</v>
      </c>
      <c r="G10" s="226">
        <f>B10+C10+D10+E10+F10</f>
        <v>0</v>
      </c>
      <c r="H10" s="14"/>
      <c r="I10" s="14"/>
      <c r="J10" s="14"/>
      <c r="K10" s="14">
        <f>'SO 04 oplotenie5885'!K97</f>
        <v>0</v>
      </c>
      <c r="L10" s="14"/>
      <c r="M10" s="14"/>
      <c r="N10" s="14"/>
      <c r="O10" s="14"/>
      <c r="P10" s="14"/>
      <c r="Q10" s="14">
        <v>30.126000000000001</v>
      </c>
      <c r="R10" s="14"/>
      <c r="S10" s="14"/>
      <c r="T10" s="14"/>
      <c r="U10" s="14"/>
      <c r="V10" s="14"/>
      <c r="W10" s="14"/>
      <c r="X10" s="14"/>
      <c r="Y10" s="14"/>
      <c r="Z10" s="18"/>
    </row>
    <row r="11" spans="1:26" x14ac:dyDescent="0.3">
      <c r="A11" s="228" t="s">
        <v>332</v>
      </c>
      <c r="B11" s="229">
        <f>SUM(B7:B10)</f>
        <v>0</v>
      </c>
      <c r="C11" s="229">
        <f>SUM(C7:C10)</f>
        <v>0</v>
      </c>
      <c r="D11" s="229">
        <f>SUM(D7:D10)</f>
        <v>0</v>
      </c>
      <c r="E11" s="229">
        <f>SUM(E7:E10)</f>
        <v>0</v>
      </c>
      <c r="F11" s="229">
        <f>SUM(F7:F10)</f>
        <v>0</v>
      </c>
      <c r="G11" s="229">
        <f>SUM(G7:G10)-SUM(Z7:Z10)</f>
        <v>0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x14ac:dyDescent="0.3">
      <c r="A12" s="132" t="s">
        <v>333</v>
      </c>
      <c r="B12" s="227">
        <f>G11-SUM(Rekapitulácia!K7:'Rekapitulácia'!K10)*1</f>
        <v>0</v>
      </c>
      <c r="C12" s="227"/>
      <c r="D12" s="227"/>
      <c r="E12" s="227"/>
      <c r="F12" s="227"/>
      <c r="G12" s="227">
        <f>ROUND(((ROUND(B12,2)*23)/100),2)*1</f>
        <v>0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x14ac:dyDescent="0.3">
      <c r="A13" s="136" t="s">
        <v>334</v>
      </c>
      <c r="B13" s="223">
        <f>(G11-B12)</f>
        <v>0</v>
      </c>
      <c r="C13" s="223"/>
      <c r="D13" s="223"/>
      <c r="E13" s="223"/>
      <c r="F13" s="223"/>
      <c r="G13" s="223">
        <f>ROUND(((ROUND(B13,2)*0)/100),2)</f>
        <v>0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x14ac:dyDescent="0.3">
      <c r="A14" s="230" t="s">
        <v>335</v>
      </c>
      <c r="B14" s="231"/>
      <c r="C14" s="231"/>
      <c r="D14" s="231"/>
      <c r="E14" s="231"/>
      <c r="F14" s="231"/>
      <c r="G14" s="231">
        <f>SUM(G11:G13)</f>
        <v>0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x14ac:dyDescent="0.3"/>
    <row r="16" spans="1:26" x14ac:dyDescent="0.3"/>
    <row r="17" x14ac:dyDescent="0.3"/>
    <row r="18" x14ac:dyDescent="0.3"/>
    <row r="19" x14ac:dyDescent="0.3"/>
  </sheetData>
  <mergeCells count="2">
    <mergeCell ref="A2:E2"/>
    <mergeCell ref="A3:E4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63977-DDDA-4529-9123-9ADD6F0EBA7E}">
  <dimension ref="A1:AA47"/>
  <sheetViews>
    <sheetView workbookViewId="0">
      <selection activeCell="G6" sqref="G6"/>
    </sheetView>
  </sheetViews>
  <sheetFormatPr defaultColWidth="0" defaultRowHeight="14.4" zeroHeight="1" x14ac:dyDescent="0.3"/>
  <cols>
    <col min="1" max="1" width="1.5546875" customWidth="1"/>
    <col min="2" max="2" width="8.5546875" customWidth="1"/>
    <col min="3" max="4" width="10.5546875" customWidth="1"/>
    <col min="5" max="5" width="12.5546875" customWidth="1"/>
    <col min="6" max="9" width="10.5546875" customWidth="1"/>
    <col min="10" max="10" width="1.5546875" customWidth="1"/>
    <col min="11" max="26" width="0" hidden="1" customWidth="1"/>
    <col min="27" max="27" width="8.6640625" customWidth="1"/>
    <col min="28" max="16384" width="8.6640625" hidden="1"/>
  </cols>
  <sheetData>
    <row r="1" spans="1:23" ht="3" customHeight="1" x14ac:dyDescent="0.3">
      <c r="A1" s="123"/>
      <c r="B1" s="123"/>
      <c r="C1" s="123"/>
      <c r="D1" s="123"/>
      <c r="E1" s="123"/>
      <c r="F1" s="123"/>
      <c r="G1" s="123"/>
      <c r="H1" s="123"/>
      <c r="I1" s="124"/>
      <c r="J1" s="107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>
        <v>30.126000000000001</v>
      </c>
    </row>
    <row r="2" spans="1:23" ht="27.9" customHeight="1" x14ac:dyDescent="0.3">
      <c r="A2" s="123"/>
      <c r="B2" s="274" t="s">
        <v>336</v>
      </c>
      <c r="C2" s="275"/>
      <c r="D2" s="275"/>
      <c r="E2" s="275"/>
      <c r="F2" s="275"/>
      <c r="G2" s="275"/>
      <c r="H2" s="275"/>
      <c r="I2" s="276"/>
      <c r="J2" s="277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</row>
    <row r="3" spans="1:23" ht="27.9" customHeight="1" x14ac:dyDescent="0.3">
      <c r="A3" s="123"/>
      <c r="B3" s="278" t="s">
        <v>1</v>
      </c>
      <c r="C3" s="279"/>
      <c r="D3" s="279"/>
      <c r="E3" s="279"/>
      <c r="F3" s="279"/>
      <c r="G3" s="279"/>
      <c r="H3" s="279"/>
      <c r="I3" s="280"/>
      <c r="J3" s="281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</row>
    <row r="4" spans="1:23" ht="27.9" customHeight="1" x14ac:dyDescent="0.3">
      <c r="A4" s="33"/>
      <c r="B4" s="29"/>
      <c r="C4" s="30"/>
      <c r="D4" s="31"/>
      <c r="E4" s="31"/>
      <c r="F4" s="31" t="s">
        <v>3</v>
      </c>
      <c r="G4" s="31"/>
      <c r="H4" s="31"/>
      <c r="I4" s="32"/>
      <c r="J4" s="107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</row>
    <row r="5" spans="1:23" ht="20.100000000000001" customHeight="1" x14ac:dyDescent="0.3">
      <c r="A5" s="33"/>
      <c r="B5" s="34"/>
      <c r="C5" s="30"/>
      <c r="D5" s="31"/>
      <c r="E5" s="31"/>
      <c r="F5" s="31" t="s">
        <v>4</v>
      </c>
      <c r="G5" s="31"/>
      <c r="H5" s="31"/>
      <c r="I5" s="32"/>
      <c r="J5" s="107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</row>
    <row r="6" spans="1:23" ht="20.100000000000001" customHeight="1" x14ac:dyDescent="0.3">
      <c r="A6" s="33"/>
      <c r="B6" s="34" t="s">
        <v>5</v>
      </c>
      <c r="C6" s="30"/>
      <c r="D6" s="31" t="s">
        <v>6</v>
      </c>
      <c r="E6" s="31"/>
      <c r="F6" s="31" t="s">
        <v>7</v>
      </c>
      <c r="G6" s="31"/>
      <c r="H6" s="31"/>
      <c r="I6" s="32"/>
      <c r="J6" s="107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</row>
    <row r="7" spans="1:23" ht="20.100000000000001" customHeight="1" x14ac:dyDescent="0.3">
      <c r="A7" s="33"/>
      <c r="B7" s="282" t="s">
        <v>348</v>
      </c>
      <c r="C7" s="283"/>
      <c r="D7" s="283"/>
      <c r="E7" s="283"/>
      <c r="F7" s="283"/>
      <c r="G7" s="283"/>
      <c r="H7" s="284"/>
      <c r="I7" s="32"/>
      <c r="J7" s="107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</row>
    <row r="8" spans="1:23" ht="20.100000000000001" customHeight="1" x14ac:dyDescent="0.3">
      <c r="A8" s="33"/>
      <c r="B8" s="34" t="s">
        <v>349</v>
      </c>
      <c r="C8" s="30"/>
      <c r="D8" s="31"/>
      <c r="E8" s="31"/>
      <c r="F8" s="31" t="s">
        <v>11</v>
      </c>
      <c r="G8" s="31"/>
      <c r="H8" s="31"/>
      <c r="I8" s="32"/>
      <c r="J8" s="107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</row>
    <row r="9" spans="1:23" ht="20.100000000000001" customHeight="1" x14ac:dyDescent="0.3">
      <c r="A9" s="33"/>
      <c r="B9" s="282" t="s">
        <v>12</v>
      </c>
      <c r="C9" s="283"/>
      <c r="D9" s="283"/>
      <c r="E9" s="283"/>
      <c r="F9" s="283"/>
      <c r="G9" s="283"/>
      <c r="H9" s="284"/>
      <c r="I9" s="32"/>
      <c r="J9" s="107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</row>
    <row r="10" spans="1:23" ht="20.100000000000001" customHeight="1" x14ac:dyDescent="0.3">
      <c r="A10" s="33"/>
      <c r="B10" s="34" t="s">
        <v>10</v>
      </c>
      <c r="C10" s="30"/>
      <c r="D10" s="31"/>
      <c r="E10" s="31"/>
      <c r="F10" s="31" t="s">
        <v>11</v>
      </c>
      <c r="G10" s="31"/>
      <c r="H10" s="31"/>
      <c r="I10" s="32"/>
      <c r="J10" s="107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</row>
    <row r="11" spans="1:23" ht="20.100000000000001" customHeight="1" x14ac:dyDescent="0.3">
      <c r="A11" s="33"/>
      <c r="B11" s="282" t="s">
        <v>13</v>
      </c>
      <c r="C11" s="283"/>
      <c r="D11" s="283"/>
      <c r="E11" s="283"/>
      <c r="F11" s="283"/>
      <c r="G11" s="283"/>
      <c r="H11" s="284"/>
      <c r="I11" s="32"/>
      <c r="J11" s="107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4"/>
    </row>
    <row r="12" spans="1:23" ht="20.100000000000001" customHeight="1" x14ac:dyDescent="0.3">
      <c r="A12" s="33"/>
      <c r="B12" s="34" t="s">
        <v>10</v>
      </c>
      <c r="C12" s="30"/>
      <c r="D12" s="31"/>
      <c r="E12" s="31"/>
      <c r="F12" s="31" t="s">
        <v>11</v>
      </c>
      <c r="G12" s="31"/>
      <c r="H12" s="31"/>
      <c r="I12" s="32"/>
      <c r="J12" s="107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</row>
    <row r="13" spans="1:23" ht="20.100000000000001" customHeight="1" x14ac:dyDescent="0.3">
      <c r="A13" s="33"/>
      <c r="B13" s="38"/>
      <c r="C13" s="39"/>
      <c r="D13" s="40"/>
      <c r="E13" s="40"/>
      <c r="F13" s="40"/>
      <c r="G13" s="40"/>
      <c r="H13" s="40"/>
      <c r="I13" s="41"/>
      <c r="J13" s="107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</row>
    <row r="14" spans="1:23" ht="20.100000000000001" customHeight="1" x14ac:dyDescent="0.3">
      <c r="A14" s="33"/>
      <c r="B14" s="42" t="s">
        <v>14</v>
      </c>
      <c r="C14" s="43" t="s">
        <v>15</v>
      </c>
      <c r="D14" s="44" t="s">
        <v>16</v>
      </c>
      <c r="E14" s="45" t="s">
        <v>17</v>
      </c>
      <c r="F14" s="273" t="s">
        <v>326</v>
      </c>
      <c r="G14" s="256"/>
      <c r="H14" s="45"/>
      <c r="I14" s="241">
        <f>'SO 01 príprava podkladu -5882'!P14+'SO 02 elektrika + optika 5883'!P14+'SO 03 brány5884'!P14+'SO 04 oplotenie5885'!P14</f>
        <v>0</v>
      </c>
      <c r="J14" s="107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</row>
    <row r="15" spans="1:23" ht="20.100000000000001" customHeight="1" x14ac:dyDescent="0.3">
      <c r="A15" s="33"/>
      <c r="B15" s="52" t="s">
        <v>19</v>
      </c>
      <c r="C15" s="53">
        <f>'SO 01 príprava podkladu -5882'!C15+'SO 02 elektrika + optika 5883'!C15+'SO 03 brány5884'!C15+'SO 04 oplotenie5885'!C15</f>
        <v>0</v>
      </c>
      <c r="D15" s="54">
        <f>'SO 01 príprava podkladu -5882'!D15+'SO 02 elektrika + optika 5883'!D15+'SO 03 brány5884'!D15+'SO 04 oplotenie5885'!D15</f>
        <v>0</v>
      </c>
      <c r="E15" s="55">
        <f>'SO 01 príprava podkladu -5882'!E15+'SO 02 elektrika + optika 5883'!E15+'SO 03 brány5884'!E15+'SO 04 oplotenie5885'!E15</f>
        <v>0</v>
      </c>
      <c r="F15" s="263"/>
      <c r="G15" s="260"/>
      <c r="H15" s="13"/>
      <c r="I15" s="242"/>
      <c r="J15" s="107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</row>
    <row r="16" spans="1:23" ht="20.100000000000001" customHeight="1" x14ac:dyDescent="0.3">
      <c r="A16" s="33"/>
      <c r="B16" s="42" t="s">
        <v>20</v>
      </c>
      <c r="C16" s="235">
        <f>'SO 01 príprava podkladu -5882'!C16+'SO 02 elektrika + optika 5883'!C16+'SO 03 brány5884'!C16+'SO 04 oplotenie5885'!C16</f>
        <v>0</v>
      </c>
      <c r="D16" s="236">
        <f>'SO 01 príprava podkladu -5882'!D16+'SO 02 elektrika + optika 5883'!D16+'SO 03 brány5884'!D16+'SO 04 oplotenie5885'!D16</f>
        <v>0</v>
      </c>
      <c r="E16" s="237">
        <f>'SO 01 príprava podkladu -5882'!E16+'SO 02 elektrika + optika 5883'!E16+'SO 03 brány5884'!E16+'SO 04 oplotenie5885'!E16</f>
        <v>0</v>
      </c>
      <c r="F16" s="264" t="s">
        <v>337</v>
      </c>
      <c r="G16" s="256"/>
      <c r="H16" s="237"/>
      <c r="I16" s="243">
        <f>Rekapitulácia!E11</f>
        <v>0</v>
      </c>
      <c r="J16" s="107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</row>
    <row r="17" spans="1:22" ht="20.100000000000001" customHeight="1" x14ac:dyDescent="0.3">
      <c r="A17" s="33"/>
      <c r="B17" s="52" t="s">
        <v>338</v>
      </c>
      <c r="C17" s="53">
        <f>'SO 01 príprava podkladu -5882'!C17+'SO 02 elektrika + optika 5883'!C17+'SO 03 brány5884'!C17+'SO 04 oplotenie5885'!C17</f>
        <v>0</v>
      </c>
      <c r="D17" s="54">
        <f>'SO 01 príprava podkladu -5882'!D17+'SO 02 elektrika + optika 5883'!D17+'SO 03 brány5884'!D17+'SO 04 oplotenie5885'!D17</f>
        <v>0</v>
      </c>
      <c r="E17" s="55">
        <f>'SO 01 príprava podkladu -5882'!E17+'SO 02 elektrika + optika 5883'!E17+'SO 03 brány5884'!E17+'SO 04 oplotenie5885'!E17</f>
        <v>0</v>
      </c>
      <c r="F17" s="265" t="s">
        <v>23</v>
      </c>
      <c r="G17" s="266"/>
      <c r="H17" s="55"/>
      <c r="I17" s="242">
        <f>Rekapitulácia!D11</f>
        <v>0</v>
      </c>
      <c r="J17" s="107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</row>
    <row r="18" spans="1:22" ht="20.100000000000001" customHeight="1" x14ac:dyDescent="0.3">
      <c r="A18" s="33"/>
      <c r="B18" s="69" t="s">
        <v>24</v>
      </c>
      <c r="C18" s="70">
        <f>'SO 01 príprava podkladu -5882'!C18+'SO 02 elektrika + optika 5883'!C18+'SO 03 brány5884'!C18+'SO 04 oplotenie5885'!C18</f>
        <v>0</v>
      </c>
      <c r="D18" s="71">
        <f>'SO 01 príprava podkladu -5882'!D18+'SO 02 elektrika + optika 5883'!D18+'SO 03 brány5884'!D18+'SO 04 oplotenie5885'!D18</f>
        <v>0</v>
      </c>
      <c r="E18" s="72">
        <f>'SO 01 príprava podkladu -5882'!E18+'SO 02 elektrika + optika 5883'!E18+'SO 03 brány5884'!E18+'SO 04 oplotenie5885'!E18</f>
        <v>0</v>
      </c>
      <c r="F18" s="267"/>
      <c r="G18" s="268"/>
      <c r="H18" s="72"/>
      <c r="I18" s="244"/>
      <c r="J18" s="107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</row>
    <row r="19" spans="1:22" ht="20.100000000000001" customHeight="1" x14ac:dyDescent="0.3">
      <c r="A19" s="33"/>
      <c r="B19" s="69" t="s">
        <v>25</v>
      </c>
      <c r="C19" s="76">
        <f>'SO 01 príprava podkladu -5882'!C19+'SO 02 elektrika + optika 5883'!C19+'SO 03 brány5884'!C19+'SO 04 oplotenie5885'!C19</f>
        <v>0</v>
      </c>
      <c r="D19" s="77">
        <f>'SO 01 príprava podkladu -5882'!D19+'SO 02 elektrika + optika 5883'!D19+'SO 03 brány5884'!D19+'SO 04 oplotenie5885'!D19</f>
        <v>0</v>
      </c>
      <c r="E19" s="72">
        <f>'SO 01 príprava podkladu -5882'!E19+'SO 02 elektrika + optika 5883'!E19+'SO 03 brány5884'!E19+'SO 04 oplotenie5885'!E19</f>
        <v>0</v>
      </c>
      <c r="F19" s="269"/>
      <c r="G19" s="270"/>
      <c r="H19" s="72"/>
      <c r="I19" s="244"/>
      <c r="J19" s="107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</row>
    <row r="20" spans="1:22" ht="20.100000000000001" customHeight="1" x14ac:dyDescent="0.3">
      <c r="A20" s="33"/>
      <c r="B20" s="78" t="s">
        <v>26</v>
      </c>
      <c r="C20" s="79"/>
      <c r="D20" s="80"/>
      <c r="E20" s="81">
        <f>SUM(E15:E19)</f>
        <v>0</v>
      </c>
      <c r="F20" s="261" t="s">
        <v>26</v>
      </c>
      <c r="G20" s="256"/>
      <c r="H20" s="237"/>
      <c r="I20" s="245">
        <f>SUM(I14:I18)</f>
        <v>0</v>
      </c>
      <c r="J20" s="107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</row>
    <row r="21" spans="1:22" ht="20.100000000000001" customHeight="1" x14ac:dyDescent="0.3">
      <c r="A21" s="33"/>
      <c r="B21" s="35" t="s">
        <v>323</v>
      </c>
      <c r="C21" s="83"/>
      <c r="D21" s="57"/>
      <c r="E21" s="57"/>
      <c r="F21" s="271" t="s">
        <v>323</v>
      </c>
      <c r="G21" s="268"/>
      <c r="H21" s="55"/>
      <c r="I21" s="242"/>
      <c r="J21" s="107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</row>
    <row r="22" spans="1:22" ht="20.100000000000001" customHeight="1" x14ac:dyDescent="0.3">
      <c r="A22" s="33"/>
      <c r="B22" s="34" t="s">
        <v>339</v>
      </c>
      <c r="C22" s="84"/>
      <c r="D22" s="74"/>
      <c r="E22" s="74">
        <f>'SO 01 príprava podkladu -5882'!E21+'SO 02 elektrika + optika 5883'!E21+'SO 03 brány5884'!E21+'SO 04 oplotenie5885'!E21</f>
        <v>0</v>
      </c>
      <c r="F22" s="271" t="s">
        <v>340</v>
      </c>
      <c r="G22" s="268"/>
      <c r="H22" s="72"/>
      <c r="I22" s="244">
        <f>'SO 01 príprava podkladu -5882'!P21+'SO 02 elektrika + optika 5883'!P21+'SO 03 brány5884'!P21+'SO 04 oplotenie5885'!P21</f>
        <v>0</v>
      </c>
      <c r="J22" s="107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</row>
    <row r="23" spans="1:22" ht="20.100000000000001" customHeight="1" x14ac:dyDescent="0.3">
      <c r="A23" s="33"/>
      <c r="B23" s="34" t="s">
        <v>341</v>
      </c>
      <c r="C23" s="84"/>
      <c r="D23" s="74"/>
      <c r="E23" s="74">
        <f>'SO 01 príprava podkladu -5882'!E22+'SO 02 elektrika + optika 5883'!E22+'SO 03 brány5884'!E22+'SO 04 oplotenie5885'!E22</f>
        <v>0</v>
      </c>
      <c r="F23" s="271" t="s">
        <v>342</v>
      </c>
      <c r="G23" s="268"/>
      <c r="H23" s="72"/>
      <c r="I23" s="244">
        <f>'SO 01 príprava podkladu -5882'!P22+'SO 02 elektrika + optika 5883'!P22+'SO 03 brány5884'!P22+'SO 04 oplotenie5885'!P22</f>
        <v>0</v>
      </c>
      <c r="J23" s="107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</row>
    <row r="24" spans="1:22" ht="20.100000000000001" customHeight="1" x14ac:dyDescent="0.3">
      <c r="A24" s="33"/>
      <c r="B24" s="34" t="s">
        <v>343</v>
      </c>
      <c r="C24" s="84"/>
      <c r="D24" s="74"/>
      <c r="E24" s="74">
        <f>'SO 01 príprava podkladu -5882'!E23+'SO 02 elektrika + optika 5883'!E23+'SO 03 brány5884'!E23+'SO 04 oplotenie5885'!E23</f>
        <v>0</v>
      </c>
      <c r="F24" s="271" t="s">
        <v>344</v>
      </c>
      <c r="G24" s="268"/>
      <c r="H24" s="72"/>
      <c r="I24" s="244">
        <f>'SO 01 príprava podkladu -5882'!P23+'SO 02 elektrika + optika 5883'!P23+'SO 03 brány5884'!P23+'SO 04 oplotenie5885'!P23</f>
        <v>0</v>
      </c>
      <c r="J24" s="107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</row>
    <row r="25" spans="1:22" ht="20.100000000000001" customHeight="1" x14ac:dyDescent="0.3">
      <c r="A25" s="33"/>
      <c r="B25" s="34"/>
      <c r="C25" s="84"/>
      <c r="D25" s="74"/>
      <c r="E25" s="74"/>
      <c r="F25" s="272" t="s">
        <v>26</v>
      </c>
      <c r="G25" s="258"/>
      <c r="H25" s="72"/>
      <c r="I25" s="246">
        <f>SUM(E21:E24)+SUM(I21:I24)</f>
        <v>0</v>
      </c>
      <c r="J25" s="107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</row>
    <row r="26" spans="1:22" ht="20.100000000000001" customHeight="1" x14ac:dyDescent="0.3">
      <c r="A26" s="33"/>
      <c r="B26" s="119" t="s">
        <v>33</v>
      </c>
      <c r="C26" s="238"/>
      <c r="D26" s="239"/>
      <c r="E26" s="98"/>
      <c r="F26" s="261" t="s">
        <v>34</v>
      </c>
      <c r="G26" s="262"/>
      <c r="H26" s="240"/>
      <c r="I26" s="247"/>
      <c r="J26" s="107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</row>
    <row r="27" spans="1:22" ht="20.100000000000001" customHeight="1" x14ac:dyDescent="0.3">
      <c r="A27" s="33"/>
      <c r="B27" s="95"/>
      <c r="C27" s="101"/>
      <c r="D27" s="104"/>
      <c r="E27" s="105"/>
      <c r="F27" s="254" t="s">
        <v>35</v>
      </c>
      <c r="G27" s="255"/>
      <c r="H27" s="55"/>
      <c r="I27" s="242">
        <f>E20+I20+I25</f>
        <v>0</v>
      </c>
      <c r="J27" s="107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</row>
    <row r="28" spans="1:22" ht="20.100000000000001" customHeight="1" x14ac:dyDescent="0.3">
      <c r="A28" s="33"/>
      <c r="B28" s="106"/>
      <c r="C28" s="107"/>
      <c r="D28" s="33"/>
      <c r="E28" s="108"/>
      <c r="F28" s="256" t="s">
        <v>36</v>
      </c>
      <c r="G28" s="257"/>
      <c r="H28" s="237">
        <f>Rekapitulácia!B12</f>
        <v>0</v>
      </c>
      <c r="I28" s="243">
        <f>ROUND(((ROUND(H28,2)*23)/100),2)*1</f>
        <v>0</v>
      </c>
      <c r="J28" s="107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</row>
    <row r="29" spans="1:22" ht="20.100000000000001" customHeight="1" x14ac:dyDescent="0.3">
      <c r="A29" s="33"/>
      <c r="B29" s="106"/>
      <c r="C29" s="107"/>
      <c r="D29" s="33"/>
      <c r="E29" s="108"/>
      <c r="F29" s="258" t="s">
        <v>37</v>
      </c>
      <c r="G29" s="259"/>
      <c r="H29" s="55">
        <f>Rekapitulácia!B13</f>
        <v>0</v>
      </c>
      <c r="I29" s="242">
        <f>ROUND(((ROUND(H29,2)*0)/100),2)</f>
        <v>0</v>
      </c>
      <c r="J29" s="107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</row>
    <row r="30" spans="1:22" ht="20.100000000000001" customHeight="1" x14ac:dyDescent="0.3">
      <c r="A30" s="33"/>
      <c r="B30" s="106"/>
      <c r="C30" s="107"/>
      <c r="D30" s="33"/>
      <c r="E30" s="108"/>
      <c r="F30" s="256" t="s">
        <v>38</v>
      </c>
      <c r="G30" s="257"/>
      <c r="H30" s="237"/>
      <c r="I30" s="245">
        <f>SUM(I27:I29)</f>
        <v>0</v>
      </c>
      <c r="J30" s="107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</row>
    <row r="31" spans="1:22" ht="20.100000000000001" customHeight="1" x14ac:dyDescent="0.3">
      <c r="A31" s="33"/>
      <c r="B31" s="114"/>
      <c r="C31" s="115"/>
      <c r="D31" s="116"/>
      <c r="E31" s="117"/>
      <c r="F31" s="255"/>
      <c r="G31" s="260"/>
      <c r="H31" s="55"/>
      <c r="I31" s="242"/>
      <c r="J31" s="107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</row>
    <row r="32" spans="1:22" ht="20.100000000000001" customHeight="1" x14ac:dyDescent="0.3">
      <c r="A32" s="33"/>
      <c r="B32" s="119" t="s">
        <v>39</v>
      </c>
      <c r="C32" s="120"/>
      <c r="D32" s="121"/>
      <c r="E32" s="104" t="s">
        <v>40</v>
      </c>
      <c r="F32" s="102"/>
      <c r="G32" s="121"/>
      <c r="H32" s="159"/>
      <c r="I32" s="248"/>
      <c r="J32" s="107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</row>
    <row r="33" spans="1:23" ht="20.100000000000001" customHeight="1" x14ac:dyDescent="0.3">
      <c r="A33" s="33"/>
      <c r="B33" s="95"/>
      <c r="C33" s="101"/>
      <c r="D33" s="102"/>
      <c r="E33" s="102"/>
      <c r="F33" s="102"/>
      <c r="G33" s="102"/>
      <c r="H33" s="102"/>
      <c r="I33" s="103"/>
      <c r="J33" s="107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</row>
    <row r="34" spans="1:23" ht="20.100000000000001" customHeight="1" x14ac:dyDescent="0.3">
      <c r="A34" s="33"/>
      <c r="B34" s="106"/>
      <c r="C34" s="107"/>
      <c r="D34" s="123"/>
      <c r="E34" s="123"/>
      <c r="F34" s="123"/>
      <c r="G34" s="123"/>
      <c r="H34" s="123"/>
      <c r="I34" s="124"/>
      <c r="J34" s="107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</row>
    <row r="35" spans="1:23" ht="20.100000000000001" customHeight="1" x14ac:dyDescent="0.3">
      <c r="A35" s="33"/>
      <c r="B35" s="106"/>
      <c r="C35" s="107"/>
      <c r="D35" s="123"/>
      <c r="E35" s="123"/>
      <c r="F35" s="123"/>
      <c r="G35" s="123"/>
      <c r="H35" s="123"/>
      <c r="I35" s="124"/>
      <c r="J35" s="107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</row>
    <row r="36" spans="1:23" ht="20.100000000000001" customHeight="1" x14ac:dyDescent="0.3">
      <c r="A36" s="33"/>
      <c r="B36" s="106"/>
      <c r="C36" s="107"/>
      <c r="D36" s="123"/>
      <c r="E36" s="123"/>
      <c r="F36" s="123"/>
      <c r="G36" s="123"/>
      <c r="H36" s="123"/>
      <c r="I36" s="124"/>
      <c r="J36" s="107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</row>
    <row r="37" spans="1:23" ht="20.100000000000001" customHeight="1" x14ac:dyDescent="0.3">
      <c r="A37" s="33"/>
      <c r="B37" s="114"/>
      <c r="C37" s="115"/>
      <c r="D37" s="9"/>
      <c r="E37" s="9"/>
      <c r="F37" s="9"/>
      <c r="G37" s="9"/>
      <c r="H37" s="9"/>
      <c r="I37" s="125"/>
      <c r="J37" s="107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</row>
    <row r="38" spans="1:23" ht="20.100000000000001" customHeight="1" x14ac:dyDescent="0.3">
      <c r="A38" s="33"/>
      <c r="B38" s="126"/>
      <c r="C38" s="127"/>
      <c r="D38" s="128"/>
      <c r="E38" s="128"/>
      <c r="F38" s="128"/>
      <c r="G38" s="128"/>
      <c r="H38" s="128"/>
      <c r="I38" s="129"/>
      <c r="J38" s="107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</row>
    <row r="39" spans="1:23" ht="20.100000000000001" customHeight="1" x14ac:dyDescent="0.3">
      <c r="A39" s="123"/>
      <c r="B39" s="123"/>
      <c r="C39" s="123"/>
      <c r="D39" s="123"/>
      <c r="E39" s="123"/>
      <c r="F39" s="123"/>
      <c r="G39" s="123"/>
      <c r="H39" s="123"/>
      <c r="I39" s="102"/>
      <c r="J39" s="123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</row>
    <row r="40" spans="1:23" ht="20.100000000000001" customHeight="1" x14ac:dyDescent="0.3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</row>
    <row r="41" spans="1:23" x14ac:dyDescent="0.3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</row>
    <row r="42" spans="1:23" x14ac:dyDescent="0.3">
      <c r="A42" s="234"/>
      <c r="B42" s="234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</row>
    <row r="43" spans="1:23" x14ac:dyDescent="0.3"/>
    <row r="44" spans="1:23" x14ac:dyDescent="0.3"/>
    <row r="45" spans="1:23" x14ac:dyDescent="0.3"/>
    <row r="46" spans="1:23" x14ac:dyDescent="0.3"/>
    <row r="47" spans="1:23" x14ac:dyDescent="0.3"/>
  </sheetData>
  <mergeCells count="23">
    <mergeCell ref="F14:G14"/>
    <mergeCell ref="B2:J2"/>
    <mergeCell ref="B3:J3"/>
    <mergeCell ref="B7:H7"/>
    <mergeCell ref="B9:H9"/>
    <mergeCell ref="B11:H11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7:G27"/>
    <mergeCell ref="F28:G28"/>
    <mergeCell ref="F29:G29"/>
    <mergeCell ref="F30:G30"/>
    <mergeCell ref="F31:G31"/>
  </mergeCells>
  <pageMargins left="0.7" right="0.7" top="0.75" bottom="0.75" header="0.3" footer="0.3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A3887-DC49-4C2E-AEDE-C9AFACDAC044}">
  <dimension ref="A1:AA1005"/>
  <sheetViews>
    <sheetView workbookViewId="0">
      <pane ySplit="1" topLeftCell="A104" activePane="bottomLeft" state="frozen"/>
      <selection pane="bottomLeft" activeCell="A44" sqref="A44"/>
    </sheetView>
  </sheetViews>
  <sheetFormatPr defaultColWidth="0" defaultRowHeight="14.4" zeroHeight="1" x14ac:dyDescent="0.3"/>
  <cols>
    <col min="1" max="1" width="1.5546875" customWidth="1"/>
    <col min="2" max="2" width="4.5546875" customWidth="1"/>
    <col min="3" max="3" width="12.5546875" customWidth="1"/>
    <col min="4" max="5" width="22.5546875" customWidth="1"/>
    <col min="6" max="7" width="9.5546875" customWidth="1"/>
    <col min="8" max="8" width="12.5546875" customWidth="1"/>
    <col min="9" max="9" width="10.5546875" customWidth="1"/>
    <col min="10" max="10" width="10.5546875" hidden="1" customWidth="1"/>
    <col min="11" max="15" width="0" hidden="1" customWidth="1"/>
    <col min="16" max="16" width="9.5546875" customWidth="1"/>
    <col min="17" max="18" width="0" hidden="1" customWidth="1"/>
    <col min="19" max="19" width="9.5546875" customWidth="1"/>
    <col min="20" max="21" width="0" hidden="1" customWidth="1"/>
    <col min="22" max="22" width="7.5546875" customWidth="1"/>
    <col min="23" max="23" width="2.5546875" customWidth="1"/>
    <col min="24" max="26" width="0" hidden="1" customWidth="1"/>
    <col min="27" max="27" width="8.6640625" hidden="1" customWidth="1"/>
  </cols>
  <sheetData>
    <row r="1" spans="1:26" ht="35.1" customHeight="1" x14ac:dyDescent="0.3">
      <c r="A1" s="23"/>
      <c r="B1" s="334" t="s">
        <v>0</v>
      </c>
      <c r="C1" s="335"/>
      <c r="D1" s="24"/>
      <c r="E1" s="336" t="s">
        <v>41</v>
      </c>
      <c r="F1" s="337"/>
      <c r="G1" s="25"/>
      <c r="H1" s="297" t="s">
        <v>53</v>
      </c>
      <c r="I1" s="298"/>
      <c r="J1" s="26"/>
      <c r="K1" s="26"/>
      <c r="L1" s="26"/>
      <c r="M1" s="26"/>
      <c r="N1" s="26"/>
      <c r="O1" s="26"/>
      <c r="P1" s="26"/>
      <c r="Q1" s="24"/>
      <c r="R1" s="24"/>
      <c r="S1" s="24"/>
      <c r="T1" s="24"/>
      <c r="U1" s="24"/>
      <c r="V1" s="24"/>
      <c r="W1" s="27">
        <v>30.126000000000001</v>
      </c>
      <c r="X1" s="13"/>
      <c r="Y1" s="13"/>
      <c r="Z1" s="13"/>
    </row>
    <row r="2" spans="1:26" ht="35.1" customHeight="1" x14ac:dyDescent="0.3">
      <c r="A2" s="28"/>
      <c r="B2" s="316" t="s">
        <v>0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9"/>
      <c r="W2" s="27"/>
      <c r="X2" s="13"/>
      <c r="Y2" s="13"/>
      <c r="Z2" s="13"/>
    </row>
    <row r="3" spans="1:26" ht="20.100000000000001" customHeight="1" x14ac:dyDescent="0.3">
      <c r="A3" s="28"/>
      <c r="B3" s="340" t="s">
        <v>1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2"/>
      <c r="W3" s="27"/>
      <c r="X3" s="13"/>
      <c r="Y3" s="13"/>
      <c r="Z3" s="13"/>
    </row>
    <row r="4" spans="1:26" ht="20.100000000000001" customHeight="1" x14ac:dyDescent="0.3">
      <c r="A4" s="28"/>
      <c r="B4" s="29" t="s">
        <v>2</v>
      </c>
      <c r="C4" s="30"/>
      <c r="D4" s="31"/>
      <c r="E4" s="31"/>
      <c r="F4" s="31" t="s">
        <v>3</v>
      </c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2"/>
      <c r="W4" s="27"/>
      <c r="X4" s="13"/>
      <c r="Y4" s="13"/>
      <c r="Z4" s="13"/>
    </row>
    <row r="5" spans="1:26" ht="20.100000000000001" customHeight="1" x14ac:dyDescent="0.3">
      <c r="A5" s="33"/>
      <c r="B5" s="34"/>
      <c r="C5" s="30"/>
      <c r="D5" s="31"/>
      <c r="E5" s="31"/>
      <c r="F5" s="31" t="s">
        <v>4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2"/>
      <c r="W5" s="27"/>
      <c r="X5" s="13"/>
      <c r="Y5" s="13"/>
      <c r="Z5" s="13"/>
    </row>
    <row r="6" spans="1:26" ht="20.100000000000001" customHeight="1" x14ac:dyDescent="0.3">
      <c r="A6" s="33"/>
      <c r="B6" s="34" t="s">
        <v>5</v>
      </c>
      <c r="C6" s="30"/>
      <c r="D6" s="31" t="s">
        <v>6</v>
      </c>
      <c r="E6" s="31"/>
      <c r="F6" s="31" t="s">
        <v>7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2"/>
      <c r="W6" s="27"/>
      <c r="X6" s="13"/>
      <c r="Y6" s="13"/>
      <c r="Z6" s="13"/>
    </row>
    <row r="7" spans="1:26" ht="20.100000000000001" customHeight="1" x14ac:dyDescent="0.3">
      <c r="A7" s="33"/>
      <c r="B7" s="343" t="s">
        <v>348</v>
      </c>
      <c r="C7" s="344"/>
      <c r="D7" s="344"/>
      <c r="E7" s="344"/>
      <c r="F7" s="344"/>
      <c r="G7" s="344"/>
      <c r="H7" s="345"/>
      <c r="I7" s="30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2"/>
      <c r="W7" s="27"/>
      <c r="X7" s="13"/>
      <c r="Y7" s="13"/>
      <c r="Z7" s="13"/>
    </row>
    <row r="8" spans="1:26" ht="20.100000000000001" customHeight="1" x14ac:dyDescent="0.3">
      <c r="A8" s="33"/>
      <c r="B8" s="35" t="s">
        <v>10</v>
      </c>
      <c r="C8" s="36"/>
      <c r="D8" s="37"/>
      <c r="E8" s="37"/>
      <c r="F8" s="37" t="s">
        <v>11</v>
      </c>
      <c r="G8" s="37"/>
      <c r="H8" s="37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2"/>
      <c r="W8" s="27"/>
      <c r="X8" s="13"/>
      <c r="Y8" s="13"/>
      <c r="Z8" s="13"/>
    </row>
    <row r="9" spans="1:26" ht="20.100000000000001" customHeight="1" x14ac:dyDescent="0.3">
      <c r="A9" s="33"/>
      <c r="B9" s="282" t="s">
        <v>12</v>
      </c>
      <c r="C9" s="283"/>
      <c r="D9" s="283"/>
      <c r="E9" s="283"/>
      <c r="F9" s="283"/>
      <c r="G9" s="283"/>
      <c r="H9" s="284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2"/>
      <c r="W9" s="27"/>
      <c r="X9" s="13"/>
      <c r="Y9" s="13"/>
      <c r="Z9" s="13"/>
    </row>
    <row r="10" spans="1:26" ht="20.100000000000001" customHeight="1" x14ac:dyDescent="0.3">
      <c r="A10" s="33"/>
      <c r="B10" s="34" t="s">
        <v>10</v>
      </c>
      <c r="C10" s="30"/>
      <c r="D10" s="31"/>
      <c r="E10" s="31"/>
      <c r="F10" s="31" t="s">
        <v>11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2"/>
      <c r="W10" s="27"/>
      <c r="X10" s="13"/>
      <c r="Y10" s="13"/>
      <c r="Z10" s="13"/>
    </row>
    <row r="11" spans="1:26" ht="20.100000000000001" customHeight="1" x14ac:dyDescent="0.3">
      <c r="A11" s="33"/>
      <c r="B11" s="343" t="s">
        <v>13</v>
      </c>
      <c r="C11" s="344"/>
      <c r="D11" s="344"/>
      <c r="E11" s="344"/>
      <c r="F11" s="344"/>
      <c r="G11" s="344"/>
      <c r="H11" s="345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2"/>
      <c r="W11" s="27"/>
      <c r="X11" s="13"/>
      <c r="Y11" s="13"/>
      <c r="Z11" s="13"/>
    </row>
    <row r="12" spans="1:26" ht="20.100000000000001" customHeight="1" x14ac:dyDescent="0.3">
      <c r="A12" s="33"/>
      <c r="B12" s="34" t="s">
        <v>10</v>
      </c>
      <c r="C12" s="30"/>
      <c r="D12" s="31"/>
      <c r="E12" s="31"/>
      <c r="F12" s="31" t="s">
        <v>11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2"/>
      <c r="W12" s="27"/>
      <c r="X12" s="13"/>
      <c r="Y12" s="13"/>
      <c r="Z12" s="13"/>
    </row>
    <row r="13" spans="1:26" ht="20.100000000000001" customHeight="1" x14ac:dyDescent="0.3">
      <c r="A13" s="33"/>
      <c r="B13" s="38"/>
      <c r="C13" s="39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1"/>
      <c r="W13" s="27"/>
      <c r="X13" s="13"/>
      <c r="Y13" s="13"/>
      <c r="Z13" s="13"/>
    </row>
    <row r="14" spans="1:26" ht="20.100000000000001" customHeight="1" x14ac:dyDescent="0.3">
      <c r="A14" s="33"/>
      <c r="B14" s="42" t="s">
        <v>14</v>
      </c>
      <c r="C14" s="43" t="s">
        <v>15</v>
      </c>
      <c r="D14" s="44" t="s">
        <v>16</v>
      </c>
      <c r="E14" s="45" t="s">
        <v>17</v>
      </c>
      <c r="F14" s="273" t="s">
        <v>18</v>
      </c>
      <c r="G14" s="256"/>
      <c r="H14" s="325"/>
      <c r="I14" s="46"/>
      <c r="J14" s="46"/>
      <c r="K14" s="46"/>
      <c r="L14" s="46"/>
      <c r="M14" s="46"/>
      <c r="N14" s="46"/>
      <c r="O14" s="47"/>
      <c r="P14" s="48">
        <v>0</v>
      </c>
      <c r="Q14" s="49"/>
      <c r="R14" s="50"/>
      <c r="S14" s="50"/>
      <c r="T14" s="50"/>
      <c r="U14" s="50"/>
      <c r="V14" s="51"/>
      <c r="W14" s="27"/>
      <c r="X14" s="13"/>
      <c r="Y14" s="13"/>
      <c r="Z14" s="13"/>
    </row>
    <row r="15" spans="1:26" ht="20.100000000000001" customHeight="1" x14ac:dyDescent="0.3">
      <c r="A15" s="33"/>
      <c r="B15" s="52" t="s">
        <v>19</v>
      </c>
      <c r="C15" s="53">
        <f>'SO 01 príprava podkladu -5882'!E60</f>
        <v>0</v>
      </c>
      <c r="D15" s="54">
        <f>'SO 01 príprava podkladu -5882'!F60</f>
        <v>0</v>
      </c>
      <c r="E15" s="55">
        <f>'SO 01 príprava podkladu -5882'!G60</f>
        <v>0</v>
      </c>
      <c r="F15" s="263"/>
      <c r="G15" s="258"/>
      <c r="H15" s="327"/>
      <c r="I15" s="56"/>
      <c r="J15" s="56"/>
      <c r="K15" s="56"/>
      <c r="L15" s="56"/>
      <c r="M15" s="56"/>
      <c r="N15" s="56"/>
      <c r="O15" s="57"/>
      <c r="P15" s="58"/>
      <c r="Q15" s="36"/>
      <c r="R15" s="37"/>
      <c r="S15" s="37"/>
      <c r="T15" s="37"/>
      <c r="U15" s="37"/>
      <c r="V15" s="59"/>
      <c r="W15" s="27"/>
      <c r="X15" s="13"/>
      <c r="Y15" s="13"/>
      <c r="Z15" s="13"/>
    </row>
    <row r="16" spans="1:26" ht="20.100000000000001" customHeight="1" x14ac:dyDescent="0.3">
      <c r="A16" s="33"/>
      <c r="B16" s="60" t="s">
        <v>20</v>
      </c>
      <c r="C16" s="61">
        <f>'SO 01 príprava podkladu -5882'!E64</f>
        <v>0</v>
      </c>
      <c r="D16" s="11">
        <f>'SO 01 príprava podkladu -5882'!F64</f>
        <v>0</v>
      </c>
      <c r="E16" s="62">
        <f>'SO 01 príprava podkladu -5882'!G64</f>
        <v>0</v>
      </c>
      <c r="F16" s="267" t="s">
        <v>21</v>
      </c>
      <c r="G16" s="268"/>
      <c r="H16" s="284"/>
      <c r="I16" s="63"/>
      <c r="J16" s="63"/>
      <c r="K16" s="63"/>
      <c r="L16" s="63"/>
      <c r="M16" s="63"/>
      <c r="N16" s="63"/>
      <c r="O16" s="64"/>
      <c r="P16" s="65">
        <f>(SUM(Z81:Z118))</f>
        <v>0</v>
      </c>
      <c r="Q16" s="66"/>
      <c r="R16" s="67"/>
      <c r="S16" s="67"/>
      <c r="T16" s="67"/>
      <c r="U16" s="67"/>
      <c r="V16" s="68"/>
      <c r="W16" s="27"/>
      <c r="X16" s="13"/>
      <c r="Y16" s="13"/>
      <c r="Z16" s="13"/>
    </row>
    <row r="17" spans="1:26" ht="20.100000000000001" customHeight="1" x14ac:dyDescent="0.3">
      <c r="A17" s="33"/>
      <c r="B17" s="52" t="s">
        <v>22</v>
      </c>
      <c r="C17" s="53"/>
      <c r="D17" s="54"/>
      <c r="E17" s="55"/>
      <c r="F17" s="265" t="s">
        <v>23</v>
      </c>
      <c r="G17" s="266"/>
      <c r="H17" s="346"/>
      <c r="I17" s="56"/>
      <c r="J17" s="56"/>
      <c r="K17" s="56"/>
      <c r="L17" s="56"/>
      <c r="M17" s="56"/>
      <c r="N17" s="56"/>
      <c r="O17" s="57"/>
      <c r="P17" s="58">
        <v>0</v>
      </c>
      <c r="Q17" s="36"/>
      <c r="R17" s="37"/>
      <c r="S17" s="37"/>
      <c r="T17" s="37"/>
      <c r="U17" s="37"/>
      <c r="V17" s="59"/>
      <c r="W17" s="27"/>
      <c r="X17" s="13"/>
      <c r="Y17" s="13"/>
      <c r="Z17" s="13"/>
    </row>
    <row r="18" spans="1:26" ht="20.100000000000001" customHeight="1" x14ac:dyDescent="0.3">
      <c r="A18" s="33"/>
      <c r="B18" s="69" t="s">
        <v>24</v>
      </c>
      <c r="C18" s="70"/>
      <c r="D18" s="71"/>
      <c r="E18" s="72"/>
      <c r="F18" s="267"/>
      <c r="G18" s="268"/>
      <c r="H18" s="284"/>
      <c r="I18" s="73"/>
      <c r="J18" s="73"/>
      <c r="K18" s="73"/>
      <c r="L18" s="73"/>
      <c r="M18" s="73"/>
      <c r="N18" s="73"/>
      <c r="O18" s="74"/>
      <c r="P18" s="75"/>
      <c r="Q18" s="30"/>
      <c r="R18" s="31"/>
      <c r="S18" s="31"/>
      <c r="T18" s="31"/>
      <c r="U18" s="31"/>
      <c r="V18" s="32"/>
      <c r="W18" s="27"/>
      <c r="X18" s="13"/>
      <c r="Y18" s="13"/>
      <c r="Z18" s="13"/>
    </row>
    <row r="19" spans="1:26" ht="20.100000000000001" customHeight="1" x14ac:dyDescent="0.3">
      <c r="A19" s="33"/>
      <c r="B19" s="69" t="s">
        <v>25</v>
      </c>
      <c r="C19" s="76"/>
      <c r="D19" s="77"/>
      <c r="E19" s="72"/>
      <c r="F19" s="269"/>
      <c r="G19" s="270"/>
      <c r="H19" s="324"/>
      <c r="I19" s="73"/>
      <c r="J19" s="73"/>
      <c r="K19" s="73"/>
      <c r="L19" s="73"/>
      <c r="M19" s="73"/>
      <c r="N19" s="73"/>
      <c r="O19" s="74"/>
      <c r="P19" s="75"/>
      <c r="Q19" s="30"/>
      <c r="R19" s="31"/>
      <c r="S19" s="31"/>
      <c r="T19" s="31"/>
      <c r="U19" s="31"/>
      <c r="V19" s="32"/>
      <c r="W19" s="27"/>
      <c r="X19" s="13"/>
      <c r="Y19" s="13"/>
      <c r="Z19" s="13"/>
    </row>
    <row r="20" spans="1:26" ht="20.100000000000001" customHeight="1" x14ac:dyDescent="0.3">
      <c r="A20" s="33"/>
      <c r="B20" s="78" t="s">
        <v>26</v>
      </c>
      <c r="C20" s="79"/>
      <c r="D20" s="80"/>
      <c r="E20" s="81">
        <f>SUM(E15:E19)</f>
        <v>0</v>
      </c>
      <c r="F20" s="261" t="s">
        <v>26</v>
      </c>
      <c r="G20" s="256"/>
      <c r="H20" s="325"/>
      <c r="I20" s="46"/>
      <c r="J20" s="46"/>
      <c r="K20" s="46"/>
      <c r="L20" s="46"/>
      <c r="M20" s="46"/>
      <c r="N20" s="46"/>
      <c r="O20" s="47"/>
      <c r="P20" s="82">
        <f>SUM(P14:P19)</f>
        <v>0</v>
      </c>
      <c r="Q20" s="49"/>
      <c r="R20" s="50"/>
      <c r="S20" s="50"/>
      <c r="T20" s="50"/>
      <c r="U20" s="50"/>
      <c r="V20" s="51"/>
      <c r="W20" s="27"/>
      <c r="X20" s="13"/>
      <c r="Y20" s="13"/>
      <c r="Z20" s="13"/>
    </row>
    <row r="21" spans="1:26" ht="20.100000000000001" customHeight="1" x14ac:dyDescent="0.3">
      <c r="A21" s="33"/>
      <c r="B21" s="35" t="s">
        <v>27</v>
      </c>
      <c r="C21" s="83"/>
      <c r="D21" s="57"/>
      <c r="E21" s="57">
        <f>((E15*U22*0)+(E16*V22*0)+(E17*W22*0))/100</f>
        <v>0</v>
      </c>
      <c r="F21" s="271" t="s">
        <v>28</v>
      </c>
      <c r="G21" s="268"/>
      <c r="H21" s="284"/>
      <c r="I21" s="56"/>
      <c r="J21" s="56"/>
      <c r="K21" s="56"/>
      <c r="L21" s="56"/>
      <c r="M21" s="56"/>
      <c r="N21" s="56"/>
      <c r="O21" s="57"/>
      <c r="P21" s="58">
        <f>((E15*X22*0)+(E16*Y22*0)+(E17*Z22*0))/100</f>
        <v>0</v>
      </c>
      <c r="Q21" s="36"/>
      <c r="R21" s="37"/>
      <c r="S21" s="37"/>
      <c r="T21" s="37"/>
      <c r="U21" s="37"/>
      <c r="V21" s="59"/>
      <c r="W21" s="27"/>
      <c r="X21" s="13"/>
      <c r="Y21" s="13"/>
      <c r="Z21" s="13"/>
    </row>
    <row r="22" spans="1:26" ht="20.100000000000001" customHeight="1" x14ac:dyDescent="0.3">
      <c r="A22" s="33"/>
      <c r="B22" s="34" t="s">
        <v>29</v>
      </c>
      <c r="C22" s="84"/>
      <c r="D22" s="74"/>
      <c r="E22" s="74">
        <f>((E15*U23*0)+(E16*V23*0)+(E17*W23*0))/100</f>
        <v>0</v>
      </c>
      <c r="F22" s="271" t="s">
        <v>30</v>
      </c>
      <c r="G22" s="268"/>
      <c r="H22" s="284"/>
      <c r="I22" s="73"/>
      <c r="J22" s="73"/>
      <c r="K22" s="73"/>
      <c r="L22" s="73"/>
      <c r="M22" s="73"/>
      <c r="N22" s="73"/>
      <c r="O22" s="74"/>
      <c r="P22" s="75">
        <f>((E15*X23*0)+(E16*Y23*0)+(E17*Z23*0))/100</f>
        <v>0</v>
      </c>
      <c r="Q22" s="30"/>
      <c r="R22" s="31"/>
      <c r="S22" s="31"/>
      <c r="T22" s="31"/>
      <c r="U22" s="31">
        <v>1</v>
      </c>
      <c r="V22" s="85">
        <v>1</v>
      </c>
      <c r="W22" s="27">
        <v>1</v>
      </c>
      <c r="X22" s="13">
        <v>1</v>
      </c>
      <c r="Y22" s="13">
        <v>1</v>
      </c>
      <c r="Z22" s="13">
        <v>1</v>
      </c>
    </row>
    <row r="23" spans="1:26" ht="20.100000000000001" customHeight="1" x14ac:dyDescent="0.3">
      <c r="A23" s="33"/>
      <c r="B23" s="34" t="s">
        <v>31</v>
      </c>
      <c r="C23" s="84"/>
      <c r="D23" s="74"/>
      <c r="E23" s="74">
        <f>((E15*U24*0)+(E16*V24*0)+(E17*W24*0))/100</f>
        <v>0</v>
      </c>
      <c r="F23" s="271" t="s">
        <v>32</v>
      </c>
      <c r="G23" s="268"/>
      <c r="H23" s="284"/>
      <c r="I23" s="73"/>
      <c r="J23" s="73"/>
      <c r="K23" s="73"/>
      <c r="L23" s="73"/>
      <c r="M23" s="73"/>
      <c r="N23" s="73"/>
      <c r="O23" s="74"/>
      <c r="P23" s="75">
        <f>((E15*X24*0)+(E16*Y24*0)+(E17*Z24*0))/100</f>
        <v>0</v>
      </c>
      <c r="Q23" s="30"/>
      <c r="R23" s="31"/>
      <c r="S23" s="31"/>
      <c r="T23" s="31"/>
      <c r="U23" s="31">
        <v>1</v>
      </c>
      <c r="V23" s="85">
        <v>1</v>
      </c>
      <c r="W23" s="27">
        <v>0</v>
      </c>
      <c r="X23" s="13">
        <v>1</v>
      </c>
      <c r="Y23" s="13">
        <v>1</v>
      </c>
      <c r="Z23" s="13">
        <v>1</v>
      </c>
    </row>
    <row r="24" spans="1:26" ht="20.100000000000001" customHeight="1" x14ac:dyDescent="0.3">
      <c r="A24" s="33"/>
      <c r="B24" s="34"/>
      <c r="C24" s="84"/>
      <c r="D24" s="74"/>
      <c r="E24" s="74"/>
      <c r="F24" s="326"/>
      <c r="G24" s="258"/>
      <c r="H24" s="327"/>
      <c r="I24" s="73"/>
      <c r="J24" s="73"/>
      <c r="K24" s="73"/>
      <c r="L24" s="73"/>
      <c r="M24" s="73"/>
      <c r="N24" s="73"/>
      <c r="O24" s="74"/>
      <c r="P24" s="75"/>
      <c r="Q24" s="30"/>
      <c r="R24" s="31"/>
      <c r="S24" s="31"/>
      <c r="T24" s="31"/>
      <c r="U24" s="31">
        <v>1</v>
      </c>
      <c r="V24" s="85">
        <v>1</v>
      </c>
      <c r="W24" s="27">
        <v>1</v>
      </c>
      <c r="X24" s="13">
        <v>1</v>
      </c>
      <c r="Y24" s="13">
        <v>1</v>
      </c>
      <c r="Z24" s="13">
        <v>0</v>
      </c>
    </row>
    <row r="25" spans="1:26" ht="20.100000000000001" customHeight="1" x14ac:dyDescent="0.3">
      <c r="A25" s="33"/>
      <c r="B25" s="86"/>
      <c r="C25" s="87"/>
      <c r="D25" s="88"/>
      <c r="E25" s="89"/>
      <c r="F25" s="328" t="s">
        <v>26</v>
      </c>
      <c r="G25" s="329"/>
      <c r="H25" s="330"/>
      <c r="I25" s="90"/>
      <c r="J25" s="90"/>
      <c r="K25" s="90"/>
      <c r="L25" s="90"/>
      <c r="M25" s="90"/>
      <c r="N25" s="90"/>
      <c r="O25" s="88"/>
      <c r="P25" s="91">
        <f>SUM(E21:E24)+SUM(P21:P24)</f>
        <v>0</v>
      </c>
      <c r="Q25" s="92"/>
      <c r="R25" s="93"/>
      <c r="S25" s="93"/>
      <c r="T25" s="93"/>
      <c r="U25" s="93"/>
      <c r="V25" s="94"/>
      <c r="W25" s="27"/>
      <c r="X25" s="13"/>
      <c r="Y25" s="13"/>
      <c r="Z25" s="13"/>
    </row>
    <row r="26" spans="1:26" ht="20.100000000000001" customHeight="1" x14ac:dyDescent="0.3">
      <c r="A26" s="33"/>
      <c r="B26" s="95" t="s">
        <v>33</v>
      </c>
      <c r="C26" s="96"/>
      <c r="D26" s="97"/>
      <c r="E26" s="98"/>
      <c r="F26" s="261" t="s">
        <v>34</v>
      </c>
      <c r="G26" s="331"/>
      <c r="H26" s="332"/>
      <c r="I26" s="99"/>
      <c r="J26" s="99"/>
      <c r="K26" s="99"/>
      <c r="L26" s="99"/>
      <c r="M26" s="99"/>
      <c r="N26" s="99"/>
      <c r="O26" s="97"/>
      <c r="P26" s="100"/>
      <c r="Q26" s="101"/>
      <c r="R26" s="102"/>
      <c r="S26" s="102"/>
      <c r="T26" s="102"/>
      <c r="U26" s="102"/>
      <c r="V26" s="103"/>
      <c r="W26" s="27"/>
      <c r="X26" s="13"/>
      <c r="Y26" s="13"/>
      <c r="Z26" s="13"/>
    </row>
    <row r="27" spans="1:26" ht="20.100000000000001" customHeight="1" x14ac:dyDescent="0.3">
      <c r="A27" s="33"/>
      <c r="B27" s="95"/>
      <c r="C27" s="101"/>
      <c r="D27" s="104"/>
      <c r="E27" s="105"/>
      <c r="F27" s="254" t="s">
        <v>35</v>
      </c>
      <c r="G27" s="255"/>
      <c r="H27" s="333"/>
      <c r="I27" s="56"/>
      <c r="J27" s="56"/>
      <c r="K27" s="56"/>
      <c r="L27" s="56"/>
      <c r="M27" s="56"/>
      <c r="N27" s="56"/>
      <c r="O27" s="57"/>
      <c r="P27" s="58">
        <f>E20+P20+E25+P25</f>
        <v>0</v>
      </c>
      <c r="Q27" s="36"/>
      <c r="R27" s="37"/>
      <c r="S27" s="37"/>
      <c r="T27" s="37"/>
      <c r="U27" s="37"/>
      <c r="V27" s="59"/>
      <c r="W27" s="27"/>
      <c r="X27" s="13"/>
      <c r="Y27" s="13"/>
      <c r="Z27" s="13"/>
    </row>
    <row r="28" spans="1:26" ht="20.100000000000001" customHeight="1" x14ac:dyDescent="0.3">
      <c r="A28" s="33"/>
      <c r="B28" s="106"/>
      <c r="C28" s="107"/>
      <c r="D28" s="33"/>
      <c r="E28" s="108"/>
      <c r="F28" s="323" t="s">
        <v>36</v>
      </c>
      <c r="G28" s="323"/>
      <c r="H28" s="109">
        <f>P27-SUM('SO 01 príprava podkladu -5882'!K81:'SO 01 príprava podkladu -5882'!K118)</f>
        <v>0</v>
      </c>
      <c r="I28" s="110"/>
      <c r="J28" s="110"/>
      <c r="K28" s="110"/>
      <c r="L28" s="110"/>
      <c r="M28" s="110"/>
      <c r="N28" s="110"/>
      <c r="O28" s="89"/>
      <c r="P28" s="111">
        <f>ROUND(((ROUND(H28,2)*23)*1/100),2)</f>
        <v>0</v>
      </c>
      <c r="Q28" s="39"/>
      <c r="R28" s="40"/>
      <c r="S28" s="40"/>
      <c r="T28" s="40"/>
      <c r="U28" s="40"/>
      <c r="V28" s="41"/>
      <c r="W28" s="27"/>
      <c r="X28" s="13"/>
      <c r="Y28" s="13"/>
      <c r="Z28" s="13"/>
    </row>
    <row r="29" spans="1:26" ht="20.100000000000001" customHeight="1" x14ac:dyDescent="0.3">
      <c r="A29" s="33"/>
      <c r="B29" s="106"/>
      <c r="C29" s="107"/>
      <c r="D29" s="33"/>
      <c r="E29" s="108"/>
      <c r="F29" s="260" t="s">
        <v>37</v>
      </c>
      <c r="G29" s="260"/>
      <c r="H29" s="84">
        <f>SUM('SO 01 príprava podkladu -5882'!K81:'SO 01 príprava podkladu -5882'!K118)</f>
        <v>0</v>
      </c>
      <c r="I29" s="73"/>
      <c r="J29" s="73"/>
      <c r="K29" s="73"/>
      <c r="L29" s="73"/>
      <c r="M29" s="73"/>
      <c r="N29" s="73"/>
      <c r="O29" s="74"/>
      <c r="P29" s="75">
        <f>ROUND(((ROUND(H29,2)*0)/100),2)</f>
        <v>0</v>
      </c>
      <c r="Q29" s="30"/>
      <c r="R29" s="31"/>
      <c r="S29" s="31"/>
      <c r="T29" s="31"/>
      <c r="U29" s="31"/>
      <c r="V29" s="32"/>
      <c r="W29" s="27"/>
      <c r="X29" s="13"/>
      <c r="Y29" s="13"/>
      <c r="Z29" s="13"/>
    </row>
    <row r="30" spans="1:26" ht="20.100000000000001" customHeight="1" x14ac:dyDescent="0.3">
      <c r="A30" s="33"/>
      <c r="B30" s="106"/>
      <c r="C30" s="107"/>
      <c r="D30" s="33"/>
      <c r="E30" s="108"/>
      <c r="F30" s="323" t="s">
        <v>38</v>
      </c>
      <c r="G30" s="323"/>
      <c r="H30" s="112"/>
      <c r="I30" s="110"/>
      <c r="J30" s="110"/>
      <c r="K30" s="110"/>
      <c r="L30" s="110"/>
      <c r="M30" s="110"/>
      <c r="N30" s="110"/>
      <c r="O30" s="89"/>
      <c r="P30" s="113">
        <f>SUM(P27:P29)</f>
        <v>0</v>
      </c>
      <c r="Q30" s="39"/>
      <c r="R30" s="40"/>
      <c r="S30" s="40"/>
      <c r="T30" s="40"/>
      <c r="U30" s="40"/>
      <c r="V30" s="41"/>
      <c r="W30" s="27"/>
      <c r="X30" s="13"/>
      <c r="Y30" s="13"/>
      <c r="Z30" s="13"/>
    </row>
    <row r="31" spans="1:26" ht="20.100000000000001" customHeight="1" x14ac:dyDescent="0.3">
      <c r="A31" s="33"/>
      <c r="B31" s="114"/>
      <c r="C31" s="115"/>
      <c r="D31" s="116"/>
      <c r="E31" s="117"/>
      <c r="F31" s="255"/>
      <c r="G31" s="260"/>
      <c r="H31" s="30"/>
      <c r="I31" s="31"/>
      <c r="J31" s="31"/>
      <c r="K31" s="31"/>
      <c r="L31" s="31"/>
      <c r="M31" s="31"/>
      <c r="N31" s="31"/>
      <c r="O31" s="118"/>
      <c r="P31" s="34"/>
      <c r="Q31" s="30"/>
      <c r="R31" s="31"/>
      <c r="S31" s="31"/>
      <c r="T31" s="31"/>
      <c r="U31" s="31"/>
      <c r="V31" s="32"/>
      <c r="W31" s="27"/>
      <c r="X31" s="13"/>
      <c r="Y31" s="13"/>
      <c r="Z31" s="13"/>
    </row>
    <row r="32" spans="1:26" ht="20.100000000000001" customHeight="1" x14ac:dyDescent="0.3">
      <c r="A32" s="33"/>
      <c r="B32" s="119" t="s">
        <v>39</v>
      </c>
      <c r="C32" s="120"/>
      <c r="D32" s="121"/>
      <c r="E32" s="102" t="s">
        <v>40</v>
      </c>
      <c r="F32" s="104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2"/>
      <c r="W32" s="27"/>
      <c r="X32" s="13"/>
      <c r="Y32" s="13"/>
      <c r="Z32" s="13"/>
    </row>
    <row r="33" spans="1:26" ht="20.100000000000001" customHeight="1" x14ac:dyDescent="0.3">
      <c r="A33" s="33"/>
      <c r="B33" s="95"/>
      <c r="C33" s="101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3"/>
      <c r="W33" s="27"/>
      <c r="X33" s="13"/>
      <c r="Y33" s="13"/>
      <c r="Z33" s="13"/>
    </row>
    <row r="34" spans="1:26" ht="20.100000000000001" customHeight="1" x14ac:dyDescent="0.3">
      <c r="A34" s="33"/>
      <c r="B34" s="106"/>
      <c r="C34" s="107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4"/>
      <c r="W34" s="27"/>
      <c r="X34" s="13"/>
      <c r="Y34" s="13"/>
      <c r="Z34" s="13"/>
    </row>
    <row r="35" spans="1:26" ht="20.100000000000001" customHeight="1" x14ac:dyDescent="0.3">
      <c r="A35" s="33"/>
      <c r="B35" s="106"/>
      <c r="C35" s="107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4"/>
      <c r="W35" s="27"/>
      <c r="X35" s="13"/>
      <c r="Y35" s="13"/>
      <c r="Z35" s="13"/>
    </row>
    <row r="36" spans="1:26" ht="20.100000000000001" customHeight="1" x14ac:dyDescent="0.3">
      <c r="A36" s="33"/>
      <c r="B36" s="106"/>
      <c r="C36" s="107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4"/>
      <c r="W36" s="27"/>
      <c r="X36" s="13"/>
      <c r="Y36" s="13"/>
      <c r="Z36" s="13"/>
    </row>
    <row r="37" spans="1:26" ht="20.100000000000001" customHeight="1" x14ac:dyDescent="0.3">
      <c r="A37" s="33"/>
      <c r="B37" s="114"/>
      <c r="C37" s="115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125"/>
      <c r="W37" s="27"/>
      <c r="X37" s="13"/>
      <c r="Y37" s="13"/>
      <c r="Z37" s="13"/>
    </row>
    <row r="38" spans="1:26" ht="20.100000000000001" customHeight="1" x14ac:dyDescent="0.3">
      <c r="A38" s="33"/>
      <c r="B38" s="126"/>
      <c r="C38" s="127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9"/>
      <c r="W38" s="27"/>
      <c r="X38" s="13"/>
      <c r="Y38" s="13"/>
      <c r="Z38" s="13"/>
    </row>
    <row r="39" spans="1:26" ht="20.100000000000001" customHeight="1" x14ac:dyDescent="0.3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30"/>
      <c r="X39" s="13"/>
      <c r="Y39" s="13"/>
      <c r="Z39" s="13"/>
    </row>
    <row r="40" spans="1:26" ht="20.100000000000001" customHeight="1" x14ac:dyDescent="0.3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30"/>
      <c r="X40" s="13"/>
      <c r="Y40" s="13"/>
      <c r="Z40" s="13"/>
    </row>
    <row r="41" spans="1:26" ht="20.100000000000001" customHeight="1" x14ac:dyDescent="0.3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30"/>
      <c r="X41" s="13"/>
      <c r="Y41" s="13"/>
      <c r="Z41" s="13"/>
    </row>
    <row r="42" spans="1:26" ht="20.100000000000001" customHeight="1" x14ac:dyDescent="0.3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30"/>
      <c r="X42" s="13"/>
      <c r="Y42" s="13"/>
      <c r="Z42" s="13"/>
    </row>
    <row r="43" spans="1:26" ht="20.100000000000001" customHeight="1" x14ac:dyDescent="0.3">
      <c r="A43" s="123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27"/>
      <c r="X43" s="13"/>
      <c r="Y43" s="13"/>
      <c r="Z43" s="13"/>
    </row>
    <row r="44" spans="1:26" ht="35.1" customHeight="1" x14ac:dyDescent="0.3">
      <c r="A44" s="28"/>
      <c r="B44" s="316" t="s">
        <v>41</v>
      </c>
      <c r="C44" s="317"/>
      <c r="D44" s="317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8"/>
      <c r="W44" s="27"/>
      <c r="X44" s="13"/>
      <c r="Y44" s="13"/>
      <c r="Z44" s="13"/>
    </row>
    <row r="45" spans="1:26" ht="20.100000000000001" customHeight="1" x14ac:dyDescent="0.3">
      <c r="A45" s="28"/>
      <c r="B45" s="131"/>
      <c r="C45" s="132"/>
      <c r="D45" s="132"/>
      <c r="E45" s="132"/>
      <c r="F45" s="132"/>
      <c r="G45" s="132"/>
      <c r="H45" s="132"/>
      <c r="I45" s="13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3"/>
      <c r="W45" s="27"/>
      <c r="X45" s="13"/>
      <c r="Y45" s="13"/>
      <c r="Z45" s="13"/>
    </row>
    <row r="46" spans="1:26" ht="20.100000000000001" customHeight="1" x14ac:dyDescent="0.3">
      <c r="A46" s="133"/>
      <c r="B46" s="319" t="s">
        <v>348</v>
      </c>
      <c r="C46" s="320"/>
      <c r="D46" s="320"/>
      <c r="E46" s="321"/>
      <c r="F46" s="322" t="s">
        <v>6</v>
      </c>
      <c r="G46" s="320"/>
      <c r="H46" s="321"/>
      <c r="I46" s="134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4"/>
      <c r="W46" s="27"/>
      <c r="X46" s="13"/>
      <c r="Y46" s="13"/>
      <c r="Z46" s="13"/>
    </row>
    <row r="47" spans="1:26" ht="20.100000000000001" customHeight="1" x14ac:dyDescent="0.3">
      <c r="A47" s="133"/>
      <c r="B47" s="319" t="s">
        <v>12</v>
      </c>
      <c r="C47" s="320"/>
      <c r="D47" s="320"/>
      <c r="E47" s="321"/>
      <c r="F47" s="322" t="s">
        <v>4</v>
      </c>
      <c r="G47" s="320"/>
      <c r="H47" s="321"/>
      <c r="I47" s="134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4"/>
      <c r="W47" s="27"/>
      <c r="X47" s="13"/>
      <c r="Y47" s="13"/>
      <c r="Z47" s="13"/>
    </row>
    <row r="48" spans="1:26" ht="20.100000000000001" customHeight="1" x14ac:dyDescent="0.3">
      <c r="A48" s="133"/>
      <c r="B48" s="319" t="s">
        <v>13</v>
      </c>
      <c r="C48" s="320"/>
      <c r="D48" s="320"/>
      <c r="E48" s="321"/>
      <c r="F48" s="322" t="s">
        <v>54</v>
      </c>
      <c r="G48" s="320"/>
      <c r="H48" s="321"/>
      <c r="I48" s="134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4"/>
      <c r="W48" s="27"/>
      <c r="X48" s="13"/>
      <c r="Y48" s="13"/>
      <c r="Z48" s="13"/>
    </row>
    <row r="49" spans="1:26" ht="20.100000000000001" customHeight="1" x14ac:dyDescent="0.3">
      <c r="A49" s="133"/>
      <c r="B49" s="302" t="s">
        <v>1</v>
      </c>
      <c r="C49" s="303"/>
      <c r="D49" s="303"/>
      <c r="E49" s="303"/>
      <c r="F49" s="303"/>
      <c r="G49" s="303"/>
      <c r="H49" s="303"/>
      <c r="I49" s="304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4"/>
      <c r="W49" s="27"/>
      <c r="X49" s="13"/>
      <c r="Y49" s="13"/>
      <c r="Z49" s="13"/>
    </row>
    <row r="50" spans="1:26" ht="20.100000000000001" customHeight="1" x14ac:dyDescent="0.3">
      <c r="A50" s="28"/>
      <c r="B50" s="135" t="s">
        <v>2</v>
      </c>
      <c r="C50" s="136"/>
      <c r="D50" s="136"/>
      <c r="E50" s="136"/>
      <c r="F50" s="136"/>
      <c r="G50" s="136"/>
      <c r="H50" s="136"/>
      <c r="I50" s="136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4"/>
      <c r="W50" s="27"/>
      <c r="X50" s="13"/>
      <c r="Y50" s="13"/>
      <c r="Z50" s="13"/>
    </row>
    <row r="51" spans="1:26" ht="20.100000000000001" customHeight="1" x14ac:dyDescent="0.3">
      <c r="A51" s="28"/>
      <c r="B51" s="135"/>
      <c r="C51" s="136"/>
      <c r="D51" s="136"/>
      <c r="E51" s="136"/>
      <c r="F51" s="136"/>
      <c r="G51" s="136"/>
      <c r="H51" s="136"/>
      <c r="I51" s="136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4"/>
      <c r="W51" s="27"/>
      <c r="X51" s="13"/>
      <c r="Y51" s="13"/>
      <c r="Z51" s="13"/>
    </row>
    <row r="52" spans="1:26" ht="20.100000000000001" customHeight="1" x14ac:dyDescent="0.3">
      <c r="A52" s="28"/>
      <c r="B52" s="135"/>
      <c r="C52" s="136"/>
      <c r="D52" s="136"/>
      <c r="E52" s="136"/>
      <c r="F52" s="136"/>
      <c r="G52" s="136"/>
      <c r="H52" s="136"/>
      <c r="I52" s="136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4"/>
      <c r="W52" s="27"/>
      <c r="X52" s="13"/>
      <c r="Y52" s="13"/>
      <c r="Z52" s="13"/>
    </row>
    <row r="53" spans="1:26" ht="20.100000000000001" customHeight="1" x14ac:dyDescent="0.3">
      <c r="A53" s="28"/>
      <c r="B53" s="135" t="s">
        <v>42</v>
      </c>
      <c r="C53" s="136"/>
      <c r="D53" s="136"/>
      <c r="E53" s="136"/>
      <c r="F53" s="136"/>
      <c r="G53" s="136"/>
      <c r="H53" s="136"/>
      <c r="I53" s="136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4"/>
      <c r="W53" s="27"/>
      <c r="X53" s="13"/>
      <c r="Y53" s="13"/>
      <c r="Z53" s="13"/>
    </row>
    <row r="54" spans="1:26" ht="20.100000000000001" customHeight="1" x14ac:dyDescent="0.3">
      <c r="A54" s="19"/>
      <c r="B54" s="314"/>
      <c r="C54" s="315"/>
      <c r="D54" s="137"/>
      <c r="E54" s="137" t="s">
        <v>15</v>
      </c>
      <c r="F54" s="137" t="s">
        <v>16</v>
      </c>
      <c r="G54" s="137" t="s">
        <v>26</v>
      </c>
      <c r="H54" s="137" t="s">
        <v>43</v>
      </c>
      <c r="I54" s="137" t="s">
        <v>44</v>
      </c>
      <c r="J54" s="138"/>
      <c r="K54" s="138"/>
      <c r="L54" s="138"/>
      <c r="M54" s="138"/>
      <c r="N54" s="138"/>
      <c r="O54" s="138"/>
      <c r="P54" s="138"/>
      <c r="Q54" s="139"/>
      <c r="R54" s="139"/>
      <c r="S54" s="139"/>
      <c r="T54" s="139"/>
      <c r="U54" s="139"/>
      <c r="V54" s="140"/>
      <c r="W54" s="27"/>
      <c r="X54" s="13"/>
      <c r="Y54" s="13"/>
      <c r="Z54" s="13"/>
    </row>
    <row r="55" spans="1:26" ht="20.100000000000001" customHeight="1" x14ac:dyDescent="0.3">
      <c r="A55" s="13"/>
      <c r="B55" s="313" t="s">
        <v>45</v>
      </c>
      <c r="C55" s="291"/>
      <c r="D55" s="291"/>
      <c r="E55" s="141"/>
      <c r="F55" s="141"/>
      <c r="G55" s="141"/>
      <c r="H55" s="142"/>
      <c r="I55" s="142"/>
      <c r="J55" s="142"/>
      <c r="K55" s="142"/>
      <c r="L55" s="142"/>
      <c r="M55" s="142"/>
      <c r="N55" s="142"/>
      <c r="O55" s="142"/>
      <c r="P55" s="142"/>
      <c r="Q55" s="143"/>
      <c r="R55" s="143"/>
      <c r="S55" s="143"/>
      <c r="T55" s="143"/>
      <c r="U55" s="143"/>
      <c r="V55" s="144"/>
      <c r="W55" s="27"/>
      <c r="X55" s="13"/>
      <c r="Y55" s="13"/>
      <c r="Z55" s="13"/>
    </row>
    <row r="56" spans="1:26" ht="20.100000000000001" customHeight="1" x14ac:dyDescent="0.3">
      <c r="A56" s="13"/>
      <c r="B56" s="308" t="s">
        <v>46</v>
      </c>
      <c r="C56" s="261"/>
      <c r="D56" s="261"/>
      <c r="E56" s="55">
        <f>'SO 01 príprava podkladu -5882'!L92</f>
        <v>0</v>
      </c>
      <c r="F56" s="55">
        <f>'SO 01 príprava podkladu -5882'!M92</f>
        <v>0</v>
      </c>
      <c r="G56" s="55">
        <f>'SO 01 príprava podkladu -5882'!I92</f>
        <v>0</v>
      </c>
      <c r="H56" s="145">
        <f>'SO 01 príprava podkladu -5882'!S92</f>
        <v>0</v>
      </c>
      <c r="I56" s="145">
        <f>'SO 01 príprava podkladu -5882'!V92</f>
        <v>20.11</v>
      </c>
      <c r="J56" s="145"/>
      <c r="K56" s="145"/>
      <c r="L56" s="145"/>
      <c r="M56" s="145"/>
      <c r="N56" s="145"/>
      <c r="O56" s="145"/>
      <c r="P56" s="145"/>
      <c r="Q56" s="13"/>
      <c r="R56" s="13"/>
      <c r="S56" s="13"/>
      <c r="T56" s="13"/>
      <c r="U56" s="13"/>
      <c r="V56" s="146"/>
      <c r="W56" s="27"/>
      <c r="X56" s="13"/>
      <c r="Y56" s="13"/>
      <c r="Z56" s="13"/>
    </row>
    <row r="57" spans="1:26" ht="20.100000000000001" customHeight="1" x14ac:dyDescent="0.3">
      <c r="A57" s="13"/>
      <c r="B57" s="308" t="s">
        <v>47</v>
      </c>
      <c r="C57" s="261"/>
      <c r="D57" s="261"/>
      <c r="E57" s="55">
        <f>'SO 01 príprava podkladu -5882'!L100</f>
        <v>0</v>
      </c>
      <c r="F57" s="55">
        <f>'SO 01 príprava podkladu -5882'!M100</f>
        <v>0</v>
      </c>
      <c r="G57" s="55">
        <f>'SO 01 príprava podkladu -5882'!I100</f>
        <v>0</v>
      </c>
      <c r="H57" s="145">
        <f>'SO 01 príprava podkladu -5882'!S100</f>
        <v>30.04</v>
      </c>
      <c r="I57" s="145">
        <f>'SO 01 príprava podkladu -5882'!V100</f>
        <v>0</v>
      </c>
      <c r="J57" s="145"/>
      <c r="K57" s="145"/>
      <c r="L57" s="145"/>
      <c r="M57" s="145"/>
      <c r="N57" s="145"/>
      <c r="O57" s="145"/>
      <c r="P57" s="145"/>
      <c r="Q57" s="13"/>
      <c r="R57" s="13"/>
      <c r="S57" s="13"/>
      <c r="T57" s="13"/>
      <c r="U57" s="13"/>
      <c r="V57" s="146"/>
      <c r="W57" s="27"/>
      <c r="X57" s="13"/>
      <c r="Y57" s="13"/>
      <c r="Z57" s="13"/>
    </row>
    <row r="58" spans="1:26" ht="20.100000000000001" customHeight="1" x14ac:dyDescent="0.3">
      <c r="A58" s="13"/>
      <c r="B58" s="308" t="s">
        <v>48</v>
      </c>
      <c r="C58" s="261"/>
      <c r="D58" s="261"/>
      <c r="E58" s="55">
        <f>'SO 01 príprava podkladu -5882'!L105</f>
        <v>0</v>
      </c>
      <c r="F58" s="55">
        <f>'SO 01 príprava podkladu -5882'!M105</f>
        <v>0</v>
      </c>
      <c r="G58" s="55">
        <f>'SO 01 príprava podkladu -5882'!I105</f>
        <v>0</v>
      </c>
      <c r="H58" s="145">
        <f>'SO 01 príprava podkladu -5882'!S105</f>
        <v>0</v>
      </c>
      <c r="I58" s="145">
        <f>'SO 01 príprava podkladu -5882'!V105</f>
        <v>0</v>
      </c>
      <c r="J58" s="145"/>
      <c r="K58" s="145"/>
      <c r="L58" s="145"/>
      <c r="M58" s="145"/>
      <c r="N58" s="145"/>
      <c r="O58" s="145"/>
      <c r="P58" s="145"/>
      <c r="Q58" s="13"/>
      <c r="R58" s="13"/>
      <c r="S58" s="13"/>
      <c r="T58" s="13"/>
      <c r="U58" s="13"/>
      <c r="V58" s="146"/>
      <c r="W58" s="27"/>
      <c r="X58" s="13"/>
      <c r="Y58" s="13"/>
      <c r="Z58" s="13"/>
    </row>
    <row r="59" spans="1:26" ht="20.100000000000001" customHeight="1" x14ac:dyDescent="0.3">
      <c r="A59" s="13"/>
      <c r="B59" s="308" t="s">
        <v>49</v>
      </c>
      <c r="C59" s="261"/>
      <c r="D59" s="261"/>
      <c r="E59" s="55">
        <f>'SO 01 príprava podkladu -5882'!L109</f>
        <v>0</v>
      </c>
      <c r="F59" s="55">
        <f>'SO 01 príprava podkladu -5882'!M109</f>
        <v>0</v>
      </c>
      <c r="G59" s="55">
        <f>'SO 01 príprava podkladu -5882'!I109</f>
        <v>0</v>
      </c>
      <c r="H59" s="145">
        <f>'SO 01 príprava podkladu -5882'!S109</f>
        <v>0</v>
      </c>
      <c r="I59" s="145">
        <f>'SO 01 príprava podkladu -5882'!V109</f>
        <v>0</v>
      </c>
      <c r="J59" s="145"/>
      <c r="K59" s="145"/>
      <c r="L59" s="145"/>
      <c r="M59" s="145"/>
      <c r="N59" s="145"/>
      <c r="O59" s="145"/>
      <c r="P59" s="145"/>
      <c r="Q59" s="13"/>
      <c r="R59" s="13"/>
      <c r="S59" s="13"/>
      <c r="T59" s="13"/>
      <c r="U59" s="13"/>
      <c r="V59" s="146"/>
      <c r="W59" s="27"/>
      <c r="X59" s="13"/>
      <c r="Y59" s="13"/>
      <c r="Z59" s="13"/>
    </row>
    <row r="60" spans="1:26" ht="20.100000000000001" customHeight="1" x14ac:dyDescent="0.3">
      <c r="A60" s="13"/>
      <c r="B60" s="309" t="s">
        <v>45</v>
      </c>
      <c r="C60" s="310"/>
      <c r="D60" s="310"/>
      <c r="E60" s="147">
        <f>'SO 01 príprava podkladu -5882'!L111</f>
        <v>0</v>
      </c>
      <c r="F60" s="147">
        <f>'SO 01 príprava podkladu -5882'!M111</f>
        <v>0</v>
      </c>
      <c r="G60" s="147">
        <f>'SO 01 príprava podkladu -5882'!I111</f>
        <v>0</v>
      </c>
      <c r="H60" s="148">
        <f>'SO 01 príprava podkladu -5882'!S111</f>
        <v>30.04</v>
      </c>
      <c r="I60" s="148">
        <f>'SO 01 príprava podkladu -5882'!V111</f>
        <v>20.11</v>
      </c>
      <c r="J60" s="148"/>
      <c r="K60" s="148"/>
      <c r="L60" s="148"/>
      <c r="M60" s="148"/>
      <c r="N60" s="148"/>
      <c r="O60" s="148"/>
      <c r="P60" s="148"/>
      <c r="Q60" s="13"/>
      <c r="R60" s="13"/>
      <c r="S60" s="13"/>
      <c r="T60" s="13"/>
      <c r="U60" s="13"/>
      <c r="V60" s="146"/>
      <c r="W60" s="27"/>
      <c r="X60" s="13"/>
      <c r="Y60" s="13"/>
      <c r="Z60" s="13"/>
    </row>
    <row r="61" spans="1:26" ht="20.100000000000001" customHeight="1" x14ac:dyDescent="0.3">
      <c r="A61" s="13"/>
      <c r="B61" s="308"/>
      <c r="C61" s="261"/>
      <c r="D61" s="261"/>
      <c r="E61" s="55"/>
      <c r="F61" s="55"/>
      <c r="G61" s="55"/>
      <c r="H61" s="145"/>
      <c r="I61" s="145"/>
      <c r="J61" s="145"/>
      <c r="K61" s="145"/>
      <c r="L61" s="145"/>
      <c r="M61" s="145"/>
      <c r="N61" s="145"/>
      <c r="O61" s="145"/>
      <c r="P61" s="145"/>
      <c r="Q61" s="13"/>
      <c r="R61" s="13"/>
      <c r="S61" s="13"/>
      <c r="T61" s="13"/>
      <c r="U61" s="13"/>
      <c r="V61" s="146"/>
      <c r="W61" s="27"/>
      <c r="X61" s="13"/>
      <c r="Y61" s="13"/>
      <c r="Z61" s="13"/>
    </row>
    <row r="62" spans="1:26" ht="20.100000000000001" customHeight="1" x14ac:dyDescent="0.3">
      <c r="A62" s="13"/>
      <c r="B62" s="309" t="s">
        <v>50</v>
      </c>
      <c r="C62" s="310"/>
      <c r="D62" s="310"/>
      <c r="E62" s="55"/>
      <c r="F62" s="55"/>
      <c r="G62" s="55"/>
      <c r="H62" s="145"/>
      <c r="I62" s="145"/>
      <c r="J62" s="145"/>
      <c r="K62" s="145"/>
      <c r="L62" s="145"/>
      <c r="M62" s="145"/>
      <c r="N62" s="145"/>
      <c r="O62" s="145"/>
      <c r="P62" s="145"/>
      <c r="Q62" s="13"/>
      <c r="R62" s="13"/>
      <c r="S62" s="13"/>
      <c r="T62" s="13"/>
      <c r="U62" s="13"/>
      <c r="V62" s="146"/>
      <c r="W62" s="27"/>
      <c r="X62" s="13"/>
      <c r="Y62" s="13"/>
      <c r="Z62" s="13"/>
    </row>
    <row r="63" spans="1:26" ht="20.100000000000001" customHeight="1" x14ac:dyDescent="0.3">
      <c r="A63" s="13"/>
      <c r="B63" s="308" t="s">
        <v>51</v>
      </c>
      <c r="C63" s="261"/>
      <c r="D63" s="261"/>
      <c r="E63" s="55">
        <f>'SO 01 príprava podkladu -5882'!L116</f>
        <v>0</v>
      </c>
      <c r="F63" s="55">
        <f>'SO 01 príprava podkladu -5882'!M116</f>
        <v>0</v>
      </c>
      <c r="G63" s="55">
        <f>'SO 01 príprava podkladu -5882'!I116</f>
        <v>0</v>
      </c>
      <c r="H63" s="145">
        <f>'SO 01 príprava podkladu -5882'!S116</f>
        <v>0</v>
      </c>
      <c r="I63" s="145">
        <f>'SO 01 príprava podkladu -5882'!V116</f>
        <v>0</v>
      </c>
      <c r="J63" s="145"/>
      <c r="K63" s="145"/>
      <c r="L63" s="145"/>
      <c r="M63" s="145"/>
      <c r="N63" s="145"/>
      <c r="O63" s="145"/>
      <c r="P63" s="145"/>
      <c r="Q63" s="13"/>
      <c r="R63" s="13"/>
      <c r="S63" s="13"/>
      <c r="T63" s="13"/>
      <c r="U63" s="13"/>
      <c r="V63" s="146"/>
      <c r="W63" s="27"/>
      <c r="X63" s="13"/>
      <c r="Y63" s="13"/>
      <c r="Z63" s="13"/>
    </row>
    <row r="64" spans="1:26" ht="20.100000000000001" customHeight="1" x14ac:dyDescent="0.3">
      <c r="A64" s="13"/>
      <c r="B64" s="309" t="s">
        <v>50</v>
      </c>
      <c r="C64" s="310"/>
      <c r="D64" s="310"/>
      <c r="E64" s="147">
        <f>'SO 01 príprava podkladu -5882'!L118</f>
        <v>0</v>
      </c>
      <c r="F64" s="147">
        <f>'SO 01 príprava podkladu -5882'!M118</f>
        <v>0</v>
      </c>
      <c r="G64" s="147">
        <f>'SO 01 príprava podkladu -5882'!I118</f>
        <v>0</v>
      </c>
      <c r="H64" s="148">
        <f>'SO 01 príprava podkladu -5882'!S118</f>
        <v>0</v>
      </c>
      <c r="I64" s="148">
        <f>'SO 01 príprava podkladu -5882'!V118</f>
        <v>0</v>
      </c>
      <c r="J64" s="148"/>
      <c r="K64" s="148"/>
      <c r="L64" s="148"/>
      <c r="M64" s="148"/>
      <c r="N64" s="148"/>
      <c r="O64" s="148"/>
      <c r="P64" s="148"/>
      <c r="Q64" s="13"/>
      <c r="R64" s="13"/>
      <c r="S64" s="13"/>
      <c r="T64" s="13"/>
      <c r="U64" s="13"/>
      <c r="V64" s="146"/>
      <c r="W64" s="27"/>
      <c r="X64" s="13"/>
      <c r="Y64" s="13"/>
      <c r="Z64" s="13"/>
    </row>
    <row r="65" spans="1:26" ht="20.100000000000001" customHeight="1" x14ac:dyDescent="0.3">
      <c r="A65" s="13"/>
      <c r="B65" s="308"/>
      <c r="C65" s="261"/>
      <c r="D65" s="261"/>
      <c r="E65" s="55"/>
      <c r="F65" s="55"/>
      <c r="G65" s="55"/>
      <c r="H65" s="145"/>
      <c r="I65" s="145"/>
      <c r="J65" s="145"/>
      <c r="K65" s="145"/>
      <c r="L65" s="145"/>
      <c r="M65" s="145"/>
      <c r="N65" s="145"/>
      <c r="O65" s="145"/>
      <c r="P65" s="145"/>
      <c r="Q65" s="13"/>
      <c r="R65" s="13"/>
      <c r="S65" s="13"/>
      <c r="T65" s="13"/>
      <c r="U65" s="13"/>
      <c r="V65" s="146"/>
      <c r="W65" s="27"/>
      <c r="X65" s="13"/>
      <c r="Y65" s="13"/>
      <c r="Z65" s="13"/>
    </row>
    <row r="66" spans="1:26" ht="20.100000000000001" customHeight="1" x14ac:dyDescent="0.3">
      <c r="A66" s="149"/>
      <c r="B66" s="311" t="s">
        <v>52</v>
      </c>
      <c r="C66" s="312"/>
      <c r="D66" s="312"/>
      <c r="E66" s="150">
        <f>'SO 01 príprava podkladu -5882'!L119</f>
        <v>0</v>
      </c>
      <c r="F66" s="150">
        <f>'SO 01 príprava podkladu -5882'!M119</f>
        <v>0</v>
      </c>
      <c r="G66" s="150">
        <f>'SO 01 príprava podkladu -5882'!I119</f>
        <v>0</v>
      </c>
      <c r="H66" s="151">
        <f>'SO 01 príprava podkladu -5882'!S119</f>
        <v>30.04</v>
      </c>
      <c r="I66" s="151">
        <f>'SO 01 príprava podkladu -5882'!V119</f>
        <v>20.11</v>
      </c>
      <c r="J66" s="152"/>
      <c r="K66" s="152"/>
      <c r="L66" s="152"/>
      <c r="M66" s="152"/>
      <c r="N66" s="152"/>
      <c r="O66" s="152"/>
      <c r="P66" s="152"/>
      <c r="Q66" s="153"/>
      <c r="R66" s="153"/>
      <c r="S66" s="153"/>
      <c r="T66" s="153"/>
      <c r="U66" s="153"/>
      <c r="V66" s="154"/>
      <c r="W66" s="27"/>
      <c r="X66" s="13"/>
      <c r="Y66" s="13"/>
      <c r="Z66" s="13"/>
    </row>
    <row r="67" spans="1:26" ht="20.100000000000001" customHeight="1" x14ac:dyDescent="0.3">
      <c r="A67" s="123"/>
      <c r="B67" s="123"/>
      <c r="C67" s="123"/>
      <c r="D67" s="123"/>
      <c r="E67" s="155"/>
      <c r="F67" s="155"/>
      <c r="G67" s="155"/>
      <c r="H67" s="156"/>
      <c r="I67" s="156"/>
      <c r="J67" s="156"/>
      <c r="K67" s="156"/>
      <c r="L67" s="156"/>
      <c r="M67" s="156"/>
      <c r="N67" s="156"/>
      <c r="O67" s="156"/>
      <c r="P67" s="156"/>
      <c r="Q67" s="123"/>
      <c r="R67" s="123"/>
      <c r="S67" s="123"/>
      <c r="T67" s="123"/>
      <c r="U67" s="123"/>
      <c r="V67" s="123"/>
      <c r="W67" s="27"/>
      <c r="X67" s="13"/>
      <c r="Y67" s="13"/>
      <c r="Z67" s="13"/>
    </row>
    <row r="68" spans="1:26" ht="20.100000000000001" customHeight="1" x14ac:dyDescent="0.3">
      <c r="A68" s="123"/>
      <c r="B68" s="123"/>
      <c r="C68" s="123"/>
      <c r="D68" s="123"/>
      <c r="E68" s="155"/>
      <c r="F68" s="155"/>
      <c r="G68" s="155"/>
      <c r="H68" s="156"/>
      <c r="I68" s="156"/>
      <c r="J68" s="156"/>
      <c r="K68" s="156"/>
      <c r="L68" s="156"/>
      <c r="M68" s="156"/>
      <c r="N68" s="156"/>
      <c r="O68" s="156"/>
      <c r="P68" s="156"/>
      <c r="Q68" s="123"/>
      <c r="R68" s="123"/>
      <c r="S68" s="123"/>
      <c r="T68" s="123"/>
      <c r="U68" s="123"/>
      <c r="V68" s="123"/>
      <c r="W68" s="27"/>
      <c r="X68" s="13"/>
      <c r="Y68" s="13"/>
      <c r="Z68" s="13"/>
    </row>
    <row r="69" spans="1:26" ht="20.100000000000001" customHeight="1" x14ac:dyDescent="0.3">
      <c r="A69" s="123"/>
      <c r="B69" s="9"/>
      <c r="C69" s="9"/>
      <c r="D69" s="9"/>
      <c r="E69" s="157"/>
      <c r="F69" s="157"/>
      <c r="G69" s="157"/>
      <c r="H69" s="158"/>
      <c r="I69" s="158"/>
      <c r="J69" s="158"/>
      <c r="K69" s="158"/>
      <c r="L69" s="158"/>
      <c r="M69" s="158"/>
      <c r="N69" s="158"/>
      <c r="O69" s="158"/>
      <c r="P69" s="158"/>
      <c r="Q69" s="9"/>
      <c r="R69" s="9"/>
      <c r="S69" s="9"/>
      <c r="T69" s="9"/>
      <c r="U69" s="9"/>
      <c r="V69" s="9"/>
      <c r="W69" s="27"/>
      <c r="X69" s="13"/>
      <c r="Y69" s="13"/>
      <c r="Z69" s="13"/>
    </row>
    <row r="70" spans="1:26" ht="35.1" customHeight="1" x14ac:dyDescent="0.3">
      <c r="A70" s="13"/>
      <c r="B70" s="294" t="s">
        <v>53</v>
      </c>
      <c r="C70" s="295"/>
      <c r="D70" s="295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6"/>
      <c r="W70" s="27"/>
      <c r="X70" s="13"/>
      <c r="Y70" s="13"/>
      <c r="Z70" s="13"/>
    </row>
    <row r="71" spans="1:26" ht="20.100000000000001" customHeight="1" x14ac:dyDescent="0.3">
      <c r="A71" s="33"/>
      <c r="B71" s="119"/>
      <c r="C71" s="121"/>
      <c r="D71" s="121"/>
      <c r="E71" s="159"/>
      <c r="F71" s="159"/>
      <c r="G71" s="159"/>
      <c r="H71" s="160"/>
      <c r="I71" s="160"/>
      <c r="J71" s="160"/>
      <c r="K71" s="160"/>
      <c r="L71" s="160"/>
      <c r="M71" s="160"/>
      <c r="N71" s="160"/>
      <c r="O71" s="160"/>
      <c r="P71" s="160"/>
      <c r="Q71" s="121"/>
      <c r="R71" s="121"/>
      <c r="S71" s="121"/>
      <c r="T71" s="121"/>
      <c r="U71" s="121"/>
      <c r="V71" s="122"/>
      <c r="W71" s="27"/>
      <c r="X71" s="13"/>
      <c r="Y71" s="13"/>
      <c r="Z71" s="13"/>
    </row>
    <row r="72" spans="1:26" ht="20.100000000000001" customHeight="1" x14ac:dyDescent="0.3">
      <c r="A72" s="161"/>
      <c r="B72" s="299" t="s">
        <v>348</v>
      </c>
      <c r="C72" s="300"/>
      <c r="D72" s="300"/>
      <c r="E72" s="301"/>
      <c r="F72" s="162"/>
      <c r="G72" s="162"/>
      <c r="H72" s="163" t="s">
        <v>6</v>
      </c>
      <c r="I72" s="305"/>
      <c r="J72" s="306"/>
      <c r="K72" s="306"/>
      <c r="L72" s="306"/>
      <c r="M72" s="306"/>
      <c r="N72" s="306"/>
      <c r="O72" s="306"/>
      <c r="P72" s="307"/>
      <c r="Q72" s="102"/>
      <c r="R72" s="102"/>
      <c r="S72" s="102"/>
      <c r="T72" s="102"/>
      <c r="U72" s="102"/>
      <c r="V72" s="103"/>
      <c r="W72" s="27"/>
      <c r="X72" s="13"/>
      <c r="Y72" s="13"/>
      <c r="Z72" s="13"/>
    </row>
    <row r="73" spans="1:26" ht="20.100000000000001" customHeight="1" x14ac:dyDescent="0.3">
      <c r="A73" s="161"/>
      <c r="B73" s="302" t="s">
        <v>12</v>
      </c>
      <c r="C73" s="303"/>
      <c r="D73" s="303"/>
      <c r="E73" s="304"/>
      <c r="F73" s="164"/>
      <c r="G73" s="164"/>
      <c r="H73" s="165" t="s">
        <v>4</v>
      </c>
      <c r="I73" s="165"/>
      <c r="J73" s="156"/>
      <c r="K73" s="156"/>
      <c r="L73" s="156"/>
      <c r="M73" s="156"/>
      <c r="N73" s="156"/>
      <c r="O73" s="156"/>
      <c r="P73" s="156"/>
      <c r="Q73" s="123"/>
      <c r="R73" s="123"/>
      <c r="S73" s="123"/>
      <c r="T73" s="123"/>
      <c r="U73" s="123"/>
      <c r="V73" s="124"/>
      <c r="W73" s="27"/>
      <c r="X73" s="13"/>
      <c r="Y73" s="13"/>
      <c r="Z73" s="13"/>
    </row>
    <row r="74" spans="1:26" ht="20.100000000000001" customHeight="1" x14ac:dyDescent="0.3">
      <c r="A74" s="161"/>
      <c r="B74" s="302" t="s">
        <v>13</v>
      </c>
      <c r="C74" s="303"/>
      <c r="D74" s="303"/>
      <c r="E74" s="304"/>
      <c r="F74" s="164"/>
      <c r="G74" s="164"/>
      <c r="H74" s="165" t="s">
        <v>54</v>
      </c>
      <c r="I74" s="165"/>
      <c r="J74" s="156"/>
      <c r="K74" s="156"/>
      <c r="L74" s="156"/>
      <c r="M74" s="156"/>
      <c r="N74" s="156"/>
      <c r="O74" s="156"/>
      <c r="P74" s="156"/>
      <c r="Q74" s="123"/>
      <c r="R74" s="123"/>
      <c r="S74" s="123"/>
      <c r="T74" s="123"/>
      <c r="U74" s="123"/>
      <c r="V74" s="124"/>
      <c r="W74" s="27"/>
      <c r="X74" s="13"/>
      <c r="Y74" s="13"/>
      <c r="Z74" s="13"/>
    </row>
    <row r="75" spans="1:26" ht="20.100000000000001" customHeight="1" x14ac:dyDescent="0.3">
      <c r="A75" s="33"/>
      <c r="B75" s="135" t="s">
        <v>55</v>
      </c>
      <c r="C75" s="166"/>
      <c r="D75" s="166"/>
      <c r="E75" s="167"/>
      <c r="F75" s="167"/>
      <c r="G75" s="167"/>
      <c r="H75" s="168"/>
      <c r="I75" s="168"/>
      <c r="J75" s="156"/>
      <c r="K75" s="156"/>
      <c r="L75" s="156"/>
      <c r="M75" s="156"/>
      <c r="N75" s="156"/>
      <c r="O75" s="156"/>
      <c r="P75" s="156"/>
      <c r="Q75" s="123"/>
      <c r="R75" s="123"/>
      <c r="S75" s="123"/>
      <c r="T75" s="123"/>
      <c r="U75" s="123"/>
      <c r="V75" s="124"/>
      <c r="W75" s="27"/>
      <c r="X75" s="13"/>
      <c r="Y75" s="13"/>
      <c r="Z75" s="13"/>
    </row>
    <row r="76" spans="1:26" ht="20.100000000000001" customHeight="1" x14ac:dyDescent="0.3">
      <c r="A76" s="33"/>
      <c r="B76" s="135" t="s">
        <v>2</v>
      </c>
      <c r="C76" s="166"/>
      <c r="D76" s="166"/>
      <c r="E76" s="167"/>
      <c r="F76" s="167"/>
      <c r="G76" s="167"/>
      <c r="H76" s="168"/>
      <c r="I76" s="168"/>
      <c r="J76" s="156"/>
      <c r="K76" s="156"/>
      <c r="L76" s="156"/>
      <c r="M76" s="156"/>
      <c r="N76" s="156"/>
      <c r="O76" s="156"/>
      <c r="P76" s="156"/>
      <c r="Q76" s="123"/>
      <c r="R76" s="123"/>
      <c r="S76" s="123"/>
      <c r="T76" s="123"/>
      <c r="U76" s="123"/>
      <c r="V76" s="124"/>
      <c r="W76" s="27"/>
      <c r="X76" s="13"/>
      <c r="Y76" s="13"/>
      <c r="Z76" s="13"/>
    </row>
    <row r="77" spans="1:26" ht="20.100000000000001" customHeight="1" x14ac:dyDescent="0.3">
      <c r="A77" s="33"/>
      <c r="B77" s="135"/>
      <c r="C77" s="166"/>
      <c r="D77" s="166"/>
      <c r="E77" s="167"/>
      <c r="F77" s="167"/>
      <c r="G77" s="167"/>
      <c r="H77" s="168"/>
      <c r="I77" s="168"/>
      <c r="J77" s="156"/>
      <c r="K77" s="156"/>
      <c r="L77" s="156"/>
      <c r="M77" s="156"/>
      <c r="N77" s="156"/>
      <c r="O77" s="156"/>
      <c r="P77" s="156"/>
      <c r="Q77" s="123"/>
      <c r="R77" s="123"/>
      <c r="S77" s="123"/>
      <c r="T77" s="123"/>
      <c r="U77" s="123"/>
      <c r="V77" s="124"/>
      <c r="W77" s="27"/>
      <c r="X77" s="13"/>
      <c r="Y77" s="13"/>
      <c r="Z77" s="13"/>
    </row>
    <row r="78" spans="1:26" ht="20.100000000000001" customHeight="1" x14ac:dyDescent="0.3">
      <c r="A78" s="33"/>
      <c r="B78" s="135"/>
      <c r="C78" s="166"/>
      <c r="D78" s="166"/>
      <c r="E78" s="167"/>
      <c r="F78" s="167"/>
      <c r="G78" s="167"/>
      <c r="H78" s="168"/>
      <c r="I78" s="168"/>
      <c r="J78" s="156"/>
      <c r="K78" s="156"/>
      <c r="L78" s="156"/>
      <c r="M78" s="156"/>
      <c r="N78" s="156"/>
      <c r="O78" s="156"/>
      <c r="P78" s="156"/>
      <c r="Q78" s="123"/>
      <c r="R78" s="123"/>
      <c r="S78" s="123"/>
      <c r="T78" s="123"/>
      <c r="U78" s="123"/>
      <c r="V78" s="124"/>
      <c r="W78" s="27"/>
      <c r="X78" s="13"/>
      <c r="Y78" s="13"/>
      <c r="Z78" s="13"/>
    </row>
    <row r="79" spans="1:26" ht="20.100000000000001" customHeight="1" x14ac:dyDescent="0.3">
      <c r="A79" s="33"/>
      <c r="B79" s="169" t="s">
        <v>42</v>
      </c>
      <c r="C79" s="170"/>
      <c r="D79" s="170"/>
      <c r="E79" s="167"/>
      <c r="F79" s="167"/>
      <c r="G79" s="167"/>
      <c r="H79" s="168"/>
      <c r="I79" s="168"/>
      <c r="J79" s="156"/>
      <c r="K79" s="156"/>
      <c r="L79" s="156"/>
      <c r="M79" s="156"/>
      <c r="N79" s="156"/>
      <c r="O79" s="156"/>
      <c r="P79" s="156"/>
      <c r="Q79" s="123"/>
      <c r="R79" s="123"/>
      <c r="S79" s="123"/>
      <c r="T79" s="123"/>
      <c r="U79" s="123"/>
      <c r="V79" s="124"/>
      <c r="W79" s="27"/>
      <c r="X79" s="13"/>
      <c r="Y79" s="13"/>
      <c r="Z79" s="13"/>
    </row>
    <row r="80" spans="1:26" x14ac:dyDescent="0.3">
      <c r="A80" s="19"/>
      <c r="B80" s="171" t="s">
        <v>56</v>
      </c>
      <c r="C80" s="137" t="s">
        <v>57</v>
      </c>
      <c r="D80" s="137" t="s">
        <v>58</v>
      </c>
      <c r="E80" s="172"/>
      <c r="F80" s="172" t="s">
        <v>59</v>
      </c>
      <c r="G80" s="172" t="s">
        <v>60</v>
      </c>
      <c r="H80" s="173" t="s">
        <v>61</v>
      </c>
      <c r="I80" s="173" t="s">
        <v>62</v>
      </c>
      <c r="J80" s="173"/>
      <c r="K80" s="173"/>
      <c r="L80" s="173"/>
      <c r="M80" s="173"/>
      <c r="N80" s="173"/>
      <c r="O80" s="173"/>
      <c r="P80" s="173" t="s">
        <v>63</v>
      </c>
      <c r="Q80" s="137"/>
      <c r="R80" s="137"/>
      <c r="S80" s="137" t="s">
        <v>64</v>
      </c>
      <c r="T80" s="137"/>
      <c r="U80" s="137"/>
      <c r="V80" s="174" t="s">
        <v>65</v>
      </c>
      <c r="W80" s="27"/>
      <c r="X80" s="13"/>
      <c r="Y80" s="13"/>
      <c r="Z80" s="13"/>
    </row>
    <row r="81" spans="1:26" x14ac:dyDescent="0.3">
      <c r="A81" s="13"/>
      <c r="B81" s="175"/>
      <c r="C81" s="176"/>
      <c r="D81" s="291" t="s">
        <v>45</v>
      </c>
      <c r="E81" s="291"/>
      <c r="F81" s="141"/>
      <c r="G81" s="177"/>
      <c r="H81" s="141"/>
      <c r="I81" s="141"/>
      <c r="J81" s="142"/>
      <c r="K81" s="142"/>
      <c r="L81" s="177"/>
      <c r="M81" s="177"/>
      <c r="N81" s="177"/>
      <c r="O81" s="177"/>
      <c r="P81" s="177"/>
      <c r="Q81" s="177"/>
      <c r="R81" s="177"/>
      <c r="S81" s="177"/>
      <c r="T81" s="177"/>
      <c r="U81" s="177"/>
      <c r="V81" s="178"/>
      <c r="W81" s="27"/>
      <c r="X81" s="13"/>
      <c r="Y81" s="13"/>
      <c r="Z81" s="13"/>
    </row>
    <row r="82" spans="1:26" x14ac:dyDescent="0.3">
      <c r="A82" s="13"/>
      <c r="B82" s="52"/>
      <c r="C82" s="179" t="s">
        <v>66</v>
      </c>
      <c r="D82" s="292" t="s">
        <v>67</v>
      </c>
      <c r="E82" s="292"/>
      <c r="F82" s="55"/>
      <c r="G82" s="180"/>
      <c r="H82" s="55"/>
      <c r="I82" s="55"/>
      <c r="J82" s="145"/>
      <c r="K82" s="145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1"/>
      <c r="W82" s="27"/>
      <c r="X82" s="13"/>
      <c r="Y82" s="13"/>
      <c r="Z82" s="13"/>
    </row>
    <row r="83" spans="1:26" ht="24.9" customHeight="1" x14ac:dyDescent="0.3">
      <c r="A83" s="182"/>
      <c r="B83" s="183"/>
      <c r="C83" s="184" t="s">
        <v>68</v>
      </c>
      <c r="D83" s="293" t="s">
        <v>69</v>
      </c>
      <c r="E83" s="293"/>
      <c r="F83" s="185" t="s">
        <v>70</v>
      </c>
      <c r="G83" s="186">
        <v>11.899999999999999</v>
      </c>
      <c r="H83" s="249">
        <v>0</v>
      </c>
      <c r="I83" s="185">
        <f t="shared" ref="I83:I91" si="0">ROUND(G83*(H83),2)</f>
        <v>0</v>
      </c>
      <c r="J83" s="187">
        <f t="shared" ref="J83:J91" si="1">ROUND(G83*(N83),2)</f>
        <v>298.45</v>
      </c>
      <c r="K83" s="145">
        <f t="shared" ref="K83:K91" si="2">ROUND(G83*(O83),2)</f>
        <v>0</v>
      </c>
      <c r="L83" s="180">
        <f t="shared" ref="L83:L91" si="3">ROUND(G83*(H83),2)</f>
        <v>0</v>
      </c>
      <c r="M83" s="180"/>
      <c r="N83" s="180">
        <v>25.08</v>
      </c>
      <c r="O83" s="180"/>
      <c r="P83" s="180">
        <v>0</v>
      </c>
      <c r="Q83" s="180"/>
      <c r="R83" s="180">
        <v>0</v>
      </c>
      <c r="S83" s="180">
        <f t="shared" ref="S83:S91" si="4">ROUND(G83*(P83),3)</f>
        <v>0</v>
      </c>
      <c r="T83" s="180"/>
      <c r="U83" s="180"/>
      <c r="V83" s="181">
        <f t="shared" ref="V83:V91" si="5">ROUND(G83*(X83),3)</f>
        <v>0</v>
      </c>
      <c r="W83" s="27"/>
      <c r="X83" s="13">
        <v>0</v>
      </c>
      <c r="Y83" s="13"/>
      <c r="Z83" s="13">
        <v>0</v>
      </c>
    </row>
    <row r="84" spans="1:26" ht="35.1" customHeight="1" x14ac:dyDescent="0.3">
      <c r="A84" s="188"/>
      <c r="B84" s="189"/>
      <c r="C84" s="190" t="s">
        <v>71</v>
      </c>
      <c r="D84" s="286" t="s">
        <v>72</v>
      </c>
      <c r="E84" s="286"/>
      <c r="F84" s="191" t="s">
        <v>70</v>
      </c>
      <c r="G84" s="192">
        <v>11.9</v>
      </c>
      <c r="H84" s="250">
        <v>0</v>
      </c>
      <c r="I84" s="191">
        <f t="shared" si="0"/>
        <v>0</v>
      </c>
      <c r="J84" s="193">
        <f t="shared" si="1"/>
        <v>16.420000000000002</v>
      </c>
      <c r="K84" s="194">
        <f t="shared" si="2"/>
        <v>0</v>
      </c>
      <c r="L84" s="195">
        <f t="shared" si="3"/>
        <v>0</v>
      </c>
      <c r="M84" s="195"/>
      <c r="N84" s="195">
        <v>1.38</v>
      </c>
      <c r="O84" s="195"/>
      <c r="P84" s="195">
        <v>0</v>
      </c>
      <c r="Q84" s="195"/>
      <c r="R84" s="195">
        <v>0</v>
      </c>
      <c r="S84" s="195">
        <f t="shared" si="4"/>
        <v>0</v>
      </c>
      <c r="T84" s="195"/>
      <c r="U84" s="195"/>
      <c r="V84" s="196">
        <f t="shared" si="5"/>
        <v>0</v>
      </c>
      <c r="W84" s="197"/>
      <c r="X84" s="198">
        <v>0</v>
      </c>
      <c r="Y84" s="198"/>
      <c r="Z84" s="198">
        <v>0</v>
      </c>
    </row>
    <row r="85" spans="1:26" ht="24.9" customHeight="1" x14ac:dyDescent="0.3">
      <c r="A85" s="188"/>
      <c r="B85" s="189"/>
      <c r="C85" s="190" t="s">
        <v>73</v>
      </c>
      <c r="D85" s="286" t="s">
        <v>74</v>
      </c>
      <c r="E85" s="286"/>
      <c r="F85" s="191" t="s">
        <v>70</v>
      </c>
      <c r="G85" s="192">
        <v>8.33</v>
      </c>
      <c r="H85" s="250">
        <v>0</v>
      </c>
      <c r="I85" s="191">
        <f t="shared" si="0"/>
        <v>0</v>
      </c>
      <c r="J85" s="193">
        <f t="shared" si="1"/>
        <v>35.9</v>
      </c>
      <c r="K85" s="194">
        <f t="shared" si="2"/>
        <v>0</v>
      </c>
      <c r="L85" s="195">
        <f t="shared" si="3"/>
        <v>0</v>
      </c>
      <c r="M85" s="195"/>
      <c r="N85" s="195">
        <v>4.3099999999999996</v>
      </c>
      <c r="O85" s="195"/>
      <c r="P85" s="195">
        <v>0</v>
      </c>
      <c r="Q85" s="195"/>
      <c r="R85" s="195">
        <v>0</v>
      </c>
      <c r="S85" s="195">
        <f t="shared" si="4"/>
        <v>0</v>
      </c>
      <c r="T85" s="195"/>
      <c r="U85" s="195"/>
      <c r="V85" s="196">
        <f t="shared" si="5"/>
        <v>0</v>
      </c>
      <c r="W85" s="197"/>
      <c r="X85" s="198">
        <v>0</v>
      </c>
      <c r="Y85" s="198"/>
      <c r="Z85" s="198">
        <v>0</v>
      </c>
    </row>
    <row r="86" spans="1:26" ht="24.9" customHeight="1" x14ac:dyDescent="0.3">
      <c r="A86" s="188"/>
      <c r="B86" s="189"/>
      <c r="C86" s="190" t="s">
        <v>75</v>
      </c>
      <c r="D86" s="286" t="s">
        <v>76</v>
      </c>
      <c r="E86" s="286"/>
      <c r="F86" s="191" t="s">
        <v>70</v>
      </c>
      <c r="G86" s="192">
        <v>3.57</v>
      </c>
      <c r="H86" s="250">
        <v>0</v>
      </c>
      <c r="I86" s="191">
        <f t="shared" si="0"/>
        <v>0</v>
      </c>
      <c r="J86" s="193">
        <f t="shared" si="1"/>
        <v>18.420000000000002</v>
      </c>
      <c r="K86" s="194">
        <f t="shared" si="2"/>
        <v>0</v>
      </c>
      <c r="L86" s="195">
        <f t="shared" si="3"/>
        <v>0</v>
      </c>
      <c r="M86" s="195"/>
      <c r="N86" s="195">
        <v>5.16</v>
      </c>
      <c r="O86" s="195"/>
      <c r="P86" s="195">
        <v>0</v>
      </c>
      <c r="Q86" s="195"/>
      <c r="R86" s="195">
        <v>0</v>
      </c>
      <c r="S86" s="195">
        <f t="shared" si="4"/>
        <v>0</v>
      </c>
      <c r="T86" s="195"/>
      <c r="U86" s="195"/>
      <c r="V86" s="196">
        <f t="shared" si="5"/>
        <v>0</v>
      </c>
      <c r="W86" s="197"/>
      <c r="X86" s="198">
        <v>0</v>
      </c>
      <c r="Y86" s="198"/>
      <c r="Z86" s="198">
        <v>0</v>
      </c>
    </row>
    <row r="87" spans="1:26" ht="24.9" customHeight="1" x14ac:dyDescent="0.3">
      <c r="A87" s="188"/>
      <c r="B87" s="189"/>
      <c r="C87" s="190" t="s">
        <v>77</v>
      </c>
      <c r="D87" s="286" t="s">
        <v>78</v>
      </c>
      <c r="E87" s="286"/>
      <c r="F87" s="191" t="s">
        <v>70</v>
      </c>
      <c r="G87" s="192">
        <v>8.33</v>
      </c>
      <c r="H87" s="250">
        <v>0</v>
      </c>
      <c r="I87" s="191">
        <f t="shared" si="0"/>
        <v>0</v>
      </c>
      <c r="J87" s="193">
        <f t="shared" si="1"/>
        <v>8.08</v>
      </c>
      <c r="K87" s="194">
        <f t="shared" si="2"/>
        <v>0</v>
      </c>
      <c r="L87" s="195">
        <f t="shared" si="3"/>
        <v>0</v>
      </c>
      <c r="M87" s="195"/>
      <c r="N87" s="195">
        <v>0.97</v>
      </c>
      <c r="O87" s="195"/>
      <c r="P87" s="195">
        <v>0</v>
      </c>
      <c r="Q87" s="195"/>
      <c r="R87" s="195">
        <v>0</v>
      </c>
      <c r="S87" s="195">
        <f t="shared" si="4"/>
        <v>0</v>
      </c>
      <c r="T87" s="195"/>
      <c r="U87" s="195"/>
      <c r="V87" s="196">
        <f t="shared" si="5"/>
        <v>0</v>
      </c>
      <c r="W87" s="197"/>
      <c r="X87" s="198">
        <v>0</v>
      </c>
      <c r="Y87" s="198"/>
      <c r="Z87" s="198">
        <v>0</v>
      </c>
    </row>
    <row r="88" spans="1:26" ht="24.9" customHeight="1" x14ac:dyDescent="0.3">
      <c r="A88" s="188"/>
      <c r="B88" s="189"/>
      <c r="C88" s="190" t="s">
        <v>79</v>
      </c>
      <c r="D88" s="286" t="s">
        <v>80</v>
      </c>
      <c r="E88" s="286"/>
      <c r="F88" s="191" t="s">
        <v>70</v>
      </c>
      <c r="G88" s="192">
        <v>8.33</v>
      </c>
      <c r="H88" s="250">
        <v>0</v>
      </c>
      <c r="I88" s="191">
        <f t="shared" si="0"/>
        <v>0</v>
      </c>
      <c r="J88" s="193">
        <f t="shared" si="1"/>
        <v>166.6</v>
      </c>
      <c r="K88" s="194">
        <f t="shared" si="2"/>
        <v>0</v>
      </c>
      <c r="L88" s="195">
        <f t="shared" si="3"/>
        <v>0</v>
      </c>
      <c r="M88" s="195"/>
      <c r="N88" s="195">
        <v>20</v>
      </c>
      <c r="O88" s="195"/>
      <c r="P88" s="195">
        <v>0</v>
      </c>
      <c r="Q88" s="195"/>
      <c r="R88" s="195">
        <v>0</v>
      </c>
      <c r="S88" s="195">
        <f t="shared" si="4"/>
        <v>0</v>
      </c>
      <c r="T88" s="195"/>
      <c r="U88" s="195"/>
      <c r="V88" s="196">
        <f t="shared" si="5"/>
        <v>0</v>
      </c>
      <c r="W88" s="197"/>
      <c r="X88" s="198">
        <v>0</v>
      </c>
      <c r="Y88" s="198"/>
      <c r="Z88" s="198">
        <v>0</v>
      </c>
    </row>
    <row r="89" spans="1:26" ht="24.9" customHeight="1" x14ac:dyDescent="0.3">
      <c r="A89" s="188"/>
      <c r="B89" s="189"/>
      <c r="C89" s="190" t="s">
        <v>81</v>
      </c>
      <c r="D89" s="286" t="s">
        <v>82</v>
      </c>
      <c r="E89" s="286"/>
      <c r="F89" s="191" t="s">
        <v>83</v>
      </c>
      <c r="G89" s="192">
        <v>59.5</v>
      </c>
      <c r="H89" s="250">
        <v>0</v>
      </c>
      <c r="I89" s="191">
        <f t="shared" si="0"/>
        <v>0</v>
      </c>
      <c r="J89" s="193">
        <f t="shared" si="1"/>
        <v>117.22</v>
      </c>
      <c r="K89" s="194">
        <f t="shared" si="2"/>
        <v>0</v>
      </c>
      <c r="L89" s="195">
        <f t="shared" si="3"/>
        <v>0</v>
      </c>
      <c r="M89" s="195"/>
      <c r="N89" s="195">
        <v>1.97</v>
      </c>
      <c r="O89" s="195"/>
      <c r="P89" s="195">
        <v>0</v>
      </c>
      <c r="Q89" s="195"/>
      <c r="R89" s="195">
        <v>0</v>
      </c>
      <c r="S89" s="195">
        <f t="shared" si="4"/>
        <v>0</v>
      </c>
      <c r="T89" s="195"/>
      <c r="U89" s="195"/>
      <c r="V89" s="196">
        <f t="shared" si="5"/>
        <v>0</v>
      </c>
      <c r="W89" s="197"/>
      <c r="X89" s="198">
        <v>0</v>
      </c>
      <c r="Y89" s="198"/>
      <c r="Z89" s="198">
        <v>0</v>
      </c>
    </row>
    <row r="90" spans="1:26" ht="24.9" customHeight="1" x14ac:dyDescent="0.3">
      <c r="A90" s="188"/>
      <c r="B90" s="189"/>
      <c r="C90" s="190" t="s">
        <v>84</v>
      </c>
      <c r="D90" s="286" t="s">
        <v>85</v>
      </c>
      <c r="E90" s="286"/>
      <c r="F90" s="191" t="s">
        <v>83</v>
      </c>
      <c r="G90" s="192">
        <v>59.5</v>
      </c>
      <c r="H90" s="250">
        <v>0</v>
      </c>
      <c r="I90" s="191">
        <f t="shared" si="0"/>
        <v>0</v>
      </c>
      <c r="J90" s="193">
        <f t="shared" si="1"/>
        <v>342.13</v>
      </c>
      <c r="K90" s="194">
        <f t="shared" si="2"/>
        <v>0</v>
      </c>
      <c r="L90" s="195">
        <f t="shared" si="3"/>
        <v>0</v>
      </c>
      <c r="M90" s="195"/>
      <c r="N90" s="195">
        <v>5.75</v>
      </c>
      <c r="O90" s="195"/>
      <c r="P90" s="195">
        <v>0</v>
      </c>
      <c r="Q90" s="195"/>
      <c r="R90" s="195">
        <v>0</v>
      </c>
      <c r="S90" s="195">
        <f t="shared" si="4"/>
        <v>0</v>
      </c>
      <c r="T90" s="195"/>
      <c r="U90" s="195"/>
      <c r="V90" s="196">
        <f t="shared" si="5"/>
        <v>14.28</v>
      </c>
      <c r="W90" s="197"/>
      <c r="X90" s="198">
        <v>0.24</v>
      </c>
      <c r="Y90" s="198"/>
      <c r="Z90" s="198">
        <v>0</v>
      </c>
    </row>
    <row r="91" spans="1:26" ht="24.9" customHeight="1" x14ac:dyDescent="0.3">
      <c r="A91" s="188"/>
      <c r="B91" s="189"/>
      <c r="C91" s="190" t="s">
        <v>86</v>
      </c>
      <c r="D91" s="286" t="s">
        <v>87</v>
      </c>
      <c r="E91" s="286"/>
      <c r="F91" s="191" t="s">
        <v>83</v>
      </c>
      <c r="G91" s="192">
        <v>59.5</v>
      </c>
      <c r="H91" s="250">
        <v>0</v>
      </c>
      <c r="I91" s="191">
        <f t="shared" si="0"/>
        <v>0</v>
      </c>
      <c r="J91" s="193">
        <f t="shared" si="1"/>
        <v>251.69</v>
      </c>
      <c r="K91" s="194">
        <f t="shared" si="2"/>
        <v>0</v>
      </c>
      <c r="L91" s="195">
        <f t="shared" si="3"/>
        <v>0</v>
      </c>
      <c r="M91" s="195"/>
      <c r="N91" s="195">
        <v>4.2300000000000004</v>
      </c>
      <c r="O91" s="195"/>
      <c r="P91" s="195">
        <v>0</v>
      </c>
      <c r="Q91" s="195"/>
      <c r="R91" s="195">
        <v>0</v>
      </c>
      <c r="S91" s="195">
        <f t="shared" si="4"/>
        <v>0</v>
      </c>
      <c r="T91" s="195"/>
      <c r="U91" s="195"/>
      <c r="V91" s="196">
        <f t="shared" si="5"/>
        <v>5.8310000000000004</v>
      </c>
      <c r="W91" s="197"/>
      <c r="X91" s="198">
        <v>9.8000000000000004E-2</v>
      </c>
      <c r="Y91" s="198"/>
      <c r="Z91" s="198">
        <v>0</v>
      </c>
    </row>
    <row r="92" spans="1:26" x14ac:dyDescent="0.3">
      <c r="A92" s="198"/>
      <c r="B92" s="199"/>
      <c r="C92" s="200" t="s">
        <v>66</v>
      </c>
      <c r="D92" s="285" t="s">
        <v>67</v>
      </c>
      <c r="E92" s="285"/>
      <c r="F92" s="201"/>
      <c r="G92" s="195"/>
      <c r="H92" s="201"/>
      <c r="I92" s="202">
        <f>ROUND((SUM(I82:I91))/1,2)</f>
        <v>0</v>
      </c>
      <c r="J92" s="203"/>
      <c r="K92" s="203"/>
      <c r="L92" s="204">
        <f>ROUND((SUM(L82:L91))/1,2)</f>
        <v>0</v>
      </c>
      <c r="M92" s="204">
        <f>ROUND((SUM(M82:M91))/1,2)</f>
        <v>0</v>
      </c>
      <c r="N92" s="204"/>
      <c r="O92" s="204"/>
      <c r="P92" s="204"/>
      <c r="Q92" s="204"/>
      <c r="R92" s="204"/>
      <c r="S92" s="204">
        <f>ROUND((SUM(S82:S91))/1,2)</f>
        <v>0</v>
      </c>
      <c r="T92" s="204"/>
      <c r="U92" s="204"/>
      <c r="V92" s="205">
        <f>ROUND((SUM(V82:V91))/1,2)</f>
        <v>20.11</v>
      </c>
      <c r="W92" s="197"/>
      <c r="X92" s="198"/>
      <c r="Y92" s="198"/>
      <c r="Z92" s="198"/>
    </row>
    <row r="93" spans="1:26" x14ac:dyDescent="0.3">
      <c r="A93" s="198"/>
      <c r="B93" s="199"/>
      <c r="C93" s="206"/>
      <c r="D93" s="287"/>
      <c r="E93" s="287"/>
      <c r="F93" s="201"/>
      <c r="G93" s="195"/>
      <c r="H93" s="201"/>
      <c r="I93" s="201"/>
      <c r="J93" s="194"/>
      <c r="K93" s="194"/>
      <c r="L93" s="195"/>
      <c r="M93" s="195"/>
      <c r="N93" s="195"/>
      <c r="O93" s="195"/>
      <c r="P93" s="195"/>
      <c r="Q93" s="195"/>
      <c r="R93" s="195"/>
      <c r="S93" s="195"/>
      <c r="T93" s="195"/>
      <c r="U93" s="195"/>
      <c r="V93" s="196"/>
      <c r="W93" s="197"/>
      <c r="X93" s="198"/>
      <c r="Y93" s="198"/>
      <c r="Z93" s="198"/>
    </row>
    <row r="94" spans="1:26" x14ac:dyDescent="0.3">
      <c r="A94" s="198"/>
      <c r="B94" s="199"/>
      <c r="C94" s="200" t="s">
        <v>88</v>
      </c>
      <c r="D94" s="285" t="s">
        <v>89</v>
      </c>
      <c r="E94" s="285"/>
      <c r="F94" s="201"/>
      <c r="G94" s="195"/>
      <c r="H94" s="250"/>
      <c r="I94" s="201"/>
      <c r="J94" s="194"/>
      <c r="K94" s="194"/>
      <c r="L94" s="195"/>
      <c r="M94" s="195"/>
      <c r="N94" s="195"/>
      <c r="O94" s="195"/>
      <c r="P94" s="195"/>
      <c r="Q94" s="195"/>
      <c r="R94" s="195"/>
      <c r="S94" s="195"/>
      <c r="T94" s="195"/>
      <c r="U94" s="195"/>
      <c r="V94" s="196"/>
      <c r="W94" s="197"/>
      <c r="X94" s="198"/>
      <c r="Y94" s="198"/>
      <c r="Z94" s="198"/>
    </row>
    <row r="95" spans="1:26" ht="24.9" customHeight="1" x14ac:dyDescent="0.3">
      <c r="A95" s="188"/>
      <c r="B95" s="189"/>
      <c r="C95" s="190" t="s">
        <v>90</v>
      </c>
      <c r="D95" s="286" t="s">
        <v>91</v>
      </c>
      <c r="E95" s="286"/>
      <c r="F95" s="191" t="s">
        <v>70</v>
      </c>
      <c r="G95" s="192">
        <v>3.57</v>
      </c>
      <c r="H95" s="250">
        <v>0</v>
      </c>
      <c r="I95" s="191">
        <f>ROUND(G95*(H95),2)</f>
        <v>0</v>
      </c>
      <c r="J95" s="193">
        <f>ROUND(G95*(N95),2)</f>
        <v>180.21</v>
      </c>
      <c r="K95" s="194">
        <f>ROUND(G95*(O95),2)</f>
        <v>0</v>
      </c>
      <c r="L95" s="195">
        <f>ROUND(G95*(H95),2)</f>
        <v>0</v>
      </c>
      <c r="M95" s="195"/>
      <c r="N95" s="195">
        <v>50.48</v>
      </c>
      <c r="O95" s="195"/>
      <c r="P95" s="195">
        <v>2.0699999999999998</v>
      </c>
      <c r="Q95" s="195"/>
      <c r="R95" s="195">
        <v>2.0699999999999998</v>
      </c>
      <c r="S95" s="195">
        <f>ROUND(G95*(P95),3)</f>
        <v>7.39</v>
      </c>
      <c r="T95" s="195"/>
      <c r="U95" s="195"/>
      <c r="V95" s="196">
        <f>ROUND(G95*(X95),3)</f>
        <v>0</v>
      </c>
      <c r="W95" s="197"/>
      <c r="X95" s="198">
        <v>0</v>
      </c>
      <c r="Y95" s="198"/>
      <c r="Z95" s="198">
        <v>0</v>
      </c>
    </row>
    <row r="96" spans="1:26" ht="24.9" customHeight="1" x14ac:dyDescent="0.3">
      <c r="A96" s="188"/>
      <c r="B96" s="189"/>
      <c r="C96" s="190" t="s">
        <v>92</v>
      </c>
      <c r="D96" s="286" t="s">
        <v>93</v>
      </c>
      <c r="E96" s="286"/>
      <c r="F96" s="191" t="s">
        <v>70</v>
      </c>
      <c r="G96" s="192">
        <v>9.52</v>
      </c>
      <c r="H96" s="250">
        <v>0</v>
      </c>
      <c r="I96" s="191">
        <f>ROUND(G96*(H96),2)</f>
        <v>0</v>
      </c>
      <c r="J96" s="193">
        <f>ROUND(G96*(N96),2)</f>
        <v>1346.89</v>
      </c>
      <c r="K96" s="194">
        <f>ROUND(G96*(O96),2)</f>
        <v>0</v>
      </c>
      <c r="L96" s="195">
        <f>ROUND(G96*(H96),2)</f>
        <v>0</v>
      </c>
      <c r="M96" s="195"/>
      <c r="N96" s="195">
        <v>141.47999999999999</v>
      </c>
      <c r="O96" s="195"/>
      <c r="P96" s="195">
        <v>2.3223400000000001</v>
      </c>
      <c r="Q96" s="195"/>
      <c r="R96" s="195">
        <v>2.3223400000000001</v>
      </c>
      <c r="S96" s="195">
        <f>ROUND(G96*(P96),3)</f>
        <v>22.109000000000002</v>
      </c>
      <c r="T96" s="195"/>
      <c r="U96" s="195"/>
      <c r="V96" s="196">
        <f>ROUND(G96*(X96),3)</f>
        <v>0</v>
      </c>
      <c r="W96" s="197"/>
      <c r="X96" s="198">
        <v>0</v>
      </c>
      <c r="Y96" s="198"/>
      <c r="Z96" s="198">
        <v>0</v>
      </c>
    </row>
    <row r="97" spans="1:26" ht="24.9" customHeight="1" x14ac:dyDescent="0.3">
      <c r="A97" s="188"/>
      <c r="B97" s="189"/>
      <c r="C97" s="190" t="s">
        <v>94</v>
      </c>
      <c r="D97" s="286" t="s">
        <v>95</v>
      </c>
      <c r="E97" s="286"/>
      <c r="F97" s="191" t="s">
        <v>96</v>
      </c>
      <c r="G97" s="192">
        <v>0.1736</v>
      </c>
      <c r="H97" s="250">
        <v>0</v>
      </c>
      <c r="I97" s="191">
        <f>ROUND(G97*(H97),2)</f>
        <v>0</v>
      </c>
      <c r="J97" s="193">
        <f>ROUND(G97*(N97),2)</f>
        <v>318.47000000000003</v>
      </c>
      <c r="K97" s="194">
        <f>ROUND(G97*(O97),2)</f>
        <v>0</v>
      </c>
      <c r="L97" s="195">
        <f>ROUND(G97*(H97),2)</f>
        <v>0</v>
      </c>
      <c r="M97" s="195"/>
      <c r="N97" s="195">
        <v>1834.5</v>
      </c>
      <c r="O97" s="195"/>
      <c r="P97" s="195">
        <v>1.0345299999999999</v>
      </c>
      <c r="Q97" s="195"/>
      <c r="R97" s="195">
        <v>1.0345299999999999</v>
      </c>
      <c r="S97" s="195">
        <f>ROUND(G97*(P97),3)</f>
        <v>0.18</v>
      </c>
      <c r="T97" s="195"/>
      <c r="U97" s="195"/>
      <c r="V97" s="196">
        <f>ROUND(G97*(X97),3)</f>
        <v>0</v>
      </c>
      <c r="W97" s="197"/>
      <c r="X97" s="198">
        <v>0</v>
      </c>
      <c r="Y97" s="198"/>
      <c r="Z97" s="198">
        <v>0</v>
      </c>
    </row>
    <row r="98" spans="1:26" ht="24.9" customHeight="1" x14ac:dyDescent="0.3">
      <c r="A98" s="188"/>
      <c r="B98" s="189"/>
      <c r="C98" s="190" t="s">
        <v>97</v>
      </c>
      <c r="D98" s="286" t="s">
        <v>98</v>
      </c>
      <c r="E98" s="286"/>
      <c r="F98" s="191" t="s">
        <v>83</v>
      </c>
      <c r="G98" s="192">
        <v>32.800000000000004</v>
      </c>
      <c r="H98" s="250">
        <v>0</v>
      </c>
      <c r="I98" s="191">
        <f>ROUND(G98*(H98),2)</f>
        <v>0</v>
      </c>
      <c r="J98" s="193">
        <f>ROUND(G98*(N98),2)</f>
        <v>548.09</v>
      </c>
      <c r="K98" s="194">
        <f>ROUND(G98*(O98),2)</f>
        <v>0</v>
      </c>
      <c r="L98" s="195">
        <f>ROUND(G98*(H98),2)</f>
        <v>0</v>
      </c>
      <c r="M98" s="195"/>
      <c r="N98" s="195">
        <v>16.71</v>
      </c>
      <c r="O98" s="195"/>
      <c r="P98" s="195">
        <v>1.11073245E-2</v>
      </c>
      <c r="Q98" s="195"/>
      <c r="R98" s="195">
        <v>1.11073245E-2</v>
      </c>
      <c r="S98" s="195">
        <f>ROUND(G98*(P98),3)</f>
        <v>0.36399999999999999</v>
      </c>
      <c r="T98" s="195"/>
      <c r="U98" s="195"/>
      <c r="V98" s="196">
        <f>ROUND(G98*(X98),3)</f>
        <v>0</v>
      </c>
      <c r="W98" s="197"/>
      <c r="X98" s="198">
        <v>0</v>
      </c>
      <c r="Y98" s="198"/>
      <c r="Z98" s="198">
        <v>0</v>
      </c>
    </row>
    <row r="99" spans="1:26" ht="24.9" customHeight="1" x14ac:dyDescent="0.3">
      <c r="A99" s="188"/>
      <c r="B99" s="189"/>
      <c r="C99" s="190" t="s">
        <v>99</v>
      </c>
      <c r="D99" s="286" t="s">
        <v>100</v>
      </c>
      <c r="E99" s="286"/>
      <c r="F99" s="191" t="s">
        <v>83</v>
      </c>
      <c r="G99" s="192">
        <v>32.799999999999997</v>
      </c>
      <c r="H99" s="250">
        <v>0</v>
      </c>
      <c r="I99" s="191">
        <f>ROUND(G99*(H99),2)</f>
        <v>0</v>
      </c>
      <c r="J99" s="193">
        <f>ROUND(G99*(N99),2)</f>
        <v>138.41999999999999</v>
      </c>
      <c r="K99" s="194">
        <f>ROUND(G99*(O99),2)</f>
        <v>0</v>
      </c>
      <c r="L99" s="195">
        <f>ROUND(G99*(H99),2)</f>
        <v>0</v>
      </c>
      <c r="M99" s="195"/>
      <c r="N99" s="195">
        <v>4.22</v>
      </c>
      <c r="O99" s="195"/>
      <c r="P99" s="195">
        <v>0</v>
      </c>
      <c r="Q99" s="195"/>
      <c r="R99" s="195">
        <v>0</v>
      </c>
      <c r="S99" s="195">
        <f>ROUND(G99*(P99),3)</f>
        <v>0</v>
      </c>
      <c r="T99" s="195"/>
      <c r="U99" s="195"/>
      <c r="V99" s="196">
        <f>ROUND(G99*(X99),3)</f>
        <v>0</v>
      </c>
      <c r="W99" s="197"/>
      <c r="X99" s="198">
        <v>0</v>
      </c>
      <c r="Y99" s="198"/>
      <c r="Z99" s="198">
        <v>0</v>
      </c>
    </row>
    <row r="100" spans="1:26" x14ac:dyDescent="0.3">
      <c r="A100" s="198"/>
      <c r="B100" s="199"/>
      <c r="C100" s="200" t="s">
        <v>88</v>
      </c>
      <c r="D100" s="285" t="s">
        <v>89</v>
      </c>
      <c r="E100" s="285"/>
      <c r="F100" s="201"/>
      <c r="G100" s="195"/>
      <c r="H100" s="250"/>
      <c r="I100" s="202">
        <f>ROUND((SUM(I94:I99))/1,2)</f>
        <v>0</v>
      </c>
      <c r="J100" s="203"/>
      <c r="K100" s="203"/>
      <c r="L100" s="204">
        <f>ROUND((SUM(L94:L99))/1,2)</f>
        <v>0</v>
      </c>
      <c r="M100" s="204">
        <f>ROUND((SUM(M94:M99))/1,2)</f>
        <v>0</v>
      </c>
      <c r="N100" s="204"/>
      <c r="O100" s="204"/>
      <c r="P100" s="204"/>
      <c r="Q100" s="204"/>
      <c r="R100" s="204"/>
      <c r="S100" s="204">
        <f>ROUND((SUM(S94:S99))/1,2)</f>
        <v>30.04</v>
      </c>
      <c r="T100" s="204"/>
      <c r="U100" s="204"/>
      <c r="V100" s="205">
        <f>ROUND((SUM(V94:V99))/1,2)</f>
        <v>0</v>
      </c>
      <c r="W100" s="197"/>
      <c r="X100" s="198"/>
      <c r="Y100" s="198"/>
      <c r="Z100" s="198"/>
    </row>
    <row r="101" spans="1:26" x14ac:dyDescent="0.3">
      <c r="A101" s="198"/>
      <c r="B101" s="199"/>
      <c r="C101" s="206"/>
      <c r="D101" s="287"/>
      <c r="E101" s="287"/>
      <c r="F101" s="201"/>
      <c r="G101" s="195"/>
      <c r="H101" s="250"/>
      <c r="I101" s="201"/>
      <c r="J101" s="194"/>
      <c r="K101" s="194"/>
      <c r="L101" s="195"/>
      <c r="M101" s="195"/>
      <c r="N101" s="195"/>
      <c r="O101" s="195"/>
      <c r="P101" s="195"/>
      <c r="Q101" s="195"/>
      <c r="R101" s="195"/>
      <c r="S101" s="195"/>
      <c r="T101" s="195"/>
      <c r="U101" s="195"/>
      <c r="V101" s="196"/>
      <c r="W101" s="197"/>
      <c r="X101" s="198"/>
      <c r="Y101" s="198"/>
      <c r="Z101" s="198"/>
    </row>
    <row r="102" spans="1:26" x14ac:dyDescent="0.3">
      <c r="A102" s="198"/>
      <c r="B102" s="199"/>
      <c r="C102" s="200" t="s">
        <v>101</v>
      </c>
      <c r="D102" s="285" t="s">
        <v>102</v>
      </c>
      <c r="E102" s="285"/>
      <c r="F102" s="201"/>
      <c r="G102" s="195"/>
      <c r="H102" s="250"/>
      <c r="I102" s="201"/>
      <c r="J102" s="194"/>
      <c r="K102" s="194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6"/>
      <c r="W102" s="197"/>
      <c r="X102" s="198"/>
      <c r="Y102" s="198"/>
      <c r="Z102" s="198"/>
    </row>
    <row r="103" spans="1:26" ht="24.9" customHeight="1" x14ac:dyDescent="0.3">
      <c r="A103" s="188"/>
      <c r="B103" s="189"/>
      <c r="C103" s="190" t="s">
        <v>103</v>
      </c>
      <c r="D103" s="286" t="s">
        <v>104</v>
      </c>
      <c r="E103" s="286"/>
      <c r="F103" s="191" t="s">
        <v>96</v>
      </c>
      <c r="G103" s="192">
        <v>20.111000000000001</v>
      </c>
      <c r="H103" s="250">
        <v>0</v>
      </c>
      <c r="I103" s="191">
        <f>ROUND(G103*(H103),2)</f>
        <v>0</v>
      </c>
      <c r="J103" s="193">
        <f>ROUND(G103*(N103),2)</f>
        <v>94.72</v>
      </c>
      <c r="K103" s="194">
        <f>ROUND(G103*(O103),2)</f>
        <v>0</v>
      </c>
      <c r="L103" s="195">
        <f>ROUND(G103*(H103),2)</f>
        <v>0</v>
      </c>
      <c r="M103" s="195"/>
      <c r="N103" s="195">
        <v>4.71</v>
      </c>
      <c r="O103" s="195"/>
      <c r="P103" s="195">
        <v>0</v>
      </c>
      <c r="Q103" s="195"/>
      <c r="R103" s="195">
        <v>0</v>
      </c>
      <c r="S103" s="195">
        <f>ROUND(G103*(P103),3)</f>
        <v>0</v>
      </c>
      <c r="T103" s="195"/>
      <c r="U103" s="195"/>
      <c r="V103" s="196">
        <f>ROUND(G103*(X103),3)</f>
        <v>0</v>
      </c>
      <c r="W103" s="197"/>
      <c r="X103" s="198">
        <v>0</v>
      </c>
      <c r="Y103" s="198"/>
      <c r="Z103" s="198">
        <v>0</v>
      </c>
    </row>
    <row r="104" spans="1:26" ht="35.1" customHeight="1" x14ac:dyDescent="0.3">
      <c r="A104" s="188"/>
      <c r="B104" s="189"/>
      <c r="C104" s="190" t="s">
        <v>105</v>
      </c>
      <c r="D104" s="286" t="s">
        <v>106</v>
      </c>
      <c r="E104" s="286"/>
      <c r="F104" s="191" t="s">
        <v>96</v>
      </c>
      <c r="G104" s="192">
        <v>20.111000000000001</v>
      </c>
      <c r="H104" s="250">
        <v>0</v>
      </c>
      <c r="I104" s="191">
        <f>ROUND(G104*(H104),2)</f>
        <v>0</v>
      </c>
      <c r="J104" s="193">
        <f>ROUND(G104*(N104),2)</f>
        <v>1307.22</v>
      </c>
      <c r="K104" s="194">
        <f>ROUND(G104*(O104),2)</f>
        <v>0</v>
      </c>
      <c r="L104" s="195">
        <f>ROUND(G104*(H104),2)</f>
        <v>0</v>
      </c>
      <c r="M104" s="195"/>
      <c r="N104" s="195">
        <v>65</v>
      </c>
      <c r="O104" s="195"/>
      <c r="P104" s="195">
        <v>0</v>
      </c>
      <c r="Q104" s="195"/>
      <c r="R104" s="195">
        <v>0</v>
      </c>
      <c r="S104" s="195">
        <f>ROUND(G104*(P104),3)</f>
        <v>0</v>
      </c>
      <c r="T104" s="195"/>
      <c r="U104" s="195"/>
      <c r="V104" s="196">
        <f>ROUND(G104*(X104),3)</f>
        <v>0</v>
      </c>
      <c r="W104" s="197"/>
      <c r="X104" s="198">
        <v>0</v>
      </c>
      <c r="Y104" s="198"/>
      <c r="Z104" s="198">
        <v>0</v>
      </c>
    </row>
    <row r="105" spans="1:26" x14ac:dyDescent="0.3">
      <c r="A105" s="198"/>
      <c r="B105" s="199"/>
      <c r="C105" s="200" t="s">
        <v>101</v>
      </c>
      <c r="D105" s="285" t="s">
        <v>102</v>
      </c>
      <c r="E105" s="285"/>
      <c r="F105" s="201"/>
      <c r="G105" s="195"/>
      <c r="H105" s="250"/>
      <c r="I105" s="202">
        <f>ROUND((SUM(I102:I104))/1,2)</f>
        <v>0</v>
      </c>
      <c r="J105" s="203"/>
      <c r="K105" s="203"/>
      <c r="L105" s="204">
        <f>ROUND((SUM(L102:L104))/1,2)</f>
        <v>0</v>
      </c>
      <c r="M105" s="204">
        <f>ROUND((SUM(M102:M104))/1,2)</f>
        <v>0</v>
      </c>
      <c r="N105" s="204"/>
      <c r="O105" s="204"/>
      <c r="P105" s="204"/>
      <c r="Q105" s="204"/>
      <c r="R105" s="204"/>
      <c r="S105" s="204">
        <f>ROUND((SUM(S102:S104))/1,2)</f>
        <v>0</v>
      </c>
      <c r="T105" s="204"/>
      <c r="U105" s="204"/>
      <c r="V105" s="205">
        <f>ROUND((SUM(V102:V104))/1,2)</f>
        <v>0</v>
      </c>
      <c r="W105" s="197"/>
      <c r="X105" s="198"/>
      <c r="Y105" s="198"/>
      <c r="Z105" s="198"/>
    </row>
    <row r="106" spans="1:26" x14ac:dyDescent="0.3">
      <c r="A106" s="198"/>
      <c r="B106" s="199"/>
      <c r="C106" s="206"/>
      <c r="D106" s="287"/>
      <c r="E106" s="287"/>
      <c r="F106" s="201"/>
      <c r="G106" s="195"/>
      <c r="H106" s="250"/>
      <c r="I106" s="201"/>
      <c r="J106" s="194"/>
      <c r="K106" s="194"/>
      <c r="L106" s="195"/>
      <c r="M106" s="195"/>
      <c r="N106" s="195"/>
      <c r="O106" s="195"/>
      <c r="P106" s="195"/>
      <c r="Q106" s="195"/>
      <c r="R106" s="195"/>
      <c r="S106" s="195"/>
      <c r="T106" s="195"/>
      <c r="U106" s="195"/>
      <c r="V106" s="196"/>
      <c r="W106" s="197"/>
      <c r="X106" s="198"/>
      <c r="Y106" s="198"/>
      <c r="Z106" s="198"/>
    </row>
    <row r="107" spans="1:26" x14ac:dyDescent="0.3">
      <c r="A107" s="198"/>
      <c r="B107" s="199"/>
      <c r="C107" s="200" t="s">
        <v>107</v>
      </c>
      <c r="D107" s="285" t="s">
        <v>108</v>
      </c>
      <c r="E107" s="285"/>
      <c r="F107" s="201"/>
      <c r="G107" s="195"/>
      <c r="H107" s="250"/>
      <c r="I107" s="201"/>
      <c r="J107" s="194"/>
      <c r="K107" s="194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6"/>
      <c r="W107" s="197"/>
      <c r="X107" s="198"/>
      <c r="Y107" s="198"/>
      <c r="Z107" s="198"/>
    </row>
    <row r="108" spans="1:26" ht="24.9" customHeight="1" x14ac:dyDescent="0.3">
      <c r="A108" s="188"/>
      <c r="B108" s="189"/>
      <c r="C108" s="190" t="s">
        <v>109</v>
      </c>
      <c r="D108" s="286" t="s">
        <v>110</v>
      </c>
      <c r="E108" s="286"/>
      <c r="F108" s="191" t="s">
        <v>96</v>
      </c>
      <c r="G108" s="192">
        <v>97.172591451599999</v>
      </c>
      <c r="H108" s="250">
        <v>0</v>
      </c>
      <c r="I108" s="191">
        <f>ROUND(G108*(H108),2)</f>
        <v>0</v>
      </c>
      <c r="J108" s="193">
        <f>ROUND(G108*(N108),2)</f>
        <v>1812.27</v>
      </c>
      <c r="K108" s="194">
        <f>ROUND(G108*(O108),2)</f>
        <v>0</v>
      </c>
      <c r="L108" s="195">
        <f>ROUND(G108*(H108),2)</f>
        <v>0</v>
      </c>
      <c r="M108" s="195"/>
      <c r="N108" s="195">
        <v>18.649999999999999</v>
      </c>
      <c r="O108" s="195"/>
      <c r="P108" s="195">
        <v>0</v>
      </c>
      <c r="Q108" s="195"/>
      <c r="R108" s="195">
        <v>0</v>
      </c>
      <c r="S108" s="195">
        <f>ROUND(G108*(P108),3)</f>
        <v>0</v>
      </c>
      <c r="T108" s="195"/>
      <c r="U108" s="195"/>
      <c r="V108" s="196">
        <f>ROUND(G108*(X108),3)</f>
        <v>0</v>
      </c>
      <c r="W108" s="197"/>
      <c r="X108" s="198">
        <v>0</v>
      </c>
      <c r="Y108" s="198"/>
      <c r="Z108" s="198">
        <v>0</v>
      </c>
    </row>
    <row r="109" spans="1:26" x14ac:dyDescent="0.3">
      <c r="A109" s="198"/>
      <c r="B109" s="199"/>
      <c r="C109" s="200" t="s">
        <v>107</v>
      </c>
      <c r="D109" s="285" t="s">
        <v>108</v>
      </c>
      <c r="E109" s="285"/>
      <c r="F109" s="198"/>
      <c r="G109" s="195"/>
      <c r="H109" s="250"/>
      <c r="I109" s="202">
        <f>ROUND((SUM(I107:I108))/1,2)</f>
        <v>0</v>
      </c>
      <c r="J109" s="207"/>
      <c r="K109" s="207"/>
      <c r="L109" s="204">
        <f>ROUND((SUM(L107:L108))/1,2)</f>
        <v>0</v>
      </c>
      <c r="M109" s="204">
        <f>ROUND((SUM(M107:M108))/1,2)</f>
        <v>0</v>
      </c>
      <c r="N109" s="204"/>
      <c r="O109" s="204"/>
      <c r="P109" s="204"/>
      <c r="Q109" s="204"/>
      <c r="R109" s="204"/>
      <c r="S109" s="204">
        <f>ROUND((SUM(S107:S108))/1,2)</f>
        <v>0</v>
      </c>
      <c r="T109" s="204"/>
      <c r="U109" s="204"/>
      <c r="V109" s="205">
        <f>ROUND((SUM(V107:V108))/1,2)</f>
        <v>0</v>
      </c>
      <c r="W109" s="197"/>
      <c r="X109" s="198"/>
      <c r="Y109" s="198"/>
      <c r="Z109" s="198"/>
    </row>
    <row r="110" spans="1:26" x14ac:dyDescent="0.3">
      <c r="A110" s="198"/>
      <c r="B110" s="199"/>
      <c r="C110" s="206"/>
      <c r="D110" s="287"/>
      <c r="E110" s="287"/>
      <c r="F110" s="198"/>
      <c r="G110" s="195"/>
      <c r="H110" s="250"/>
      <c r="I110" s="201"/>
      <c r="J110" s="198"/>
      <c r="K110" s="198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6"/>
      <c r="W110" s="197"/>
      <c r="X110" s="198"/>
      <c r="Y110" s="198"/>
      <c r="Z110" s="198"/>
    </row>
    <row r="111" spans="1:26" x14ac:dyDescent="0.3">
      <c r="A111" s="198"/>
      <c r="B111" s="199"/>
      <c r="C111" s="206"/>
      <c r="D111" s="289" t="s">
        <v>45</v>
      </c>
      <c r="E111" s="289"/>
      <c r="F111" s="198"/>
      <c r="G111" s="195"/>
      <c r="H111" s="250"/>
      <c r="I111" s="202">
        <f>ROUND((SUM(I81:I110))/2,2)</f>
        <v>0</v>
      </c>
      <c r="J111" s="207"/>
      <c r="K111" s="207"/>
      <c r="L111" s="204">
        <f>ROUND((SUM(L81:L110))/2,2)</f>
        <v>0</v>
      </c>
      <c r="M111" s="204">
        <f>ROUND((SUM(M81:M110))/2,2)</f>
        <v>0</v>
      </c>
      <c r="N111" s="204"/>
      <c r="O111" s="204"/>
      <c r="P111" s="204"/>
      <c r="Q111" s="204"/>
      <c r="R111" s="204"/>
      <c r="S111" s="204">
        <f>ROUND((SUM(S81:S110))/2,2)</f>
        <v>30.04</v>
      </c>
      <c r="T111" s="204"/>
      <c r="U111" s="204"/>
      <c r="V111" s="205">
        <f>ROUND((SUM(V81:V110))/2,2)</f>
        <v>20.11</v>
      </c>
      <c r="W111" s="197"/>
      <c r="X111" s="198"/>
      <c r="Y111" s="198"/>
      <c r="Z111" s="198"/>
    </row>
    <row r="112" spans="1:26" x14ac:dyDescent="0.3">
      <c r="A112" s="198"/>
      <c r="B112" s="199"/>
      <c r="C112" s="206"/>
      <c r="D112" s="287"/>
      <c r="E112" s="287"/>
      <c r="F112" s="198"/>
      <c r="G112" s="195"/>
      <c r="H112" s="250"/>
      <c r="I112" s="201"/>
      <c r="J112" s="198"/>
      <c r="K112" s="198"/>
      <c r="L112" s="195"/>
      <c r="M112" s="195"/>
      <c r="N112" s="195"/>
      <c r="O112" s="195"/>
      <c r="P112" s="195"/>
      <c r="Q112" s="195"/>
      <c r="R112" s="195"/>
      <c r="S112" s="195"/>
      <c r="T112" s="195"/>
      <c r="U112" s="195"/>
      <c r="V112" s="196"/>
      <c r="W112" s="197"/>
      <c r="X112" s="198"/>
      <c r="Y112" s="198"/>
      <c r="Z112" s="198"/>
    </row>
    <row r="113" spans="1:26" x14ac:dyDescent="0.3">
      <c r="A113" s="198"/>
      <c r="B113" s="199"/>
      <c r="C113" s="206"/>
      <c r="D113" s="289" t="s">
        <v>50</v>
      </c>
      <c r="E113" s="289"/>
      <c r="F113" s="198"/>
      <c r="G113" s="195"/>
      <c r="H113" s="250"/>
      <c r="I113" s="201"/>
      <c r="J113" s="198"/>
      <c r="K113" s="198"/>
      <c r="L113" s="195"/>
      <c r="M113" s="195"/>
      <c r="N113" s="195"/>
      <c r="O113" s="195"/>
      <c r="P113" s="195"/>
      <c r="Q113" s="195"/>
      <c r="R113" s="195"/>
      <c r="S113" s="195"/>
      <c r="T113" s="195"/>
      <c r="U113" s="195"/>
      <c r="V113" s="196"/>
      <c r="W113" s="197"/>
      <c r="X113" s="198"/>
      <c r="Y113" s="198"/>
      <c r="Z113" s="198"/>
    </row>
    <row r="114" spans="1:26" x14ac:dyDescent="0.3">
      <c r="A114" s="198"/>
      <c r="B114" s="199"/>
      <c r="C114" s="200" t="s">
        <v>111</v>
      </c>
      <c r="D114" s="285" t="s">
        <v>112</v>
      </c>
      <c r="E114" s="285"/>
      <c r="F114" s="198"/>
      <c r="G114" s="195"/>
      <c r="H114" s="250"/>
      <c r="I114" s="201"/>
      <c r="J114" s="198"/>
      <c r="K114" s="198"/>
      <c r="L114" s="195"/>
      <c r="M114" s="195"/>
      <c r="N114" s="195"/>
      <c r="O114" s="195"/>
      <c r="P114" s="195"/>
      <c r="Q114" s="195"/>
      <c r="R114" s="195"/>
      <c r="S114" s="195"/>
      <c r="T114" s="195"/>
      <c r="U114" s="195"/>
      <c r="V114" s="196"/>
      <c r="W114" s="197"/>
      <c r="X114" s="198"/>
      <c r="Y114" s="198"/>
      <c r="Z114" s="198"/>
    </row>
    <row r="115" spans="1:26" ht="24.9" customHeight="1" x14ac:dyDescent="0.3">
      <c r="A115" s="188"/>
      <c r="B115" s="189"/>
      <c r="C115" s="190"/>
      <c r="D115" s="286"/>
      <c r="E115" s="286"/>
      <c r="F115" s="208"/>
      <c r="G115" s="192"/>
      <c r="H115" s="250"/>
      <c r="I115" s="191"/>
      <c r="J115" s="208"/>
      <c r="K115" s="198"/>
      <c r="L115" s="195"/>
      <c r="M115" s="195"/>
      <c r="N115" s="195"/>
      <c r="O115" s="195"/>
      <c r="P115" s="195"/>
      <c r="Q115" s="195"/>
      <c r="R115" s="195"/>
      <c r="S115" s="195"/>
      <c r="T115" s="195"/>
      <c r="U115" s="195"/>
      <c r="V115" s="196"/>
      <c r="W115" s="197"/>
      <c r="X115" s="198"/>
      <c r="Y115" s="198"/>
      <c r="Z115" s="198"/>
    </row>
    <row r="116" spans="1:26" x14ac:dyDescent="0.3">
      <c r="A116" s="198"/>
      <c r="B116" s="199"/>
      <c r="C116" s="200" t="s">
        <v>111</v>
      </c>
      <c r="D116" s="285" t="s">
        <v>112</v>
      </c>
      <c r="E116" s="285"/>
      <c r="F116" s="198"/>
      <c r="G116" s="195"/>
      <c r="H116" s="250"/>
      <c r="I116" s="202">
        <f>ROUND((SUM(I114:I115))/1,2)</f>
        <v>0</v>
      </c>
      <c r="J116" s="207"/>
      <c r="K116" s="207"/>
      <c r="L116" s="204">
        <f>ROUND((SUM(L114:L115))/1,2)</f>
        <v>0</v>
      </c>
      <c r="M116" s="204">
        <f>ROUND((SUM(M114:M115))/1,2)</f>
        <v>0</v>
      </c>
      <c r="N116" s="204"/>
      <c r="O116" s="204"/>
      <c r="P116" s="204"/>
      <c r="Q116" s="195"/>
      <c r="R116" s="195"/>
      <c r="S116" s="204">
        <f>ROUND((SUM(S114:S115))/1,2)</f>
        <v>0</v>
      </c>
      <c r="T116" s="204"/>
      <c r="U116" s="204"/>
      <c r="V116" s="205">
        <f>ROUND((SUM(V114:V115))/1,2)</f>
        <v>0</v>
      </c>
      <c r="W116" s="197"/>
      <c r="X116" s="198"/>
      <c r="Y116" s="198"/>
      <c r="Z116" s="198"/>
    </row>
    <row r="117" spans="1:26" x14ac:dyDescent="0.3">
      <c r="A117" s="198"/>
      <c r="B117" s="199"/>
      <c r="C117" s="206"/>
      <c r="D117" s="287"/>
      <c r="E117" s="287"/>
      <c r="F117" s="198"/>
      <c r="G117" s="195"/>
      <c r="H117" s="201"/>
      <c r="I117" s="201"/>
      <c r="J117" s="198"/>
      <c r="K117" s="198"/>
      <c r="L117" s="195"/>
      <c r="M117" s="195"/>
      <c r="N117" s="195"/>
      <c r="O117" s="195"/>
      <c r="P117" s="195"/>
      <c r="Q117" s="195"/>
      <c r="R117" s="195"/>
      <c r="S117" s="195"/>
      <c r="T117" s="195"/>
      <c r="U117" s="195"/>
      <c r="V117" s="196"/>
      <c r="W117" s="197"/>
      <c r="X117" s="198"/>
      <c r="Y117" s="198"/>
      <c r="Z117" s="198"/>
    </row>
    <row r="118" spans="1:26" x14ac:dyDescent="0.3">
      <c r="A118" s="198"/>
      <c r="B118" s="199"/>
      <c r="C118" s="206"/>
      <c r="D118" s="288" t="s">
        <v>50</v>
      </c>
      <c r="E118" s="288"/>
      <c r="F118" s="198"/>
      <c r="G118" s="195"/>
      <c r="H118" s="201"/>
      <c r="I118" s="202">
        <f>ROUND((SUM(I113:I117))/2,2)</f>
        <v>0</v>
      </c>
      <c r="J118" s="198"/>
      <c r="K118" s="198"/>
      <c r="L118" s="195">
        <f>ROUND((SUM(L113:L117))/2,2)</f>
        <v>0</v>
      </c>
      <c r="M118" s="195">
        <f>ROUND((SUM(M113:M117))/2,2)</f>
        <v>0</v>
      </c>
      <c r="N118" s="195"/>
      <c r="O118" s="195"/>
      <c r="P118" s="204"/>
      <c r="Q118" s="195"/>
      <c r="R118" s="195"/>
      <c r="S118" s="204">
        <f>ROUND((SUM(S113:S117))/2,2)</f>
        <v>0</v>
      </c>
      <c r="T118" s="195"/>
      <c r="U118" s="195"/>
      <c r="V118" s="205">
        <f>ROUND((SUM(V113:V117))/2,2)</f>
        <v>0</v>
      </c>
      <c r="W118" s="197"/>
      <c r="X118" s="198"/>
      <c r="Y118" s="198"/>
      <c r="Z118" s="198"/>
    </row>
    <row r="119" spans="1:26" x14ac:dyDescent="0.3">
      <c r="A119" s="13"/>
      <c r="B119" s="209"/>
      <c r="C119" s="210"/>
      <c r="D119" s="290" t="s">
        <v>52</v>
      </c>
      <c r="E119" s="290"/>
      <c r="F119" s="211"/>
      <c r="G119" s="212"/>
      <c r="H119" s="213"/>
      <c r="I119" s="213">
        <f>ROUND((SUM(I81:I118))/3,2)</f>
        <v>0</v>
      </c>
      <c r="J119" s="211"/>
      <c r="K119" s="211">
        <f>ROUND((SUM(K81:K118))/3,2)</f>
        <v>0</v>
      </c>
      <c r="L119" s="212">
        <f>ROUND((SUM(L81:L118))/3,2)</f>
        <v>0</v>
      </c>
      <c r="M119" s="212">
        <f>ROUND((SUM(M81:M118))/3,2)</f>
        <v>0</v>
      </c>
      <c r="N119" s="212"/>
      <c r="O119" s="212"/>
      <c r="P119" s="212"/>
      <c r="Q119" s="212"/>
      <c r="R119" s="212"/>
      <c r="S119" s="212">
        <f>ROUND((SUM(S81:S118))/3,2)</f>
        <v>30.04</v>
      </c>
      <c r="T119" s="212"/>
      <c r="U119" s="212"/>
      <c r="V119" s="214">
        <f>ROUND((SUM(V81:V118))/3,2)</f>
        <v>20.11</v>
      </c>
      <c r="W119" s="27"/>
      <c r="X119" s="13"/>
      <c r="Y119" s="13">
        <f>(SUM(Y81:Y118))</f>
        <v>0</v>
      </c>
      <c r="Z119" s="13">
        <f>(SUM(Z81:Z118))</f>
        <v>0</v>
      </c>
    </row>
    <row r="120" spans="1:26" hidden="1" x14ac:dyDescent="0.3">
      <c r="A120" s="13"/>
      <c r="B120" s="13"/>
      <c r="C120" s="13"/>
      <c r="D120" s="13"/>
      <c r="E120" s="13"/>
      <c r="F120" s="13"/>
      <c r="G120" s="180"/>
      <c r="H120" s="55"/>
      <c r="I120" s="55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idden="1" x14ac:dyDescent="0.3">
      <c r="A121" s="13"/>
      <c r="B121" s="13"/>
      <c r="C121" s="13"/>
      <c r="D121" s="13"/>
      <c r="E121" s="13"/>
      <c r="F121" s="13"/>
      <c r="G121" s="180"/>
      <c r="H121" s="55"/>
      <c r="I121" s="55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idden="1" x14ac:dyDescent="0.3">
      <c r="A122" s="13"/>
      <c r="B122" s="13"/>
      <c r="C122" s="13"/>
      <c r="D122" s="13"/>
      <c r="E122" s="13"/>
      <c r="F122" s="13"/>
      <c r="G122" s="180"/>
      <c r="H122" s="55"/>
      <c r="I122" s="55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idden="1" x14ac:dyDescent="0.3">
      <c r="A123" s="13"/>
      <c r="B123" s="13"/>
      <c r="C123" s="13"/>
      <c r="D123" s="13"/>
      <c r="E123" s="13"/>
      <c r="F123" s="13"/>
      <c r="G123" s="180"/>
      <c r="H123" s="55"/>
      <c r="I123" s="55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idden="1" x14ac:dyDescent="0.3">
      <c r="A124" s="13"/>
      <c r="B124" s="13"/>
      <c r="C124" s="13"/>
      <c r="D124" s="13"/>
      <c r="E124" s="13"/>
      <c r="F124" s="13"/>
      <c r="G124" s="180"/>
      <c r="H124" s="55"/>
      <c r="I124" s="55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idden="1" x14ac:dyDescent="0.3">
      <c r="A125" s="13"/>
      <c r="B125" s="13"/>
      <c r="C125" s="13"/>
      <c r="D125" s="13"/>
      <c r="E125" s="13"/>
      <c r="F125" s="13"/>
      <c r="G125" s="180"/>
      <c r="H125" s="55"/>
      <c r="I125" s="55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idden="1" x14ac:dyDescent="0.3">
      <c r="A126" s="13"/>
      <c r="B126" s="13"/>
      <c r="C126" s="13"/>
      <c r="D126" s="13"/>
      <c r="E126" s="13"/>
      <c r="F126" s="13"/>
      <c r="G126" s="180"/>
      <c r="H126" s="55"/>
      <c r="I126" s="55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idden="1" x14ac:dyDescent="0.3">
      <c r="A127" s="13"/>
      <c r="B127" s="13"/>
      <c r="C127" s="13"/>
      <c r="D127" s="13"/>
      <c r="E127" s="13"/>
      <c r="F127" s="13"/>
      <c r="G127" s="180"/>
      <c r="H127" s="55"/>
      <c r="I127" s="55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idden="1" x14ac:dyDescent="0.3">
      <c r="A128" s="13"/>
      <c r="B128" s="13"/>
      <c r="C128" s="13"/>
      <c r="D128" s="13"/>
      <c r="E128" s="13"/>
      <c r="F128" s="13"/>
      <c r="G128" s="180"/>
      <c r="H128" s="55"/>
      <c r="I128" s="55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idden="1" x14ac:dyDescent="0.3">
      <c r="A129" s="8"/>
      <c r="B129" s="8"/>
      <c r="C129" s="8"/>
      <c r="D129" s="8"/>
      <c r="E129" s="8"/>
      <c r="F129" s="8"/>
      <c r="G129" s="21"/>
      <c r="H129" s="12"/>
      <c r="I129" s="12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idden="1" x14ac:dyDescent="0.3">
      <c r="A130" s="8"/>
      <c r="B130" s="8"/>
      <c r="C130" s="8"/>
      <c r="D130" s="8"/>
      <c r="E130" s="8"/>
      <c r="F130" s="8"/>
      <c r="G130" s="21"/>
      <c r="H130" s="12"/>
      <c r="I130" s="12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idden="1" x14ac:dyDescent="0.3">
      <c r="A131" s="8"/>
      <c r="B131" s="8"/>
      <c r="C131" s="8"/>
      <c r="D131" s="8"/>
      <c r="E131" s="8"/>
      <c r="F131" s="8"/>
      <c r="G131" s="21"/>
      <c r="H131" s="12"/>
      <c r="I131" s="12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idden="1" x14ac:dyDescent="0.3">
      <c r="A132" s="8"/>
      <c r="B132" s="8"/>
      <c r="C132" s="8"/>
      <c r="D132" s="8"/>
      <c r="E132" s="8"/>
      <c r="F132" s="8"/>
      <c r="G132" s="21"/>
      <c r="H132" s="12"/>
      <c r="I132" s="12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idden="1" x14ac:dyDescent="0.3">
      <c r="A133" s="8"/>
      <c r="B133" s="8"/>
      <c r="C133" s="8"/>
      <c r="D133" s="8"/>
      <c r="E133" s="8"/>
      <c r="F133" s="8"/>
      <c r="G133" s="21"/>
      <c r="H133" s="12"/>
      <c r="I133" s="12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idden="1" x14ac:dyDescent="0.3">
      <c r="A134" s="8"/>
      <c r="B134" s="8"/>
      <c r="C134" s="8"/>
      <c r="D134" s="8"/>
      <c r="E134" s="8"/>
      <c r="F134" s="8"/>
      <c r="G134" s="21"/>
      <c r="H134" s="12"/>
      <c r="I134" s="12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idden="1" x14ac:dyDescent="0.3">
      <c r="A135" s="8"/>
      <c r="B135" s="8"/>
      <c r="C135" s="8"/>
      <c r="D135" s="8"/>
      <c r="E135" s="8"/>
      <c r="F135" s="8"/>
      <c r="G135" s="21"/>
      <c r="H135" s="12"/>
      <c r="I135" s="12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idden="1" x14ac:dyDescent="0.3">
      <c r="A136" s="8"/>
      <c r="B136" s="8"/>
      <c r="C136" s="8"/>
      <c r="D136" s="8"/>
      <c r="E136" s="8"/>
      <c r="F136" s="8"/>
      <c r="G136" s="21"/>
      <c r="H136" s="12"/>
      <c r="I136" s="12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idden="1" x14ac:dyDescent="0.3">
      <c r="A137" s="8"/>
      <c r="B137" s="8"/>
      <c r="C137" s="8"/>
      <c r="D137" s="8"/>
      <c r="E137" s="8"/>
      <c r="F137" s="8"/>
      <c r="G137" s="21"/>
      <c r="H137" s="12"/>
      <c r="I137" s="12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idden="1" x14ac:dyDescent="0.3">
      <c r="A138" s="8"/>
      <c r="B138" s="8"/>
      <c r="C138" s="8"/>
      <c r="D138" s="8"/>
      <c r="E138" s="8"/>
      <c r="F138" s="8"/>
      <c r="G138" s="21"/>
      <c r="H138" s="12"/>
      <c r="I138" s="12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idden="1" x14ac:dyDescent="0.3">
      <c r="A139" s="8"/>
      <c r="B139" s="8"/>
      <c r="C139" s="8"/>
      <c r="D139" s="8"/>
      <c r="E139" s="8"/>
      <c r="F139" s="8"/>
      <c r="G139" s="21"/>
      <c r="H139" s="12"/>
      <c r="I139" s="12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idden="1" x14ac:dyDescent="0.3">
      <c r="A140" s="8"/>
      <c r="B140" s="8"/>
      <c r="C140" s="8"/>
      <c r="D140" s="8"/>
      <c r="E140" s="8"/>
      <c r="F140" s="8"/>
      <c r="G140" s="21"/>
      <c r="H140" s="12"/>
      <c r="I140" s="12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idden="1" x14ac:dyDescent="0.3">
      <c r="A141" s="8"/>
      <c r="B141" s="8"/>
      <c r="C141" s="8"/>
      <c r="D141" s="8"/>
      <c r="E141" s="8"/>
      <c r="F141" s="8"/>
      <c r="G141" s="21"/>
      <c r="H141" s="12"/>
      <c r="I141" s="12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idden="1" x14ac:dyDescent="0.3">
      <c r="A142" s="8"/>
      <c r="B142" s="8"/>
      <c r="C142" s="8"/>
      <c r="D142" s="8"/>
      <c r="E142" s="8"/>
      <c r="F142" s="8"/>
      <c r="G142" s="21"/>
      <c r="H142" s="12"/>
      <c r="I142" s="12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idden="1" x14ac:dyDescent="0.3">
      <c r="A143" s="8"/>
      <c r="B143" s="8"/>
      <c r="C143" s="8"/>
      <c r="D143" s="8"/>
      <c r="E143" s="8"/>
      <c r="F143" s="8"/>
      <c r="G143" s="21"/>
      <c r="H143" s="12"/>
      <c r="I143" s="12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idden="1" x14ac:dyDescent="0.3">
      <c r="A144" s="8"/>
      <c r="B144" s="8"/>
      <c r="C144" s="8"/>
      <c r="D144" s="8"/>
      <c r="E144" s="8"/>
      <c r="F144" s="8"/>
      <c r="G144" s="21"/>
      <c r="H144" s="12"/>
      <c r="I144" s="12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idden="1" x14ac:dyDescent="0.3">
      <c r="A145" s="8"/>
      <c r="B145" s="8"/>
      <c r="C145" s="8"/>
      <c r="D145" s="8"/>
      <c r="E145" s="8"/>
      <c r="F145" s="8"/>
      <c r="G145" s="21"/>
      <c r="H145" s="12"/>
      <c r="I145" s="12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idden="1" x14ac:dyDescent="0.3">
      <c r="A146" s="8"/>
      <c r="B146" s="8"/>
      <c r="C146" s="8"/>
      <c r="D146" s="8"/>
      <c r="E146" s="8"/>
      <c r="F146" s="8"/>
      <c r="G146" s="21"/>
      <c r="H146" s="12"/>
      <c r="I146" s="12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idden="1" x14ac:dyDescent="0.3">
      <c r="A147" s="8"/>
      <c r="B147" s="8"/>
      <c r="C147" s="8"/>
      <c r="D147" s="8"/>
      <c r="E147" s="8"/>
      <c r="F147" s="8"/>
      <c r="G147" s="21"/>
      <c r="H147" s="12"/>
      <c r="I147" s="12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idden="1" x14ac:dyDescent="0.3">
      <c r="A148" s="8"/>
      <c r="B148" s="8"/>
      <c r="C148" s="8"/>
      <c r="D148" s="8"/>
      <c r="E148" s="8"/>
      <c r="F148" s="8"/>
      <c r="G148" s="21"/>
      <c r="H148" s="12"/>
      <c r="I148" s="12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idden="1" x14ac:dyDescent="0.3">
      <c r="A149" s="8"/>
      <c r="B149" s="8"/>
      <c r="C149" s="8"/>
      <c r="D149" s="8"/>
      <c r="E149" s="8"/>
      <c r="F149" s="8"/>
      <c r="G149" s="21"/>
      <c r="H149" s="12"/>
      <c r="I149" s="12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idden="1" x14ac:dyDescent="0.3">
      <c r="A150" s="8"/>
      <c r="B150" s="8"/>
      <c r="C150" s="8"/>
      <c r="D150" s="8"/>
      <c r="E150" s="8"/>
      <c r="F150" s="8"/>
      <c r="G150" s="21"/>
      <c r="H150" s="12"/>
      <c r="I150" s="12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idden="1" x14ac:dyDescent="0.3">
      <c r="A151" s="8"/>
      <c r="B151" s="8"/>
      <c r="C151" s="8"/>
      <c r="D151" s="8"/>
      <c r="E151" s="8"/>
      <c r="F151" s="8"/>
      <c r="G151" s="21"/>
      <c r="H151" s="12"/>
      <c r="I151" s="12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idden="1" x14ac:dyDescent="0.3">
      <c r="A152" s="8"/>
      <c r="B152" s="8"/>
      <c r="C152" s="8"/>
      <c r="D152" s="8"/>
      <c r="E152" s="8"/>
      <c r="F152" s="8"/>
      <c r="G152" s="21"/>
      <c r="H152" s="12"/>
      <c r="I152" s="12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idden="1" x14ac:dyDescent="0.3">
      <c r="A153" s="8"/>
      <c r="B153" s="8"/>
      <c r="C153" s="8"/>
      <c r="D153" s="8"/>
      <c r="E153" s="8"/>
      <c r="F153" s="8"/>
      <c r="G153" s="21"/>
      <c r="H153" s="12"/>
      <c r="I153" s="12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idden="1" x14ac:dyDescent="0.3">
      <c r="A154" s="8"/>
      <c r="B154" s="8"/>
      <c r="C154" s="8"/>
      <c r="D154" s="8"/>
      <c r="E154" s="8"/>
      <c r="F154" s="8"/>
      <c r="G154" s="21"/>
      <c r="H154" s="12"/>
      <c r="I154" s="12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idden="1" x14ac:dyDescent="0.3">
      <c r="A155" s="8"/>
      <c r="B155" s="8"/>
      <c r="C155" s="8"/>
      <c r="D155" s="8"/>
      <c r="E155" s="8"/>
      <c r="F155" s="8"/>
      <c r="G155" s="21"/>
      <c r="H155" s="12"/>
      <c r="I155" s="12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idden="1" x14ac:dyDescent="0.3">
      <c r="A156" s="8"/>
      <c r="B156" s="8"/>
      <c r="C156" s="8"/>
      <c r="D156" s="8"/>
      <c r="E156" s="8"/>
      <c r="F156" s="8"/>
      <c r="G156" s="21"/>
      <c r="H156" s="12"/>
      <c r="I156" s="12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idden="1" x14ac:dyDescent="0.3">
      <c r="A157" s="8"/>
      <c r="B157" s="8"/>
      <c r="C157" s="8"/>
      <c r="D157" s="8"/>
      <c r="E157" s="8"/>
      <c r="F157" s="8"/>
      <c r="G157" s="21"/>
      <c r="H157" s="12"/>
      <c r="I157" s="12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idden="1" x14ac:dyDescent="0.3">
      <c r="A158" s="8"/>
      <c r="B158" s="8"/>
      <c r="C158" s="8"/>
      <c r="D158" s="8"/>
      <c r="E158" s="8"/>
      <c r="F158" s="8"/>
      <c r="G158" s="21"/>
      <c r="H158" s="12"/>
      <c r="I158" s="12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idden="1" x14ac:dyDescent="0.3">
      <c r="A159" s="8"/>
      <c r="B159" s="8"/>
      <c r="C159" s="8"/>
      <c r="D159" s="8"/>
      <c r="E159" s="8"/>
      <c r="F159" s="8"/>
      <c r="G159" s="21"/>
      <c r="H159" s="12"/>
      <c r="I159" s="12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idden="1" x14ac:dyDescent="0.3">
      <c r="A160" s="8"/>
      <c r="B160" s="8"/>
      <c r="C160" s="8"/>
      <c r="D160" s="8"/>
      <c r="E160" s="8"/>
      <c r="F160" s="8"/>
      <c r="G160" s="21"/>
      <c r="H160" s="12"/>
      <c r="I160" s="12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idden="1" x14ac:dyDescent="0.3">
      <c r="A161" s="8"/>
      <c r="B161" s="8"/>
      <c r="C161" s="8"/>
      <c r="D161" s="8"/>
      <c r="E161" s="8"/>
      <c r="F161" s="8"/>
      <c r="G161" s="21"/>
      <c r="H161" s="12"/>
      <c r="I161" s="12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idden="1" x14ac:dyDescent="0.3">
      <c r="A162" s="8"/>
      <c r="B162" s="8"/>
      <c r="C162" s="8"/>
      <c r="D162" s="8"/>
      <c r="E162" s="8"/>
      <c r="F162" s="8"/>
      <c r="G162" s="21"/>
      <c r="H162" s="12"/>
      <c r="I162" s="12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idden="1" x14ac:dyDescent="0.3">
      <c r="A163" s="8"/>
      <c r="B163" s="8"/>
      <c r="C163" s="8"/>
      <c r="D163" s="8"/>
      <c r="E163" s="8"/>
      <c r="F163" s="8"/>
      <c r="G163" s="21"/>
      <c r="H163" s="12"/>
      <c r="I163" s="12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idden="1" x14ac:dyDescent="0.3">
      <c r="A164" s="8"/>
      <c r="B164" s="8"/>
      <c r="C164" s="8"/>
      <c r="D164" s="8"/>
      <c r="E164" s="8"/>
      <c r="F164" s="8"/>
      <c r="G164" s="21"/>
      <c r="H164" s="12"/>
      <c r="I164" s="12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idden="1" x14ac:dyDescent="0.3">
      <c r="A165" s="8"/>
      <c r="B165" s="8"/>
      <c r="C165" s="8"/>
      <c r="D165" s="8"/>
      <c r="E165" s="8"/>
      <c r="F165" s="8"/>
      <c r="G165" s="21"/>
      <c r="H165" s="12"/>
      <c r="I165" s="12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idden="1" x14ac:dyDescent="0.3">
      <c r="A166" s="8"/>
      <c r="B166" s="8"/>
      <c r="C166" s="8"/>
      <c r="D166" s="8"/>
      <c r="E166" s="8"/>
      <c r="F166" s="8"/>
      <c r="G166" s="21"/>
      <c r="H166" s="12"/>
      <c r="I166" s="12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idden="1" x14ac:dyDescent="0.3">
      <c r="A167" s="8"/>
      <c r="B167" s="8"/>
      <c r="C167" s="8"/>
      <c r="D167" s="8"/>
      <c r="E167" s="8"/>
      <c r="F167" s="8"/>
      <c r="G167" s="21"/>
      <c r="H167" s="12"/>
      <c r="I167" s="12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idden="1" x14ac:dyDescent="0.3">
      <c r="A168" s="8"/>
      <c r="B168" s="8"/>
      <c r="C168" s="8"/>
      <c r="D168" s="8"/>
      <c r="E168" s="8"/>
      <c r="F168" s="8"/>
      <c r="G168" s="21"/>
      <c r="H168" s="12"/>
      <c r="I168" s="12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idden="1" x14ac:dyDescent="0.3">
      <c r="A169" s="8"/>
      <c r="B169" s="8"/>
      <c r="C169" s="8"/>
      <c r="D169" s="8"/>
      <c r="E169" s="8"/>
      <c r="F169" s="8"/>
      <c r="G169" s="21"/>
      <c r="H169" s="12"/>
      <c r="I169" s="12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idden="1" x14ac:dyDescent="0.3">
      <c r="A170" s="8"/>
      <c r="B170" s="8"/>
      <c r="C170" s="8"/>
      <c r="D170" s="8"/>
      <c r="E170" s="8"/>
      <c r="F170" s="8"/>
      <c r="G170" s="21"/>
      <c r="H170" s="12"/>
      <c r="I170" s="12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idden="1" x14ac:dyDescent="0.3">
      <c r="A171" s="8"/>
      <c r="B171" s="8"/>
      <c r="C171" s="8"/>
      <c r="D171" s="8"/>
      <c r="E171" s="8"/>
      <c r="F171" s="8"/>
      <c r="G171" s="21"/>
      <c r="H171" s="12"/>
      <c r="I171" s="12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idden="1" x14ac:dyDescent="0.3">
      <c r="A172" s="8"/>
      <c r="B172" s="8"/>
      <c r="C172" s="8"/>
      <c r="D172" s="8"/>
      <c r="E172" s="8"/>
      <c r="F172" s="8"/>
      <c r="G172" s="21"/>
      <c r="H172" s="12"/>
      <c r="I172" s="12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idden="1" x14ac:dyDescent="0.3">
      <c r="A173" s="8"/>
      <c r="B173" s="8"/>
      <c r="C173" s="8"/>
      <c r="D173" s="8"/>
      <c r="E173" s="8"/>
      <c r="F173" s="8"/>
      <c r="G173" s="21"/>
      <c r="H173" s="12"/>
      <c r="I173" s="12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idden="1" x14ac:dyDescent="0.3">
      <c r="A174" s="8"/>
      <c r="B174" s="8"/>
      <c r="C174" s="8"/>
      <c r="D174" s="8"/>
      <c r="E174" s="8"/>
      <c r="F174" s="8"/>
      <c r="G174" s="21"/>
      <c r="H174" s="12"/>
      <c r="I174" s="12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idden="1" x14ac:dyDescent="0.3">
      <c r="A175" s="8"/>
      <c r="B175" s="8"/>
      <c r="C175" s="8"/>
      <c r="D175" s="8"/>
      <c r="E175" s="8"/>
      <c r="F175" s="8"/>
      <c r="G175" s="21"/>
      <c r="H175" s="12"/>
      <c r="I175" s="12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idden="1" x14ac:dyDescent="0.3">
      <c r="A176" s="8"/>
      <c r="B176" s="8"/>
      <c r="C176" s="8"/>
      <c r="D176" s="8"/>
      <c r="E176" s="8"/>
      <c r="F176" s="8"/>
      <c r="G176" s="21"/>
      <c r="H176" s="12"/>
      <c r="I176" s="12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idden="1" x14ac:dyDescent="0.3">
      <c r="A177" s="8"/>
      <c r="B177" s="8"/>
      <c r="C177" s="8"/>
      <c r="D177" s="8"/>
      <c r="E177" s="8"/>
      <c r="F177" s="8"/>
      <c r="G177" s="21"/>
      <c r="H177" s="12"/>
      <c r="I177" s="12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idden="1" x14ac:dyDescent="0.3">
      <c r="A178" s="8"/>
      <c r="B178" s="8"/>
      <c r="C178" s="8"/>
      <c r="D178" s="8"/>
      <c r="E178" s="8"/>
      <c r="F178" s="8"/>
      <c r="G178" s="21"/>
      <c r="H178" s="12"/>
      <c r="I178" s="12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idden="1" x14ac:dyDescent="0.3">
      <c r="A179" s="8"/>
      <c r="B179" s="8"/>
      <c r="C179" s="8"/>
      <c r="D179" s="8"/>
      <c r="E179" s="8"/>
      <c r="F179" s="8"/>
      <c r="G179" s="21"/>
      <c r="H179" s="12"/>
      <c r="I179" s="12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idden="1" x14ac:dyDescent="0.3">
      <c r="A180" s="8"/>
      <c r="B180" s="8"/>
      <c r="C180" s="8"/>
      <c r="D180" s="8"/>
      <c r="E180" s="8"/>
      <c r="F180" s="8"/>
      <c r="G180" s="21"/>
      <c r="H180" s="12"/>
      <c r="I180" s="12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idden="1" x14ac:dyDescent="0.3">
      <c r="A181" s="8"/>
      <c r="B181" s="8"/>
      <c r="C181" s="8"/>
      <c r="D181" s="8"/>
      <c r="E181" s="8"/>
      <c r="F181" s="8"/>
      <c r="G181" s="21"/>
      <c r="H181" s="12"/>
      <c r="I181" s="12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idden="1" x14ac:dyDescent="0.3">
      <c r="A182" s="8"/>
      <c r="B182" s="8"/>
      <c r="C182" s="8"/>
      <c r="D182" s="8"/>
      <c r="E182" s="8"/>
      <c r="F182" s="8"/>
      <c r="G182" s="21"/>
      <c r="H182" s="12"/>
      <c r="I182" s="12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idden="1" x14ac:dyDescent="0.3">
      <c r="A183" s="8"/>
      <c r="B183" s="8"/>
      <c r="C183" s="8"/>
      <c r="D183" s="8"/>
      <c r="E183" s="8"/>
      <c r="F183" s="8"/>
      <c r="G183" s="21"/>
      <c r="H183" s="12"/>
      <c r="I183" s="12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idden="1" x14ac:dyDescent="0.3">
      <c r="A184" s="8"/>
      <c r="B184" s="8"/>
      <c r="C184" s="8"/>
      <c r="D184" s="8"/>
      <c r="E184" s="8"/>
      <c r="F184" s="8"/>
      <c r="G184" s="21"/>
      <c r="H184" s="12"/>
      <c r="I184" s="12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idden="1" x14ac:dyDescent="0.3">
      <c r="A185" s="8"/>
      <c r="B185" s="8"/>
      <c r="C185" s="8"/>
      <c r="D185" s="8"/>
      <c r="E185" s="8"/>
      <c r="F185" s="8"/>
      <c r="G185" s="21"/>
      <c r="H185" s="12"/>
      <c r="I185" s="12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idden="1" x14ac:dyDescent="0.3">
      <c r="A186" s="8"/>
      <c r="B186" s="8"/>
      <c r="C186" s="8"/>
      <c r="D186" s="8"/>
      <c r="E186" s="8"/>
      <c r="F186" s="8"/>
      <c r="G186" s="21"/>
      <c r="H186" s="12"/>
      <c r="I186" s="12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idden="1" x14ac:dyDescent="0.3">
      <c r="A187" s="8"/>
      <c r="B187" s="8"/>
      <c r="C187" s="8"/>
      <c r="D187" s="8"/>
      <c r="E187" s="8"/>
      <c r="F187" s="8"/>
      <c r="G187" s="21"/>
      <c r="H187" s="12"/>
      <c r="I187" s="12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idden="1" x14ac:dyDescent="0.3">
      <c r="A188" s="8"/>
      <c r="B188" s="8"/>
      <c r="C188" s="8"/>
      <c r="D188" s="8"/>
      <c r="E188" s="8"/>
      <c r="F188" s="8"/>
      <c r="G188" s="21"/>
      <c r="H188" s="12"/>
      <c r="I188" s="12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idden="1" x14ac:dyDescent="0.3">
      <c r="A189" s="8"/>
      <c r="B189" s="8"/>
      <c r="C189" s="8"/>
      <c r="D189" s="8"/>
      <c r="E189" s="8"/>
      <c r="F189" s="8"/>
      <c r="G189" s="21"/>
      <c r="H189" s="12"/>
      <c r="I189" s="12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idden="1" x14ac:dyDescent="0.3">
      <c r="A190" s="8"/>
      <c r="B190" s="8"/>
      <c r="C190" s="8"/>
      <c r="D190" s="8"/>
      <c r="E190" s="8"/>
      <c r="F190" s="8"/>
      <c r="G190" s="21"/>
      <c r="H190" s="12"/>
      <c r="I190" s="12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idden="1" x14ac:dyDescent="0.3">
      <c r="A191" s="8"/>
      <c r="B191" s="8"/>
      <c r="C191" s="8"/>
      <c r="D191" s="8"/>
      <c r="E191" s="8"/>
      <c r="F191" s="8"/>
      <c r="G191" s="21"/>
      <c r="H191" s="12"/>
      <c r="I191" s="12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idden="1" x14ac:dyDescent="0.3">
      <c r="A192" s="8"/>
      <c r="B192" s="8"/>
      <c r="C192" s="8"/>
      <c r="D192" s="8"/>
      <c r="E192" s="8"/>
      <c r="F192" s="8"/>
      <c r="G192" s="21"/>
      <c r="H192" s="12"/>
      <c r="I192" s="12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idden="1" x14ac:dyDescent="0.3">
      <c r="A193" s="8"/>
      <c r="B193" s="8"/>
      <c r="C193" s="8"/>
      <c r="D193" s="8"/>
      <c r="E193" s="8"/>
      <c r="F193" s="8"/>
      <c r="G193" s="21"/>
      <c r="H193" s="12"/>
      <c r="I193" s="12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idden="1" x14ac:dyDescent="0.3">
      <c r="A194" s="8"/>
      <c r="B194" s="8"/>
      <c r="C194" s="8"/>
      <c r="D194" s="8"/>
      <c r="E194" s="8"/>
      <c r="F194" s="8"/>
      <c r="G194" s="21"/>
      <c r="H194" s="12"/>
      <c r="I194" s="12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idden="1" x14ac:dyDescent="0.3">
      <c r="A195" s="8"/>
      <c r="B195" s="8"/>
      <c r="C195" s="8"/>
      <c r="D195" s="8"/>
      <c r="E195" s="8"/>
      <c r="F195" s="8"/>
      <c r="G195" s="21"/>
      <c r="H195" s="12"/>
      <c r="I195" s="12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idden="1" x14ac:dyDescent="0.3">
      <c r="A196" s="8"/>
      <c r="B196" s="8"/>
      <c r="C196" s="8"/>
      <c r="D196" s="8"/>
      <c r="E196" s="8"/>
      <c r="F196" s="8"/>
      <c r="G196" s="21"/>
      <c r="H196" s="12"/>
      <c r="I196" s="12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idden="1" x14ac:dyDescent="0.3">
      <c r="A197" s="8"/>
      <c r="B197" s="8"/>
      <c r="C197" s="8"/>
      <c r="D197" s="8"/>
      <c r="E197" s="8"/>
      <c r="F197" s="8"/>
      <c r="G197" s="21"/>
      <c r="H197" s="12"/>
      <c r="I197" s="12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idden="1" x14ac:dyDescent="0.3">
      <c r="A198" s="8"/>
      <c r="B198" s="8"/>
      <c r="C198" s="8"/>
      <c r="D198" s="8"/>
      <c r="E198" s="8"/>
      <c r="F198" s="8"/>
      <c r="G198" s="21"/>
      <c r="H198" s="12"/>
      <c r="I198" s="12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idden="1" x14ac:dyDescent="0.3">
      <c r="A199" s="8"/>
      <c r="B199" s="8"/>
      <c r="C199" s="8"/>
      <c r="D199" s="8"/>
      <c r="E199" s="8"/>
      <c r="F199" s="8"/>
      <c r="G199" s="21"/>
      <c r="H199" s="12"/>
      <c r="I199" s="12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idden="1" x14ac:dyDescent="0.3">
      <c r="A200" s="8"/>
      <c r="B200" s="8"/>
      <c r="C200" s="8"/>
      <c r="D200" s="8"/>
      <c r="E200" s="8"/>
      <c r="F200" s="8"/>
      <c r="G200" s="21"/>
      <c r="H200" s="12"/>
      <c r="I200" s="12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idden="1" x14ac:dyDescent="0.3">
      <c r="A201" s="8"/>
      <c r="B201" s="8"/>
      <c r="C201" s="8"/>
      <c r="D201" s="8"/>
      <c r="E201" s="8"/>
      <c r="F201" s="8"/>
      <c r="G201" s="21"/>
      <c r="H201" s="12"/>
      <c r="I201" s="12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idden="1" x14ac:dyDescent="0.3">
      <c r="A202" s="8"/>
      <c r="B202" s="8"/>
      <c r="C202" s="8"/>
      <c r="D202" s="8"/>
      <c r="E202" s="8"/>
      <c r="F202" s="8"/>
      <c r="G202" s="21"/>
      <c r="H202" s="12"/>
      <c r="I202" s="12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idden="1" x14ac:dyDescent="0.3">
      <c r="A203" s="8"/>
      <c r="B203" s="8"/>
      <c r="C203" s="8"/>
      <c r="D203" s="8"/>
      <c r="E203" s="8"/>
      <c r="F203" s="8"/>
      <c r="G203" s="21"/>
      <c r="H203" s="12"/>
      <c r="I203" s="12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idden="1" x14ac:dyDescent="0.3">
      <c r="A204" s="8"/>
      <c r="B204" s="8"/>
      <c r="C204" s="8"/>
      <c r="D204" s="8"/>
      <c r="E204" s="8"/>
      <c r="F204" s="8"/>
      <c r="G204" s="21"/>
      <c r="H204" s="12"/>
      <c r="I204" s="12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idden="1" x14ac:dyDescent="0.3">
      <c r="A205" s="8"/>
      <c r="B205" s="8"/>
      <c r="C205" s="8"/>
      <c r="D205" s="8"/>
      <c r="E205" s="8"/>
      <c r="F205" s="8"/>
      <c r="G205" s="21"/>
      <c r="H205" s="12"/>
      <c r="I205" s="12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idden="1" x14ac:dyDescent="0.3">
      <c r="A206" s="8"/>
      <c r="B206" s="8"/>
      <c r="C206" s="8"/>
      <c r="D206" s="8"/>
      <c r="E206" s="8"/>
      <c r="F206" s="8"/>
      <c r="G206" s="21"/>
      <c r="H206" s="12"/>
      <c r="I206" s="12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idden="1" x14ac:dyDescent="0.3">
      <c r="A207" s="8"/>
      <c r="B207" s="8"/>
      <c r="C207" s="8"/>
      <c r="D207" s="8"/>
      <c r="E207" s="8"/>
      <c r="F207" s="8"/>
      <c r="G207" s="21"/>
      <c r="H207" s="12"/>
      <c r="I207" s="12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idden="1" x14ac:dyDescent="0.3">
      <c r="A208" s="8"/>
      <c r="B208" s="8"/>
      <c r="C208" s="8"/>
      <c r="D208" s="8"/>
      <c r="E208" s="8"/>
      <c r="F208" s="8"/>
      <c r="G208" s="21"/>
      <c r="H208" s="12"/>
      <c r="I208" s="12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idden="1" x14ac:dyDescent="0.3">
      <c r="A209" s="8"/>
      <c r="B209" s="8"/>
      <c r="C209" s="8"/>
      <c r="D209" s="8"/>
      <c r="E209" s="8"/>
      <c r="F209" s="8"/>
      <c r="G209" s="21"/>
      <c r="H209" s="12"/>
      <c r="I209" s="12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idden="1" x14ac:dyDescent="0.3">
      <c r="A210" s="8"/>
      <c r="B210" s="8"/>
      <c r="C210" s="8"/>
      <c r="D210" s="8"/>
      <c r="E210" s="8"/>
      <c r="F210" s="8"/>
      <c r="G210" s="21"/>
      <c r="H210" s="12"/>
      <c r="I210" s="12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idden="1" x14ac:dyDescent="0.3">
      <c r="A211" s="8"/>
      <c r="B211" s="8"/>
      <c r="C211" s="8"/>
      <c r="D211" s="8"/>
      <c r="E211" s="8"/>
      <c r="F211" s="8"/>
      <c r="G211" s="21"/>
      <c r="H211" s="12"/>
      <c r="I211" s="12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idden="1" x14ac:dyDescent="0.3">
      <c r="A212" s="8"/>
      <c r="B212" s="8"/>
      <c r="C212" s="8"/>
      <c r="D212" s="8"/>
      <c r="E212" s="8"/>
      <c r="F212" s="8"/>
      <c r="G212" s="21"/>
      <c r="H212" s="12"/>
      <c r="I212" s="12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idden="1" x14ac:dyDescent="0.3">
      <c r="A213" s="8"/>
      <c r="B213" s="8"/>
      <c r="C213" s="8"/>
      <c r="D213" s="8"/>
      <c r="E213" s="8"/>
      <c r="F213" s="8"/>
      <c r="G213" s="21"/>
      <c r="H213" s="12"/>
      <c r="I213" s="12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idden="1" x14ac:dyDescent="0.3">
      <c r="A214" s="8"/>
      <c r="B214" s="8"/>
      <c r="C214" s="8"/>
      <c r="D214" s="8"/>
      <c r="E214" s="8"/>
      <c r="F214" s="8"/>
      <c r="G214" s="21"/>
      <c r="H214" s="12"/>
      <c r="I214" s="12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idden="1" x14ac:dyDescent="0.3">
      <c r="A215" s="8"/>
      <c r="B215" s="8"/>
      <c r="C215" s="8"/>
      <c r="D215" s="8"/>
      <c r="E215" s="8"/>
      <c r="F215" s="8"/>
      <c r="G215" s="21"/>
      <c r="H215" s="12"/>
      <c r="I215" s="12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idden="1" x14ac:dyDescent="0.3">
      <c r="A216" s="8"/>
      <c r="B216" s="8"/>
      <c r="C216" s="8"/>
      <c r="D216" s="8"/>
      <c r="E216" s="8"/>
      <c r="F216" s="8"/>
      <c r="G216" s="21"/>
      <c r="H216" s="12"/>
      <c r="I216" s="12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idden="1" x14ac:dyDescent="0.3">
      <c r="A217" s="8"/>
      <c r="B217" s="8"/>
      <c r="C217" s="8"/>
      <c r="D217" s="8"/>
      <c r="E217" s="8"/>
      <c r="F217" s="8"/>
      <c r="G217" s="21"/>
      <c r="H217" s="12"/>
      <c r="I217" s="12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idden="1" x14ac:dyDescent="0.3">
      <c r="A218" s="8"/>
      <c r="B218" s="8"/>
      <c r="C218" s="8"/>
      <c r="D218" s="8"/>
      <c r="E218" s="8"/>
      <c r="F218" s="8"/>
      <c r="G218" s="21"/>
      <c r="H218" s="12"/>
      <c r="I218" s="12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idden="1" x14ac:dyDescent="0.3">
      <c r="A219" s="8"/>
      <c r="B219" s="8"/>
      <c r="C219" s="8"/>
      <c r="D219" s="8"/>
      <c r="E219" s="8"/>
      <c r="F219" s="8"/>
      <c r="G219" s="21"/>
      <c r="H219" s="12"/>
      <c r="I219" s="12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idden="1" x14ac:dyDescent="0.3">
      <c r="A220" s="8"/>
      <c r="B220" s="8"/>
      <c r="C220" s="8"/>
      <c r="D220" s="8"/>
      <c r="E220" s="8"/>
      <c r="F220" s="8"/>
      <c r="G220" s="21"/>
      <c r="H220" s="12"/>
      <c r="I220" s="12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idden="1" x14ac:dyDescent="0.3">
      <c r="A221" s="8"/>
      <c r="B221" s="8"/>
      <c r="C221" s="8"/>
      <c r="D221" s="8"/>
      <c r="E221" s="8"/>
      <c r="F221" s="8"/>
      <c r="G221" s="21"/>
      <c r="H221" s="12"/>
      <c r="I221" s="12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idden="1" x14ac:dyDescent="0.3">
      <c r="A222" s="8"/>
      <c r="B222" s="8"/>
      <c r="C222" s="8"/>
      <c r="D222" s="8"/>
      <c r="E222" s="8"/>
      <c r="F222" s="8"/>
      <c r="G222" s="21"/>
      <c r="H222" s="12"/>
      <c r="I222" s="12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idden="1" x14ac:dyDescent="0.3">
      <c r="A223" s="8"/>
      <c r="B223" s="8"/>
      <c r="C223" s="8"/>
      <c r="D223" s="8"/>
      <c r="E223" s="8"/>
      <c r="F223" s="8"/>
      <c r="G223" s="21"/>
      <c r="H223" s="12"/>
      <c r="I223" s="12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idden="1" x14ac:dyDescent="0.3">
      <c r="A224" s="8"/>
      <c r="B224" s="8"/>
      <c r="C224" s="8"/>
      <c r="D224" s="8"/>
      <c r="E224" s="8"/>
      <c r="F224" s="8"/>
      <c r="G224" s="21"/>
      <c r="H224" s="12"/>
      <c r="I224" s="12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idden="1" x14ac:dyDescent="0.3">
      <c r="A225" s="8"/>
      <c r="B225" s="8"/>
      <c r="C225" s="8"/>
      <c r="D225" s="8"/>
      <c r="E225" s="8"/>
      <c r="F225" s="8"/>
      <c r="G225" s="21"/>
      <c r="H225" s="12"/>
      <c r="I225" s="12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idden="1" x14ac:dyDescent="0.3">
      <c r="A226" s="8"/>
      <c r="B226" s="8"/>
      <c r="C226" s="8"/>
      <c r="D226" s="8"/>
      <c r="E226" s="8"/>
      <c r="F226" s="8"/>
      <c r="G226" s="21"/>
      <c r="H226" s="12"/>
      <c r="I226" s="12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idden="1" x14ac:dyDescent="0.3">
      <c r="A227" s="8"/>
      <c r="B227" s="8"/>
      <c r="C227" s="8"/>
      <c r="D227" s="8"/>
      <c r="E227" s="8"/>
      <c r="F227" s="8"/>
      <c r="G227" s="21"/>
      <c r="H227" s="12"/>
      <c r="I227" s="12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idden="1" x14ac:dyDescent="0.3">
      <c r="A228" s="8"/>
      <c r="B228" s="8"/>
      <c r="C228" s="8"/>
      <c r="D228" s="8"/>
      <c r="E228" s="8"/>
      <c r="F228" s="8"/>
      <c r="G228" s="21"/>
      <c r="H228" s="12"/>
      <c r="I228" s="12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idden="1" x14ac:dyDescent="0.3">
      <c r="A229" s="8"/>
      <c r="B229" s="8"/>
      <c r="C229" s="8"/>
      <c r="D229" s="8"/>
      <c r="E229" s="8"/>
      <c r="F229" s="8"/>
      <c r="G229" s="21"/>
      <c r="H229" s="12"/>
      <c r="I229" s="12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idden="1" x14ac:dyDescent="0.3">
      <c r="A230" s="8"/>
      <c r="B230" s="8"/>
      <c r="C230" s="8"/>
      <c r="D230" s="8"/>
      <c r="E230" s="8"/>
      <c r="F230" s="8"/>
      <c r="G230" s="21"/>
      <c r="H230" s="12"/>
      <c r="I230" s="12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idden="1" x14ac:dyDescent="0.3">
      <c r="A231" s="8"/>
      <c r="B231" s="8"/>
      <c r="C231" s="8"/>
      <c r="D231" s="8"/>
      <c r="E231" s="8"/>
      <c r="F231" s="8"/>
      <c r="G231" s="21"/>
      <c r="H231" s="12"/>
      <c r="I231" s="12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idden="1" x14ac:dyDescent="0.3">
      <c r="A232" s="8"/>
      <c r="B232" s="8"/>
      <c r="C232" s="8"/>
      <c r="D232" s="8"/>
      <c r="E232" s="8"/>
      <c r="F232" s="8"/>
      <c r="G232" s="21"/>
      <c r="H232" s="12"/>
      <c r="I232" s="12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idden="1" x14ac:dyDescent="0.3">
      <c r="A233" s="8"/>
      <c r="B233" s="8"/>
      <c r="C233" s="8"/>
      <c r="D233" s="8"/>
      <c r="E233" s="8"/>
      <c r="F233" s="8"/>
      <c r="G233" s="21"/>
      <c r="H233" s="12"/>
      <c r="I233" s="12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idden="1" x14ac:dyDescent="0.3">
      <c r="A234" s="8"/>
      <c r="B234" s="8"/>
      <c r="C234" s="8"/>
      <c r="D234" s="8"/>
      <c r="E234" s="8"/>
      <c r="F234" s="8"/>
      <c r="G234" s="21"/>
      <c r="H234" s="12"/>
      <c r="I234" s="12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idden="1" x14ac:dyDescent="0.3">
      <c r="A235" s="8"/>
      <c r="B235" s="8"/>
      <c r="C235" s="8"/>
      <c r="D235" s="8"/>
      <c r="E235" s="8"/>
      <c r="F235" s="8"/>
      <c r="G235" s="21"/>
      <c r="H235" s="12"/>
      <c r="I235" s="12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idden="1" x14ac:dyDescent="0.3">
      <c r="A236" s="8"/>
      <c r="B236" s="8"/>
      <c r="C236" s="8"/>
      <c r="D236" s="8"/>
      <c r="E236" s="8"/>
      <c r="F236" s="8"/>
      <c r="G236" s="21"/>
      <c r="H236" s="12"/>
      <c r="I236" s="12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idden="1" x14ac:dyDescent="0.3">
      <c r="A237" s="8"/>
      <c r="B237" s="8"/>
      <c r="C237" s="8"/>
      <c r="D237" s="8"/>
      <c r="E237" s="8"/>
      <c r="F237" s="8"/>
      <c r="G237" s="21"/>
      <c r="H237" s="12"/>
      <c r="I237" s="12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idden="1" x14ac:dyDescent="0.3">
      <c r="A238" s="8"/>
      <c r="B238" s="8"/>
      <c r="C238" s="8"/>
      <c r="D238" s="8"/>
      <c r="E238" s="8"/>
      <c r="F238" s="8"/>
      <c r="G238" s="21"/>
      <c r="H238" s="12"/>
      <c r="I238" s="12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idden="1" x14ac:dyDescent="0.3">
      <c r="A239" s="8"/>
      <c r="B239" s="8"/>
      <c r="C239" s="8"/>
      <c r="D239" s="8"/>
      <c r="E239" s="8"/>
      <c r="F239" s="8"/>
      <c r="G239" s="21"/>
      <c r="H239" s="12"/>
      <c r="I239" s="12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idden="1" x14ac:dyDescent="0.3">
      <c r="A240" s="8"/>
      <c r="B240" s="8"/>
      <c r="C240" s="8"/>
      <c r="D240" s="8"/>
      <c r="E240" s="8"/>
      <c r="F240" s="8"/>
      <c r="G240" s="21"/>
      <c r="H240" s="12"/>
      <c r="I240" s="12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idden="1" x14ac:dyDescent="0.3">
      <c r="A241" s="8"/>
      <c r="B241" s="8"/>
      <c r="C241" s="8"/>
      <c r="D241" s="8"/>
      <c r="E241" s="8"/>
      <c r="F241" s="8"/>
      <c r="G241" s="21"/>
      <c r="H241" s="12"/>
      <c r="I241" s="12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idden="1" x14ac:dyDescent="0.3">
      <c r="A242" s="8"/>
      <c r="B242" s="8"/>
      <c r="C242" s="8"/>
      <c r="D242" s="8"/>
      <c r="E242" s="8"/>
      <c r="F242" s="8"/>
      <c r="G242" s="21"/>
      <c r="H242" s="12"/>
      <c r="I242" s="12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idden="1" x14ac:dyDescent="0.3">
      <c r="A243" s="8"/>
      <c r="B243" s="8"/>
      <c r="C243" s="8"/>
      <c r="D243" s="8"/>
      <c r="E243" s="8"/>
      <c r="F243" s="8"/>
      <c r="G243" s="21"/>
      <c r="H243" s="12"/>
      <c r="I243" s="12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idden="1" x14ac:dyDescent="0.3">
      <c r="A244" s="8"/>
      <c r="B244" s="8"/>
      <c r="C244" s="8"/>
      <c r="D244" s="8"/>
      <c r="E244" s="8"/>
      <c r="F244" s="8"/>
      <c r="G244" s="21"/>
      <c r="H244" s="12"/>
      <c r="I244" s="12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idden="1" x14ac:dyDescent="0.3">
      <c r="A245" s="8"/>
      <c r="B245" s="8"/>
      <c r="C245" s="8"/>
      <c r="D245" s="8"/>
      <c r="E245" s="8"/>
      <c r="F245" s="8"/>
      <c r="G245" s="21"/>
      <c r="H245" s="12"/>
      <c r="I245" s="12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idden="1" x14ac:dyDescent="0.3">
      <c r="A246" s="8"/>
      <c r="B246" s="8"/>
      <c r="C246" s="8"/>
      <c r="D246" s="8"/>
      <c r="E246" s="8"/>
      <c r="F246" s="8"/>
      <c r="G246" s="21"/>
      <c r="H246" s="12"/>
      <c r="I246" s="12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idden="1" x14ac:dyDescent="0.3">
      <c r="A247" s="8"/>
      <c r="B247" s="8"/>
      <c r="C247" s="8"/>
      <c r="D247" s="8"/>
      <c r="E247" s="8"/>
      <c r="F247" s="8"/>
      <c r="G247" s="21"/>
      <c r="H247" s="12"/>
      <c r="I247" s="12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idden="1" x14ac:dyDescent="0.3">
      <c r="A248" s="8"/>
      <c r="B248" s="8"/>
      <c r="C248" s="8"/>
      <c r="D248" s="8"/>
      <c r="E248" s="8"/>
      <c r="F248" s="8"/>
      <c r="G248" s="21"/>
      <c r="H248" s="12"/>
      <c r="I248" s="12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idden="1" x14ac:dyDescent="0.3">
      <c r="A249" s="8"/>
      <c r="B249" s="8"/>
      <c r="C249" s="8"/>
      <c r="D249" s="8"/>
      <c r="E249" s="8"/>
      <c r="F249" s="8"/>
      <c r="G249" s="21"/>
      <c r="H249" s="12"/>
      <c r="I249" s="12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idden="1" x14ac:dyDescent="0.3">
      <c r="A250" s="8"/>
      <c r="B250" s="8"/>
      <c r="C250" s="8"/>
      <c r="D250" s="8"/>
      <c r="E250" s="8"/>
      <c r="F250" s="8"/>
      <c r="G250" s="21"/>
      <c r="H250" s="12"/>
      <c r="I250" s="12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idden="1" x14ac:dyDescent="0.3">
      <c r="A251" s="8"/>
      <c r="B251" s="8"/>
      <c r="C251" s="8"/>
      <c r="D251" s="8"/>
      <c r="E251" s="8"/>
      <c r="F251" s="8"/>
      <c r="G251" s="21"/>
      <c r="H251" s="12"/>
      <c r="I251" s="12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idden="1" x14ac:dyDescent="0.3">
      <c r="A252" s="8"/>
      <c r="B252" s="8"/>
      <c r="C252" s="8"/>
      <c r="D252" s="8"/>
      <c r="E252" s="8"/>
      <c r="F252" s="8"/>
      <c r="G252" s="21"/>
      <c r="H252" s="12"/>
      <c r="I252" s="12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idden="1" x14ac:dyDescent="0.3">
      <c r="A253" s="8"/>
      <c r="B253" s="8"/>
      <c r="C253" s="8"/>
      <c r="D253" s="8"/>
      <c r="E253" s="8"/>
      <c r="F253" s="8"/>
      <c r="G253" s="21"/>
      <c r="H253" s="12"/>
      <c r="I253" s="12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idden="1" x14ac:dyDescent="0.3">
      <c r="A254" s="8"/>
      <c r="B254" s="8"/>
      <c r="C254" s="8"/>
      <c r="D254" s="8"/>
      <c r="E254" s="8"/>
      <c r="F254" s="8"/>
      <c r="G254" s="21"/>
      <c r="H254" s="12"/>
      <c r="I254" s="12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idden="1" x14ac:dyDescent="0.3">
      <c r="A255" s="8"/>
      <c r="B255" s="8"/>
      <c r="C255" s="8"/>
      <c r="D255" s="8"/>
      <c r="E255" s="8"/>
      <c r="F255" s="8"/>
      <c r="G255" s="21"/>
      <c r="H255" s="12"/>
      <c r="I255" s="12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idden="1" x14ac:dyDescent="0.3">
      <c r="A256" s="8"/>
      <c r="B256" s="8"/>
      <c r="C256" s="8"/>
      <c r="D256" s="8"/>
      <c r="E256" s="8"/>
      <c r="F256" s="8"/>
      <c r="G256" s="21"/>
      <c r="H256" s="12"/>
      <c r="I256" s="12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idden="1" x14ac:dyDescent="0.3">
      <c r="A257" s="8"/>
      <c r="B257" s="8"/>
      <c r="C257" s="8"/>
      <c r="D257" s="8"/>
      <c r="E257" s="8"/>
      <c r="F257" s="8"/>
      <c r="G257" s="21"/>
      <c r="H257" s="12"/>
      <c r="I257" s="12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idden="1" x14ac:dyDescent="0.3">
      <c r="A258" s="8"/>
      <c r="B258" s="8"/>
      <c r="C258" s="8"/>
      <c r="D258" s="8"/>
      <c r="E258" s="8"/>
      <c r="F258" s="8"/>
      <c r="G258" s="21"/>
      <c r="H258" s="12"/>
      <c r="I258" s="12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idden="1" x14ac:dyDescent="0.3">
      <c r="A259" s="8"/>
      <c r="B259" s="8"/>
      <c r="C259" s="8"/>
      <c r="D259" s="8"/>
      <c r="E259" s="8"/>
      <c r="F259" s="8"/>
      <c r="G259" s="21"/>
      <c r="H259" s="12"/>
      <c r="I259" s="12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idden="1" x14ac:dyDescent="0.3">
      <c r="A260" s="8"/>
      <c r="B260" s="8"/>
      <c r="C260" s="8"/>
      <c r="D260" s="8"/>
      <c r="E260" s="8"/>
      <c r="F260" s="8"/>
      <c r="G260" s="21"/>
      <c r="H260" s="12"/>
      <c r="I260" s="12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idden="1" x14ac:dyDescent="0.3">
      <c r="A261" s="8"/>
      <c r="B261" s="8"/>
      <c r="C261" s="8"/>
      <c r="D261" s="8"/>
      <c r="E261" s="8"/>
      <c r="F261" s="8"/>
      <c r="G261" s="21"/>
      <c r="H261" s="12"/>
      <c r="I261" s="12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idden="1" x14ac:dyDescent="0.3">
      <c r="A262" s="8"/>
      <c r="B262" s="8"/>
      <c r="C262" s="8"/>
      <c r="D262" s="8"/>
      <c r="E262" s="8"/>
      <c r="F262" s="8"/>
      <c r="G262" s="21"/>
      <c r="H262" s="12"/>
      <c r="I262" s="12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idden="1" x14ac:dyDescent="0.3">
      <c r="A263" s="8"/>
      <c r="B263" s="8"/>
      <c r="C263" s="8"/>
      <c r="D263" s="8"/>
      <c r="E263" s="8"/>
      <c r="F263" s="8"/>
      <c r="G263" s="21"/>
      <c r="H263" s="12"/>
      <c r="I263" s="12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idden="1" x14ac:dyDescent="0.3">
      <c r="A264" s="8"/>
      <c r="B264" s="8"/>
      <c r="C264" s="8"/>
      <c r="D264" s="8"/>
      <c r="E264" s="8"/>
      <c r="F264" s="8"/>
      <c r="G264" s="21"/>
      <c r="H264" s="12"/>
      <c r="I264" s="12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idden="1" x14ac:dyDescent="0.3">
      <c r="A265" s="8"/>
      <c r="B265" s="8"/>
      <c r="C265" s="8"/>
      <c r="D265" s="8"/>
      <c r="E265" s="8"/>
      <c r="F265" s="8"/>
      <c r="G265" s="21"/>
      <c r="H265" s="12"/>
      <c r="I265" s="12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idden="1" x14ac:dyDescent="0.3">
      <c r="A266" s="8"/>
      <c r="B266" s="8"/>
      <c r="C266" s="8"/>
      <c r="D266" s="8"/>
      <c r="E266" s="8"/>
      <c r="F266" s="8"/>
      <c r="G266" s="21"/>
      <c r="H266" s="12"/>
      <c r="I266" s="12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idden="1" x14ac:dyDescent="0.3">
      <c r="A267" s="8"/>
      <c r="B267" s="8"/>
      <c r="C267" s="8"/>
      <c r="D267" s="8"/>
      <c r="E267" s="8"/>
      <c r="F267" s="8"/>
      <c r="G267" s="21"/>
      <c r="H267" s="12"/>
      <c r="I267" s="12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idden="1" x14ac:dyDescent="0.3">
      <c r="A268" s="8"/>
      <c r="B268" s="8"/>
      <c r="C268" s="8"/>
      <c r="D268" s="8"/>
      <c r="E268" s="8"/>
      <c r="F268" s="8"/>
      <c r="G268" s="21"/>
      <c r="H268" s="12"/>
      <c r="I268" s="12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idden="1" x14ac:dyDescent="0.3">
      <c r="A269" s="8"/>
      <c r="B269" s="8"/>
      <c r="C269" s="8"/>
      <c r="D269" s="8"/>
      <c r="E269" s="8"/>
      <c r="F269" s="8"/>
      <c r="G269" s="21"/>
      <c r="H269" s="12"/>
      <c r="I269" s="12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idden="1" x14ac:dyDescent="0.3">
      <c r="A270" s="8"/>
      <c r="B270" s="8"/>
      <c r="C270" s="8"/>
      <c r="D270" s="8"/>
      <c r="E270" s="8"/>
      <c r="F270" s="8"/>
      <c r="G270" s="21"/>
      <c r="H270" s="12"/>
      <c r="I270" s="12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idden="1" x14ac:dyDescent="0.3">
      <c r="A271" s="8"/>
      <c r="B271" s="8"/>
      <c r="C271" s="8"/>
      <c r="D271" s="8"/>
      <c r="E271" s="8"/>
      <c r="F271" s="8"/>
      <c r="G271" s="21"/>
      <c r="H271" s="12"/>
      <c r="I271" s="12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idden="1" x14ac:dyDescent="0.3">
      <c r="A272" s="8"/>
      <c r="B272" s="8"/>
      <c r="C272" s="8"/>
      <c r="D272" s="8"/>
      <c r="E272" s="8"/>
      <c r="F272" s="8"/>
      <c r="G272" s="21"/>
      <c r="H272" s="12"/>
      <c r="I272" s="12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idden="1" x14ac:dyDescent="0.3">
      <c r="A273" s="8"/>
      <c r="B273" s="8"/>
      <c r="C273" s="8"/>
      <c r="D273" s="8"/>
      <c r="E273" s="8"/>
      <c r="F273" s="8"/>
      <c r="G273" s="21"/>
      <c r="H273" s="12"/>
      <c r="I273" s="12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idden="1" x14ac:dyDescent="0.3">
      <c r="A274" s="8"/>
      <c r="B274" s="8"/>
      <c r="C274" s="8"/>
      <c r="D274" s="8"/>
      <c r="E274" s="8"/>
      <c r="F274" s="8"/>
      <c r="G274" s="21"/>
      <c r="H274" s="12"/>
      <c r="I274" s="12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idden="1" x14ac:dyDescent="0.3">
      <c r="A275" s="8"/>
      <c r="B275" s="8"/>
      <c r="C275" s="8"/>
      <c r="D275" s="8"/>
      <c r="E275" s="8"/>
      <c r="F275" s="8"/>
      <c r="G275" s="21"/>
      <c r="H275" s="12"/>
      <c r="I275" s="12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idden="1" x14ac:dyDescent="0.3">
      <c r="A276" s="8"/>
      <c r="B276" s="8"/>
      <c r="C276" s="8"/>
      <c r="D276" s="8"/>
      <c r="E276" s="8"/>
      <c r="F276" s="8"/>
      <c r="G276" s="21"/>
      <c r="H276" s="12"/>
      <c r="I276" s="12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idden="1" x14ac:dyDescent="0.3">
      <c r="A277" s="8"/>
      <c r="B277" s="8"/>
      <c r="C277" s="8"/>
      <c r="D277" s="8"/>
      <c r="E277" s="8"/>
      <c r="F277" s="8"/>
      <c r="G277" s="21"/>
      <c r="H277" s="12"/>
      <c r="I277" s="12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idden="1" x14ac:dyDescent="0.3">
      <c r="A278" s="8"/>
      <c r="B278" s="8"/>
      <c r="C278" s="8"/>
      <c r="D278" s="8"/>
      <c r="E278" s="8"/>
      <c r="F278" s="8"/>
      <c r="G278" s="21"/>
      <c r="H278" s="12"/>
      <c r="I278" s="12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idden="1" x14ac:dyDescent="0.3">
      <c r="A279" s="8"/>
      <c r="B279" s="8"/>
      <c r="C279" s="8"/>
      <c r="D279" s="8"/>
      <c r="E279" s="8"/>
      <c r="F279" s="8"/>
      <c r="G279" s="21"/>
      <c r="H279" s="12"/>
      <c r="I279" s="12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idden="1" x14ac:dyDescent="0.3">
      <c r="A280" s="8"/>
      <c r="B280" s="8"/>
      <c r="C280" s="8"/>
      <c r="D280" s="8"/>
      <c r="E280" s="8"/>
      <c r="F280" s="8"/>
      <c r="G280" s="21"/>
      <c r="H280" s="12"/>
      <c r="I280" s="12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idden="1" x14ac:dyDescent="0.3">
      <c r="A281" s="8"/>
      <c r="B281" s="8"/>
      <c r="C281" s="8"/>
      <c r="D281" s="8"/>
      <c r="E281" s="8"/>
      <c r="F281" s="8"/>
      <c r="G281" s="21"/>
      <c r="H281" s="12"/>
      <c r="I281" s="12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idden="1" x14ac:dyDescent="0.3">
      <c r="A282" s="8"/>
      <c r="B282" s="8"/>
      <c r="C282" s="8"/>
      <c r="D282" s="8"/>
      <c r="E282" s="8"/>
      <c r="F282" s="8"/>
      <c r="G282" s="21"/>
      <c r="H282" s="12"/>
      <c r="I282" s="12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idden="1" x14ac:dyDescent="0.3">
      <c r="A283" s="8"/>
      <c r="B283" s="8"/>
      <c r="C283" s="8"/>
      <c r="D283" s="8"/>
      <c r="E283" s="8"/>
      <c r="F283" s="8"/>
      <c r="G283" s="21"/>
      <c r="H283" s="12"/>
      <c r="I283" s="12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idden="1" x14ac:dyDescent="0.3">
      <c r="A284" s="8"/>
      <c r="B284" s="8"/>
      <c r="C284" s="8"/>
      <c r="D284" s="8"/>
      <c r="E284" s="8"/>
      <c r="F284" s="8"/>
      <c r="G284" s="21"/>
      <c r="H284" s="12"/>
      <c r="I284" s="12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idden="1" x14ac:dyDescent="0.3">
      <c r="A285" s="8"/>
      <c r="B285" s="8"/>
      <c r="C285" s="8"/>
      <c r="D285" s="8"/>
      <c r="E285" s="8"/>
      <c r="F285" s="8"/>
      <c r="G285" s="21"/>
      <c r="H285" s="12"/>
      <c r="I285" s="12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idden="1" x14ac:dyDescent="0.3">
      <c r="A286" s="8"/>
      <c r="B286" s="8"/>
      <c r="C286" s="8"/>
      <c r="D286" s="8"/>
      <c r="E286" s="8"/>
      <c r="F286" s="8"/>
      <c r="G286" s="21"/>
      <c r="H286" s="12"/>
      <c r="I286" s="12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idden="1" x14ac:dyDescent="0.3">
      <c r="A287" s="8"/>
      <c r="B287" s="8"/>
      <c r="C287" s="8"/>
      <c r="D287" s="8"/>
      <c r="E287" s="8"/>
      <c r="F287" s="8"/>
      <c r="G287" s="21"/>
      <c r="H287" s="12"/>
      <c r="I287" s="12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idden="1" x14ac:dyDescent="0.3">
      <c r="A288" s="8"/>
      <c r="B288" s="8"/>
      <c r="C288" s="8"/>
      <c r="D288" s="8"/>
      <c r="E288" s="8"/>
      <c r="F288" s="8"/>
      <c r="G288" s="21"/>
      <c r="H288" s="12"/>
      <c r="I288" s="12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idden="1" x14ac:dyDescent="0.3">
      <c r="A289" s="8"/>
      <c r="B289" s="8"/>
      <c r="C289" s="8"/>
      <c r="D289" s="8"/>
      <c r="E289" s="8"/>
      <c r="F289" s="8"/>
      <c r="G289" s="21"/>
      <c r="H289" s="12"/>
      <c r="I289" s="12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idden="1" x14ac:dyDescent="0.3">
      <c r="A290" s="8"/>
      <c r="B290" s="8"/>
      <c r="C290" s="8"/>
      <c r="D290" s="8"/>
      <c r="E290" s="8"/>
      <c r="F290" s="8"/>
      <c r="G290" s="21"/>
      <c r="H290" s="12"/>
      <c r="I290" s="12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idden="1" x14ac:dyDescent="0.3">
      <c r="A291" s="8"/>
      <c r="B291" s="8"/>
      <c r="C291" s="8"/>
      <c r="D291" s="8"/>
      <c r="E291" s="8"/>
      <c r="F291" s="8"/>
      <c r="G291" s="21"/>
      <c r="H291" s="12"/>
      <c r="I291" s="12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idden="1" x14ac:dyDescent="0.3">
      <c r="A292" s="8"/>
      <c r="B292" s="8"/>
      <c r="C292" s="8"/>
      <c r="D292" s="8"/>
      <c r="E292" s="8"/>
      <c r="F292" s="8"/>
      <c r="G292" s="21"/>
      <c r="H292" s="12"/>
      <c r="I292" s="12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idden="1" x14ac:dyDescent="0.3">
      <c r="A293" s="8"/>
      <c r="B293" s="8"/>
      <c r="C293" s="8"/>
      <c r="D293" s="8"/>
      <c r="E293" s="8"/>
      <c r="F293" s="8"/>
      <c r="G293" s="21"/>
      <c r="H293" s="12"/>
      <c r="I293" s="12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idden="1" x14ac:dyDescent="0.3">
      <c r="A294" s="8"/>
      <c r="B294" s="8"/>
      <c r="C294" s="8"/>
      <c r="D294" s="8"/>
      <c r="E294" s="8"/>
      <c r="F294" s="8"/>
      <c r="G294" s="21"/>
      <c r="H294" s="12"/>
      <c r="I294" s="12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idden="1" x14ac:dyDescent="0.3">
      <c r="A295" s="8"/>
      <c r="B295" s="8"/>
      <c r="C295" s="8"/>
      <c r="D295" s="8"/>
      <c r="E295" s="8"/>
      <c r="F295" s="8"/>
      <c r="G295" s="21"/>
      <c r="H295" s="12"/>
      <c r="I295" s="12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idden="1" x14ac:dyDescent="0.3">
      <c r="A296" s="8"/>
      <c r="B296" s="8"/>
      <c r="C296" s="8"/>
      <c r="D296" s="8"/>
      <c r="E296" s="8"/>
      <c r="F296" s="8"/>
      <c r="G296" s="21"/>
      <c r="H296" s="12"/>
      <c r="I296" s="12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idden="1" x14ac:dyDescent="0.3">
      <c r="A297" s="8"/>
      <c r="B297" s="8"/>
      <c r="C297" s="8"/>
      <c r="D297" s="8"/>
      <c r="E297" s="8"/>
      <c r="F297" s="8"/>
      <c r="G297" s="21"/>
      <c r="H297" s="12"/>
      <c r="I297" s="12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idden="1" x14ac:dyDescent="0.3">
      <c r="A298" s="8"/>
      <c r="B298" s="8"/>
      <c r="C298" s="8"/>
      <c r="D298" s="8"/>
      <c r="E298" s="8"/>
      <c r="F298" s="8"/>
      <c r="G298" s="21"/>
      <c r="H298" s="12"/>
      <c r="I298" s="12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idden="1" x14ac:dyDescent="0.3">
      <c r="A299" s="8"/>
      <c r="B299" s="8"/>
      <c r="C299" s="8"/>
      <c r="D299" s="8"/>
      <c r="E299" s="8"/>
      <c r="F299" s="8"/>
      <c r="G299" s="21"/>
      <c r="H299" s="12"/>
      <c r="I299" s="12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idden="1" x14ac:dyDescent="0.3">
      <c r="A300" s="8"/>
      <c r="B300" s="8"/>
      <c r="C300" s="8"/>
      <c r="D300" s="8"/>
      <c r="E300" s="8"/>
      <c r="F300" s="8"/>
      <c r="G300" s="21"/>
      <c r="H300" s="12"/>
      <c r="I300" s="12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idden="1" x14ac:dyDescent="0.3">
      <c r="A301" s="8"/>
      <c r="B301" s="8"/>
      <c r="C301" s="8"/>
      <c r="D301" s="8"/>
      <c r="E301" s="8"/>
      <c r="F301" s="8"/>
      <c r="G301" s="21"/>
      <c r="H301" s="12"/>
      <c r="I301" s="12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idden="1" x14ac:dyDescent="0.3">
      <c r="A302" s="8"/>
      <c r="B302" s="8"/>
      <c r="C302" s="8"/>
      <c r="D302" s="8"/>
      <c r="E302" s="8"/>
      <c r="F302" s="8"/>
      <c r="G302" s="21"/>
      <c r="H302" s="12"/>
      <c r="I302" s="12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idden="1" x14ac:dyDescent="0.3">
      <c r="A303" s="8"/>
      <c r="B303" s="8"/>
      <c r="C303" s="8"/>
      <c r="D303" s="8"/>
      <c r="E303" s="8"/>
      <c r="F303" s="8"/>
      <c r="G303" s="21"/>
      <c r="H303" s="12"/>
      <c r="I303" s="12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idden="1" x14ac:dyDescent="0.3">
      <c r="A304" s="8"/>
      <c r="B304" s="8"/>
      <c r="C304" s="8"/>
      <c r="D304" s="8"/>
      <c r="E304" s="8"/>
      <c r="F304" s="8"/>
      <c r="G304" s="21"/>
      <c r="H304" s="12"/>
      <c r="I304" s="12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idden="1" x14ac:dyDescent="0.3">
      <c r="A305" s="8"/>
      <c r="B305" s="8"/>
      <c r="C305" s="8"/>
      <c r="D305" s="8"/>
      <c r="E305" s="8"/>
      <c r="F305" s="8"/>
      <c r="G305" s="21"/>
      <c r="H305" s="12"/>
      <c r="I305" s="12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idden="1" x14ac:dyDescent="0.3">
      <c r="A306" s="8"/>
      <c r="B306" s="8"/>
      <c r="C306" s="8"/>
      <c r="D306" s="8"/>
      <c r="E306" s="8"/>
      <c r="F306" s="8"/>
      <c r="G306" s="21"/>
      <c r="H306" s="12"/>
      <c r="I306" s="12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idden="1" x14ac:dyDescent="0.3">
      <c r="A307" s="8"/>
      <c r="B307" s="8"/>
      <c r="C307" s="8"/>
      <c r="D307" s="8"/>
      <c r="E307" s="8"/>
      <c r="F307" s="8"/>
      <c r="G307" s="21"/>
      <c r="H307" s="12"/>
      <c r="I307" s="12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idden="1" x14ac:dyDescent="0.3">
      <c r="A308" s="8"/>
      <c r="B308" s="8"/>
      <c r="C308" s="8"/>
      <c r="D308" s="8"/>
      <c r="E308" s="8"/>
      <c r="F308" s="8"/>
      <c r="G308" s="21"/>
      <c r="H308" s="12"/>
      <c r="I308" s="12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idden="1" x14ac:dyDescent="0.3">
      <c r="A309" s="8"/>
      <c r="B309" s="8"/>
      <c r="C309" s="8"/>
      <c r="D309" s="8"/>
      <c r="E309" s="8"/>
      <c r="F309" s="8"/>
      <c r="G309" s="21"/>
      <c r="H309" s="12"/>
      <c r="I309" s="12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idden="1" x14ac:dyDescent="0.3">
      <c r="A310" s="8"/>
      <c r="B310" s="8"/>
      <c r="C310" s="8"/>
      <c r="D310" s="8"/>
      <c r="E310" s="8"/>
      <c r="F310" s="8"/>
      <c r="G310" s="21"/>
      <c r="H310" s="12"/>
      <c r="I310" s="12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idden="1" x14ac:dyDescent="0.3">
      <c r="A311" s="8"/>
      <c r="B311" s="8"/>
      <c r="C311" s="8"/>
      <c r="D311" s="8"/>
      <c r="E311" s="8"/>
      <c r="F311" s="8"/>
      <c r="G311" s="21"/>
      <c r="H311" s="12"/>
      <c r="I311" s="12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idden="1" x14ac:dyDescent="0.3">
      <c r="A312" s="8"/>
      <c r="B312" s="8"/>
      <c r="C312" s="8"/>
      <c r="D312" s="8"/>
      <c r="E312" s="8"/>
      <c r="F312" s="8"/>
      <c r="G312" s="21"/>
      <c r="H312" s="12"/>
      <c r="I312" s="12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idden="1" x14ac:dyDescent="0.3">
      <c r="A313" s="8"/>
      <c r="B313" s="8"/>
      <c r="C313" s="8"/>
      <c r="D313" s="8"/>
      <c r="E313" s="8"/>
      <c r="F313" s="8"/>
      <c r="G313" s="21"/>
      <c r="H313" s="12"/>
      <c r="I313" s="12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idden="1" x14ac:dyDescent="0.3">
      <c r="A314" s="8"/>
      <c r="B314" s="8"/>
      <c r="C314" s="8"/>
      <c r="D314" s="8"/>
      <c r="E314" s="8"/>
      <c r="F314" s="8"/>
      <c r="G314" s="21"/>
      <c r="H314" s="12"/>
      <c r="I314" s="12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idden="1" x14ac:dyDescent="0.3">
      <c r="A315" s="8"/>
      <c r="B315" s="8"/>
      <c r="C315" s="8"/>
      <c r="D315" s="8"/>
      <c r="E315" s="8"/>
      <c r="F315" s="8"/>
      <c r="G315" s="21"/>
      <c r="H315" s="12"/>
      <c r="I315" s="12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idden="1" x14ac:dyDescent="0.3">
      <c r="A316" s="8"/>
      <c r="B316" s="8"/>
      <c r="C316" s="8"/>
      <c r="D316" s="8"/>
      <c r="E316" s="8"/>
      <c r="F316" s="8"/>
      <c r="G316" s="21"/>
      <c r="H316" s="12"/>
      <c r="I316" s="12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idden="1" x14ac:dyDescent="0.3">
      <c r="A317" s="8"/>
      <c r="B317" s="8"/>
      <c r="C317" s="8"/>
      <c r="D317" s="8"/>
      <c r="E317" s="8"/>
      <c r="F317" s="8"/>
      <c r="G317" s="21"/>
      <c r="H317" s="12"/>
      <c r="I317" s="12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idden="1" x14ac:dyDescent="0.3">
      <c r="A318" s="8"/>
      <c r="B318" s="8"/>
      <c r="C318" s="8"/>
      <c r="D318" s="8"/>
      <c r="E318" s="8"/>
      <c r="F318" s="8"/>
      <c r="G318" s="21"/>
      <c r="H318" s="12"/>
      <c r="I318" s="12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idden="1" x14ac:dyDescent="0.3">
      <c r="A319" s="8"/>
      <c r="B319" s="8"/>
      <c r="C319" s="8"/>
      <c r="D319" s="8"/>
      <c r="E319" s="8"/>
      <c r="F319" s="8"/>
      <c r="G319" s="21"/>
      <c r="H319" s="12"/>
      <c r="I319" s="12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idden="1" x14ac:dyDescent="0.3">
      <c r="A320" s="8"/>
      <c r="B320" s="8"/>
      <c r="C320" s="8"/>
      <c r="D320" s="8"/>
      <c r="E320" s="8"/>
      <c r="F320" s="8"/>
      <c r="G320" s="21"/>
      <c r="H320" s="12"/>
      <c r="I320" s="12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idden="1" x14ac:dyDescent="0.3">
      <c r="A321" s="8"/>
      <c r="B321" s="8"/>
      <c r="C321" s="8"/>
      <c r="D321" s="8"/>
      <c r="E321" s="8"/>
      <c r="F321" s="8"/>
      <c r="G321" s="21"/>
      <c r="H321" s="12"/>
      <c r="I321" s="12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idden="1" x14ac:dyDescent="0.3">
      <c r="A322" s="8"/>
      <c r="B322" s="8"/>
      <c r="C322" s="8"/>
      <c r="D322" s="8"/>
      <c r="E322" s="8"/>
      <c r="F322" s="8"/>
      <c r="G322" s="21"/>
      <c r="H322" s="12"/>
      <c r="I322" s="12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idden="1" x14ac:dyDescent="0.3">
      <c r="A323" s="8"/>
      <c r="B323" s="8"/>
      <c r="C323" s="8"/>
      <c r="D323" s="8"/>
      <c r="E323" s="8"/>
      <c r="F323" s="8"/>
      <c r="G323" s="21"/>
      <c r="H323" s="12"/>
      <c r="I323" s="12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idden="1" x14ac:dyDescent="0.3">
      <c r="A324" s="8"/>
      <c r="B324" s="8"/>
      <c r="C324" s="8"/>
      <c r="D324" s="8"/>
      <c r="E324" s="8"/>
      <c r="F324" s="8"/>
      <c r="G324" s="21"/>
      <c r="H324" s="12"/>
      <c r="I324" s="12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idden="1" x14ac:dyDescent="0.3">
      <c r="A325" s="8"/>
      <c r="B325" s="8"/>
      <c r="C325" s="8"/>
      <c r="D325" s="8"/>
      <c r="E325" s="8"/>
      <c r="F325" s="8"/>
      <c r="G325" s="21"/>
      <c r="H325" s="12"/>
      <c r="I325" s="12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idden="1" x14ac:dyDescent="0.3">
      <c r="A326" s="8"/>
      <c r="B326" s="8"/>
      <c r="C326" s="8"/>
      <c r="D326" s="8"/>
      <c r="E326" s="8"/>
      <c r="F326" s="8"/>
      <c r="G326" s="21"/>
      <c r="H326" s="12"/>
      <c r="I326" s="12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idden="1" x14ac:dyDescent="0.3">
      <c r="A327" s="8"/>
      <c r="B327" s="8"/>
      <c r="C327" s="8"/>
      <c r="D327" s="8"/>
      <c r="E327" s="8"/>
      <c r="F327" s="8"/>
      <c r="G327" s="21"/>
      <c r="H327" s="12"/>
      <c r="I327" s="12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idden="1" x14ac:dyDescent="0.3">
      <c r="A328" s="8"/>
      <c r="B328" s="8"/>
      <c r="C328" s="8"/>
      <c r="D328" s="8"/>
      <c r="E328" s="8"/>
      <c r="F328" s="8"/>
      <c r="G328" s="21"/>
      <c r="H328" s="12"/>
      <c r="I328" s="12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idden="1" x14ac:dyDescent="0.3">
      <c r="A329" s="8"/>
      <c r="B329" s="8"/>
      <c r="C329" s="8"/>
      <c r="D329" s="8"/>
      <c r="E329" s="8"/>
      <c r="F329" s="8"/>
      <c r="G329" s="21"/>
      <c r="H329" s="12"/>
      <c r="I329" s="12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idden="1" x14ac:dyDescent="0.3">
      <c r="A330" s="8"/>
      <c r="B330" s="8"/>
      <c r="C330" s="8"/>
      <c r="D330" s="8"/>
      <c r="E330" s="8"/>
      <c r="F330" s="8"/>
      <c r="G330" s="21"/>
      <c r="H330" s="12"/>
      <c r="I330" s="12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idden="1" x14ac:dyDescent="0.3">
      <c r="A331" s="8"/>
      <c r="B331" s="8"/>
      <c r="C331" s="8"/>
      <c r="D331" s="8"/>
      <c r="E331" s="8"/>
      <c r="F331" s="8"/>
      <c r="G331" s="21"/>
      <c r="H331" s="12"/>
      <c r="I331" s="12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idden="1" x14ac:dyDescent="0.3">
      <c r="A332" s="8"/>
      <c r="B332" s="8"/>
      <c r="C332" s="8"/>
      <c r="D332" s="8"/>
      <c r="E332" s="8"/>
      <c r="F332" s="8"/>
      <c r="G332" s="21"/>
      <c r="H332" s="12"/>
      <c r="I332" s="12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idden="1" x14ac:dyDescent="0.3">
      <c r="A333" s="8"/>
      <c r="B333" s="8"/>
      <c r="C333" s="8"/>
      <c r="D333" s="8"/>
      <c r="E333" s="8"/>
      <c r="F333" s="8"/>
      <c r="G333" s="21"/>
      <c r="H333" s="12"/>
      <c r="I333" s="12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idden="1" x14ac:dyDescent="0.3">
      <c r="A334" s="8"/>
      <c r="B334" s="8"/>
      <c r="C334" s="8"/>
      <c r="D334" s="8"/>
      <c r="E334" s="8"/>
      <c r="F334" s="8"/>
      <c r="G334" s="21"/>
      <c r="H334" s="12"/>
      <c r="I334" s="12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idden="1" x14ac:dyDescent="0.3">
      <c r="A335" s="8"/>
      <c r="B335" s="8"/>
      <c r="C335" s="8"/>
      <c r="D335" s="8"/>
      <c r="E335" s="8"/>
      <c r="F335" s="8"/>
      <c r="G335" s="21"/>
      <c r="H335" s="12"/>
      <c r="I335" s="12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idden="1" x14ac:dyDescent="0.3">
      <c r="A336" s="8"/>
      <c r="B336" s="8"/>
      <c r="C336" s="8"/>
      <c r="D336" s="8"/>
      <c r="E336" s="8"/>
      <c r="F336" s="8"/>
      <c r="G336" s="21"/>
      <c r="H336" s="12"/>
      <c r="I336" s="12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idden="1" x14ac:dyDescent="0.3">
      <c r="A337" s="8"/>
      <c r="B337" s="8"/>
      <c r="C337" s="8"/>
      <c r="D337" s="8"/>
      <c r="E337" s="8"/>
      <c r="F337" s="8"/>
      <c r="G337" s="21"/>
      <c r="H337" s="12"/>
      <c r="I337" s="12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idden="1" x14ac:dyDescent="0.3">
      <c r="A338" s="8"/>
      <c r="B338" s="8"/>
      <c r="C338" s="8"/>
      <c r="D338" s="8"/>
      <c r="E338" s="8"/>
      <c r="F338" s="8"/>
      <c r="G338" s="21"/>
      <c r="H338" s="12"/>
      <c r="I338" s="12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idden="1" x14ac:dyDescent="0.3">
      <c r="A339" s="8"/>
      <c r="B339" s="8"/>
      <c r="C339" s="8"/>
      <c r="D339" s="8"/>
      <c r="E339" s="8"/>
      <c r="F339" s="8"/>
      <c r="G339" s="21"/>
      <c r="H339" s="12"/>
      <c r="I339" s="12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idden="1" x14ac:dyDescent="0.3">
      <c r="A340" s="8"/>
      <c r="B340" s="8"/>
      <c r="C340" s="8"/>
      <c r="D340" s="8"/>
      <c r="E340" s="8"/>
      <c r="F340" s="8"/>
      <c r="G340" s="21"/>
      <c r="H340" s="12"/>
      <c r="I340" s="12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idden="1" x14ac:dyDescent="0.3">
      <c r="A341" s="8"/>
      <c r="B341" s="8"/>
      <c r="C341" s="8"/>
      <c r="D341" s="8"/>
      <c r="E341" s="8"/>
      <c r="F341" s="8"/>
      <c r="G341" s="21"/>
      <c r="H341" s="12"/>
      <c r="I341" s="12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idden="1" x14ac:dyDescent="0.3">
      <c r="A342" s="8"/>
      <c r="B342" s="8"/>
      <c r="C342" s="8"/>
      <c r="D342" s="8"/>
      <c r="E342" s="8"/>
      <c r="F342" s="8"/>
      <c r="G342" s="21"/>
      <c r="H342" s="12"/>
      <c r="I342" s="12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idden="1" x14ac:dyDescent="0.3">
      <c r="A343" s="8"/>
      <c r="B343" s="8"/>
      <c r="C343" s="8"/>
      <c r="D343" s="8"/>
      <c r="E343" s="8"/>
      <c r="F343" s="8"/>
      <c r="G343" s="21"/>
      <c r="H343" s="12"/>
      <c r="I343" s="12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idden="1" x14ac:dyDescent="0.3">
      <c r="A344" s="8"/>
      <c r="B344" s="8"/>
      <c r="C344" s="8"/>
      <c r="D344" s="8"/>
      <c r="E344" s="8"/>
      <c r="F344" s="8"/>
      <c r="G344" s="21"/>
      <c r="H344" s="12"/>
      <c r="I344" s="12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idden="1" x14ac:dyDescent="0.3">
      <c r="A345" s="8"/>
      <c r="B345" s="8"/>
      <c r="C345" s="8"/>
      <c r="D345" s="8"/>
      <c r="E345" s="8"/>
      <c r="F345" s="8"/>
      <c r="G345" s="21"/>
      <c r="H345" s="12"/>
      <c r="I345" s="12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idden="1" x14ac:dyDescent="0.3">
      <c r="A346" s="8"/>
      <c r="B346" s="8"/>
      <c r="C346" s="8"/>
      <c r="D346" s="8"/>
      <c r="E346" s="8"/>
      <c r="F346" s="8"/>
      <c r="G346" s="21"/>
      <c r="H346" s="12"/>
      <c r="I346" s="12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idden="1" x14ac:dyDescent="0.3">
      <c r="A347" s="8"/>
      <c r="B347" s="8"/>
      <c r="C347" s="8"/>
      <c r="D347" s="8"/>
      <c r="E347" s="8"/>
      <c r="F347" s="8"/>
      <c r="G347" s="21"/>
      <c r="H347" s="12"/>
      <c r="I347" s="12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idden="1" x14ac:dyDescent="0.3">
      <c r="A348" s="8"/>
      <c r="B348" s="8"/>
      <c r="C348" s="8"/>
      <c r="D348" s="8"/>
      <c r="E348" s="8"/>
      <c r="F348" s="8"/>
      <c r="G348" s="21"/>
      <c r="H348" s="12"/>
      <c r="I348" s="12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idden="1" x14ac:dyDescent="0.3">
      <c r="A349" s="8"/>
      <c r="B349" s="8"/>
      <c r="C349" s="8"/>
      <c r="D349" s="8"/>
      <c r="E349" s="8"/>
      <c r="F349" s="8"/>
      <c r="G349" s="21"/>
      <c r="H349" s="12"/>
      <c r="I349" s="12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idden="1" x14ac:dyDescent="0.3">
      <c r="A350" s="8"/>
      <c r="B350" s="8"/>
      <c r="C350" s="8"/>
      <c r="D350" s="8"/>
      <c r="E350" s="8"/>
      <c r="F350" s="8"/>
      <c r="G350" s="21"/>
      <c r="H350" s="12"/>
      <c r="I350" s="12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idden="1" x14ac:dyDescent="0.3">
      <c r="A351" s="8"/>
      <c r="B351" s="8"/>
      <c r="C351" s="8"/>
      <c r="D351" s="8"/>
      <c r="E351" s="8"/>
      <c r="F351" s="8"/>
      <c r="G351" s="21"/>
      <c r="H351" s="12"/>
      <c r="I351" s="12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idden="1" x14ac:dyDescent="0.3">
      <c r="A352" s="8"/>
      <c r="B352" s="8"/>
      <c r="C352" s="8"/>
      <c r="D352" s="8"/>
      <c r="E352" s="8"/>
      <c r="F352" s="8"/>
      <c r="G352" s="21"/>
      <c r="H352" s="12"/>
      <c r="I352" s="12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idden="1" x14ac:dyDescent="0.3">
      <c r="A353" s="8"/>
      <c r="B353" s="8"/>
      <c r="C353" s="8"/>
      <c r="D353" s="8"/>
      <c r="E353" s="8"/>
      <c r="F353" s="8"/>
      <c r="G353" s="21"/>
      <c r="H353" s="12"/>
      <c r="I353" s="12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idden="1" x14ac:dyDescent="0.3">
      <c r="A354" s="8"/>
      <c r="B354" s="8"/>
      <c r="C354" s="8"/>
      <c r="D354" s="8"/>
      <c r="E354" s="8"/>
      <c r="F354" s="8"/>
      <c r="G354" s="21"/>
      <c r="H354" s="12"/>
      <c r="I354" s="12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idden="1" x14ac:dyDescent="0.3">
      <c r="A355" s="8"/>
      <c r="B355" s="8"/>
      <c r="C355" s="8"/>
      <c r="D355" s="8"/>
      <c r="E355" s="8"/>
      <c r="F355" s="8"/>
      <c r="G355" s="21"/>
      <c r="H355" s="12"/>
      <c r="I355" s="12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idden="1" x14ac:dyDescent="0.3">
      <c r="A356" s="8"/>
      <c r="B356" s="8"/>
      <c r="C356" s="8"/>
      <c r="D356" s="8"/>
      <c r="E356" s="8"/>
      <c r="F356" s="8"/>
      <c r="G356" s="21"/>
      <c r="H356" s="12"/>
      <c r="I356" s="12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idden="1" x14ac:dyDescent="0.3">
      <c r="A357" s="8"/>
      <c r="B357" s="8"/>
      <c r="C357" s="8"/>
      <c r="D357" s="8"/>
      <c r="E357" s="8"/>
      <c r="F357" s="8"/>
      <c r="G357" s="21"/>
      <c r="H357" s="12"/>
      <c r="I357" s="12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idden="1" x14ac:dyDescent="0.3">
      <c r="A358" s="8"/>
      <c r="B358" s="8"/>
      <c r="C358" s="8"/>
      <c r="D358" s="8"/>
      <c r="E358" s="8"/>
      <c r="F358" s="8"/>
      <c r="G358" s="21"/>
      <c r="H358" s="12"/>
      <c r="I358" s="12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idden="1" x14ac:dyDescent="0.3">
      <c r="A359" s="8"/>
      <c r="B359" s="8"/>
      <c r="C359" s="8"/>
      <c r="D359" s="8"/>
      <c r="E359" s="8"/>
      <c r="F359" s="8"/>
      <c r="G359" s="21"/>
      <c r="H359" s="12"/>
      <c r="I359" s="12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idden="1" x14ac:dyDescent="0.3">
      <c r="A360" s="8"/>
      <c r="B360" s="8"/>
      <c r="C360" s="8"/>
      <c r="D360" s="8"/>
      <c r="E360" s="8"/>
      <c r="F360" s="8"/>
      <c r="G360" s="21"/>
      <c r="H360" s="12"/>
      <c r="I360" s="12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idden="1" x14ac:dyDescent="0.3">
      <c r="A361" s="8"/>
      <c r="B361" s="8"/>
      <c r="C361" s="8"/>
      <c r="D361" s="8"/>
      <c r="E361" s="8"/>
      <c r="F361" s="8"/>
      <c r="G361" s="21"/>
      <c r="H361" s="12"/>
      <c r="I361" s="12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idden="1" x14ac:dyDescent="0.3">
      <c r="A362" s="8"/>
      <c r="B362" s="8"/>
      <c r="C362" s="8"/>
      <c r="D362" s="8"/>
      <c r="E362" s="8"/>
      <c r="F362" s="8"/>
      <c r="G362" s="21"/>
      <c r="H362" s="12"/>
      <c r="I362" s="12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idden="1" x14ac:dyDescent="0.3">
      <c r="A363" s="8"/>
      <c r="B363" s="8"/>
      <c r="C363" s="8"/>
      <c r="D363" s="8"/>
      <c r="E363" s="8"/>
      <c r="F363" s="8"/>
      <c r="G363" s="21"/>
      <c r="H363" s="12"/>
      <c r="I363" s="12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idden="1" x14ac:dyDescent="0.3">
      <c r="A364" s="8"/>
      <c r="B364" s="8"/>
      <c r="C364" s="8"/>
      <c r="D364" s="8"/>
      <c r="E364" s="8"/>
      <c r="F364" s="8"/>
      <c r="G364" s="21"/>
      <c r="H364" s="12"/>
      <c r="I364" s="12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idden="1" x14ac:dyDescent="0.3">
      <c r="A365" s="8"/>
      <c r="B365" s="8"/>
      <c r="C365" s="8"/>
      <c r="D365" s="8"/>
      <c r="E365" s="8"/>
      <c r="F365" s="8"/>
      <c r="G365" s="21"/>
      <c r="H365" s="12"/>
      <c r="I365" s="12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idden="1" x14ac:dyDescent="0.3">
      <c r="A366" s="8"/>
      <c r="B366" s="8"/>
      <c r="C366" s="8"/>
      <c r="D366" s="8"/>
      <c r="E366" s="8"/>
      <c r="F366" s="8"/>
      <c r="G366" s="21"/>
      <c r="H366" s="12"/>
      <c r="I366" s="12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idden="1" x14ac:dyDescent="0.3">
      <c r="A367" s="8"/>
      <c r="B367" s="8"/>
      <c r="C367" s="8"/>
      <c r="D367" s="8"/>
      <c r="E367" s="8"/>
      <c r="F367" s="8"/>
      <c r="G367" s="21"/>
      <c r="H367" s="12"/>
      <c r="I367" s="12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idden="1" x14ac:dyDescent="0.3">
      <c r="A368" s="8"/>
      <c r="B368" s="8"/>
      <c r="C368" s="8"/>
      <c r="D368" s="8"/>
      <c r="E368" s="8"/>
      <c r="F368" s="8"/>
      <c r="G368" s="21"/>
      <c r="H368" s="12"/>
      <c r="I368" s="12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idden="1" x14ac:dyDescent="0.3">
      <c r="A369" s="8"/>
      <c r="B369" s="8"/>
      <c r="C369" s="8"/>
      <c r="D369" s="8"/>
      <c r="E369" s="8"/>
      <c r="F369" s="8"/>
      <c r="G369" s="21"/>
      <c r="H369" s="12"/>
      <c r="I369" s="12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idden="1" x14ac:dyDescent="0.3">
      <c r="A370" s="8"/>
      <c r="B370" s="8"/>
      <c r="C370" s="8"/>
      <c r="D370" s="8"/>
      <c r="E370" s="8"/>
      <c r="F370" s="8"/>
      <c r="G370" s="21"/>
      <c r="H370" s="12"/>
      <c r="I370" s="12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idden="1" x14ac:dyDescent="0.3">
      <c r="A371" s="8"/>
      <c r="B371" s="8"/>
      <c r="C371" s="8"/>
      <c r="D371" s="8"/>
      <c r="E371" s="8"/>
      <c r="F371" s="8"/>
      <c r="G371" s="21"/>
      <c r="H371" s="12"/>
      <c r="I371" s="12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idden="1" x14ac:dyDescent="0.3">
      <c r="A372" s="8"/>
      <c r="B372" s="8"/>
      <c r="C372" s="8"/>
      <c r="D372" s="8"/>
      <c r="E372" s="8"/>
      <c r="F372" s="8"/>
      <c r="G372" s="21"/>
      <c r="H372" s="12"/>
      <c r="I372" s="12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idden="1" x14ac:dyDescent="0.3">
      <c r="A373" s="8"/>
      <c r="B373" s="8"/>
      <c r="C373" s="8"/>
      <c r="D373" s="8"/>
      <c r="E373" s="8"/>
      <c r="F373" s="8"/>
      <c r="G373" s="21"/>
      <c r="H373" s="12"/>
      <c r="I373" s="12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idden="1" x14ac:dyDescent="0.3">
      <c r="A374" s="8"/>
      <c r="B374" s="8"/>
      <c r="C374" s="8"/>
      <c r="D374" s="8"/>
      <c r="E374" s="8"/>
      <c r="F374" s="8"/>
      <c r="G374" s="21"/>
      <c r="H374" s="12"/>
      <c r="I374" s="12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idden="1" x14ac:dyDescent="0.3">
      <c r="A375" s="8"/>
      <c r="B375" s="8"/>
      <c r="C375" s="8"/>
      <c r="D375" s="8"/>
      <c r="E375" s="8"/>
      <c r="F375" s="8"/>
      <c r="G375" s="21"/>
      <c r="H375" s="12"/>
      <c r="I375" s="12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idden="1" x14ac:dyDescent="0.3">
      <c r="A376" s="8"/>
      <c r="B376" s="8"/>
      <c r="C376" s="8"/>
      <c r="D376" s="8"/>
      <c r="E376" s="8"/>
      <c r="F376" s="8"/>
      <c r="G376" s="21"/>
      <c r="H376" s="12"/>
      <c r="I376" s="12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idden="1" x14ac:dyDescent="0.3">
      <c r="A377" s="8"/>
      <c r="B377" s="8"/>
      <c r="C377" s="8"/>
      <c r="D377" s="8"/>
      <c r="E377" s="8"/>
      <c r="F377" s="8"/>
      <c r="G377" s="21"/>
      <c r="H377" s="12"/>
      <c r="I377" s="12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idden="1" x14ac:dyDescent="0.3">
      <c r="A378" s="8"/>
      <c r="B378" s="8"/>
      <c r="C378" s="8"/>
      <c r="D378" s="8"/>
      <c r="E378" s="8"/>
      <c r="F378" s="8"/>
      <c r="G378" s="21"/>
      <c r="H378" s="12"/>
      <c r="I378" s="12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idden="1" x14ac:dyDescent="0.3">
      <c r="A379" s="8"/>
      <c r="B379" s="8"/>
      <c r="C379" s="8"/>
      <c r="D379" s="8"/>
      <c r="E379" s="8"/>
      <c r="F379" s="8"/>
      <c r="G379" s="21"/>
      <c r="H379" s="12"/>
      <c r="I379" s="12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idden="1" x14ac:dyDescent="0.3">
      <c r="A380" s="8"/>
      <c r="B380" s="8"/>
      <c r="C380" s="8"/>
      <c r="D380" s="8"/>
      <c r="E380" s="8"/>
      <c r="F380" s="8"/>
      <c r="G380" s="21"/>
      <c r="H380" s="12"/>
      <c r="I380" s="12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idden="1" x14ac:dyDescent="0.3">
      <c r="A381" s="8"/>
      <c r="B381" s="8"/>
      <c r="C381" s="8"/>
      <c r="D381" s="8"/>
      <c r="E381" s="8"/>
      <c r="F381" s="8"/>
      <c r="G381" s="21"/>
      <c r="H381" s="12"/>
      <c r="I381" s="12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idden="1" x14ac:dyDescent="0.3">
      <c r="A382" s="8"/>
      <c r="B382" s="8"/>
      <c r="C382" s="8"/>
      <c r="D382" s="8"/>
      <c r="E382" s="8"/>
      <c r="F382" s="8"/>
      <c r="G382" s="21"/>
      <c r="H382" s="12"/>
      <c r="I382" s="12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idden="1" x14ac:dyDescent="0.3">
      <c r="A383" s="8"/>
      <c r="B383" s="8"/>
      <c r="C383" s="8"/>
      <c r="D383" s="8"/>
      <c r="E383" s="8"/>
      <c r="F383" s="8"/>
      <c r="G383" s="21"/>
      <c r="H383" s="12"/>
      <c r="I383" s="12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idden="1" x14ac:dyDescent="0.3">
      <c r="A384" s="8"/>
      <c r="B384" s="8"/>
      <c r="C384" s="8"/>
      <c r="D384" s="8"/>
      <c r="E384" s="8"/>
      <c r="F384" s="8"/>
      <c r="G384" s="21"/>
      <c r="H384" s="12"/>
      <c r="I384" s="12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idden="1" x14ac:dyDescent="0.3">
      <c r="A385" s="8"/>
      <c r="B385" s="8"/>
      <c r="C385" s="8"/>
      <c r="D385" s="8"/>
      <c r="E385" s="8"/>
      <c r="F385" s="8"/>
      <c r="G385" s="21"/>
      <c r="H385" s="12"/>
      <c r="I385" s="12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idden="1" x14ac:dyDescent="0.3">
      <c r="A386" s="8"/>
      <c r="B386" s="8"/>
      <c r="C386" s="8"/>
      <c r="D386" s="8"/>
      <c r="E386" s="8"/>
      <c r="F386" s="8"/>
      <c r="G386" s="21"/>
      <c r="H386" s="12"/>
      <c r="I386" s="12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idden="1" x14ac:dyDescent="0.3">
      <c r="A387" s="8"/>
      <c r="B387" s="8"/>
      <c r="C387" s="8"/>
      <c r="D387" s="8"/>
      <c r="E387" s="8"/>
      <c r="F387" s="8"/>
      <c r="G387" s="21"/>
      <c r="H387" s="12"/>
      <c r="I387" s="12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idden="1" x14ac:dyDescent="0.3">
      <c r="A388" s="8"/>
      <c r="B388" s="8"/>
      <c r="C388" s="8"/>
      <c r="D388" s="8"/>
      <c r="E388" s="8"/>
      <c r="F388" s="8"/>
      <c r="G388" s="21"/>
      <c r="H388" s="12"/>
      <c r="I388" s="12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idden="1" x14ac:dyDescent="0.3">
      <c r="A389" s="8"/>
      <c r="B389" s="8"/>
      <c r="C389" s="8"/>
      <c r="D389" s="8"/>
      <c r="E389" s="8"/>
      <c r="F389" s="8"/>
      <c r="G389" s="21"/>
      <c r="H389" s="12"/>
      <c r="I389" s="12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idden="1" x14ac:dyDescent="0.3">
      <c r="A390" s="8"/>
      <c r="B390" s="8"/>
      <c r="C390" s="8"/>
      <c r="D390" s="8"/>
      <c r="E390" s="8"/>
      <c r="F390" s="8"/>
      <c r="G390" s="21"/>
      <c r="H390" s="12"/>
      <c r="I390" s="12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idden="1" x14ac:dyDescent="0.3">
      <c r="A391" s="8"/>
      <c r="B391" s="8"/>
      <c r="C391" s="8"/>
      <c r="D391" s="8"/>
      <c r="E391" s="8"/>
      <c r="F391" s="8"/>
      <c r="G391" s="21"/>
      <c r="H391" s="12"/>
      <c r="I391" s="12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idden="1" x14ac:dyDescent="0.3">
      <c r="A392" s="8"/>
      <c r="B392" s="8"/>
      <c r="C392" s="8"/>
      <c r="D392" s="8"/>
      <c r="E392" s="8"/>
      <c r="F392" s="8"/>
      <c r="G392" s="21"/>
      <c r="H392" s="12"/>
      <c r="I392" s="12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idden="1" x14ac:dyDescent="0.3">
      <c r="A393" s="8"/>
      <c r="B393" s="8"/>
      <c r="C393" s="8"/>
      <c r="D393" s="8"/>
      <c r="E393" s="8"/>
      <c r="F393" s="8"/>
      <c r="G393" s="21"/>
      <c r="H393" s="12"/>
      <c r="I393" s="12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idden="1" x14ac:dyDescent="0.3">
      <c r="A394" s="8"/>
      <c r="B394" s="8"/>
      <c r="C394" s="8"/>
      <c r="D394" s="8"/>
      <c r="E394" s="8"/>
      <c r="F394" s="8"/>
      <c r="G394" s="21"/>
      <c r="H394" s="12"/>
      <c r="I394" s="12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idden="1" x14ac:dyDescent="0.3">
      <c r="A395" s="8"/>
      <c r="B395" s="8"/>
      <c r="C395" s="8"/>
      <c r="D395" s="8"/>
      <c r="E395" s="8"/>
      <c r="F395" s="8"/>
      <c r="G395" s="21"/>
      <c r="H395" s="12"/>
      <c r="I395" s="12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idden="1" x14ac:dyDescent="0.3">
      <c r="A396" s="8"/>
      <c r="B396" s="8"/>
      <c r="C396" s="8"/>
      <c r="D396" s="8"/>
      <c r="E396" s="8"/>
      <c r="F396" s="8"/>
      <c r="G396" s="21"/>
      <c r="H396" s="12"/>
      <c r="I396" s="12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idden="1" x14ac:dyDescent="0.3">
      <c r="A397" s="8"/>
      <c r="B397" s="8"/>
      <c r="C397" s="8"/>
      <c r="D397" s="8"/>
      <c r="E397" s="8"/>
      <c r="F397" s="8"/>
      <c r="G397" s="21"/>
      <c r="H397" s="12"/>
      <c r="I397" s="12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idden="1" x14ac:dyDescent="0.3">
      <c r="A398" s="8"/>
      <c r="B398" s="8"/>
      <c r="C398" s="8"/>
      <c r="D398" s="8"/>
      <c r="E398" s="8"/>
      <c r="F398" s="8"/>
      <c r="G398" s="21"/>
      <c r="H398" s="12"/>
      <c r="I398" s="12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idden="1" x14ac:dyDescent="0.3">
      <c r="A399" s="8"/>
      <c r="B399" s="8"/>
      <c r="C399" s="8"/>
      <c r="D399" s="8"/>
      <c r="E399" s="8"/>
      <c r="F399" s="8"/>
      <c r="G399" s="21"/>
      <c r="H399" s="12"/>
      <c r="I399" s="12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idden="1" x14ac:dyDescent="0.3">
      <c r="A400" s="8"/>
      <c r="B400" s="8"/>
      <c r="C400" s="8"/>
      <c r="D400" s="8"/>
      <c r="E400" s="8"/>
      <c r="F400" s="8"/>
      <c r="G400" s="21"/>
      <c r="H400" s="12"/>
      <c r="I400" s="12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idden="1" x14ac:dyDescent="0.3">
      <c r="A401" s="8"/>
      <c r="B401" s="8"/>
      <c r="C401" s="8"/>
      <c r="D401" s="8"/>
      <c r="E401" s="8"/>
      <c r="F401" s="8"/>
      <c r="G401" s="21"/>
      <c r="H401" s="12"/>
      <c r="I401" s="12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idden="1" x14ac:dyDescent="0.3">
      <c r="A402" s="8"/>
      <c r="B402" s="8"/>
      <c r="C402" s="8"/>
      <c r="D402" s="8"/>
      <c r="E402" s="8"/>
      <c r="F402" s="8"/>
      <c r="G402" s="21"/>
      <c r="H402" s="12"/>
      <c r="I402" s="12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idden="1" x14ac:dyDescent="0.3">
      <c r="A403" s="8"/>
      <c r="B403" s="8"/>
      <c r="C403" s="8"/>
      <c r="D403" s="8"/>
      <c r="E403" s="8"/>
      <c r="F403" s="8"/>
      <c r="G403" s="21"/>
      <c r="H403" s="12"/>
      <c r="I403" s="12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idden="1" x14ac:dyDescent="0.3">
      <c r="A404" s="8"/>
      <c r="B404" s="8"/>
      <c r="C404" s="8"/>
      <c r="D404" s="8"/>
      <c r="E404" s="8"/>
      <c r="F404" s="8"/>
      <c r="G404" s="21"/>
      <c r="H404" s="12"/>
      <c r="I404" s="12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idden="1" x14ac:dyDescent="0.3">
      <c r="A405" s="8"/>
      <c r="B405" s="8"/>
      <c r="C405" s="8"/>
      <c r="D405" s="8"/>
      <c r="E405" s="8"/>
      <c r="F405" s="8"/>
      <c r="G405" s="21"/>
      <c r="H405" s="12"/>
      <c r="I405" s="12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idden="1" x14ac:dyDescent="0.3">
      <c r="A406" s="8"/>
      <c r="B406" s="8"/>
      <c r="C406" s="8"/>
      <c r="D406" s="8"/>
      <c r="E406" s="8"/>
      <c r="F406" s="8"/>
      <c r="G406" s="21"/>
      <c r="H406" s="12"/>
      <c r="I406" s="12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idden="1" x14ac:dyDescent="0.3">
      <c r="A407" s="8"/>
      <c r="B407" s="8"/>
      <c r="C407" s="8"/>
      <c r="D407" s="8"/>
      <c r="E407" s="8"/>
      <c r="F407" s="8"/>
      <c r="G407" s="21"/>
      <c r="H407" s="12"/>
      <c r="I407" s="12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idden="1" x14ac:dyDescent="0.3">
      <c r="A408" s="8"/>
      <c r="B408" s="8"/>
      <c r="C408" s="8"/>
      <c r="D408" s="8"/>
      <c r="E408" s="8"/>
      <c r="F408" s="8"/>
      <c r="G408" s="21"/>
      <c r="H408" s="12"/>
      <c r="I408" s="12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idden="1" x14ac:dyDescent="0.3">
      <c r="A409" s="8"/>
      <c r="B409" s="8"/>
      <c r="C409" s="8"/>
      <c r="D409" s="8"/>
      <c r="E409" s="8"/>
      <c r="F409" s="8"/>
      <c r="G409" s="21"/>
      <c r="H409" s="12"/>
      <c r="I409" s="12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idden="1" x14ac:dyDescent="0.3">
      <c r="A410" s="8"/>
      <c r="B410" s="8"/>
      <c r="C410" s="8"/>
      <c r="D410" s="8"/>
      <c r="E410" s="8"/>
      <c r="F410" s="8"/>
      <c r="G410" s="21"/>
      <c r="H410" s="12"/>
      <c r="I410" s="12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idden="1" x14ac:dyDescent="0.3">
      <c r="A411" s="8"/>
      <c r="B411" s="8"/>
      <c r="C411" s="8"/>
      <c r="D411" s="8"/>
      <c r="E411" s="8"/>
      <c r="F411" s="8"/>
      <c r="G411" s="21"/>
      <c r="H411" s="12"/>
      <c r="I411" s="12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idden="1" x14ac:dyDescent="0.3">
      <c r="A412" s="8"/>
      <c r="B412" s="8"/>
      <c r="C412" s="8"/>
      <c r="D412" s="8"/>
      <c r="E412" s="8"/>
      <c r="F412" s="8"/>
      <c r="G412" s="21"/>
      <c r="H412" s="12"/>
      <c r="I412" s="12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idden="1" x14ac:dyDescent="0.3">
      <c r="A413" s="8"/>
      <c r="B413" s="8"/>
      <c r="C413" s="8"/>
      <c r="D413" s="8"/>
      <c r="E413" s="8"/>
      <c r="F413" s="8"/>
      <c r="G413" s="21"/>
      <c r="H413" s="12"/>
      <c r="I413" s="12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idden="1" x14ac:dyDescent="0.3">
      <c r="A414" s="8"/>
      <c r="B414" s="8"/>
      <c r="C414" s="8"/>
      <c r="D414" s="8"/>
      <c r="E414" s="8"/>
      <c r="F414" s="8"/>
      <c r="G414" s="21"/>
      <c r="H414" s="12"/>
      <c r="I414" s="12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idden="1" x14ac:dyDescent="0.3">
      <c r="A415" s="8"/>
      <c r="B415" s="8"/>
      <c r="C415" s="8"/>
      <c r="D415" s="8"/>
      <c r="E415" s="8"/>
      <c r="F415" s="8"/>
      <c r="G415" s="21"/>
      <c r="H415" s="12"/>
      <c r="I415" s="12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idden="1" x14ac:dyDescent="0.3">
      <c r="A416" s="8"/>
      <c r="B416" s="8"/>
      <c r="C416" s="8"/>
      <c r="D416" s="8"/>
      <c r="E416" s="8"/>
      <c r="F416" s="8"/>
      <c r="G416" s="21"/>
      <c r="H416" s="12"/>
      <c r="I416" s="12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idden="1" x14ac:dyDescent="0.3">
      <c r="A417" s="8"/>
      <c r="B417" s="8"/>
      <c r="C417" s="8"/>
      <c r="D417" s="8"/>
      <c r="E417" s="8"/>
      <c r="F417" s="8"/>
      <c r="G417" s="21"/>
      <c r="H417" s="12"/>
      <c r="I417" s="12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idden="1" x14ac:dyDescent="0.3">
      <c r="A418" s="8"/>
      <c r="B418" s="8"/>
      <c r="C418" s="8"/>
      <c r="D418" s="8"/>
      <c r="E418" s="8"/>
      <c r="F418" s="8"/>
      <c r="G418" s="21"/>
      <c r="H418" s="12"/>
      <c r="I418" s="12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idden="1" x14ac:dyDescent="0.3">
      <c r="A419" s="8"/>
      <c r="B419" s="8"/>
      <c r="C419" s="8"/>
      <c r="D419" s="8"/>
      <c r="E419" s="8"/>
      <c r="F419" s="8"/>
      <c r="G419" s="21"/>
      <c r="H419" s="12"/>
      <c r="I419" s="12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idden="1" x14ac:dyDescent="0.3">
      <c r="A420" s="8"/>
      <c r="B420" s="8"/>
      <c r="C420" s="8"/>
      <c r="D420" s="8"/>
      <c r="E420" s="8"/>
      <c r="F420" s="8"/>
      <c r="G420" s="21"/>
      <c r="H420" s="12"/>
      <c r="I420" s="12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idden="1" x14ac:dyDescent="0.3">
      <c r="A421" s="8"/>
      <c r="B421" s="8"/>
      <c r="C421" s="8"/>
      <c r="D421" s="8"/>
      <c r="E421" s="8"/>
      <c r="F421" s="8"/>
      <c r="G421" s="21"/>
      <c r="H421" s="12"/>
      <c r="I421" s="12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idden="1" x14ac:dyDescent="0.3">
      <c r="A422" s="8"/>
      <c r="B422" s="8"/>
      <c r="C422" s="8"/>
      <c r="D422" s="8"/>
      <c r="E422" s="8"/>
      <c r="F422" s="8"/>
      <c r="G422" s="21"/>
      <c r="H422" s="12"/>
      <c r="I422" s="12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idden="1" x14ac:dyDescent="0.3">
      <c r="A423" s="8"/>
      <c r="B423" s="8"/>
      <c r="C423" s="8"/>
      <c r="D423" s="8"/>
      <c r="E423" s="8"/>
      <c r="F423" s="8"/>
      <c r="G423" s="21"/>
      <c r="H423" s="12"/>
      <c r="I423" s="12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idden="1" x14ac:dyDescent="0.3">
      <c r="A424" s="8"/>
      <c r="B424" s="8"/>
      <c r="C424" s="8"/>
      <c r="D424" s="8"/>
      <c r="E424" s="8"/>
      <c r="F424" s="8"/>
      <c r="G424" s="21"/>
      <c r="H424" s="12"/>
      <c r="I424" s="12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idden="1" x14ac:dyDescent="0.3">
      <c r="A425" s="8"/>
      <c r="B425" s="8"/>
      <c r="C425" s="8"/>
      <c r="D425" s="8"/>
      <c r="E425" s="8"/>
      <c r="F425" s="8"/>
      <c r="G425" s="21"/>
      <c r="H425" s="12"/>
      <c r="I425" s="12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idden="1" x14ac:dyDescent="0.3">
      <c r="A426" s="8"/>
      <c r="B426" s="8"/>
      <c r="C426" s="8"/>
      <c r="D426" s="8"/>
      <c r="E426" s="8"/>
      <c r="F426" s="8"/>
      <c r="G426" s="21"/>
      <c r="H426" s="12"/>
      <c r="I426" s="12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idden="1" x14ac:dyDescent="0.3">
      <c r="A427" s="8"/>
      <c r="B427" s="8"/>
      <c r="C427" s="8"/>
      <c r="D427" s="8"/>
      <c r="E427" s="8"/>
      <c r="F427" s="8"/>
      <c r="G427" s="21"/>
      <c r="H427" s="12"/>
      <c r="I427" s="12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idden="1" x14ac:dyDescent="0.3">
      <c r="A428" s="8"/>
      <c r="B428" s="8"/>
      <c r="C428" s="8"/>
      <c r="D428" s="8"/>
      <c r="E428" s="8"/>
      <c r="F428" s="8"/>
      <c r="G428" s="21"/>
      <c r="H428" s="12"/>
      <c r="I428" s="12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idden="1" x14ac:dyDescent="0.3">
      <c r="A429" s="8"/>
      <c r="B429" s="8"/>
      <c r="C429" s="8"/>
      <c r="D429" s="8"/>
      <c r="E429" s="8"/>
      <c r="F429" s="8"/>
      <c r="G429" s="21"/>
      <c r="H429" s="12"/>
      <c r="I429" s="12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idden="1" x14ac:dyDescent="0.3">
      <c r="A430" s="8"/>
      <c r="B430" s="8"/>
      <c r="C430" s="8"/>
      <c r="D430" s="8"/>
      <c r="E430" s="8"/>
      <c r="F430" s="8"/>
      <c r="G430" s="21"/>
      <c r="H430" s="12"/>
      <c r="I430" s="12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idden="1" x14ac:dyDescent="0.3">
      <c r="A431" s="8"/>
      <c r="B431" s="8"/>
      <c r="C431" s="8"/>
      <c r="D431" s="8"/>
      <c r="E431" s="8"/>
      <c r="F431" s="8"/>
      <c r="G431" s="21"/>
      <c r="H431" s="12"/>
      <c r="I431" s="12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idden="1" x14ac:dyDescent="0.3">
      <c r="A432" s="8"/>
      <c r="B432" s="8"/>
      <c r="C432" s="8"/>
      <c r="D432" s="8"/>
      <c r="E432" s="8"/>
      <c r="F432" s="8"/>
      <c r="G432" s="21"/>
      <c r="H432" s="12"/>
      <c r="I432" s="12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idden="1" x14ac:dyDescent="0.3">
      <c r="A433" s="8"/>
      <c r="B433" s="8"/>
      <c r="C433" s="8"/>
      <c r="D433" s="8"/>
      <c r="E433" s="8"/>
      <c r="F433" s="8"/>
      <c r="G433" s="21"/>
      <c r="H433" s="12"/>
      <c r="I433" s="12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idden="1" x14ac:dyDescent="0.3">
      <c r="A434" s="8"/>
      <c r="B434" s="8"/>
      <c r="C434" s="8"/>
      <c r="D434" s="8"/>
      <c r="E434" s="8"/>
      <c r="F434" s="8"/>
      <c r="G434" s="21"/>
      <c r="H434" s="12"/>
      <c r="I434" s="12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idden="1" x14ac:dyDescent="0.3">
      <c r="A435" s="8"/>
      <c r="B435" s="8"/>
      <c r="C435" s="8"/>
      <c r="D435" s="8"/>
      <c r="E435" s="8"/>
      <c r="F435" s="8"/>
      <c r="G435" s="21"/>
      <c r="H435" s="12"/>
      <c r="I435" s="12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idden="1" x14ac:dyDescent="0.3">
      <c r="A436" s="8"/>
      <c r="B436" s="8"/>
      <c r="C436" s="8"/>
      <c r="D436" s="8"/>
      <c r="E436" s="8"/>
      <c r="F436" s="8"/>
      <c r="G436" s="21"/>
      <c r="H436" s="12"/>
      <c r="I436" s="12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idden="1" x14ac:dyDescent="0.3">
      <c r="A437" s="8"/>
      <c r="B437" s="8"/>
      <c r="C437" s="8"/>
      <c r="D437" s="8"/>
      <c r="E437" s="8"/>
      <c r="F437" s="8"/>
      <c r="G437" s="21"/>
      <c r="H437" s="12"/>
      <c r="I437" s="12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idden="1" x14ac:dyDescent="0.3">
      <c r="A438" s="8"/>
      <c r="B438" s="8"/>
      <c r="C438" s="8"/>
      <c r="D438" s="8"/>
      <c r="E438" s="8"/>
      <c r="F438" s="8"/>
      <c r="G438" s="21"/>
      <c r="H438" s="12"/>
      <c r="I438" s="12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idden="1" x14ac:dyDescent="0.3">
      <c r="A439" s="8"/>
      <c r="B439" s="8"/>
      <c r="C439" s="8"/>
      <c r="D439" s="8"/>
      <c r="E439" s="8"/>
      <c r="F439" s="8"/>
      <c r="G439" s="21"/>
      <c r="H439" s="12"/>
      <c r="I439" s="12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idden="1" x14ac:dyDescent="0.3">
      <c r="A440" s="8"/>
      <c r="B440" s="8"/>
      <c r="C440" s="8"/>
      <c r="D440" s="8"/>
      <c r="E440" s="8"/>
      <c r="F440" s="8"/>
      <c r="G440" s="21"/>
      <c r="H440" s="12"/>
      <c r="I440" s="12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idden="1" x14ac:dyDescent="0.3">
      <c r="A441" s="8"/>
      <c r="B441" s="8"/>
      <c r="C441" s="8"/>
      <c r="D441" s="8"/>
      <c r="E441" s="8"/>
      <c r="F441" s="8"/>
      <c r="G441" s="21"/>
      <c r="H441" s="12"/>
      <c r="I441" s="12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idden="1" x14ac:dyDescent="0.3">
      <c r="A442" s="8"/>
      <c r="B442" s="8"/>
      <c r="C442" s="8"/>
      <c r="D442" s="8"/>
      <c r="E442" s="8"/>
      <c r="F442" s="8"/>
      <c r="G442" s="21"/>
      <c r="H442" s="12"/>
      <c r="I442" s="12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idden="1" x14ac:dyDescent="0.3">
      <c r="A443" s="8"/>
      <c r="B443" s="8"/>
      <c r="C443" s="8"/>
      <c r="D443" s="8"/>
      <c r="E443" s="8"/>
      <c r="F443" s="8"/>
      <c r="G443" s="21"/>
      <c r="H443" s="12"/>
      <c r="I443" s="12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idden="1" x14ac:dyDescent="0.3">
      <c r="A444" s="8"/>
      <c r="B444" s="8"/>
      <c r="C444" s="8"/>
      <c r="D444" s="8"/>
      <c r="E444" s="8"/>
      <c r="F444" s="8"/>
      <c r="G444" s="21"/>
      <c r="H444" s="12"/>
      <c r="I444" s="12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idden="1" x14ac:dyDescent="0.3">
      <c r="A445" s="8"/>
      <c r="B445" s="8"/>
      <c r="C445" s="8"/>
      <c r="D445" s="8"/>
      <c r="E445" s="8"/>
      <c r="F445" s="8"/>
      <c r="G445" s="21"/>
      <c r="H445" s="12"/>
      <c r="I445" s="12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idden="1" x14ac:dyDescent="0.3">
      <c r="A446" s="8"/>
      <c r="B446" s="8"/>
      <c r="C446" s="8"/>
      <c r="D446" s="8"/>
      <c r="E446" s="8"/>
      <c r="F446" s="8"/>
      <c r="G446" s="21"/>
      <c r="H446" s="12"/>
      <c r="I446" s="12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idden="1" x14ac:dyDescent="0.3">
      <c r="A447" s="8"/>
      <c r="B447" s="8"/>
      <c r="C447" s="8"/>
      <c r="D447" s="8"/>
      <c r="E447" s="8"/>
      <c r="F447" s="8"/>
      <c r="G447" s="21"/>
      <c r="H447" s="12"/>
      <c r="I447" s="12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idden="1" x14ac:dyDescent="0.3">
      <c r="A448" s="8"/>
      <c r="B448" s="8"/>
      <c r="C448" s="8"/>
      <c r="D448" s="8"/>
      <c r="E448" s="8"/>
      <c r="F448" s="8"/>
      <c r="G448" s="21"/>
      <c r="H448" s="12"/>
      <c r="I448" s="12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idden="1" x14ac:dyDescent="0.3">
      <c r="A449" s="8"/>
      <c r="B449" s="8"/>
      <c r="C449" s="8"/>
      <c r="D449" s="8"/>
      <c r="E449" s="8"/>
      <c r="F449" s="8"/>
      <c r="G449" s="21"/>
      <c r="H449" s="12"/>
      <c r="I449" s="12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idden="1" x14ac:dyDescent="0.3">
      <c r="A450" s="8"/>
      <c r="B450" s="8"/>
      <c r="C450" s="8"/>
      <c r="D450" s="8"/>
      <c r="E450" s="8"/>
      <c r="F450" s="8"/>
      <c r="G450" s="21"/>
      <c r="H450" s="12"/>
      <c r="I450" s="12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idden="1" x14ac:dyDescent="0.3">
      <c r="A451" s="8"/>
      <c r="B451" s="8"/>
      <c r="C451" s="8"/>
      <c r="D451" s="8"/>
      <c r="E451" s="8"/>
      <c r="F451" s="8"/>
      <c r="G451" s="21"/>
      <c r="H451" s="12"/>
      <c r="I451" s="12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idden="1" x14ac:dyDescent="0.3">
      <c r="A452" s="8"/>
      <c r="B452" s="8"/>
      <c r="C452" s="8"/>
      <c r="D452" s="8"/>
      <c r="E452" s="8"/>
      <c r="F452" s="8"/>
      <c r="G452" s="21"/>
      <c r="H452" s="12"/>
      <c r="I452" s="12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idden="1" x14ac:dyDescent="0.3">
      <c r="A453" s="8"/>
      <c r="B453" s="8"/>
      <c r="C453" s="8"/>
      <c r="D453" s="8"/>
      <c r="E453" s="8"/>
      <c r="F453" s="8"/>
      <c r="G453" s="21"/>
      <c r="H453" s="12"/>
      <c r="I453" s="12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idden="1" x14ac:dyDescent="0.3">
      <c r="A454" s="8"/>
      <c r="B454" s="8"/>
      <c r="C454" s="8"/>
      <c r="D454" s="8"/>
      <c r="E454" s="8"/>
      <c r="F454" s="8"/>
      <c r="G454" s="21"/>
      <c r="H454" s="12"/>
      <c r="I454" s="12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idden="1" x14ac:dyDescent="0.3">
      <c r="A455" s="8"/>
      <c r="B455" s="8"/>
      <c r="C455" s="8"/>
      <c r="D455" s="8"/>
      <c r="E455" s="8"/>
      <c r="F455" s="8"/>
      <c r="G455" s="21"/>
      <c r="H455" s="12"/>
      <c r="I455" s="12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idden="1" x14ac:dyDescent="0.3">
      <c r="A456" s="8"/>
      <c r="B456" s="8"/>
      <c r="C456" s="8"/>
      <c r="D456" s="8"/>
      <c r="E456" s="8"/>
      <c r="F456" s="8"/>
      <c r="G456" s="21"/>
      <c r="H456" s="12"/>
      <c r="I456" s="12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idden="1" x14ac:dyDescent="0.3">
      <c r="A457" s="8"/>
      <c r="B457" s="8"/>
      <c r="C457" s="8"/>
      <c r="D457" s="8"/>
      <c r="E457" s="8"/>
      <c r="F457" s="8"/>
      <c r="G457" s="21"/>
      <c r="H457" s="12"/>
      <c r="I457" s="12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idden="1" x14ac:dyDescent="0.3">
      <c r="A458" s="8"/>
      <c r="B458" s="8"/>
      <c r="C458" s="8"/>
      <c r="D458" s="8"/>
      <c r="E458" s="8"/>
      <c r="F458" s="8"/>
      <c r="G458" s="21"/>
      <c r="H458" s="12"/>
      <c r="I458" s="12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idden="1" x14ac:dyDescent="0.3">
      <c r="A459" s="8"/>
      <c r="B459" s="8"/>
      <c r="C459" s="8"/>
      <c r="D459" s="8"/>
      <c r="E459" s="8"/>
      <c r="F459" s="8"/>
      <c r="G459" s="21"/>
      <c r="H459" s="12"/>
      <c r="I459" s="12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idden="1" x14ac:dyDescent="0.3">
      <c r="A460" s="8"/>
      <c r="B460" s="8"/>
      <c r="C460" s="8"/>
      <c r="D460" s="8"/>
      <c r="E460" s="8"/>
      <c r="F460" s="8"/>
      <c r="G460" s="21"/>
      <c r="H460" s="12"/>
      <c r="I460" s="12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idden="1" x14ac:dyDescent="0.3">
      <c r="A461" s="8"/>
      <c r="B461" s="8"/>
      <c r="C461" s="8"/>
      <c r="D461" s="8"/>
      <c r="E461" s="8"/>
      <c r="F461" s="8"/>
      <c r="G461" s="21"/>
      <c r="H461" s="12"/>
      <c r="I461" s="12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idden="1" x14ac:dyDescent="0.3">
      <c r="A462" s="8"/>
      <c r="B462" s="8"/>
      <c r="C462" s="8"/>
      <c r="D462" s="8"/>
      <c r="E462" s="8"/>
      <c r="F462" s="8"/>
      <c r="G462" s="21"/>
      <c r="H462" s="12"/>
      <c r="I462" s="12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idden="1" x14ac:dyDescent="0.3">
      <c r="A463" s="8"/>
      <c r="B463" s="8"/>
      <c r="C463" s="8"/>
      <c r="D463" s="8"/>
      <c r="E463" s="8"/>
      <c r="F463" s="8"/>
      <c r="G463" s="21"/>
      <c r="H463" s="12"/>
      <c r="I463" s="12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idden="1" x14ac:dyDescent="0.3">
      <c r="A464" s="8"/>
      <c r="B464" s="8"/>
      <c r="C464" s="8"/>
      <c r="D464" s="8"/>
      <c r="E464" s="8"/>
      <c r="F464" s="8"/>
      <c r="G464" s="21"/>
      <c r="H464" s="12"/>
      <c r="I464" s="12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idden="1" x14ac:dyDescent="0.3">
      <c r="A465" s="8"/>
      <c r="B465" s="8"/>
      <c r="C465" s="8"/>
      <c r="D465" s="8"/>
      <c r="E465" s="8"/>
      <c r="F465" s="8"/>
      <c r="G465" s="21"/>
      <c r="H465" s="12"/>
      <c r="I465" s="12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idden="1" x14ac:dyDescent="0.3">
      <c r="A466" s="8"/>
      <c r="B466" s="8"/>
      <c r="C466" s="8"/>
      <c r="D466" s="8"/>
      <c r="E466" s="8"/>
      <c r="F466" s="8"/>
      <c r="G466" s="21"/>
      <c r="H466" s="12"/>
      <c r="I466" s="12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idden="1" x14ac:dyDescent="0.3">
      <c r="A467" s="8"/>
      <c r="B467" s="8"/>
      <c r="C467" s="8"/>
      <c r="D467" s="8"/>
      <c r="E467" s="8"/>
      <c r="F467" s="8"/>
      <c r="G467" s="21"/>
      <c r="H467" s="12"/>
      <c r="I467" s="12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idden="1" x14ac:dyDescent="0.3">
      <c r="A468" s="8"/>
      <c r="B468" s="8"/>
      <c r="C468" s="8"/>
      <c r="D468" s="8"/>
      <c r="E468" s="8"/>
      <c r="F468" s="8"/>
      <c r="G468" s="21"/>
      <c r="H468" s="12"/>
      <c r="I468" s="12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idden="1" x14ac:dyDescent="0.3">
      <c r="A469" s="8"/>
      <c r="B469" s="8"/>
      <c r="C469" s="8"/>
      <c r="D469" s="8"/>
      <c r="E469" s="8"/>
      <c r="F469" s="8"/>
      <c r="G469" s="21"/>
      <c r="H469" s="12"/>
      <c r="I469" s="12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idden="1" x14ac:dyDescent="0.3">
      <c r="A470" s="8"/>
      <c r="B470" s="8"/>
      <c r="C470" s="8"/>
      <c r="D470" s="8"/>
      <c r="E470" s="8"/>
      <c r="F470" s="8"/>
      <c r="G470" s="21"/>
      <c r="H470" s="12"/>
      <c r="I470" s="12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idden="1" x14ac:dyDescent="0.3">
      <c r="A471" s="8"/>
      <c r="B471" s="8"/>
      <c r="C471" s="8"/>
      <c r="D471" s="8"/>
      <c r="E471" s="8"/>
      <c r="F471" s="8"/>
      <c r="G471" s="21"/>
      <c r="H471" s="12"/>
      <c r="I471" s="12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idden="1" x14ac:dyDescent="0.3">
      <c r="A472" s="8"/>
      <c r="B472" s="8"/>
      <c r="C472" s="8"/>
      <c r="D472" s="8"/>
      <c r="E472" s="8"/>
      <c r="F472" s="8"/>
      <c r="G472" s="21"/>
      <c r="H472" s="12"/>
      <c r="I472" s="12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idden="1" x14ac:dyDescent="0.3">
      <c r="A473" s="8"/>
      <c r="B473" s="8"/>
      <c r="C473" s="8"/>
      <c r="D473" s="8"/>
      <c r="E473" s="8"/>
      <c r="F473" s="8"/>
      <c r="G473" s="21"/>
      <c r="H473" s="12"/>
      <c r="I473" s="12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idden="1" x14ac:dyDescent="0.3">
      <c r="A474" s="8"/>
      <c r="B474" s="8"/>
      <c r="C474" s="8"/>
      <c r="D474" s="8"/>
      <c r="E474" s="8"/>
      <c r="F474" s="8"/>
      <c r="G474" s="21"/>
      <c r="H474" s="12"/>
      <c r="I474" s="12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idden="1" x14ac:dyDescent="0.3">
      <c r="A475" s="8"/>
      <c r="B475" s="8"/>
      <c r="C475" s="8"/>
      <c r="D475" s="8"/>
      <c r="E475" s="8"/>
      <c r="F475" s="8"/>
      <c r="G475" s="21"/>
      <c r="H475" s="12"/>
      <c r="I475" s="12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idden="1" x14ac:dyDescent="0.3">
      <c r="A476" s="8"/>
      <c r="B476" s="8"/>
      <c r="C476" s="8"/>
      <c r="D476" s="8"/>
      <c r="E476" s="8"/>
      <c r="F476" s="8"/>
      <c r="G476" s="21"/>
      <c r="H476" s="12"/>
      <c r="I476" s="12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idden="1" x14ac:dyDescent="0.3">
      <c r="A477" s="8"/>
      <c r="B477" s="8"/>
      <c r="C477" s="8"/>
      <c r="D477" s="8"/>
      <c r="E477" s="8"/>
      <c r="F477" s="8"/>
      <c r="G477" s="21"/>
      <c r="H477" s="12"/>
      <c r="I477" s="12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idden="1" x14ac:dyDescent="0.3">
      <c r="A478" s="8"/>
      <c r="B478" s="8"/>
      <c r="C478" s="8"/>
      <c r="D478" s="8"/>
      <c r="E478" s="8"/>
      <c r="F478" s="8"/>
      <c r="G478" s="21"/>
      <c r="H478" s="12"/>
      <c r="I478" s="12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idden="1" x14ac:dyDescent="0.3">
      <c r="A479" s="8"/>
      <c r="B479" s="8"/>
      <c r="C479" s="8"/>
      <c r="D479" s="8"/>
      <c r="E479" s="8"/>
      <c r="F479" s="8"/>
      <c r="G479" s="21"/>
      <c r="H479" s="12"/>
      <c r="I479" s="12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idden="1" x14ac:dyDescent="0.3">
      <c r="A480" s="8"/>
      <c r="B480" s="8"/>
      <c r="C480" s="8"/>
      <c r="D480" s="8"/>
      <c r="E480" s="8"/>
      <c r="F480" s="8"/>
      <c r="G480" s="21"/>
      <c r="H480" s="12"/>
      <c r="I480" s="12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idden="1" x14ac:dyDescent="0.3">
      <c r="A481" s="8"/>
      <c r="B481" s="8"/>
      <c r="C481" s="8"/>
      <c r="D481" s="8"/>
      <c r="E481" s="8"/>
      <c r="F481" s="8"/>
      <c r="G481" s="21"/>
      <c r="H481" s="12"/>
      <c r="I481" s="12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idden="1" x14ac:dyDescent="0.3">
      <c r="A482" s="8"/>
      <c r="B482" s="8"/>
      <c r="C482" s="8"/>
      <c r="D482" s="8"/>
      <c r="E482" s="8"/>
      <c r="F482" s="8"/>
      <c r="G482" s="21"/>
      <c r="H482" s="12"/>
      <c r="I482" s="12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idden="1" x14ac:dyDescent="0.3">
      <c r="A483" s="8"/>
      <c r="B483" s="8"/>
      <c r="C483" s="8"/>
      <c r="D483" s="8"/>
      <c r="E483" s="8"/>
      <c r="F483" s="8"/>
      <c r="G483" s="21"/>
      <c r="H483" s="12"/>
      <c r="I483" s="12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idden="1" x14ac:dyDescent="0.3">
      <c r="A484" s="8"/>
      <c r="B484" s="8"/>
      <c r="C484" s="8"/>
      <c r="D484" s="8"/>
      <c r="E484" s="8"/>
      <c r="F484" s="8"/>
      <c r="G484" s="21"/>
      <c r="H484" s="12"/>
      <c r="I484" s="12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idden="1" x14ac:dyDescent="0.3">
      <c r="A485" s="8"/>
      <c r="B485" s="8"/>
      <c r="C485" s="8"/>
      <c r="D485" s="8"/>
      <c r="E485" s="8"/>
      <c r="F485" s="8"/>
      <c r="G485" s="21"/>
      <c r="H485" s="12"/>
      <c r="I485" s="12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idden="1" x14ac:dyDescent="0.3">
      <c r="A486" s="8"/>
      <c r="B486" s="8"/>
      <c r="C486" s="8"/>
      <c r="D486" s="8"/>
      <c r="E486" s="8"/>
      <c r="F486" s="8"/>
      <c r="G486" s="21"/>
      <c r="H486" s="12"/>
      <c r="I486" s="12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idden="1" x14ac:dyDescent="0.3">
      <c r="A487" s="8"/>
      <c r="B487" s="8"/>
      <c r="C487" s="8"/>
      <c r="D487" s="8"/>
      <c r="E487" s="8"/>
      <c r="F487" s="8"/>
      <c r="G487" s="21"/>
      <c r="H487" s="12"/>
      <c r="I487" s="12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idden="1" x14ac:dyDescent="0.3">
      <c r="A488" s="8"/>
      <c r="B488" s="8"/>
      <c r="C488" s="8"/>
      <c r="D488" s="8"/>
      <c r="E488" s="8"/>
      <c r="F488" s="8"/>
      <c r="G488" s="21"/>
      <c r="H488" s="12"/>
      <c r="I488" s="12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idden="1" x14ac:dyDescent="0.3">
      <c r="A489" s="8"/>
      <c r="B489" s="8"/>
      <c r="C489" s="8"/>
      <c r="D489" s="8"/>
      <c r="E489" s="8"/>
      <c r="F489" s="8"/>
      <c r="G489" s="21"/>
      <c r="H489" s="12"/>
      <c r="I489" s="12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idden="1" x14ac:dyDescent="0.3">
      <c r="A490" s="8"/>
      <c r="B490" s="8"/>
      <c r="C490" s="8"/>
      <c r="D490" s="8"/>
      <c r="E490" s="8"/>
      <c r="F490" s="8"/>
      <c r="G490" s="21"/>
      <c r="H490" s="12"/>
      <c r="I490" s="12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idden="1" x14ac:dyDescent="0.3">
      <c r="A491" s="8"/>
      <c r="B491" s="8"/>
      <c r="C491" s="8"/>
      <c r="D491" s="8"/>
      <c r="E491" s="8"/>
      <c r="F491" s="8"/>
      <c r="G491" s="21"/>
      <c r="H491" s="12"/>
      <c r="I491" s="12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idden="1" x14ac:dyDescent="0.3">
      <c r="A492" s="8"/>
      <c r="B492" s="8"/>
      <c r="C492" s="8"/>
      <c r="D492" s="8"/>
      <c r="E492" s="8"/>
      <c r="F492" s="8"/>
      <c r="G492" s="21"/>
      <c r="H492" s="12"/>
      <c r="I492" s="12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idden="1" x14ac:dyDescent="0.3">
      <c r="A493" s="8"/>
      <c r="B493" s="8"/>
      <c r="C493" s="8"/>
      <c r="D493" s="8"/>
      <c r="E493" s="8"/>
      <c r="F493" s="8"/>
      <c r="G493" s="21"/>
      <c r="H493" s="12"/>
      <c r="I493" s="12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idden="1" x14ac:dyDescent="0.3">
      <c r="A494" s="8"/>
      <c r="B494" s="8"/>
      <c r="C494" s="8"/>
      <c r="D494" s="8"/>
      <c r="E494" s="8"/>
      <c r="F494" s="8"/>
      <c r="G494" s="21"/>
      <c r="H494" s="12"/>
      <c r="I494" s="12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idden="1" x14ac:dyDescent="0.3">
      <c r="A495" s="8"/>
      <c r="B495" s="8"/>
      <c r="C495" s="8"/>
      <c r="D495" s="8"/>
      <c r="E495" s="8"/>
      <c r="F495" s="8"/>
      <c r="G495" s="21"/>
      <c r="H495" s="12"/>
      <c r="I495" s="12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idden="1" x14ac:dyDescent="0.3">
      <c r="A496" s="8"/>
      <c r="B496" s="8"/>
      <c r="C496" s="8"/>
      <c r="D496" s="8"/>
      <c r="E496" s="8"/>
      <c r="F496" s="8"/>
      <c r="G496" s="21"/>
      <c r="H496" s="12"/>
      <c r="I496" s="12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idden="1" x14ac:dyDescent="0.3">
      <c r="A497" s="8"/>
      <c r="B497" s="8"/>
      <c r="C497" s="8"/>
      <c r="D497" s="8"/>
      <c r="E497" s="8"/>
      <c r="F497" s="8"/>
      <c r="G497" s="21"/>
      <c r="H497" s="12"/>
      <c r="I497" s="12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idden="1" x14ac:dyDescent="0.3">
      <c r="A498" s="8"/>
      <c r="B498" s="8"/>
      <c r="C498" s="8"/>
      <c r="D498" s="8"/>
      <c r="E498" s="8"/>
      <c r="F498" s="8"/>
      <c r="G498" s="21"/>
      <c r="H498" s="12"/>
      <c r="I498" s="12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idden="1" x14ac:dyDescent="0.3">
      <c r="A499" s="8"/>
      <c r="B499" s="8"/>
      <c r="C499" s="8"/>
      <c r="D499" s="8"/>
      <c r="E499" s="8"/>
      <c r="F499" s="8"/>
      <c r="G499" s="21"/>
      <c r="H499" s="12"/>
      <c r="I499" s="12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idden="1" x14ac:dyDescent="0.3">
      <c r="A500" s="8"/>
      <c r="B500" s="8"/>
      <c r="C500" s="8"/>
      <c r="D500" s="8"/>
      <c r="E500" s="8"/>
      <c r="F500" s="8"/>
      <c r="G500" s="21"/>
      <c r="H500" s="12"/>
      <c r="I500" s="12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idden="1" x14ac:dyDescent="0.3">
      <c r="A501" s="8"/>
      <c r="B501" s="8"/>
      <c r="C501" s="8"/>
      <c r="D501" s="8"/>
      <c r="E501" s="8"/>
      <c r="F501" s="8"/>
      <c r="G501" s="21"/>
      <c r="H501" s="12"/>
      <c r="I501" s="12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idden="1" x14ac:dyDescent="0.3">
      <c r="A502" s="8"/>
      <c r="B502" s="8"/>
      <c r="C502" s="8"/>
      <c r="D502" s="8"/>
      <c r="E502" s="8"/>
      <c r="F502" s="8"/>
      <c r="G502" s="21"/>
      <c r="H502" s="12"/>
      <c r="I502" s="12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idden="1" x14ac:dyDescent="0.3">
      <c r="A503" s="8"/>
      <c r="B503" s="8"/>
      <c r="C503" s="8"/>
      <c r="D503" s="8"/>
      <c r="E503" s="8"/>
      <c r="F503" s="8"/>
      <c r="G503" s="21"/>
      <c r="H503" s="12"/>
      <c r="I503" s="12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idden="1" x14ac:dyDescent="0.3">
      <c r="A504" s="8"/>
      <c r="B504" s="8"/>
      <c r="C504" s="8"/>
      <c r="D504" s="8"/>
      <c r="E504" s="8"/>
      <c r="F504" s="8"/>
      <c r="G504" s="21"/>
      <c r="H504" s="12"/>
      <c r="I504" s="12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idden="1" x14ac:dyDescent="0.3">
      <c r="A505" s="8"/>
      <c r="B505" s="8"/>
      <c r="C505" s="8"/>
      <c r="D505" s="8"/>
      <c r="E505" s="8"/>
      <c r="F505" s="8"/>
      <c r="G505" s="21"/>
      <c r="H505" s="12"/>
      <c r="I505" s="12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idden="1" x14ac:dyDescent="0.3">
      <c r="A506" s="8"/>
      <c r="B506" s="8"/>
      <c r="C506" s="8"/>
      <c r="D506" s="8"/>
      <c r="E506" s="8"/>
      <c r="F506" s="8"/>
      <c r="G506" s="21"/>
      <c r="H506" s="12"/>
      <c r="I506" s="12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idden="1" x14ac:dyDescent="0.3">
      <c r="A507" s="8"/>
      <c r="B507" s="8"/>
      <c r="C507" s="8"/>
      <c r="D507" s="8"/>
      <c r="E507" s="8"/>
      <c r="F507" s="8"/>
      <c r="G507" s="21"/>
      <c r="H507" s="12"/>
      <c r="I507" s="12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idden="1" x14ac:dyDescent="0.3">
      <c r="A508" s="8"/>
      <c r="B508" s="8"/>
      <c r="C508" s="8"/>
      <c r="D508" s="8"/>
      <c r="E508" s="8"/>
      <c r="F508" s="8"/>
      <c r="G508" s="21"/>
      <c r="H508" s="12"/>
      <c r="I508" s="12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idden="1" x14ac:dyDescent="0.3">
      <c r="A509" s="8"/>
      <c r="B509" s="8"/>
      <c r="C509" s="8"/>
      <c r="D509" s="8"/>
      <c r="E509" s="8"/>
      <c r="F509" s="8"/>
      <c r="G509" s="21"/>
      <c r="H509" s="12"/>
      <c r="I509" s="12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idden="1" x14ac:dyDescent="0.3">
      <c r="A510" s="8"/>
      <c r="B510" s="8"/>
      <c r="C510" s="8"/>
      <c r="D510" s="8"/>
      <c r="E510" s="8"/>
      <c r="F510" s="8"/>
      <c r="G510" s="21"/>
      <c r="H510" s="12"/>
      <c r="I510" s="12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idden="1" x14ac:dyDescent="0.3">
      <c r="A511" s="8"/>
      <c r="B511" s="8"/>
      <c r="C511" s="8"/>
      <c r="D511" s="8"/>
      <c r="E511" s="8"/>
      <c r="F511" s="8"/>
      <c r="G511" s="21"/>
      <c r="H511" s="12"/>
      <c r="I511" s="12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idden="1" x14ac:dyDescent="0.3">
      <c r="A512" s="8"/>
      <c r="B512" s="8"/>
      <c r="C512" s="8"/>
      <c r="D512" s="8"/>
      <c r="E512" s="8"/>
      <c r="F512" s="8"/>
      <c r="G512" s="21"/>
      <c r="H512" s="12"/>
      <c r="I512" s="12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idden="1" x14ac:dyDescent="0.3">
      <c r="A513" s="8"/>
      <c r="B513" s="8"/>
      <c r="C513" s="8"/>
      <c r="D513" s="8"/>
      <c r="E513" s="8"/>
      <c r="F513" s="8"/>
      <c r="G513" s="21"/>
      <c r="H513" s="12"/>
      <c r="I513" s="12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idden="1" x14ac:dyDescent="0.3">
      <c r="A514" s="8"/>
      <c r="B514" s="8"/>
      <c r="C514" s="8"/>
      <c r="D514" s="8"/>
      <c r="E514" s="8"/>
      <c r="F514" s="8"/>
      <c r="G514" s="21"/>
      <c r="H514" s="12"/>
      <c r="I514" s="12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idden="1" x14ac:dyDescent="0.3">
      <c r="A515" s="8"/>
      <c r="B515" s="8"/>
      <c r="C515" s="8"/>
      <c r="D515" s="8"/>
      <c r="E515" s="8"/>
      <c r="F515" s="8"/>
      <c r="G515" s="21"/>
      <c r="H515" s="12"/>
      <c r="I515" s="12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idden="1" x14ac:dyDescent="0.3">
      <c r="A516" s="8"/>
      <c r="B516" s="8"/>
      <c r="C516" s="8"/>
      <c r="D516" s="8"/>
      <c r="E516" s="8"/>
      <c r="F516" s="8"/>
      <c r="G516" s="21"/>
      <c r="H516" s="12"/>
      <c r="I516" s="12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idden="1" x14ac:dyDescent="0.3">
      <c r="A517" s="8"/>
      <c r="B517" s="8"/>
      <c r="C517" s="8"/>
      <c r="D517" s="8"/>
      <c r="E517" s="8"/>
      <c r="F517" s="8"/>
      <c r="G517" s="21"/>
      <c r="H517" s="12"/>
      <c r="I517" s="12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idden="1" x14ac:dyDescent="0.3">
      <c r="A518" s="8"/>
      <c r="B518" s="8"/>
      <c r="C518" s="8"/>
      <c r="D518" s="8"/>
      <c r="E518" s="8"/>
      <c r="F518" s="8"/>
      <c r="G518" s="21"/>
      <c r="H518" s="12"/>
      <c r="I518" s="12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idden="1" x14ac:dyDescent="0.3">
      <c r="A519" s="8"/>
      <c r="B519" s="8"/>
      <c r="C519" s="8"/>
      <c r="D519" s="8"/>
      <c r="E519" s="8"/>
      <c r="F519" s="8"/>
      <c r="G519" s="21"/>
      <c r="H519" s="12"/>
      <c r="I519" s="12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idden="1" x14ac:dyDescent="0.3">
      <c r="A520" s="8"/>
      <c r="B520" s="8"/>
      <c r="C520" s="8"/>
      <c r="D520" s="8"/>
      <c r="E520" s="8"/>
      <c r="F520" s="8"/>
      <c r="G520" s="21"/>
      <c r="H520" s="12"/>
      <c r="I520" s="12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idden="1" x14ac:dyDescent="0.3">
      <c r="A521" s="8"/>
      <c r="B521" s="8"/>
      <c r="C521" s="8"/>
      <c r="D521" s="8"/>
      <c r="E521" s="8"/>
      <c r="F521" s="8"/>
      <c r="G521" s="21"/>
      <c r="H521" s="12"/>
      <c r="I521" s="12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idden="1" x14ac:dyDescent="0.3">
      <c r="A522" s="8"/>
      <c r="B522" s="8"/>
      <c r="C522" s="8"/>
      <c r="D522" s="8"/>
      <c r="E522" s="8"/>
      <c r="F522" s="8"/>
      <c r="G522" s="21"/>
      <c r="H522" s="12"/>
      <c r="I522" s="12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idden="1" x14ac:dyDescent="0.3">
      <c r="A523" s="8"/>
      <c r="B523" s="8"/>
      <c r="C523" s="8"/>
      <c r="D523" s="8"/>
      <c r="E523" s="8"/>
      <c r="F523" s="8"/>
      <c r="G523" s="21"/>
      <c r="H523" s="12"/>
      <c r="I523" s="12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idden="1" x14ac:dyDescent="0.3">
      <c r="A524" s="8"/>
      <c r="B524" s="8"/>
      <c r="C524" s="8"/>
      <c r="D524" s="8"/>
      <c r="E524" s="8"/>
      <c r="F524" s="8"/>
      <c r="G524" s="21"/>
      <c r="H524" s="12"/>
      <c r="I524" s="12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idden="1" x14ac:dyDescent="0.3">
      <c r="A525" s="8"/>
      <c r="B525" s="8"/>
      <c r="C525" s="8"/>
      <c r="D525" s="8"/>
      <c r="E525" s="8"/>
      <c r="F525" s="8"/>
      <c r="G525" s="21"/>
      <c r="H525" s="12"/>
      <c r="I525" s="12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idden="1" x14ac:dyDescent="0.3">
      <c r="A526" s="8"/>
      <c r="B526" s="8"/>
      <c r="C526" s="8"/>
      <c r="D526" s="8"/>
      <c r="E526" s="8"/>
      <c r="F526" s="8"/>
      <c r="G526" s="21"/>
      <c r="H526" s="12"/>
      <c r="I526" s="12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idden="1" x14ac:dyDescent="0.3">
      <c r="A527" s="8"/>
      <c r="B527" s="8"/>
      <c r="C527" s="8"/>
      <c r="D527" s="8"/>
      <c r="E527" s="8"/>
      <c r="F527" s="8"/>
      <c r="G527" s="21"/>
      <c r="H527" s="12"/>
      <c r="I527" s="12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idden="1" x14ac:dyDescent="0.3">
      <c r="A528" s="8"/>
      <c r="B528" s="8"/>
      <c r="C528" s="8"/>
      <c r="D528" s="8"/>
      <c r="E528" s="8"/>
      <c r="F528" s="8"/>
      <c r="G528" s="21"/>
      <c r="H528" s="12"/>
      <c r="I528" s="12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idden="1" x14ac:dyDescent="0.3">
      <c r="A529" s="8"/>
      <c r="B529" s="8"/>
      <c r="C529" s="8"/>
      <c r="D529" s="8"/>
      <c r="E529" s="8"/>
      <c r="F529" s="8"/>
      <c r="G529" s="21"/>
      <c r="H529" s="12"/>
      <c r="I529" s="12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idden="1" x14ac:dyDescent="0.3">
      <c r="A530" s="8"/>
      <c r="B530" s="8"/>
      <c r="C530" s="8"/>
      <c r="D530" s="8"/>
      <c r="E530" s="8"/>
      <c r="F530" s="8"/>
      <c r="G530" s="21"/>
      <c r="H530" s="12"/>
      <c r="I530" s="12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idden="1" x14ac:dyDescent="0.3">
      <c r="A531" s="8"/>
      <c r="B531" s="8"/>
      <c r="C531" s="8"/>
      <c r="D531" s="8"/>
      <c r="E531" s="8"/>
      <c r="F531" s="8"/>
      <c r="G531" s="21"/>
      <c r="H531" s="12"/>
      <c r="I531" s="12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idden="1" x14ac:dyDescent="0.3">
      <c r="A532" s="8"/>
      <c r="B532" s="8"/>
      <c r="C532" s="8"/>
      <c r="D532" s="8"/>
      <c r="E532" s="8"/>
      <c r="F532" s="8"/>
      <c r="G532" s="21"/>
      <c r="H532" s="12"/>
      <c r="I532" s="12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idden="1" x14ac:dyDescent="0.3">
      <c r="A533" s="8"/>
      <c r="B533" s="8"/>
      <c r="C533" s="8"/>
      <c r="D533" s="8"/>
      <c r="E533" s="8"/>
      <c r="F533" s="8"/>
      <c r="G533" s="21"/>
      <c r="H533" s="12"/>
      <c r="I533" s="12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idden="1" x14ac:dyDescent="0.3">
      <c r="A534" s="8"/>
      <c r="B534" s="8"/>
      <c r="C534" s="8"/>
      <c r="D534" s="8"/>
      <c r="E534" s="8"/>
      <c r="F534" s="8"/>
      <c r="G534" s="21"/>
      <c r="H534" s="12"/>
      <c r="I534" s="12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idden="1" x14ac:dyDescent="0.3">
      <c r="A535" s="8"/>
      <c r="B535" s="8"/>
      <c r="C535" s="8"/>
      <c r="D535" s="8"/>
      <c r="E535" s="8"/>
      <c r="F535" s="8"/>
      <c r="G535" s="21"/>
      <c r="H535" s="12"/>
      <c r="I535" s="12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idden="1" x14ac:dyDescent="0.3">
      <c r="A536" s="8"/>
      <c r="B536" s="8"/>
      <c r="C536" s="8"/>
      <c r="D536" s="8"/>
      <c r="E536" s="8"/>
      <c r="F536" s="8"/>
      <c r="G536" s="21"/>
      <c r="H536" s="12"/>
      <c r="I536" s="12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idden="1" x14ac:dyDescent="0.3">
      <c r="A537" s="8"/>
      <c r="B537" s="8"/>
      <c r="C537" s="8"/>
      <c r="D537" s="8"/>
      <c r="E537" s="8"/>
      <c r="F537" s="8"/>
      <c r="G537" s="21"/>
      <c r="H537" s="12"/>
      <c r="I537" s="12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idden="1" x14ac:dyDescent="0.3">
      <c r="A538" s="8"/>
      <c r="B538" s="8"/>
      <c r="C538" s="8"/>
      <c r="D538" s="8"/>
      <c r="E538" s="8"/>
      <c r="F538" s="8"/>
      <c r="G538" s="21"/>
      <c r="H538" s="12"/>
      <c r="I538" s="12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idden="1" x14ac:dyDescent="0.3">
      <c r="A539" s="8"/>
      <c r="B539" s="8"/>
      <c r="C539" s="8"/>
      <c r="D539" s="8"/>
      <c r="E539" s="8"/>
      <c r="F539" s="8"/>
      <c r="G539" s="21"/>
      <c r="H539" s="12"/>
      <c r="I539" s="12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idden="1" x14ac:dyDescent="0.3">
      <c r="A540" s="8"/>
      <c r="B540" s="8"/>
      <c r="C540" s="8"/>
      <c r="D540" s="8"/>
      <c r="E540" s="8"/>
      <c r="F540" s="8"/>
      <c r="G540" s="21"/>
      <c r="H540" s="12"/>
      <c r="I540" s="12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idden="1" x14ac:dyDescent="0.3">
      <c r="A541" s="8"/>
      <c r="B541" s="8"/>
      <c r="C541" s="8"/>
      <c r="D541" s="8"/>
      <c r="E541" s="8"/>
      <c r="F541" s="8"/>
      <c r="G541" s="21"/>
      <c r="H541" s="12"/>
      <c r="I541" s="12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idden="1" x14ac:dyDescent="0.3">
      <c r="A542" s="8"/>
      <c r="B542" s="8"/>
      <c r="C542" s="8"/>
      <c r="D542" s="8"/>
      <c r="E542" s="8"/>
      <c r="F542" s="8"/>
      <c r="G542" s="21"/>
      <c r="H542" s="12"/>
      <c r="I542" s="12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idden="1" x14ac:dyDescent="0.3">
      <c r="A543" s="8"/>
      <c r="B543" s="8"/>
      <c r="C543" s="8"/>
      <c r="D543" s="8"/>
      <c r="E543" s="8"/>
      <c r="F543" s="8"/>
      <c r="G543" s="21"/>
      <c r="H543" s="12"/>
      <c r="I543" s="12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idden="1" x14ac:dyDescent="0.3">
      <c r="A544" s="8"/>
      <c r="B544" s="8"/>
      <c r="C544" s="8"/>
      <c r="D544" s="8"/>
      <c r="E544" s="8"/>
      <c r="F544" s="8"/>
      <c r="G544" s="21"/>
      <c r="H544" s="12"/>
      <c r="I544" s="12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idden="1" x14ac:dyDescent="0.3">
      <c r="A545" s="8"/>
      <c r="B545" s="8"/>
      <c r="C545" s="8"/>
      <c r="D545" s="8"/>
      <c r="E545" s="8"/>
      <c r="F545" s="8"/>
      <c r="G545" s="21"/>
      <c r="H545" s="12"/>
      <c r="I545" s="12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idden="1" x14ac:dyDescent="0.3">
      <c r="A546" s="8"/>
      <c r="B546" s="8"/>
      <c r="C546" s="8"/>
      <c r="D546" s="8"/>
      <c r="E546" s="8"/>
      <c r="F546" s="8"/>
      <c r="G546" s="21"/>
      <c r="H546" s="12"/>
      <c r="I546" s="12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idden="1" x14ac:dyDescent="0.3">
      <c r="A547" s="8"/>
      <c r="B547" s="8"/>
      <c r="C547" s="8"/>
      <c r="D547" s="8"/>
      <c r="E547" s="8"/>
      <c r="F547" s="8"/>
      <c r="G547" s="21"/>
      <c r="H547" s="12"/>
      <c r="I547" s="12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idden="1" x14ac:dyDescent="0.3">
      <c r="A548" s="8"/>
      <c r="B548" s="8"/>
      <c r="C548" s="8"/>
      <c r="D548" s="8"/>
      <c r="E548" s="8"/>
      <c r="F548" s="8"/>
      <c r="G548" s="21"/>
      <c r="H548" s="12"/>
      <c r="I548" s="12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idden="1" x14ac:dyDescent="0.3">
      <c r="A549" s="8"/>
      <c r="B549" s="8"/>
      <c r="C549" s="8"/>
      <c r="D549" s="8"/>
      <c r="E549" s="8"/>
      <c r="F549" s="8"/>
      <c r="G549" s="21"/>
      <c r="H549" s="12"/>
      <c r="I549" s="12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idden="1" x14ac:dyDescent="0.3">
      <c r="A550" s="8"/>
      <c r="B550" s="8"/>
      <c r="C550" s="8"/>
      <c r="D550" s="8"/>
      <c r="E550" s="8"/>
      <c r="F550" s="8"/>
      <c r="G550" s="21"/>
      <c r="H550" s="12"/>
      <c r="I550" s="12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idden="1" x14ac:dyDescent="0.3">
      <c r="A551" s="8"/>
      <c r="B551" s="8"/>
      <c r="C551" s="8"/>
      <c r="D551" s="8"/>
      <c r="E551" s="8"/>
      <c r="F551" s="8"/>
      <c r="G551" s="21"/>
      <c r="H551" s="12"/>
      <c r="I551" s="12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idden="1" x14ac:dyDescent="0.3">
      <c r="A552" s="8"/>
      <c r="B552" s="8"/>
      <c r="C552" s="8"/>
      <c r="D552" s="8"/>
      <c r="E552" s="8"/>
      <c r="F552" s="8"/>
      <c r="G552" s="21"/>
      <c r="H552" s="12"/>
      <c r="I552" s="12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idden="1" x14ac:dyDescent="0.3">
      <c r="A553" s="8"/>
      <c r="B553" s="8"/>
      <c r="C553" s="8"/>
      <c r="D553" s="8"/>
      <c r="E553" s="8"/>
      <c r="F553" s="8"/>
      <c r="G553" s="21"/>
      <c r="H553" s="12"/>
      <c r="I553" s="12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idden="1" x14ac:dyDescent="0.3">
      <c r="A554" s="8"/>
      <c r="B554" s="8"/>
      <c r="C554" s="8"/>
      <c r="D554" s="8"/>
      <c r="E554" s="8"/>
      <c r="F554" s="8"/>
      <c r="G554" s="21"/>
      <c r="H554" s="12"/>
      <c r="I554" s="12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idden="1" x14ac:dyDescent="0.3">
      <c r="A555" s="8"/>
      <c r="B555" s="8"/>
      <c r="C555" s="8"/>
      <c r="D555" s="8"/>
      <c r="E555" s="8"/>
      <c r="F555" s="8"/>
      <c r="G555" s="21"/>
      <c r="H555" s="12"/>
      <c r="I555" s="12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idden="1" x14ac:dyDescent="0.3">
      <c r="A556" s="8"/>
      <c r="B556" s="8"/>
      <c r="C556" s="8"/>
      <c r="D556" s="8"/>
      <c r="E556" s="8"/>
      <c r="F556" s="8"/>
      <c r="G556" s="21"/>
      <c r="H556" s="12"/>
      <c r="I556" s="12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idden="1" x14ac:dyDescent="0.3">
      <c r="A557" s="8"/>
      <c r="B557" s="8"/>
      <c r="C557" s="8"/>
      <c r="D557" s="8"/>
      <c r="E557" s="8"/>
      <c r="F557" s="8"/>
      <c r="G557" s="21"/>
      <c r="H557" s="12"/>
      <c r="I557" s="12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idden="1" x14ac:dyDescent="0.3">
      <c r="A558" s="8"/>
      <c r="B558" s="8"/>
      <c r="C558" s="8"/>
      <c r="D558" s="8"/>
      <c r="E558" s="8"/>
      <c r="F558" s="8"/>
      <c r="G558" s="21"/>
      <c r="H558" s="12"/>
      <c r="I558" s="12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idden="1" x14ac:dyDescent="0.3">
      <c r="A559" s="8"/>
      <c r="B559" s="8"/>
      <c r="C559" s="8"/>
      <c r="D559" s="8"/>
      <c r="E559" s="8"/>
      <c r="F559" s="8"/>
      <c r="G559" s="21"/>
      <c r="H559" s="12"/>
      <c r="I559" s="12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idden="1" x14ac:dyDescent="0.3">
      <c r="A560" s="8"/>
      <c r="B560" s="8"/>
      <c r="C560" s="8"/>
      <c r="D560" s="8"/>
      <c r="E560" s="8"/>
      <c r="F560" s="8"/>
      <c r="G560" s="21"/>
      <c r="H560" s="12"/>
      <c r="I560" s="12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idden="1" x14ac:dyDescent="0.3">
      <c r="A561" s="8"/>
      <c r="B561" s="8"/>
      <c r="C561" s="8"/>
      <c r="D561" s="8"/>
      <c r="E561" s="8"/>
      <c r="F561" s="8"/>
      <c r="G561" s="21"/>
      <c r="H561" s="12"/>
      <c r="I561" s="12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idden="1" x14ac:dyDescent="0.3">
      <c r="A562" s="8"/>
      <c r="B562" s="8"/>
      <c r="C562" s="8"/>
      <c r="D562" s="8"/>
      <c r="E562" s="8"/>
      <c r="F562" s="8"/>
      <c r="G562" s="21"/>
      <c r="H562" s="12"/>
      <c r="I562" s="12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idden="1" x14ac:dyDescent="0.3">
      <c r="A563" s="8"/>
      <c r="B563" s="8"/>
      <c r="C563" s="8"/>
      <c r="D563" s="8"/>
      <c r="E563" s="8"/>
      <c r="F563" s="8"/>
      <c r="G563" s="21"/>
      <c r="H563" s="12"/>
      <c r="I563" s="12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idden="1" x14ac:dyDescent="0.3">
      <c r="A564" s="8"/>
      <c r="B564" s="8"/>
      <c r="C564" s="8"/>
      <c r="D564" s="8"/>
      <c r="E564" s="8"/>
      <c r="F564" s="8"/>
      <c r="G564" s="21"/>
      <c r="H564" s="12"/>
      <c r="I564" s="12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idden="1" x14ac:dyDescent="0.3">
      <c r="A565" s="8"/>
      <c r="B565" s="8"/>
      <c r="C565" s="8"/>
      <c r="D565" s="8"/>
      <c r="E565" s="8"/>
      <c r="F565" s="8"/>
      <c r="G565" s="21"/>
      <c r="H565" s="12"/>
      <c r="I565" s="12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idden="1" x14ac:dyDescent="0.3">
      <c r="A566" s="8"/>
      <c r="B566" s="8"/>
      <c r="C566" s="8"/>
      <c r="D566" s="8"/>
      <c r="E566" s="8"/>
      <c r="F566" s="8"/>
      <c r="G566" s="21"/>
      <c r="H566" s="12"/>
      <c r="I566" s="12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idden="1" x14ac:dyDescent="0.3">
      <c r="A567" s="8"/>
      <c r="B567" s="8"/>
      <c r="C567" s="8"/>
      <c r="D567" s="8"/>
      <c r="E567" s="8"/>
      <c r="F567" s="8"/>
      <c r="G567" s="21"/>
      <c r="H567" s="12"/>
      <c r="I567" s="12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idden="1" x14ac:dyDescent="0.3">
      <c r="A568" s="8"/>
      <c r="B568" s="8"/>
      <c r="C568" s="8"/>
      <c r="D568" s="8"/>
      <c r="E568" s="8"/>
      <c r="F568" s="8"/>
      <c r="G568" s="21"/>
      <c r="H568" s="12"/>
      <c r="I568" s="12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idden="1" x14ac:dyDescent="0.3">
      <c r="A569" s="8"/>
      <c r="B569" s="8"/>
      <c r="C569" s="8"/>
      <c r="D569" s="8"/>
      <c r="E569" s="8"/>
      <c r="F569" s="8"/>
      <c r="G569" s="21"/>
      <c r="H569" s="12"/>
      <c r="I569" s="12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idden="1" x14ac:dyDescent="0.3">
      <c r="A570" s="8"/>
      <c r="B570" s="8"/>
      <c r="C570" s="8"/>
      <c r="D570" s="8"/>
      <c r="E570" s="8"/>
      <c r="F570" s="8"/>
      <c r="G570" s="21"/>
      <c r="H570" s="12"/>
      <c r="I570" s="12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idden="1" x14ac:dyDescent="0.3">
      <c r="A571" s="8"/>
      <c r="B571" s="8"/>
      <c r="C571" s="8"/>
      <c r="D571" s="8"/>
      <c r="E571" s="8"/>
      <c r="F571" s="8"/>
      <c r="G571" s="21"/>
      <c r="H571" s="12"/>
      <c r="I571" s="12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idden="1" x14ac:dyDescent="0.3">
      <c r="A572" s="8"/>
      <c r="B572" s="8"/>
      <c r="C572" s="8"/>
      <c r="D572" s="8"/>
      <c r="E572" s="8"/>
      <c r="F572" s="8"/>
      <c r="G572" s="21"/>
      <c r="H572" s="12"/>
      <c r="I572" s="12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idden="1" x14ac:dyDescent="0.3">
      <c r="A573" s="8"/>
      <c r="B573" s="8"/>
      <c r="C573" s="8"/>
      <c r="D573" s="8"/>
      <c r="E573" s="8"/>
      <c r="F573" s="8"/>
      <c r="G573" s="21"/>
      <c r="H573" s="12"/>
      <c r="I573" s="12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idden="1" x14ac:dyDescent="0.3">
      <c r="A574" s="8"/>
      <c r="B574" s="8"/>
      <c r="C574" s="8"/>
      <c r="D574" s="8"/>
      <c r="E574" s="8"/>
      <c r="F574" s="8"/>
      <c r="G574" s="21"/>
      <c r="H574" s="12"/>
      <c r="I574" s="12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idden="1" x14ac:dyDescent="0.3">
      <c r="A575" s="8"/>
      <c r="B575" s="8"/>
      <c r="C575" s="8"/>
      <c r="D575" s="8"/>
      <c r="E575" s="8"/>
      <c r="F575" s="8"/>
      <c r="G575" s="21"/>
      <c r="H575" s="12"/>
      <c r="I575" s="12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idden="1" x14ac:dyDescent="0.3">
      <c r="A576" s="8"/>
      <c r="B576" s="8"/>
      <c r="C576" s="8"/>
      <c r="D576" s="8"/>
      <c r="E576" s="8"/>
      <c r="F576" s="8"/>
      <c r="G576" s="21"/>
      <c r="H576" s="12"/>
      <c r="I576" s="12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idden="1" x14ac:dyDescent="0.3">
      <c r="A577" s="8"/>
      <c r="B577" s="8"/>
      <c r="C577" s="8"/>
      <c r="D577" s="8"/>
      <c r="E577" s="8"/>
      <c r="F577" s="8"/>
      <c r="G577" s="21"/>
      <c r="H577" s="12"/>
      <c r="I577" s="12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idden="1" x14ac:dyDescent="0.3">
      <c r="A578" s="8"/>
      <c r="B578" s="8"/>
      <c r="C578" s="8"/>
      <c r="D578" s="8"/>
      <c r="E578" s="8"/>
      <c r="F578" s="8"/>
      <c r="G578" s="21"/>
      <c r="H578" s="12"/>
      <c r="I578" s="12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idden="1" x14ac:dyDescent="0.3">
      <c r="A579" s="8"/>
      <c r="B579" s="8"/>
      <c r="C579" s="8"/>
      <c r="D579" s="8"/>
      <c r="E579" s="8"/>
      <c r="F579" s="8"/>
      <c r="G579" s="21"/>
      <c r="H579" s="12"/>
      <c r="I579" s="12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idden="1" x14ac:dyDescent="0.3">
      <c r="A580" s="8"/>
      <c r="B580" s="8"/>
      <c r="C580" s="8"/>
      <c r="D580" s="8"/>
      <c r="E580" s="8"/>
      <c r="F580" s="8"/>
      <c r="G580" s="21"/>
      <c r="H580" s="12"/>
      <c r="I580" s="12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idden="1" x14ac:dyDescent="0.3">
      <c r="A581" s="8"/>
      <c r="B581" s="8"/>
      <c r="C581" s="8"/>
      <c r="D581" s="8"/>
      <c r="E581" s="8"/>
      <c r="F581" s="8"/>
      <c r="G581" s="21"/>
      <c r="H581" s="12"/>
      <c r="I581" s="12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idden="1" x14ac:dyDescent="0.3">
      <c r="A582" s="8"/>
      <c r="B582" s="8"/>
      <c r="C582" s="8"/>
      <c r="D582" s="8"/>
      <c r="E582" s="8"/>
      <c r="F582" s="8"/>
      <c r="G582" s="21"/>
      <c r="H582" s="12"/>
      <c r="I582" s="12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idden="1" x14ac:dyDescent="0.3">
      <c r="A583" s="8"/>
      <c r="B583" s="8"/>
      <c r="C583" s="8"/>
      <c r="D583" s="8"/>
      <c r="E583" s="8"/>
      <c r="F583" s="8"/>
      <c r="G583" s="21"/>
      <c r="H583" s="12"/>
      <c r="I583" s="12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idden="1" x14ac:dyDescent="0.3">
      <c r="A584" s="8"/>
      <c r="B584" s="8"/>
      <c r="C584" s="8"/>
      <c r="D584" s="8"/>
      <c r="E584" s="8"/>
      <c r="F584" s="8"/>
      <c r="G584" s="21"/>
      <c r="H584" s="12"/>
      <c r="I584" s="12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idden="1" x14ac:dyDescent="0.3">
      <c r="A585" s="8"/>
      <c r="B585" s="8"/>
      <c r="C585" s="8"/>
      <c r="D585" s="8"/>
      <c r="E585" s="8"/>
      <c r="F585" s="8"/>
      <c r="G585" s="21"/>
      <c r="H585" s="12"/>
      <c r="I585" s="12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idden="1" x14ac:dyDescent="0.3">
      <c r="A586" s="8"/>
      <c r="B586" s="8"/>
      <c r="C586" s="8"/>
      <c r="D586" s="8"/>
      <c r="E586" s="8"/>
      <c r="F586" s="8"/>
      <c r="G586" s="21"/>
      <c r="H586" s="12"/>
      <c r="I586" s="12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idden="1" x14ac:dyDescent="0.3">
      <c r="A587" s="8"/>
      <c r="B587" s="8"/>
      <c r="C587" s="8"/>
      <c r="D587" s="8"/>
      <c r="E587" s="8"/>
      <c r="F587" s="8"/>
      <c r="G587" s="21"/>
      <c r="H587" s="12"/>
      <c r="I587" s="12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idden="1" x14ac:dyDescent="0.3">
      <c r="A588" s="8"/>
      <c r="B588" s="8"/>
      <c r="C588" s="8"/>
      <c r="D588" s="8"/>
      <c r="E588" s="8"/>
      <c r="F588" s="8"/>
      <c r="G588" s="21"/>
      <c r="H588" s="12"/>
      <c r="I588" s="12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idden="1" x14ac:dyDescent="0.3">
      <c r="A589" s="8"/>
      <c r="B589" s="8"/>
      <c r="C589" s="8"/>
      <c r="D589" s="8"/>
      <c r="E589" s="8"/>
      <c r="F589" s="8"/>
      <c r="G589" s="21"/>
      <c r="H589" s="12"/>
      <c r="I589" s="12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idden="1" x14ac:dyDescent="0.3">
      <c r="A590" s="8"/>
      <c r="B590" s="8"/>
      <c r="C590" s="8"/>
      <c r="D590" s="8"/>
      <c r="E590" s="8"/>
      <c r="F590" s="8"/>
      <c r="G590" s="21"/>
      <c r="H590" s="12"/>
      <c r="I590" s="12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idden="1" x14ac:dyDescent="0.3">
      <c r="A591" s="8"/>
      <c r="B591" s="8"/>
      <c r="C591" s="8"/>
      <c r="D591" s="8"/>
      <c r="E591" s="8"/>
      <c r="F591" s="8"/>
      <c r="G591" s="21"/>
      <c r="H591" s="12"/>
      <c r="I591" s="12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idden="1" x14ac:dyDescent="0.3">
      <c r="A592" s="8"/>
      <c r="B592" s="8"/>
      <c r="C592" s="8"/>
      <c r="D592" s="8"/>
      <c r="E592" s="8"/>
      <c r="F592" s="8"/>
      <c r="G592" s="21"/>
      <c r="H592" s="12"/>
      <c r="I592" s="12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idden="1" x14ac:dyDescent="0.3">
      <c r="A593" s="8"/>
      <c r="B593" s="8"/>
      <c r="C593" s="8"/>
      <c r="D593" s="8"/>
      <c r="E593" s="8"/>
      <c r="F593" s="8"/>
      <c r="G593" s="21"/>
      <c r="H593" s="12"/>
      <c r="I593" s="12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idden="1" x14ac:dyDescent="0.3">
      <c r="A594" s="8"/>
      <c r="B594" s="8"/>
      <c r="C594" s="8"/>
      <c r="D594" s="8"/>
      <c r="E594" s="8"/>
      <c r="F594" s="8"/>
      <c r="G594" s="21"/>
      <c r="H594" s="12"/>
      <c r="I594" s="12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idden="1" x14ac:dyDescent="0.3">
      <c r="A595" s="8"/>
      <c r="B595" s="8"/>
      <c r="C595" s="8"/>
      <c r="D595" s="8"/>
      <c r="E595" s="8"/>
      <c r="F595" s="8"/>
      <c r="G595" s="21"/>
      <c r="H595" s="12"/>
      <c r="I595" s="12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idden="1" x14ac:dyDescent="0.3">
      <c r="A596" s="8"/>
      <c r="B596" s="8"/>
      <c r="C596" s="8"/>
      <c r="D596" s="8"/>
      <c r="E596" s="8"/>
      <c r="F596" s="8"/>
      <c r="G596" s="21"/>
      <c r="H596" s="12"/>
      <c r="I596" s="12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idden="1" x14ac:dyDescent="0.3">
      <c r="A597" s="8"/>
      <c r="B597" s="8"/>
      <c r="C597" s="8"/>
      <c r="D597" s="8"/>
      <c r="E597" s="8"/>
      <c r="F597" s="8"/>
      <c r="G597" s="21"/>
      <c r="H597" s="12"/>
      <c r="I597" s="12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idden="1" x14ac:dyDescent="0.3">
      <c r="A598" s="8"/>
      <c r="B598" s="8"/>
      <c r="C598" s="8"/>
      <c r="D598" s="8"/>
      <c r="E598" s="8"/>
      <c r="F598" s="8"/>
      <c r="G598" s="21"/>
      <c r="H598" s="12"/>
      <c r="I598" s="12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idden="1" x14ac:dyDescent="0.3">
      <c r="A599" s="8"/>
      <c r="B599" s="8"/>
      <c r="C599" s="8"/>
      <c r="D599" s="8"/>
      <c r="E599" s="8"/>
      <c r="F599" s="8"/>
      <c r="G599" s="21"/>
      <c r="H599" s="12"/>
      <c r="I599" s="12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idden="1" x14ac:dyDescent="0.3">
      <c r="A600" s="8"/>
      <c r="B600" s="8"/>
      <c r="C600" s="8"/>
      <c r="D600" s="8"/>
      <c r="E600" s="8"/>
      <c r="F600" s="8"/>
      <c r="G600" s="21"/>
      <c r="H600" s="12"/>
      <c r="I600" s="12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idden="1" x14ac:dyDescent="0.3">
      <c r="A601" s="8"/>
      <c r="B601" s="8"/>
      <c r="C601" s="8"/>
      <c r="D601" s="8"/>
      <c r="E601" s="8"/>
      <c r="F601" s="8"/>
      <c r="G601" s="21"/>
      <c r="H601" s="12"/>
      <c r="I601" s="12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idden="1" x14ac:dyDescent="0.3">
      <c r="A602" s="8"/>
      <c r="B602" s="8"/>
      <c r="C602" s="8"/>
      <c r="D602" s="8"/>
      <c r="E602" s="8"/>
      <c r="F602" s="8"/>
      <c r="G602" s="21"/>
      <c r="H602" s="12"/>
      <c r="I602" s="12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idden="1" x14ac:dyDescent="0.3">
      <c r="A603" s="8"/>
      <c r="B603" s="8"/>
      <c r="C603" s="8"/>
      <c r="D603" s="8"/>
      <c r="E603" s="8"/>
      <c r="F603" s="8"/>
      <c r="G603" s="21"/>
      <c r="H603" s="12"/>
      <c r="I603" s="12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idden="1" x14ac:dyDescent="0.3">
      <c r="A604" s="8"/>
      <c r="B604" s="8"/>
      <c r="C604" s="8"/>
      <c r="D604" s="8"/>
      <c r="E604" s="8"/>
      <c r="F604" s="8"/>
      <c r="G604" s="21"/>
      <c r="H604" s="12"/>
      <c r="I604" s="12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idden="1" x14ac:dyDescent="0.3">
      <c r="A605" s="8"/>
      <c r="B605" s="8"/>
      <c r="C605" s="8"/>
      <c r="D605" s="8"/>
      <c r="E605" s="8"/>
      <c r="F605" s="8"/>
      <c r="G605" s="21"/>
      <c r="H605" s="12"/>
      <c r="I605" s="12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idden="1" x14ac:dyDescent="0.3">
      <c r="A606" s="8"/>
      <c r="B606" s="8"/>
      <c r="C606" s="8"/>
      <c r="D606" s="8"/>
      <c r="E606" s="8"/>
      <c r="F606" s="8"/>
      <c r="G606" s="21"/>
      <c r="H606" s="12"/>
      <c r="I606" s="12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idden="1" x14ac:dyDescent="0.3">
      <c r="A607" s="8"/>
      <c r="B607" s="8"/>
      <c r="C607" s="8"/>
      <c r="D607" s="8"/>
      <c r="E607" s="8"/>
      <c r="F607" s="8"/>
      <c r="G607" s="21"/>
      <c r="H607" s="12"/>
      <c r="I607" s="12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idden="1" x14ac:dyDescent="0.3">
      <c r="A608" s="8"/>
      <c r="B608" s="8"/>
      <c r="C608" s="8"/>
      <c r="D608" s="8"/>
      <c r="E608" s="8"/>
      <c r="F608" s="8"/>
      <c r="G608" s="21"/>
      <c r="H608" s="12"/>
      <c r="I608" s="12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idden="1" x14ac:dyDescent="0.3">
      <c r="A609" s="8"/>
      <c r="B609" s="8"/>
      <c r="C609" s="8"/>
      <c r="D609" s="8"/>
      <c r="E609" s="8"/>
      <c r="F609" s="8"/>
      <c r="G609" s="21"/>
      <c r="H609" s="12"/>
      <c r="I609" s="12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idden="1" x14ac:dyDescent="0.3">
      <c r="A610" s="8"/>
      <c r="B610" s="8"/>
      <c r="C610" s="8"/>
      <c r="D610" s="8"/>
      <c r="E610" s="8"/>
      <c r="F610" s="8"/>
      <c r="G610" s="21"/>
      <c r="H610" s="12"/>
      <c r="I610" s="12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idden="1" x14ac:dyDescent="0.3">
      <c r="A611" s="8"/>
      <c r="B611" s="8"/>
      <c r="C611" s="8"/>
      <c r="D611" s="8"/>
      <c r="E611" s="8"/>
      <c r="F611" s="8"/>
      <c r="G611" s="21"/>
      <c r="H611" s="12"/>
      <c r="I611" s="12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idden="1" x14ac:dyDescent="0.3">
      <c r="A612" s="8"/>
      <c r="B612" s="8"/>
      <c r="C612" s="8"/>
      <c r="D612" s="8"/>
      <c r="E612" s="8"/>
      <c r="F612" s="8"/>
      <c r="G612" s="21"/>
      <c r="H612" s="12"/>
      <c r="I612" s="12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idden="1" x14ac:dyDescent="0.3">
      <c r="A613" s="8"/>
      <c r="B613" s="8"/>
      <c r="C613" s="8"/>
      <c r="D613" s="8"/>
      <c r="E613" s="8"/>
      <c r="F613" s="8"/>
      <c r="G613" s="21"/>
      <c r="H613" s="12"/>
      <c r="I613" s="12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idden="1" x14ac:dyDescent="0.3">
      <c r="A614" s="8"/>
      <c r="B614" s="8"/>
      <c r="C614" s="8"/>
      <c r="D614" s="8"/>
      <c r="E614" s="8"/>
      <c r="F614" s="8"/>
      <c r="G614" s="21"/>
      <c r="H614" s="12"/>
      <c r="I614" s="12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idden="1" x14ac:dyDescent="0.3">
      <c r="A615" s="8"/>
      <c r="B615" s="8"/>
      <c r="C615" s="8"/>
      <c r="D615" s="8"/>
      <c r="E615" s="8"/>
      <c r="F615" s="8"/>
      <c r="G615" s="21"/>
      <c r="H615" s="12"/>
      <c r="I615" s="12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idden="1" x14ac:dyDescent="0.3">
      <c r="A616" s="8"/>
      <c r="B616" s="8"/>
      <c r="C616" s="8"/>
      <c r="D616" s="8"/>
      <c r="E616" s="8"/>
      <c r="F616" s="8"/>
      <c r="G616" s="21"/>
      <c r="H616" s="12"/>
      <c r="I616" s="12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idden="1" x14ac:dyDescent="0.3">
      <c r="A617" s="8"/>
      <c r="B617" s="8"/>
      <c r="C617" s="8"/>
      <c r="D617" s="8"/>
      <c r="E617" s="8"/>
      <c r="F617" s="8"/>
      <c r="G617" s="21"/>
      <c r="H617" s="12"/>
      <c r="I617" s="12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idden="1" x14ac:dyDescent="0.3">
      <c r="A618" s="8"/>
      <c r="B618" s="8"/>
      <c r="C618" s="8"/>
      <c r="D618" s="8"/>
      <c r="E618" s="8"/>
      <c r="F618" s="8"/>
      <c r="G618" s="21"/>
      <c r="H618" s="12"/>
      <c r="I618" s="12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idden="1" x14ac:dyDescent="0.3">
      <c r="A619" s="8"/>
      <c r="B619" s="8"/>
      <c r="C619" s="8"/>
      <c r="D619" s="8"/>
      <c r="E619" s="8"/>
      <c r="F619" s="8"/>
      <c r="G619" s="21"/>
      <c r="H619" s="12"/>
      <c r="I619" s="12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idden="1" x14ac:dyDescent="0.3">
      <c r="A620" s="8"/>
      <c r="B620" s="8"/>
      <c r="C620" s="8"/>
      <c r="D620" s="8"/>
      <c r="E620" s="8"/>
      <c r="F620" s="8"/>
      <c r="G620" s="21"/>
      <c r="H620" s="12"/>
      <c r="I620" s="12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idden="1" x14ac:dyDescent="0.3">
      <c r="A621" s="8"/>
      <c r="B621" s="8"/>
      <c r="C621" s="8"/>
      <c r="D621" s="8"/>
      <c r="E621" s="8"/>
      <c r="F621" s="8"/>
      <c r="G621" s="21"/>
      <c r="H621" s="12"/>
      <c r="I621" s="12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idden="1" x14ac:dyDescent="0.3">
      <c r="A622" s="8"/>
      <c r="B622" s="8"/>
      <c r="C622" s="8"/>
      <c r="D622" s="8"/>
      <c r="E622" s="8"/>
      <c r="F622" s="8"/>
      <c r="G622" s="21"/>
      <c r="H622" s="12"/>
      <c r="I622" s="12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idden="1" x14ac:dyDescent="0.3">
      <c r="A623" s="8"/>
      <c r="B623" s="8"/>
      <c r="C623" s="8"/>
      <c r="D623" s="8"/>
      <c r="E623" s="8"/>
      <c r="F623" s="8"/>
      <c r="G623" s="21"/>
      <c r="H623" s="12"/>
      <c r="I623" s="12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idden="1" x14ac:dyDescent="0.3">
      <c r="A624" s="8"/>
      <c r="B624" s="8"/>
      <c r="C624" s="8"/>
      <c r="D624" s="8"/>
      <c r="E624" s="8"/>
      <c r="F624" s="8"/>
      <c r="G624" s="21"/>
      <c r="H624" s="12"/>
      <c r="I624" s="12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idden="1" x14ac:dyDescent="0.3">
      <c r="A625" s="8"/>
      <c r="B625" s="8"/>
      <c r="C625" s="8"/>
      <c r="D625" s="8"/>
      <c r="E625" s="8"/>
      <c r="F625" s="8"/>
      <c r="G625" s="21"/>
      <c r="H625" s="12"/>
      <c r="I625" s="12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idden="1" x14ac:dyDescent="0.3">
      <c r="A626" s="8"/>
      <c r="B626" s="8"/>
      <c r="C626" s="8"/>
      <c r="D626" s="8"/>
      <c r="E626" s="8"/>
      <c r="F626" s="8"/>
      <c r="G626" s="21"/>
      <c r="H626" s="12"/>
      <c r="I626" s="12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idden="1" x14ac:dyDescent="0.3">
      <c r="A627" s="8"/>
      <c r="B627" s="8"/>
      <c r="C627" s="8"/>
      <c r="D627" s="8"/>
      <c r="E627" s="8"/>
      <c r="F627" s="8"/>
      <c r="G627" s="21"/>
      <c r="H627" s="12"/>
      <c r="I627" s="12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idden="1" x14ac:dyDescent="0.3">
      <c r="A628" s="8"/>
      <c r="B628" s="8"/>
      <c r="C628" s="8"/>
      <c r="D628" s="8"/>
      <c r="E628" s="8"/>
      <c r="F628" s="8"/>
      <c r="G628" s="21"/>
      <c r="H628" s="12"/>
      <c r="I628" s="12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idden="1" x14ac:dyDescent="0.3">
      <c r="A629" s="8"/>
      <c r="B629" s="8"/>
      <c r="C629" s="8"/>
      <c r="D629" s="8"/>
      <c r="E629" s="8"/>
      <c r="F629" s="8"/>
      <c r="G629" s="21"/>
      <c r="H629" s="12"/>
      <c r="I629" s="12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idden="1" x14ac:dyDescent="0.3">
      <c r="A630" s="8"/>
      <c r="B630" s="8"/>
      <c r="C630" s="8"/>
      <c r="D630" s="8"/>
      <c r="E630" s="8"/>
      <c r="F630" s="8"/>
      <c r="G630" s="21"/>
      <c r="H630" s="12"/>
      <c r="I630" s="12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idden="1" x14ac:dyDescent="0.3">
      <c r="A631" s="8"/>
      <c r="B631" s="8"/>
      <c r="C631" s="8"/>
      <c r="D631" s="8"/>
      <c r="E631" s="8"/>
      <c r="F631" s="8"/>
      <c r="G631" s="21"/>
      <c r="H631" s="12"/>
      <c r="I631" s="12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idden="1" x14ac:dyDescent="0.3">
      <c r="A632" s="8"/>
      <c r="B632" s="8"/>
      <c r="C632" s="8"/>
      <c r="D632" s="8"/>
      <c r="E632" s="8"/>
      <c r="F632" s="8"/>
      <c r="G632" s="21"/>
      <c r="H632" s="12"/>
      <c r="I632" s="12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idden="1" x14ac:dyDescent="0.3">
      <c r="A633" s="8"/>
      <c r="B633" s="8"/>
      <c r="C633" s="8"/>
      <c r="D633" s="8"/>
      <c r="E633" s="8"/>
      <c r="F633" s="8"/>
      <c r="G633" s="21"/>
      <c r="H633" s="12"/>
      <c r="I633" s="12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idden="1" x14ac:dyDescent="0.3">
      <c r="A634" s="8"/>
      <c r="B634" s="8"/>
      <c r="C634" s="8"/>
      <c r="D634" s="8"/>
      <c r="E634" s="8"/>
      <c r="F634" s="8"/>
      <c r="G634" s="21"/>
      <c r="H634" s="12"/>
      <c r="I634" s="12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idden="1" x14ac:dyDescent="0.3">
      <c r="A635" s="8"/>
      <c r="B635" s="8"/>
      <c r="C635" s="8"/>
      <c r="D635" s="8"/>
      <c r="E635" s="8"/>
      <c r="F635" s="8"/>
      <c r="G635" s="21"/>
      <c r="H635" s="12"/>
      <c r="I635" s="12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idden="1" x14ac:dyDescent="0.3">
      <c r="A636" s="8"/>
      <c r="B636" s="8"/>
      <c r="C636" s="8"/>
      <c r="D636" s="8"/>
      <c r="E636" s="8"/>
      <c r="F636" s="8"/>
      <c r="G636" s="21"/>
      <c r="H636" s="12"/>
      <c r="I636" s="12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idden="1" x14ac:dyDescent="0.3">
      <c r="A637" s="8"/>
      <c r="B637" s="8"/>
      <c r="C637" s="8"/>
      <c r="D637" s="8"/>
      <c r="E637" s="8"/>
      <c r="F637" s="8"/>
      <c r="G637" s="21"/>
      <c r="H637" s="12"/>
      <c r="I637" s="12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idden="1" x14ac:dyDescent="0.3">
      <c r="A638" s="8"/>
      <c r="B638" s="8"/>
      <c r="C638" s="8"/>
      <c r="D638" s="8"/>
      <c r="E638" s="8"/>
      <c r="F638" s="8"/>
      <c r="G638" s="21"/>
      <c r="H638" s="12"/>
      <c r="I638" s="12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idden="1" x14ac:dyDescent="0.3">
      <c r="A639" s="8"/>
      <c r="B639" s="8"/>
      <c r="C639" s="8"/>
      <c r="D639" s="8"/>
      <c r="E639" s="8"/>
      <c r="F639" s="8"/>
      <c r="G639" s="21"/>
      <c r="H639" s="12"/>
      <c r="I639" s="12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idden="1" x14ac:dyDescent="0.3">
      <c r="A640" s="8"/>
      <c r="B640" s="8"/>
      <c r="C640" s="8"/>
      <c r="D640" s="8"/>
      <c r="E640" s="8"/>
      <c r="F640" s="8"/>
      <c r="G640" s="21"/>
      <c r="H640" s="12"/>
      <c r="I640" s="12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idden="1" x14ac:dyDescent="0.3">
      <c r="A641" s="8"/>
      <c r="B641" s="8"/>
      <c r="C641" s="8"/>
      <c r="D641" s="8"/>
      <c r="E641" s="8"/>
      <c r="F641" s="8"/>
      <c r="G641" s="21"/>
      <c r="H641" s="12"/>
      <c r="I641" s="12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idden="1" x14ac:dyDescent="0.3">
      <c r="A642" s="8"/>
      <c r="B642" s="8"/>
      <c r="C642" s="8"/>
      <c r="D642" s="8"/>
      <c r="E642" s="8"/>
      <c r="F642" s="8"/>
      <c r="G642" s="21"/>
      <c r="H642" s="12"/>
      <c r="I642" s="12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idden="1" x14ac:dyDescent="0.3">
      <c r="A643" s="8"/>
      <c r="B643" s="8"/>
      <c r="C643" s="8"/>
      <c r="D643" s="8"/>
      <c r="E643" s="8"/>
      <c r="F643" s="8"/>
      <c r="G643" s="21"/>
      <c r="H643" s="12"/>
      <c r="I643" s="12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idden="1" x14ac:dyDescent="0.3">
      <c r="A644" s="8"/>
      <c r="B644" s="8"/>
      <c r="C644" s="8"/>
      <c r="D644" s="8"/>
      <c r="E644" s="8"/>
      <c r="F644" s="8"/>
      <c r="G644" s="21"/>
      <c r="H644" s="12"/>
      <c r="I644" s="12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idden="1" x14ac:dyDescent="0.3">
      <c r="A645" s="8"/>
      <c r="B645" s="8"/>
      <c r="C645" s="8"/>
      <c r="D645" s="8"/>
      <c r="E645" s="8"/>
      <c r="F645" s="8"/>
      <c r="G645" s="21"/>
      <c r="H645" s="12"/>
      <c r="I645" s="12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idden="1" x14ac:dyDescent="0.3">
      <c r="A646" s="8"/>
      <c r="B646" s="8"/>
      <c r="C646" s="8"/>
      <c r="D646" s="8"/>
      <c r="E646" s="8"/>
      <c r="F646" s="8"/>
      <c r="G646" s="21"/>
      <c r="H646" s="12"/>
      <c r="I646" s="12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idden="1" x14ac:dyDescent="0.3">
      <c r="A647" s="8"/>
      <c r="B647" s="8"/>
      <c r="C647" s="8"/>
      <c r="D647" s="8"/>
      <c r="E647" s="8"/>
      <c r="F647" s="8"/>
      <c r="G647" s="21"/>
      <c r="H647" s="12"/>
      <c r="I647" s="12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idden="1" x14ac:dyDescent="0.3">
      <c r="A648" s="8"/>
      <c r="B648" s="8"/>
      <c r="C648" s="8"/>
      <c r="D648" s="8"/>
      <c r="E648" s="8"/>
      <c r="F648" s="8"/>
      <c r="G648" s="21"/>
      <c r="H648" s="12"/>
      <c r="I648" s="12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idden="1" x14ac:dyDescent="0.3">
      <c r="A649" s="8"/>
      <c r="B649" s="8"/>
      <c r="C649" s="8"/>
      <c r="D649" s="8"/>
      <c r="E649" s="8"/>
      <c r="F649" s="8"/>
      <c r="G649" s="21"/>
      <c r="H649" s="12"/>
      <c r="I649" s="12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idden="1" x14ac:dyDescent="0.3">
      <c r="A650" s="8"/>
      <c r="B650" s="8"/>
      <c r="C650" s="8"/>
      <c r="D650" s="8"/>
      <c r="E650" s="8"/>
      <c r="F650" s="8"/>
      <c r="G650" s="21"/>
      <c r="H650" s="12"/>
      <c r="I650" s="12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idden="1" x14ac:dyDescent="0.3">
      <c r="A651" s="8"/>
      <c r="B651" s="8"/>
      <c r="C651" s="8"/>
      <c r="D651" s="8"/>
      <c r="E651" s="8"/>
      <c r="F651" s="8"/>
      <c r="G651" s="21"/>
      <c r="H651" s="12"/>
      <c r="I651" s="12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idden="1" x14ac:dyDescent="0.3">
      <c r="A652" s="8"/>
      <c r="B652" s="8"/>
      <c r="C652" s="8"/>
      <c r="D652" s="8"/>
      <c r="E652" s="8"/>
      <c r="F652" s="8"/>
      <c r="G652" s="21"/>
      <c r="H652" s="12"/>
      <c r="I652" s="12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idden="1" x14ac:dyDescent="0.3">
      <c r="A653" s="8"/>
      <c r="B653" s="8"/>
      <c r="C653" s="8"/>
      <c r="D653" s="8"/>
      <c r="E653" s="8"/>
      <c r="F653" s="8"/>
      <c r="G653" s="21"/>
      <c r="H653" s="12"/>
      <c r="I653" s="12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idden="1" x14ac:dyDescent="0.3">
      <c r="A654" s="8"/>
      <c r="B654" s="8"/>
      <c r="C654" s="8"/>
      <c r="D654" s="8"/>
      <c r="E654" s="8"/>
      <c r="F654" s="8"/>
      <c r="G654" s="21"/>
      <c r="H654" s="12"/>
      <c r="I654" s="12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idden="1" x14ac:dyDescent="0.3">
      <c r="A655" s="8"/>
      <c r="B655" s="8"/>
      <c r="C655" s="8"/>
      <c r="D655" s="8"/>
      <c r="E655" s="8"/>
      <c r="F655" s="8"/>
      <c r="G655" s="21"/>
      <c r="H655" s="12"/>
      <c r="I655" s="12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idden="1" x14ac:dyDescent="0.3">
      <c r="A656" s="8"/>
      <c r="B656" s="8"/>
      <c r="C656" s="8"/>
      <c r="D656" s="8"/>
      <c r="E656" s="8"/>
      <c r="F656" s="8"/>
      <c r="G656" s="21"/>
      <c r="H656" s="12"/>
      <c r="I656" s="12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idden="1" x14ac:dyDescent="0.3">
      <c r="A657" s="8"/>
      <c r="B657" s="8"/>
      <c r="C657" s="8"/>
      <c r="D657" s="8"/>
      <c r="E657" s="8"/>
      <c r="F657" s="8"/>
      <c r="G657" s="21"/>
      <c r="H657" s="12"/>
      <c r="I657" s="12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idden="1" x14ac:dyDescent="0.3">
      <c r="A658" s="8"/>
      <c r="B658" s="8"/>
      <c r="C658" s="8"/>
      <c r="D658" s="8"/>
      <c r="E658" s="8"/>
      <c r="F658" s="8"/>
      <c r="G658" s="21"/>
      <c r="H658" s="12"/>
      <c r="I658" s="12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idden="1" x14ac:dyDescent="0.3">
      <c r="A659" s="8"/>
      <c r="B659" s="8"/>
      <c r="C659" s="8"/>
      <c r="D659" s="8"/>
      <c r="E659" s="8"/>
      <c r="F659" s="8"/>
      <c r="G659" s="21"/>
      <c r="H659" s="12"/>
      <c r="I659" s="12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idden="1" x14ac:dyDescent="0.3">
      <c r="A660" s="8"/>
      <c r="B660" s="8"/>
      <c r="C660" s="8"/>
      <c r="D660" s="8"/>
      <c r="E660" s="8"/>
      <c r="F660" s="8"/>
      <c r="G660" s="21"/>
      <c r="H660" s="12"/>
      <c r="I660" s="12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idden="1" x14ac:dyDescent="0.3">
      <c r="A661" s="8"/>
      <c r="B661" s="8"/>
      <c r="C661" s="8"/>
      <c r="D661" s="8"/>
      <c r="E661" s="8"/>
      <c r="F661" s="8"/>
      <c r="G661" s="21"/>
      <c r="H661" s="12"/>
      <c r="I661" s="12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idden="1" x14ac:dyDescent="0.3">
      <c r="A662" s="8"/>
      <c r="B662" s="8"/>
      <c r="C662" s="8"/>
      <c r="D662" s="8"/>
      <c r="E662" s="8"/>
      <c r="F662" s="8"/>
      <c r="G662" s="21"/>
      <c r="H662" s="12"/>
      <c r="I662" s="12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idden="1" x14ac:dyDescent="0.3">
      <c r="A663" s="8"/>
      <c r="B663" s="8"/>
      <c r="C663" s="8"/>
      <c r="D663" s="8"/>
      <c r="E663" s="8"/>
      <c r="F663" s="8"/>
      <c r="G663" s="21"/>
      <c r="H663" s="12"/>
      <c r="I663" s="12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idden="1" x14ac:dyDescent="0.3">
      <c r="A664" s="8"/>
      <c r="B664" s="8"/>
      <c r="C664" s="8"/>
      <c r="D664" s="8"/>
      <c r="E664" s="8"/>
      <c r="F664" s="8"/>
      <c r="G664" s="21"/>
      <c r="H664" s="12"/>
      <c r="I664" s="12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idden="1" x14ac:dyDescent="0.3">
      <c r="A665" s="8"/>
      <c r="B665" s="8"/>
      <c r="C665" s="8"/>
      <c r="D665" s="8"/>
      <c r="E665" s="8"/>
      <c r="F665" s="8"/>
      <c r="G665" s="21"/>
      <c r="H665" s="12"/>
      <c r="I665" s="12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idden="1" x14ac:dyDescent="0.3">
      <c r="A666" s="8"/>
      <c r="B666" s="8"/>
      <c r="C666" s="8"/>
      <c r="D666" s="8"/>
      <c r="E666" s="8"/>
      <c r="F666" s="8"/>
      <c r="G666" s="21"/>
      <c r="H666" s="12"/>
      <c r="I666" s="12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idden="1" x14ac:dyDescent="0.3">
      <c r="A667" s="8"/>
      <c r="B667" s="8"/>
      <c r="C667" s="8"/>
      <c r="D667" s="8"/>
      <c r="E667" s="8"/>
      <c r="F667" s="8"/>
      <c r="G667" s="21"/>
      <c r="H667" s="12"/>
      <c r="I667" s="12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idden="1" x14ac:dyDescent="0.3">
      <c r="A668" s="8"/>
      <c r="B668" s="8"/>
      <c r="C668" s="8"/>
      <c r="D668" s="8"/>
      <c r="E668" s="8"/>
      <c r="F668" s="8"/>
      <c r="G668" s="21"/>
      <c r="H668" s="12"/>
      <c r="I668" s="12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idden="1" x14ac:dyDescent="0.3">
      <c r="A669" s="8"/>
      <c r="B669" s="8"/>
      <c r="C669" s="8"/>
      <c r="D669" s="8"/>
      <c r="E669" s="8"/>
      <c r="F669" s="8"/>
      <c r="G669" s="21"/>
      <c r="H669" s="12"/>
      <c r="I669" s="12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idden="1" x14ac:dyDescent="0.3">
      <c r="A670" s="8"/>
      <c r="B670" s="8"/>
      <c r="C670" s="8"/>
      <c r="D670" s="8"/>
      <c r="E670" s="8"/>
      <c r="F670" s="8"/>
      <c r="G670" s="21"/>
      <c r="H670" s="12"/>
      <c r="I670" s="12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idden="1" x14ac:dyDescent="0.3">
      <c r="A671" s="8"/>
      <c r="B671" s="8"/>
      <c r="C671" s="8"/>
      <c r="D671" s="8"/>
      <c r="E671" s="8"/>
      <c r="F671" s="8"/>
      <c r="G671" s="21"/>
      <c r="H671" s="12"/>
      <c r="I671" s="12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idden="1" x14ac:dyDescent="0.3">
      <c r="A672" s="8"/>
      <c r="B672" s="8"/>
      <c r="C672" s="8"/>
      <c r="D672" s="8"/>
      <c r="E672" s="8"/>
      <c r="F672" s="8"/>
      <c r="G672" s="21"/>
      <c r="H672" s="12"/>
      <c r="I672" s="12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idden="1" x14ac:dyDescent="0.3">
      <c r="A673" s="8"/>
      <c r="B673" s="8"/>
      <c r="C673" s="8"/>
      <c r="D673" s="8"/>
      <c r="E673" s="8"/>
      <c r="F673" s="8"/>
      <c r="G673" s="21"/>
      <c r="H673" s="12"/>
      <c r="I673" s="12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idden="1" x14ac:dyDescent="0.3">
      <c r="A674" s="8"/>
      <c r="B674" s="8"/>
      <c r="C674" s="8"/>
      <c r="D674" s="8"/>
      <c r="E674" s="8"/>
      <c r="F674" s="8"/>
      <c r="G674" s="21"/>
      <c r="H674" s="12"/>
      <c r="I674" s="12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idden="1" x14ac:dyDescent="0.3">
      <c r="A675" s="8"/>
      <c r="B675" s="8"/>
      <c r="C675" s="8"/>
      <c r="D675" s="8"/>
      <c r="E675" s="8"/>
      <c r="F675" s="8"/>
      <c r="G675" s="21"/>
      <c r="H675" s="12"/>
      <c r="I675" s="12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idden="1" x14ac:dyDescent="0.3">
      <c r="A676" s="8"/>
      <c r="B676" s="8"/>
      <c r="C676" s="8"/>
      <c r="D676" s="8"/>
      <c r="E676" s="8"/>
      <c r="F676" s="8"/>
      <c r="G676" s="21"/>
      <c r="H676" s="12"/>
      <c r="I676" s="12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idden="1" x14ac:dyDescent="0.3">
      <c r="A677" s="8"/>
      <c r="B677" s="8"/>
      <c r="C677" s="8"/>
      <c r="D677" s="8"/>
      <c r="E677" s="8"/>
      <c r="F677" s="8"/>
      <c r="G677" s="21"/>
      <c r="H677" s="12"/>
      <c r="I677" s="12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idden="1" x14ac:dyDescent="0.3">
      <c r="A678" s="8"/>
      <c r="B678" s="8"/>
      <c r="C678" s="8"/>
      <c r="D678" s="8"/>
      <c r="E678" s="8"/>
      <c r="F678" s="8"/>
      <c r="G678" s="21"/>
      <c r="H678" s="12"/>
      <c r="I678" s="12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idden="1" x14ac:dyDescent="0.3">
      <c r="A679" s="8"/>
      <c r="B679" s="8"/>
      <c r="C679" s="8"/>
      <c r="D679" s="8"/>
      <c r="E679" s="8"/>
      <c r="F679" s="8"/>
      <c r="G679" s="21"/>
      <c r="H679" s="12"/>
      <c r="I679" s="12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idden="1" x14ac:dyDescent="0.3">
      <c r="G680" s="22"/>
      <c r="H680" s="6"/>
      <c r="I680" s="6"/>
    </row>
    <row r="681" spans="1:26" hidden="1" x14ac:dyDescent="0.3">
      <c r="G681" s="22"/>
      <c r="H681" s="6"/>
      <c r="I681" s="6"/>
    </row>
    <row r="682" spans="1:26" hidden="1" x14ac:dyDescent="0.3">
      <c r="G682" s="22"/>
      <c r="H682" s="6"/>
      <c r="I682" s="6"/>
    </row>
    <row r="683" spans="1:26" hidden="1" x14ac:dyDescent="0.3">
      <c r="G683" s="22"/>
      <c r="H683" s="6"/>
      <c r="I683" s="6"/>
    </row>
    <row r="684" spans="1:26" hidden="1" x14ac:dyDescent="0.3">
      <c r="G684" s="22"/>
      <c r="H684" s="6"/>
      <c r="I684" s="6"/>
    </row>
    <row r="685" spans="1:26" hidden="1" x14ac:dyDescent="0.3">
      <c r="G685" s="22"/>
      <c r="H685" s="6"/>
      <c r="I685" s="6"/>
    </row>
    <row r="686" spans="1:26" hidden="1" x14ac:dyDescent="0.3">
      <c r="G686" s="22"/>
      <c r="H686" s="6"/>
      <c r="I686" s="6"/>
    </row>
    <row r="687" spans="1:26" hidden="1" x14ac:dyDescent="0.3">
      <c r="G687" s="22"/>
      <c r="H687" s="6"/>
      <c r="I687" s="6"/>
    </row>
    <row r="688" spans="1:26" hidden="1" x14ac:dyDescent="0.3">
      <c r="G688" s="22"/>
      <c r="H688" s="6"/>
      <c r="I688" s="6"/>
    </row>
    <row r="689" spans="7:9" hidden="1" x14ac:dyDescent="0.3">
      <c r="G689" s="22"/>
      <c r="H689" s="6"/>
      <c r="I689" s="6"/>
    </row>
    <row r="690" spans="7:9" hidden="1" x14ac:dyDescent="0.3">
      <c r="G690" s="22"/>
      <c r="H690" s="6"/>
      <c r="I690" s="6"/>
    </row>
    <row r="691" spans="7:9" hidden="1" x14ac:dyDescent="0.3">
      <c r="G691" s="22"/>
      <c r="H691" s="6"/>
      <c r="I691" s="6"/>
    </row>
    <row r="692" spans="7:9" hidden="1" x14ac:dyDescent="0.3">
      <c r="G692" s="22"/>
      <c r="H692" s="6"/>
      <c r="I692" s="6"/>
    </row>
    <row r="693" spans="7:9" hidden="1" x14ac:dyDescent="0.3">
      <c r="G693" s="22"/>
      <c r="H693" s="6"/>
      <c r="I693" s="6"/>
    </row>
    <row r="694" spans="7:9" hidden="1" x14ac:dyDescent="0.3">
      <c r="G694" s="22"/>
      <c r="H694" s="6"/>
      <c r="I694" s="6"/>
    </row>
    <row r="695" spans="7:9" hidden="1" x14ac:dyDescent="0.3">
      <c r="G695" s="22"/>
      <c r="H695" s="6"/>
      <c r="I695" s="6"/>
    </row>
    <row r="696" spans="7:9" hidden="1" x14ac:dyDescent="0.3">
      <c r="G696" s="22"/>
      <c r="H696" s="6"/>
      <c r="I696" s="6"/>
    </row>
    <row r="697" spans="7:9" hidden="1" x14ac:dyDescent="0.3">
      <c r="G697" s="22"/>
      <c r="H697" s="6"/>
      <c r="I697" s="6"/>
    </row>
    <row r="698" spans="7:9" hidden="1" x14ac:dyDescent="0.3">
      <c r="G698" s="22"/>
      <c r="H698" s="6"/>
      <c r="I698" s="6"/>
    </row>
    <row r="699" spans="7:9" hidden="1" x14ac:dyDescent="0.3">
      <c r="G699" s="22"/>
      <c r="H699" s="6"/>
      <c r="I699" s="6"/>
    </row>
    <row r="700" spans="7:9" hidden="1" x14ac:dyDescent="0.3">
      <c r="G700" s="22"/>
      <c r="H700" s="6"/>
      <c r="I700" s="6"/>
    </row>
    <row r="701" spans="7:9" hidden="1" x14ac:dyDescent="0.3">
      <c r="G701" s="22"/>
      <c r="H701" s="6"/>
      <c r="I701" s="6"/>
    </row>
    <row r="702" spans="7:9" hidden="1" x14ac:dyDescent="0.3">
      <c r="G702" s="22"/>
      <c r="H702" s="6"/>
      <c r="I702" s="6"/>
    </row>
    <row r="703" spans="7:9" hidden="1" x14ac:dyDescent="0.3">
      <c r="G703" s="22"/>
      <c r="H703" s="6"/>
      <c r="I703" s="6"/>
    </row>
    <row r="704" spans="7:9" hidden="1" x14ac:dyDescent="0.3">
      <c r="G704" s="22"/>
      <c r="H704" s="6"/>
      <c r="I704" s="6"/>
    </row>
    <row r="705" spans="7:9" hidden="1" x14ac:dyDescent="0.3">
      <c r="G705" s="22"/>
      <c r="H705" s="6"/>
      <c r="I705" s="6"/>
    </row>
    <row r="706" spans="7:9" hidden="1" x14ac:dyDescent="0.3">
      <c r="G706" s="22"/>
      <c r="H706" s="6"/>
      <c r="I706" s="6"/>
    </row>
    <row r="707" spans="7:9" hidden="1" x14ac:dyDescent="0.3">
      <c r="G707" s="22"/>
      <c r="H707" s="6"/>
      <c r="I707" s="6"/>
    </row>
    <row r="708" spans="7:9" hidden="1" x14ac:dyDescent="0.3">
      <c r="G708" s="22"/>
      <c r="H708" s="6"/>
      <c r="I708" s="6"/>
    </row>
    <row r="709" spans="7:9" hidden="1" x14ac:dyDescent="0.3">
      <c r="G709" s="22"/>
      <c r="H709" s="6"/>
      <c r="I709" s="6"/>
    </row>
    <row r="710" spans="7:9" hidden="1" x14ac:dyDescent="0.3">
      <c r="G710" s="22"/>
      <c r="H710" s="6"/>
      <c r="I710" s="6"/>
    </row>
    <row r="711" spans="7:9" hidden="1" x14ac:dyDescent="0.3">
      <c r="G711" s="22"/>
      <c r="H711" s="6"/>
      <c r="I711" s="6"/>
    </row>
    <row r="712" spans="7:9" hidden="1" x14ac:dyDescent="0.3">
      <c r="G712" s="22"/>
      <c r="H712" s="6"/>
      <c r="I712" s="6"/>
    </row>
    <row r="713" spans="7:9" hidden="1" x14ac:dyDescent="0.3">
      <c r="G713" s="22"/>
      <c r="H713" s="6"/>
      <c r="I713" s="6"/>
    </row>
    <row r="714" spans="7:9" hidden="1" x14ac:dyDescent="0.3">
      <c r="G714" s="22"/>
      <c r="H714" s="6"/>
      <c r="I714" s="6"/>
    </row>
    <row r="715" spans="7:9" hidden="1" x14ac:dyDescent="0.3">
      <c r="G715" s="22"/>
      <c r="H715" s="6"/>
      <c r="I715" s="6"/>
    </row>
    <row r="716" spans="7:9" hidden="1" x14ac:dyDescent="0.3">
      <c r="G716" s="22"/>
      <c r="H716" s="6"/>
      <c r="I716" s="6"/>
    </row>
    <row r="717" spans="7:9" hidden="1" x14ac:dyDescent="0.3">
      <c r="G717" s="22"/>
      <c r="H717" s="6"/>
      <c r="I717" s="6"/>
    </row>
    <row r="718" spans="7:9" hidden="1" x14ac:dyDescent="0.3">
      <c r="G718" s="22"/>
      <c r="H718" s="6"/>
      <c r="I718" s="6"/>
    </row>
    <row r="719" spans="7:9" hidden="1" x14ac:dyDescent="0.3">
      <c r="G719" s="22"/>
      <c r="H719" s="6"/>
      <c r="I719" s="6"/>
    </row>
    <row r="720" spans="7:9" hidden="1" x14ac:dyDescent="0.3">
      <c r="G720" s="22"/>
      <c r="H720" s="6"/>
      <c r="I720" s="6"/>
    </row>
    <row r="721" spans="7:9" hidden="1" x14ac:dyDescent="0.3">
      <c r="G721" s="22"/>
      <c r="H721" s="6"/>
      <c r="I721" s="6"/>
    </row>
    <row r="722" spans="7:9" hidden="1" x14ac:dyDescent="0.3">
      <c r="G722" s="22"/>
      <c r="H722" s="6"/>
      <c r="I722" s="6"/>
    </row>
    <row r="723" spans="7:9" hidden="1" x14ac:dyDescent="0.3">
      <c r="G723" s="22"/>
      <c r="H723" s="6"/>
      <c r="I723" s="6"/>
    </row>
    <row r="724" spans="7:9" hidden="1" x14ac:dyDescent="0.3">
      <c r="G724" s="22"/>
      <c r="H724" s="6"/>
      <c r="I724" s="6"/>
    </row>
    <row r="725" spans="7:9" hidden="1" x14ac:dyDescent="0.3">
      <c r="G725" s="22"/>
      <c r="H725" s="6"/>
      <c r="I725" s="6"/>
    </row>
    <row r="726" spans="7:9" hidden="1" x14ac:dyDescent="0.3">
      <c r="G726" s="22"/>
      <c r="H726" s="6"/>
      <c r="I726" s="6"/>
    </row>
    <row r="727" spans="7:9" hidden="1" x14ac:dyDescent="0.3">
      <c r="G727" s="22"/>
      <c r="H727" s="6"/>
      <c r="I727" s="6"/>
    </row>
    <row r="728" spans="7:9" hidden="1" x14ac:dyDescent="0.3">
      <c r="G728" s="22"/>
      <c r="H728" s="6"/>
      <c r="I728" s="6"/>
    </row>
    <row r="729" spans="7:9" hidden="1" x14ac:dyDescent="0.3">
      <c r="G729" s="22"/>
      <c r="H729" s="6"/>
      <c r="I729" s="6"/>
    </row>
    <row r="730" spans="7:9" hidden="1" x14ac:dyDescent="0.3">
      <c r="G730" s="22"/>
      <c r="H730" s="6"/>
      <c r="I730" s="6"/>
    </row>
    <row r="731" spans="7:9" hidden="1" x14ac:dyDescent="0.3">
      <c r="G731" s="22"/>
      <c r="H731" s="6"/>
      <c r="I731" s="6"/>
    </row>
    <row r="732" spans="7:9" hidden="1" x14ac:dyDescent="0.3">
      <c r="G732" s="22"/>
      <c r="H732" s="6"/>
      <c r="I732" s="6"/>
    </row>
    <row r="733" spans="7:9" hidden="1" x14ac:dyDescent="0.3">
      <c r="G733" s="22"/>
      <c r="H733" s="6"/>
      <c r="I733" s="6"/>
    </row>
    <row r="734" spans="7:9" hidden="1" x14ac:dyDescent="0.3">
      <c r="G734" s="22"/>
      <c r="H734" s="6"/>
      <c r="I734" s="6"/>
    </row>
    <row r="735" spans="7:9" hidden="1" x14ac:dyDescent="0.3">
      <c r="G735" s="22"/>
      <c r="H735" s="6"/>
      <c r="I735" s="6"/>
    </row>
    <row r="736" spans="7:9" hidden="1" x14ac:dyDescent="0.3">
      <c r="G736" s="22"/>
      <c r="H736" s="6"/>
      <c r="I736" s="6"/>
    </row>
    <row r="737" spans="7:9" hidden="1" x14ac:dyDescent="0.3">
      <c r="G737" s="22"/>
      <c r="H737" s="6"/>
      <c r="I737" s="6"/>
    </row>
    <row r="1001" x14ac:dyDescent="0.3"/>
    <row r="1002" x14ac:dyDescent="0.3"/>
    <row r="1003" x14ac:dyDescent="0.3"/>
    <row r="1004" x14ac:dyDescent="0.3"/>
    <row r="1005" x14ac:dyDescent="0.3"/>
  </sheetData>
  <mergeCells count="91">
    <mergeCell ref="F18:H18"/>
    <mergeCell ref="B1:C1"/>
    <mergeCell ref="E1:F1"/>
    <mergeCell ref="B2:V2"/>
    <mergeCell ref="B3:V3"/>
    <mergeCell ref="B7:H7"/>
    <mergeCell ref="B9:H9"/>
    <mergeCell ref="B11:H11"/>
    <mergeCell ref="F14:H14"/>
    <mergeCell ref="F15:H15"/>
    <mergeCell ref="F16:H16"/>
    <mergeCell ref="F17:H17"/>
    <mergeCell ref="F30:G30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G28"/>
    <mergeCell ref="F29:G29"/>
    <mergeCell ref="B59:D59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70:V70"/>
    <mergeCell ref="H1:I1"/>
    <mergeCell ref="B72:E72"/>
    <mergeCell ref="B73:E73"/>
    <mergeCell ref="B74:E74"/>
    <mergeCell ref="I72:P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D119:E119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101:E101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D100:E100"/>
    <mergeCell ref="D113:E113"/>
    <mergeCell ref="D102:E102"/>
    <mergeCell ref="D103:E103"/>
    <mergeCell ref="D104:E104"/>
    <mergeCell ref="D105:E105"/>
    <mergeCell ref="D106:E106"/>
    <mergeCell ref="D107:E107"/>
    <mergeCell ref="D108:E108"/>
    <mergeCell ref="D109:E109"/>
    <mergeCell ref="D110:E110"/>
    <mergeCell ref="D111:E111"/>
    <mergeCell ref="D112:E112"/>
    <mergeCell ref="D114:E114"/>
    <mergeCell ref="D115:E115"/>
    <mergeCell ref="D116:E116"/>
    <mergeCell ref="D117:E117"/>
    <mergeCell ref="D118:E118"/>
  </mergeCells>
  <hyperlinks>
    <hyperlink ref="B1:C1" location="A2:A2" tooltip="Klikni na prechod ku Kryciemu listu..." display="Krycí list rozpočtu" xr:uid="{0312CBC9-1467-4714-BF3B-A5037FEC523D}"/>
    <hyperlink ref="E1:F1" location="A44:A44" tooltip="Klikni na prechod ku rekapitulácii..." display="Rekapitulácia rozpočtu" xr:uid="{CB553363-5E94-4971-A4ED-64482E7B9F25}"/>
    <hyperlink ref="H1:I1" location="B70:B70" tooltip="Klikni na prechod k Rozpočet..." display="Rozpočet" xr:uid="{884CBC08-AAD4-4497-AAC5-1000F36473EE}"/>
  </hyperlink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Technické vybavenie zariadenia na zber odpadu v Trstenej - neoprávnené výdavky - logický celok č.7 / SO 01 príprava podkladu - základov na váhu</oddHeader>
    <oddFooter>&amp;RStrana &amp;P z &amp;N    &amp;L&amp;7Spracované systémom Systematic® Kalkulus, tel.: 051 77 10 585</oddFooter>
  </headerFooter>
  <rowBreaks count="2" manualBreakCount="2">
    <brk id="40" max="16383" man="1"/>
    <brk id="6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6A5B4-626E-455C-9E2C-EEB128CEEB65}">
  <dimension ref="A1:AA1005"/>
  <sheetViews>
    <sheetView workbookViewId="0">
      <pane ySplit="1" topLeftCell="A115" activePane="bottomLeft" state="frozen"/>
      <selection pane="bottomLeft" activeCell="A44" sqref="A44"/>
    </sheetView>
  </sheetViews>
  <sheetFormatPr defaultColWidth="0" defaultRowHeight="14.4" zeroHeight="1" x14ac:dyDescent="0.3"/>
  <cols>
    <col min="1" max="1" width="1.5546875" customWidth="1"/>
    <col min="2" max="2" width="4.5546875" customWidth="1"/>
    <col min="3" max="3" width="12.5546875" customWidth="1"/>
    <col min="4" max="5" width="22.5546875" customWidth="1"/>
    <col min="6" max="7" width="9.5546875" customWidth="1"/>
    <col min="8" max="8" width="12.5546875" customWidth="1"/>
    <col min="9" max="9" width="10.5546875" customWidth="1"/>
    <col min="10" max="10" width="10.5546875" hidden="1" customWidth="1"/>
    <col min="11" max="15" width="0" hidden="1" customWidth="1"/>
    <col min="16" max="16" width="9.5546875" customWidth="1"/>
    <col min="17" max="18" width="0" hidden="1" customWidth="1"/>
    <col min="19" max="19" width="9.5546875" customWidth="1"/>
    <col min="20" max="21" width="0" hidden="1" customWidth="1"/>
    <col min="22" max="22" width="7.5546875" customWidth="1"/>
    <col min="23" max="23" width="2.5546875" customWidth="1"/>
    <col min="24" max="26" width="0" hidden="1" customWidth="1"/>
    <col min="27" max="27" width="8.6640625" hidden="1" customWidth="1"/>
  </cols>
  <sheetData>
    <row r="1" spans="1:26" ht="35.1" customHeight="1" x14ac:dyDescent="0.3">
      <c r="A1" s="23"/>
      <c r="B1" s="334" t="s">
        <v>0</v>
      </c>
      <c r="C1" s="335"/>
      <c r="D1" s="24"/>
      <c r="E1" s="336" t="s">
        <v>41</v>
      </c>
      <c r="F1" s="337"/>
      <c r="G1" s="25"/>
      <c r="H1" s="297" t="s">
        <v>53</v>
      </c>
      <c r="I1" s="298"/>
      <c r="J1" s="26"/>
      <c r="K1" s="26"/>
      <c r="L1" s="26"/>
      <c r="M1" s="26"/>
      <c r="N1" s="26"/>
      <c r="O1" s="26"/>
      <c r="P1" s="26"/>
      <c r="Q1" s="24"/>
      <c r="R1" s="24"/>
      <c r="S1" s="24"/>
      <c r="T1" s="24"/>
      <c r="U1" s="24"/>
      <c r="V1" s="24"/>
      <c r="W1" s="27">
        <v>30.126000000000001</v>
      </c>
      <c r="X1" s="13"/>
      <c r="Y1" s="13"/>
      <c r="Z1" s="13"/>
    </row>
    <row r="2" spans="1:26" ht="35.1" customHeight="1" x14ac:dyDescent="0.3">
      <c r="A2" s="28"/>
      <c r="B2" s="316" t="s">
        <v>0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9"/>
      <c r="W2" s="27"/>
      <c r="X2" s="13"/>
      <c r="Y2" s="13"/>
      <c r="Z2" s="13"/>
    </row>
    <row r="3" spans="1:26" ht="20.100000000000001" customHeight="1" x14ac:dyDescent="0.3">
      <c r="A3" s="28"/>
      <c r="B3" s="340" t="s">
        <v>1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2"/>
      <c r="W3" s="27"/>
      <c r="X3" s="13"/>
      <c r="Y3" s="13"/>
      <c r="Z3" s="13"/>
    </row>
    <row r="4" spans="1:26" ht="20.100000000000001" customHeight="1" x14ac:dyDescent="0.3">
      <c r="A4" s="28"/>
      <c r="B4" s="29" t="s">
        <v>113</v>
      </c>
      <c r="C4" s="30"/>
      <c r="D4" s="31"/>
      <c r="E4" s="31"/>
      <c r="F4" s="31" t="s">
        <v>3</v>
      </c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2"/>
      <c r="W4" s="27"/>
      <c r="X4" s="13"/>
      <c r="Y4" s="13"/>
      <c r="Z4" s="13"/>
    </row>
    <row r="5" spans="1:26" ht="20.100000000000001" customHeight="1" x14ac:dyDescent="0.3">
      <c r="A5" s="33"/>
      <c r="B5" s="34"/>
      <c r="C5" s="30"/>
      <c r="D5" s="31"/>
      <c r="E5" s="31"/>
      <c r="F5" s="31" t="s">
        <v>4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2"/>
      <c r="W5" s="27"/>
      <c r="X5" s="13"/>
      <c r="Y5" s="13"/>
      <c r="Z5" s="13"/>
    </row>
    <row r="6" spans="1:26" ht="20.100000000000001" customHeight="1" x14ac:dyDescent="0.3">
      <c r="A6" s="33"/>
      <c r="B6" s="34" t="s">
        <v>5</v>
      </c>
      <c r="C6" s="30"/>
      <c r="D6" s="31" t="s">
        <v>6</v>
      </c>
      <c r="E6" s="31"/>
      <c r="F6" s="31" t="s">
        <v>7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2"/>
      <c r="W6" s="27"/>
      <c r="X6" s="13"/>
      <c r="Y6" s="13"/>
      <c r="Z6" s="13"/>
    </row>
    <row r="7" spans="1:26" ht="20.100000000000001" customHeight="1" x14ac:dyDescent="0.3">
      <c r="A7" s="33"/>
      <c r="B7" s="343" t="s">
        <v>348</v>
      </c>
      <c r="C7" s="344"/>
      <c r="D7" s="344"/>
      <c r="E7" s="344"/>
      <c r="F7" s="344"/>
      <c r="G7" s="344"/>
      <c r="H7" s="345"/>
      <c r="I7" s="30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2"/>
      <c r="W7" s="27"/>
      <c r="X7" s="13"/>
      <c r="Y7" s="13"/>
      <c r="Z7" s="13"/>
    </row>
    <row r="8" spans="1:26" ht="20.100000000000001" customHeight="1" x14ac:dyDescent="0.3">
      <c r="A8" s="33"/>
      <c r="B8" s="35" t="s">
        <v>10</v>
      </c>
      <c r="C8" s="36"/>
      <c r="D8" s="37"/>
      <c r="E8" s="37"/>
      <c r="F8" s="37" t="s">
        <v>11</v>
      </c>
      <c r="G8" s="37"/>
      <c r="H8" s="37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2"/>
      <c r="W8" s="27"/>
      <c r="X8" s="13"/>
      <c r="Y8" s="13"/>
      <c r="Z8" s="13"/>
    </row>
    <row r="9" spans="1:26" ht="20.100000000000001" customHeight="1" x14ac:dyDescent="0.3">
      <c r="A9" s="33"/>
      <c r="B9" s="282" t="s">
        <v>12</v>
      </c>
      <c r="C9" s="283"/>
      <c r="D9" s="283"/>
      <c r="E9" s="283"/>
      <c r="F9" s="283"/>
      <c r="G9" s="283"/>
      <c r="H9" s="284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2"/>
      <c r="W9" s="27"/>
      <c r="X9" s="13"/>
      <c r="Y9" s="13"/>
      <c r="Z9" s="13"/>
    </row>
    <row r="10" spans="1:26" ht="20.100000000000001" customHeight="1" x14ac:dyDescent="0.3">
      <c r="A10" s="33"/>
      <c r="B10" s="34" t="s">
        <v>10</v>
      </c>
      <c r="C10" s="30"/>
      <c r="D10" s="31"/>
      <c r="E10" s="31"/>
      <c r="F10" s="31" t="s">
        <v>11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2"/>
      <c r="W10" s="27"/>
      <c r="X10" s="13"/>
      <c r="Y10" s="13"/>
      <c r="Z10" s="13"/>
    </row>
    <row r="11" spans="1:26" ht="20.100000000000001" customHeight="1" x14ac:dyDescent="0.3">
      <c r="A11" s="33"/>
      <c r="B11" s="343" t="s">
        <v>13</v>
      </c>
      <c r="C11" s="344"/>
      <c r="D11" s="344"/>
      <c r="E11" s="344"/>
      <c r="F11" s="344"/>
      <c r="G11" s="344"/>
      <c r="H11" s="345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2"/>
      <c r="W11" s="27"/>
      <c r="X11" s="13"/>
      <c r="Y11" s="13"/>
      <c r="Z11" s="13"/>
    </row>
    <row r="12" spans="1:26" ht="20.100000000000001" customHeight="1" x14ac:dyDescent="0.3">
      <c r="A12" s="33"/>
      <c r="B12" s="34" t="s">
        <v>10</v>
      </c>
      <c r="C12" s="30"/>
      <c r="D12" s="31"/>
      <c r="E12" s="31"/>
      <c r="F12" s="31" t="s">
        <v>11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2"/>
      <c r="W12" s="27"/>
      <c r="X12" s="13"/>
      <c r="Y12" s="13"/>
      <c r="Z12" s="13"/>
    </row>
    <row r="13" spans="1:26" ht="20.100000000000001" customHeight="1" x14ac:dyDescent="0.3">
      <c r="A13" s="33"/>
      <c r="B13" s="38"/>
      <c r="C13" s="39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1"/>
      <c r="W13" s="27"/>
      <c r="X13" s="13"/>
      <c r="Y13" s="13"/>
      <c r="Z13" s="13"/>
    </row>
    <row r="14" spans="1:26" ht="20.100000000000001" customHeight="1" x14ac:dyDescent="0.3">
      <c r="A14" s="33"/>
      <c r="B14" s="42" t="s">
        <v>14</v>
      </c>
      <c r="C14" s="43" t="s">
        <v>15</v>
      </c>
      <c r="D14" s="44" t="s">
        <v>16</v>
      </c>
      <c r="E14" s="45" t="s">
        <v>17</v>
      </c>
      <c r="F14" s="273" t="s">
        <v>18</v>
      </c>
      <c r="G14" s="256"/>
      <c r="H14" s="325"/>
      <c r="I14" s="46"/>
      <c r="J14" s="46"/>
      <c r="K14" s="46"/>
      <c r="L14" s="46"/>
      <c r="M14" s="46"/>
      <c r="N14" s="46"/>
      <c r="O14" s="47"/>
      <c r="P14" s="48">
        <v>0</v>
      </c>
      <c r="Q14" s="49"/>
      <c r="R14" s="50"/>
      <c r="S14" s="50"/>
      <c r="T14" s="50"/>
      <c r="U14" s="50"/>
      <c r="V14" s="51"/>
      <c r="W14" s="27"/>
      <c r="X14" s="13"/>
      <c r="Y14" s="13"/>
      <c r="Z14" s="13"/>
    </row>
    <row r="15" spans="1:26" ht="20.100000000000001" customHeight="1" x14ac:dyDescent="0.3">
      <c r="A15" s="33"/>
      <c r="B15" s="52" t="s">
        <v>19</v>
      </c>
      <c r="C15" s="53">
        <f>'SO 02 elektrika + optika 5883'!E61</f>
        <v>0</v>
      </c>
      <c r="D15" s="54">
        <f>'SO 02 elektrika + optika 5883'!F61</f>
        <v>0</v>
      </c>
      <c r="E15" s="55">
        <f>'SO 02 elektrika + optika 5883'!G61</f>
        <v>0</v>
      </c>
      <c r="F15" s="263"/>
      <c r="G15" s="258"/>
      <c r="H15" s="327"/>
      <c r="I15" s="56"/>
      <c r="J15" s="56"/>
      <c r="K15" s="56"/>
      <c r="L15" s="56"/>
      <c r="M15" s="56"/>
      <c r="N15" s="56"/>
      <c r="O15" s="57"/>
      <c r="P15" s="58"/>
      <c r="Q15" s="36"/>
      <c r="R15" s="37"/>
      <c r="S15" s="37"/>
      <c r="T15" s="37"/>
      <c r="U15" s="37"/>
      <c r="V15" s="59"/>
      <c r="W15" s="27"/>
      <c r="X15" s="13"/>
      <c r="Y15" s="13"/>
      <c r="Z15" s="13"/>
    </row>
    <row r="16" spans="1:26" ht="20.100000000000001" customHeight="1" x14ac:dyDescent="0.3">
      <c r="A16" s="33"/>
      <c r="B16" s="60" t="s">
        <v>20</v>
      </c>
      <c r="C16" s="61">
        <f>'SO 02 elektrika + optika 5883'!E65</f>
        <v>0</v>
      </c>
      <c r="D16" s="11">
        <f>'SO 02 elektrika + optika 5883'!F65</f>
        <v>0</v>
      </c>
      <c r="E16" s="62">
        <f>'SO 02 elektrika + optika 5883'!G65</f>
        <v>0</v>
      </c>
      <c r="F16" s="267" t="s">
        <v>21</v>
      </c>
      <c r="G16" s="268"/>
      <c r="H16" s="284"/>
      <c r="I16" s="63"/>
      <c r="J16" s="63"/>
      <c r="K16" s="63"/>
      <c r="L16" s="63"/>
      <c r="M16" s="63"/>
      <c r="N16" s="63"/>
      <c r="O16" s="64"/>
      <c r="P16" s="65">
        <f>(SUM(Z88:Z190))</f>
        <v>0</v>
      </c>
      <c r="Q16" s="66"/>
      <c r="R16" s="67"/>
      <c r="S16" s="67"/>
      <c r="T16" s="67"/>
      <c r="U16" s="67"/>
      <c r="V16" s="68"/>
      <c r="W16" s="27"/>
      <c r="X16" s="13"/>
      <c r="Y16" s="13"/>
      <c r="Z16" s="13"/>
    </row>
    <row r="17" spans="1:26" ht="20.100000000000001" customHeight="1" x14ac:dyDescent="0.3">
      <c r="A17" s="33"/>
      <c r="B17" s="52" t="s">
        <v>22</v>
      </c>
      <c r="C17" s="53">
        <f>'SO 02 elektrika + optika 5883'!E71</f>
        <v>0</v>
      </c>
      <c r="D17" s="54">
        <f>'SO 02 elektrika + optika 5883'!F71</f>
        <v>0</v>
      </c>
      <c r="E17" s="55">
        <f>'SO 02 elektrika + optika 5883'!G71</f>
        <v>0</v>
      </c>
      <c r="F17" s="265" t="s">
        <v>23</v>
      </c>
      <c r="G17" s="266"/>
      <c r="H17" s="346"/>
      <c r="I17" s="56"/>
      <c r="J17" s="56"/>
      <c r="K17" s="56"/>
      <c r="L17" s="56"/>
      <c r="M17" s="56"/>
      <c r="N17" s="56"/>
      <c r="O17" s="57"/>
      <c r="P17" s="58">
        <v>0</v>
      </c>
      <c r="Q17" s="36"/>
      <c r="R17" s="37"/>
      <c r="S17" s="37"/>
      <c r="T17" s="37"/>
      <c r="U17" s="37"/>
      <c r="V17" s="59"/>
      <c r="W17" s="27"/>
      <c r="X17" s="13"/>
      <c r="Y17" s="13"/>
      <c r="Z17" s="13"/>
    </row>
    <row r="18" spans="1:26" ht="20.100000000000001" customHeight="1" x14ac:dyDescent="0.3">
      <c r="A18" s="33"/>
      <c r="B18" s="69" t="s">
        <v>24</v>
      </c>
      <c r="C18" s="70"/>
      <c r="D18" s="71"/>
      <c r="E18" s="72"/>
      <c r="F18" s="267"/>
      <c r="G18" s="268"/>
      <c r="H18" s="284"/>
      <c r="I18" s="73"/>
      <c r="J18" s="73"/>
      <c r="K18" s="73"/>
      <c r="L18" s="73"/>
      <c r="M18" s="73"/>
      <c r="N18" s="73"/>
      <c r="O18" s="74"/>
      <c r="P18" s="75"/>
      <c r="Q18" s="30"/>
      <c r="R18" s="31"/>
      <c r="S18" s="31"/>
      <c r="T18" s="31"/>
      <c r="U18" s="31"/>
      <c r="V18" s="32"/>
      <c r="W18" s="27"/>
      <c r="X18" s="13"/>
      <c r="Y18" s="13"/>
      <c r="Z18" s="13"/>
    </row>
    <row r="19" spans="1:26" ht="20.100000000000001" customHeight="1" x14ac:dyDescent="0.3">
      <c r="A19" s="33"/>
      <c r="B19" s="69" t="s">
        <v>25</v>
      </c>
      <c r="C19" s="76"/>
      <c r="D19" s="77"/>
      <c r="E19" s="72"/>
      <c r="F19" s="269"/>
      <c r="G19" s="270"/>
      <c r="H19" s="324"/>
      <c r="I19" s="73"/>
      <c r="J19" s="73"/>
      <c r="K19" s="73"/>
      <c r="L19" s="73"/>
      <c r="M19" s="73"/>
      <c r="N19" s="73"/>
      <c r="O19" s="74"/>
      <c r="P19" s="75"/>
      <c r="Q19" s="30"/>
      <c r="R19" s="31"/>
      <c r="S19" s="31"/>
      <c r="T19" s="31"/>
      <c r="U19" s="31"/>
      <c r="V19" s="32"/>
      <c r="W19" s="27"/>
      <c r="X19" s="13"/>
      <c r="Y19" s="13"/>
      <c r="Z19" s="13"/>
    </row>
    <row r="20" spans="1:26" ht="20.100000000000001" customHeight="1" x14ac:dyDescent="0.3">
      <c r="A20" s="33"/>
      <c r="B20" s="78" t="s">
        <v>26</v>
      </c>
      <c r="C20" s="79"/>
      <c r="D20" s="80"/>
      <c r="E20" s="81">
        <f>SUM(E15:E19)</f>
        <v>0</v>
      </c>
      <c r="F20" s="261" t="s">
        <v>26</v>
      </c>
      <c r="G20" s="256"/>
      <c r="H20" s="325"/>
      <c r="I20" s="46"/>
      <c r="J20" s="46"/>
      <c r="K20" s="46"/>
      <c r="L20" s="46"/>
      <c r="M20" s="46"/>
      <c r="N20" s="46"/>
      <c r="O20" s="47"/>
      <c r="P20" s="82">
        <f>SUM(P14:P19)</f>
        <v>0</v>
      </c>
      <c r="Q20" s="49"/>
      <c r="R20" s="50"/>
      <c r="S20" s="50"/>
      <c r="T20" s="50"/>
      <c r="U20" s="50"/>
      <c r="V20" s="51"/>
      <c r="W20" s="27"/>
      <c r="X20" s="13"/>
      <c r="Y20" s="13"/>
      <c r="Z20" s="13"/>
    </row>
    <row r="21" spans="1:26" ht="20.100000000000001" customHeight="1" x14ac:dyDescent="0.3">
      <c r="A21" s="33"/>
      <c r="B21" s="35" t="s">
        <v>27</v>
      </c>
      <c r="C21" s="83"/>
      <c r="D21" s="57"/>
      <c r="E21" s="57">
        <f>((E15*U22*0)+(E16*V22*0)+(E17*W22*0))/100</f>
        <v>0</v>
      </c>
      <c r="F21" s="271" t="s">
        <v>28</v>
      </c>
      <c r="G21" s="268"/>
      <c r="H21" s="284"/>
      <c r="I21" s="56"/>
      <c r="J21" s="56"/>
      <c r="K21" s="56"/>
      <c r="L21" s="56"/>
      <c r="M21" s="56"/>
      <c r="N21" s="56"/>
      <c r="O21" s="57"/>
      <c r="P21" s="58">
        <f>((E15*X22*0)+(E16*Y22*0)+(E17*Z22*0))/100</f>
        <v>0</v>
      </c>
      <c r="Q21" s="36"/>
      <c r="R21" s="37"/>
      <c r="S21" s="37"/>
      <c r="T21" s="37"/>
      <c r="U21" s="37"/>
      <c r="V21" s="59"/>
      <c r="W21" s="27"/>
      <c r="X21" s="13"/>
      <c r="Y21" s="13"/>
      <c r="Z21" s="13"/>
    </row>
    <row r="22" spans="1:26" ht="20.100000000000001" customHeight="1" x14ac:dyDescent="0.3">
      <c r="A22" s="33"/>
      <c r="B22" s="34" t="s">
        <v>29</v>
      </c>
      <c r="C22" s="84"/>
      <c r="D22" s="74"/>
      <c r="E22" s="74">
        <f>((E15*U23*0)+(E16*V23*0)+(E17*W23*0))/100</f>
        <v>0</v>
      </c>
      <c r="F22" s="271" t="s">
        <v>30</v>
      </c>
      <c r="G22" s="268"/>
      <c r="H22" s="284"/>
      <c r="I22" s="73"/>
      <c r="J22" s="73"/>
      <c r="K22" s="73"/>
      <c r="L22" s="73"/>
      <c r="M22" s="73"/>
      <c r="N22" s="73"/>
      <c r="O22" s="74"/>
      <c r="P22" s="75">
        <f>((E15*X23*0)+(E16*Y23*0)+(E17*Z23*0))/100</f>
        <v>0</v>
      </c>
      <c r="Q22" s="30"/>
      <c r="R22" s="31"/>
      <c r="S22" s="31"/>
      <c r="T22" s="31"/>
      <c r="U22" s="31">
        <v>1</v>
      </c>
      <c r="V22" s="85">
        <v>1</v>
      </c>
      <c r="W22" s="27">
        <v>1</v>
      </c>
      <c r="X22" s="13">
        <v>1</v>
      </c>
      <c r="Y22" s="13">
        <v>1</v>
      </c>
      <c r="Z22" s="13">
        <v>1</v>
      </c>
    </row>
    <row r="23" spans="1:26" ht="20.100000000000001" customHeight="1" x14ac:dyDescent="0.3">
      <c r="A23" s="33"/>
      <c r="B23" s="34" t="s">
        <v>31</v>
      </c>
      <c r="C23" s="84"/>
      <c r="D23" s="74"/>
      <c r="E23" s="74">
        <f>((E15*U24*0)+(E16*V24*0)+(E17*W24*0))/100</f>
        <v>0</v>
      </c>
      <c r="F23" s="271" t="s">
        <v>32</v>
      </c>
      <c r="G23" s="268"/>
      <c r="H23" s="284"/>
      <c r="I23" s="73"/>
      <c r="J23" s="73"/>
      <c r="K23" s="73"/>
      <c r="L23" s="73"/>
      <c r="M23" s="73"/>
      <c r="N23" s="73"/>
      <c r="O23" s="74"/>
      <c r="P23" s="75">
        <f>((E15*X24*0)+(E16*Y24*0)+(E17*Z24*0))/100</f>
        <v>0</v>
      </c>
      <c r="Q23" s="30"/>
      <c r="R23" s="31"/>
      <c r="S23" s="31"/>
      <c r="T23" s="31"/>
      <c r="U23" s="31">
        <v>1</v>
      </c>
      <c r="V23" s="85">
        <v>1</v>
      </c>
      <c r="W23" s="27">
        <v>0</v>
      </c>
      <c r="X23" s="13">
        <v>1</v>
      </c>
      <c r="Y23" s="13">
        <v>1</v>
      </c>
      <c r="Z23" s="13">
        <v>1</v>
      </c>
    </row>
    <row r="24" spans="1:26" ht="20.100000000000001" customHeight="1" x14ac:dyDescent="0.3">
      <c r="A24" s="33"/>
      <c r="B24" s="34"/>
      <c r="C24" s="84"/>
      <c r="D24" s="74"/>
      <c r="E24" s="74"/>
      <c r="F24" s="326"/>
      <c r="G24" s="258"/>
      <c r="H24" s="327"/>
      <c r="I24" s="73"/>
      <c r="J24" s="73"/>
      <c r="K24" s="73"/>
      <c r="L24" s="73"/>
      <c r="M24" s="73"/>
      <c r="N24" s="73"/>
      <c r="O24" s="74"/>
      <c r="P24" s="75"/>
      <c r="Q24" s="30"/>
      <c r="R24" s="31"/>
      <c r="S24" s="31"/>
      <c r="T24" s="31"/>
      <c r="U24" s="31">
        <v>1</v>
      </c>
      <c r="V24" s="85">
        <v>1</v>
      </c>
      <c r="W24" s="27">
        <v>1</v>
      </c>
      <c r="X24" s="13">
        <v>1</v>
      </c>
      <c r="Y24" s="13">
        <v>1</v>
      </c>
      <c r="Z24" s="13">
        <v>0</v>
      </c>
    </row>
    <row r="25" spans="1:26" ht="20.100000000000001" customHeight="1" x14ac:dyDescent="0.3">
      <c r="A25" s="33"/>
      <c r="B25" s="86"/>
      <c r="C25" s="87"/>
      <c r="D25" s="88"/>
      <c r="E25" s="89"/>
      <c r="F25" s="328" t="s">
        <v>26</v>
      </c>
      <c r="G25" s="329"/>
      <c r="H25" s="330"/>
      <c r="I25" s="90"/>
      <c r="J25" s="90"/>
      <c r="K25" s="90"/>
      <c r="L25" s="90"/>
      <c r="M25" s="90"/>
      <c r="N25" s="90"/>
      <c r="O25" s="88"/>
      <c r="P25" s="91">
        <f>SUM(E21:E24)+SUM(P21:P24)</f>
        <v>0</v>
      </c>
      <c r="Q25" s="92"/>
      <c r="R25" s="93"/>
      <c r="S25" s="93"/>
      <c r="T25" s="93"/>
      <c r="U25" s="93"/>
      <c r="V25" s="94"/>
      <c r="W25" s="27"/>
      <c r="X25" s="13"/>
      <c r="Y25" s="13"/>
      <c r="Z25" s="13"/>
    </row>
    <row r="26" spans="1:26" ht="20.100000000000001" customHeight="1" x14ac:dyDescent="0.3">
      <c r="A26" s="33"/>
      <c r="B26" s="95" t="s">
        <v>33</v>
      </c>
      <c r="C26" s="96"/>
      <c r="D26" s="97"/>
      <c r="E26" s="98"/>
      <c r="F26" s="261" t="s">
        <v>34</v>
      </c>
      <c r="G26" s="331"/>
      <c r="H26" s="332"/>
      <c r="I26" s="99"/>
      <c r="J26" s="99"/>
      <c r="K26" s="99"/>
      <c r="L26" s="99"/>
      <c r="M26" s="99"/>
      <c r="N26" s="99"/>
      <c r="O26" s="97"/>
      <c r="P26" s="100"/>
      <c r="Q26" s="101"/>
      <c r="R26" s="102"/>
      <c r="S26" s="102"/>
      <c r="T26" s="102"/>
      <c r="U26" s="102"/>
      <c r="V26" s="103"/>
      <c r="W26" s="27"/>
      <c r="X26" s="13"/>
      <c r="Y26" s="13"/>
      <c r="Z26" s="13"/>
    </row>
    <row r="27" spans="1:26" ht="20.100000000000001" customHeight="1" x14ac:dyDescent="0.3">
      <c r="A27" s="33"/>
      <c r="B27" s="95"/>
      <c r="C27" s="101"/>
      <c r="D27" s="104"/>
      <c r="E27" s="105"/>
      <c r="F27" s="254" t="s">
        <v>35</v>
      </c>
      <c r="G27" s="255"/>
      <c r="H27" s="333"/>
      <c r="I27" s="56"/>
      <c r="J27" s="56"/>
      <c r="K27" s="56"/>
      <c r="L27" s="56"/>
      <c r="M27" s="56"/>
      <c r="N27" s="56"/>
      <c r="O27" s="57"/>
      <c r="P27" s="58">
        <f>E20+P20+E25+P25</f>
        <v>0</v>
      </c>
      <c r="Q27" s="36"/>
      <c r="R27" s="37"/>
      <c r="S27" s="37"/>
      <c r="T27" s="37"/>
      <c r="U27" s="37"/>
      <c r="V27" s="59"/>
      <c r="W27" s="27"/>
      <c r="X27" s="13"/>
      <c r="Y27" s="13"/>
      <c r="Z27" s="13"/>
    </row>
    <row r="28" spans="1:26" ht="20.100000000000001" customHeight="1" x14ac:dyDescent="0.3">
      <c r="A28" s="33"/>
      <c r="B28" s="106"/>
      <c r="C28" s="107"/>
      <c r="D28" s="33"/>
      <c r="E28" s="108"/>
      <c r="F28" s="323" t="s">
        <v>36</v>
      </c>
      <c r="G28" s="323"/>
      <c r="H28" s="109">
        <f>P27-SUM('SO 02 elektrika + optika 5883'!K88:'SO 02 elektrika + optika 5883'!K190)</f>
        <v>0</v>
      </c>
      <c r="I28" s="110"/>
      <c r="J28" s="110"/>
      <c r="K28" s="110"/>
      <c r="L28" s="110"/>
      <c r="M28" s="110"/>
      <c r="N28" s="110"/>
      <c r="O28" s="89"/>
      <c r="P28" s="111">
        <f>ROUND(((ROUND(H28,2)*23)*1/100),2)</f>
        <v>0</v>
      </c>
      <c r="Q28" s="39"/>
      <c r="R28" s="40"/>
      <c r="S28" s="40"/>
      <c r="T28" s="40"/>
      <c r="U28" s="40"/>
      <c r="V28" s="41"/>
      <c r="W28" s="27"/>
      <c r="X28" s="13"/>
      <c r="Y28" s="13"/>
      <c r="Z28" s="13"/>
    </row>
    <row r="29" spans="1:26" ht="20.100000000000001" customHeight="1" x14ac:dyDescent="0.3">
      <c r="A29" s="33"/>
      <c r="B29" s="106"/>
      <c r="C29" s="107"/>
      <c r="D29" s="33"/>
      <c r="E29" s="108"/>
      <c r="F29" s="260" t="s">
        <v>37</v>
      </c>
      <c r="G29" s="260"/>
      <c r="H29" s="84">
        <f>SUM('SO 02 elektrika + optika 5883'!K88:'SO 02 elektrika + optika 5883'!K190)</f>
        <v>0</v>
      </c>
      <c r="I29" s="73"/>
      <c r="J29" s="73"/>
      <c r="K29" s="73"/>
      <c r="L29" s="73"/>
      <c r="M29" s="73"/>
      <c r="N29" s="73"/>
      <c r="O29" s="74"/>
      <c r="P29" s="75">
        <f>ROUND(((ROUND(H29,2)*0)/100),2)</f>
        <v>0</v>
      </c>
      <c r="Q29" s="30"/>
      <c r="R29" s="31"/>
      <c r="S29" s="31"/>
      <c r="T29" s="31"/>
      <c r="U29" s="31"/>
      <c r="V29" s="32"/>
      <c r="W29" s="27"/>
      <c r="X29" s="13"/>
      <c r="Y29" s="13"/>
      <c r="Z29" s="13"/>
    </row>
    <row r="30" spans="1:26" ht="20.100000000000001" customHeight="1" x14ac:dyDescent="0.3">
      <c r="A30" s="33"/>
      <c r="B30" s="106"/>
      <c r="C30" s="107"/>
      <c r="D30" s="33"/>
      <c r="E30" s="108"/>
      <c r="F30" s="323" t="s">
        <v>38</v>
      </c>
      <c r="G30" s="323"/>
      <c r="H30" s="112"/>
      <c r="I30" s="110"/>
      <c r="J30" s="110"/>
      <c r="K30" s="110"/>
      <c r="L30" s="110"/>
      <c r="M30" s="110"/>
      <c r="N30" s="110"/>
      <c r="O30" s="89"/>
      <c r="P30" s="113">
        <f>SUM(P27:P29)</f>
        <v>0</v>
      </c>
      <c r="Q30" s="39"/>
      <c r="R30" s="40"/>
      <c r="S30" s="40"/>
      <c r="T30" s="40"/>
      <c r="U30" s="40"/>
      <c r="V30" s="41"/>
      <c r="W30" s="27"/>
      <c r="X30" s="13"/>
      <c r="Y30" s="13"/>
      <c r="Z30" s="13"/>
    </row>
    <row r="31" spans="1:26" ht="20.100000000000001" customHeight="1" x14ac:dyDescent="0.3">
      <c r="A31" s="33"/>
      <c r="B31" s="114"/>
      <c r="C31" s="115"/>
      <c r="D31" s="116"/>
      <c r="E31" s="117"/>
      <c r="F31" s="255"/>
      <c r="G31" s="260"/>
      <c r="H31" s="30"/>
      <c r="I31" s="31"/>
      <c r="J31" s="31"/>
      <c r="K31" s="31"/>
      <c r="L31" s="31"/>
      <c r="M31" s="31"/>
      <c r="N31" s="31"/>
      <c r="O31" s="118"/>
      <c r="P31" s="34"/>
      <c r="Q31" s="30"/>
      <c r="R31" s="31"/>
      <c r="S31" s="31"/>
      <c r="T31" s="31"/>
      <c r="U31" s="31"/>
      <c r="V31" s="32"/>
      <c r="W31" s="27"/>
      <c r="X31" s="13"/>
      <c r="Y31" s="13"/>
      <c r="Z31" s="13"/>
    </row>
    <row r="32" spans="1:26" ht="20.100000000000001" customHeight="1" x14ac:dyDescent="0.3">
      <c r="A32" s="33"/>
      <c r="B32" s="119" t="s">
        <v>39</v>
      </c>
      <c r="C32" s="120"/>
      <c r="D32" s="121"/>
      <c r="E32" s="102" t="s">
        <v>40</v>
      </c>
      <c r="F32" s="104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2"/>
      <c r="W32" s="27"/>
      <c r="X32" s="13"/>
      <c r="Y32" s="13"/>
      <c r="Z32" s="13"/>
    </row>
    <row r="33" spans="1:26" ht="20.100000000000001" customHeight="1" x14ac:dyDescent="0.3">
      <c r="A33" s="33"/>
      <c r="B33" s="95"/>
      <c r="C33" s="101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3"/>
      <c r="W33" s="27"/>
      <c r="X33" s="13"/>
      <c r="Y33" s="13"/>
      <c r="Z33" s="13"/>
    </row>
    <row r="34" spans="1:26" ht="20.100000000000001" customHeight="1" x14ac:dyDescent="0.3">
      <c r="A34" s="33"/>
      <c r="B34" s="106"/>
      <c r="C34" s="107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4"/>
      <c r="W34" s="27"/>
      <c r="X34" s="13"/>
      <c r="Y34" s="13"/>
      <c r="Z34" s="13"/>
    </row>
    <row r="35" spans="1:26" ht="20.100000000000001" customHeight="1" x14ac:dyDescent="0.3">
      <c r="A35" s="33"/>
      <c r="B35" s="106"/>
      <c r="C35" s="107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4"/>
      <c r="W35" s="27"/>
      <c r="X35" s="13"/>
      <c r="Y35" s="13"/>
      <c r="Z35" s="13"/>
    </row>
    <row r="36" spans="1:26" ht="20.100000000000001" customHeight="1" x14ac:dyDescent="0.3">
      <c r="A36" s="33"/>
      <c r="B36" s="106"/>
      <c r="C36" s="107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4"/>
      <c r="W36" s="27"/>
      <c r="X36" s="13"/>
      <c r="Y36" s="13"/>
      <c r="Z36" s="13"/>
    </row>
    <row r="37" spans="1:26" ht="20.100000000000001" customHeight="1" x14ac:dyDescent="0.3">
      <c r="A37" s="33"/>
      <c r="B37" s="114"/>
      <c r="C37" s="115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125"/>
      <c r="W37" s="27"/>
      <c r="X37" s="13"/>
      <c r="Y37" s="13"/>
      <c r="Z37" s="13"/>
    </row>
    <row r="38" spans="1:26" ht="20.100000000000001" customHeight="1" x14ac:dyDescent="0.3">
      <c r="A38" s="33"/>
      <c r="B38" s="126"/>
      <c r="C38" s="127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9"/>
      <c r="W38" s="27"/>
      <c r="X38" s="13"/>
      <c r="Y38" s="13"/>
      <c r="Z38" s="13"/>
    </row>
    <row r="39" spans="1:26" ht="20.100000000000001" customHeight="1" x14ac:dyDescent="0.3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30"/>
      <c r="X39" s="13"/>
      <c r="Y39" s="13"/>
      <c r="Z39" s="13"/>
    </row>
    <row r="40" spans="1:26" ht="20.100000000000001" customHeight="1" x14ac:dyDescent="0.3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30"/>
      <c r="X40" s="13"/>
      <c r="Y40" s="13"/>
      <c r="Z40" s="13"/>
    </row>
    <row r="41" spans="1:26" ht="20.100000000000001" customHeight="1" x14ac:dyDescent="0.3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30"/>
      <c r="X41" s="13"/>
      <c r="Y41" s="13"/>
      <c r="Z41" s="13"/>
    </row>
    <row r="42" spans="1:26" ht="20.100000000000001" customHeight="1" x14ac:dyDescent="0.3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30"/>
      <c r="X42" s="13"/>
      <c r="Y42" s="13"/>
      <c r="Z42" s="13"/>
    </row>
    <row r="43" spans="1:26" ht="20.100000000000001" customHeight="1" x14ac:dyDescent="0.3">
      <c r="A43" s="123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27"/>
      <c r="X43" s="13"/>
      <c r="Y43" s="13"/>
      <c r="Z43" s="13"/>
    </row>
    <row r="44" spans="1:26" ht="35.1" customHeight="1" x14ac:dyDescent="0.3">
      <c r="A44" s="28"/>
      <c r="B44" s="316" t="s">
        <v>41</v>
      </c>
      <c r="C44" s="317"/>
      <c r="D44" s="317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8"/>
      <c r="W44" s="27"/>
      <c r="X44" s="13"/>
      <c r="Y44" s="13"/>
      <c r="Z44" s="13"/>
    </row>
    <row r="45" spans="1:26" ht="20.100000000000001" customHeight="1" x14ac:dyDescent="0.3">
      <c r="A45" s="28"/>
      <c r="B45" s="131"/>
      <c r="C45" s="132"/>
      <c r="D45" s="132"/>
      <c r="E45" s="132"/>
      <c r="F45" s="132"/>
      <c r="G45" s="132"/>
      <c r="H45" s="132"/>
      <c r="I45" s="13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3"/>
      <c r="W45" s="27"/>
      <c r="X45" s="13"/>
      <c r="Y45" s="13"/>
      <c r="Z45" s="13"/>
    </row>
    <row r="46" spans="1:26" ht="20.100000000000001" customHeight="1" x14ac:dyDescent="0.3">
      <c r="A46" s="133"/>
      <c r="B46" s="319" t="s">
        <v>348</v>
      </c>
      <c r="C46" s="320"/>
      <c r="D46" s="320"/>
      <c r="E46" s="321"/>
      <c r="F46" s="322" t="s">
        <v>6</v>
      </c>
      <c r="G46" s="320"/>
      <c r="H46" s="321"/>
      <c r="I46" s="134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4"/>
      <c r="W46" s="27"/>
      <c r="X46" s="13"/>
      <c r="Y46" s="13"/>
      <c r="Z46" s="13"/>
    </row>
    <row r="47" spans="1:26" ht="20.100000000000001" customHeight="1" x14ac:dyDescent="0.3">
      <c r="A47" s="133"/>
      <c r="B47" s="319" t="s">
        <v>12</v>
      </c>
      <c r="C47" s="320"/>
      <c r="D47" s="320"/>
      <c r="E47" s="321"/>
      <c r="F47" s="322" t="s">
        <v>4</v>
      </c>
      <c r="G47" s="320"/>
      <c r="H47" s="321"/>
      <c r="I47" s="134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4"/>
      <c r="W47" s="27"/>
      <c r="X47" s="13"/>
      <c r="Y47" s="13"/>
      <c r="Z47" s="13"/>
    </row>
    <row r="48" spans="1:26" ht="20.100000000000001" customHeight="1" x14ac:dyDescent="0.3">
      <c r="A48" s="133"/>
      <c r="B48" s="319" t="s">
        <v>13</v>
      </c>
      <c r="C48" s="320"/>
      <c r="D48" s="320"/>
      <c r="E48" s="321"/>
      <c r="F48" s="322" t="s">
        <v>54</v>
      </c>
      <c r="G48" s="320"/>
      <c r="H48" s="321"/>
      <c r="I48" s="134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4"/>
      <c r="W48" s="27"/>
      <c r="X48" s="13"/>
      <c r="Y48" s="13"/>
      <c r="Z48" s="13"/>
    </row>
    <row r="49" spans="1:26" ht="20.100000000000001" customHeight="1" x14ac:dyDescent="0.3">
      <c r="A49" s="133"/>
      <c r="B49" s="302" t="s">
        <v>1</v>
      </c>
      <c r="C49" s="303"/>
      <c r="D49" s="303"/>
      <c r="E49" s="303"/>
      <c r="F49" s="303"/>
      <c r="G49" s="303"/>
      <c r="H49" s="303"/>
      <c r="I49" s="304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4"/>
      <c r="W49" s="27"/>
      <c r="X49" s="13"/>
      <c r="Y49" s="13"/>
      <c r="Z49" s="13"/>
    </row>
    <row r="50" spans="1:26" ht="20.100000000000001" customHeight="1" x14ac:dyDescent="0.3">
      <c r="A50" s="28"/>
      <c r="B50" s="135" t="s">
        <v>113</v>
      </c>
      <c r="C50" s="136"/>
      <c r="D50" s="136"/>
      <c r="E50" s="136"/>
      <c r="F50" s="136"/>
      <c r="G50" s="136"/>
      <c r="H50" s="136"/>
      <c r="I50" s="136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4"/>
      <c r="W50" s="27"/>
      <c r="X50" s="13"/>
      <c r="Y50" s="13"/>
      <c r="Z50" s="13"/>
    </row>
    <row r="51" spans="1:26" ht="20.100000000000001" customHeight="1" x14ac:dyDescent="0.3">
      <c r="A51" s="28"/>
      <c r="B51" s="135"/>
      <c r="C51" s="136"/>
      <c r="D51" s="136"/>
      <c r="E51" s="136"/>
      <c r="F51" s="136"/>
      <c r="G51" s="136"/>
      <c r="H51" s="136"/>
      <c r="I51" s="136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4"/>
      <c r="W51" s="27"/>
      <c r="X51" s="13"/>
      <c r="Y51" s="13"/>
      <c r="Z51" s="13"/>
    </row>
    <row r="52" spans="1:26" ht="20.100000000000001" customHeight="1" x14ac:dyDescent="0.3">
      <c r="A52" s="28"/>
      <c r="B52" s="135"/>
      <c r="C52" s="136"/>
      <c r="D52" s="136"/>
      <c r="E52" s="136"/>
      <c r="F52" s="136"/>
      <c r="G52" s="136"/>
      <c r="H52" s="136"/>
      <c r="I52" s="136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4"/>
      <c r="W52" s="27"/>
      <c r="X52" s="13"/>
      <c r="Y52" s="13"/>
      <c r="Z52" s="13"/>
    </row>
    <row r="53" spans="1:26" ht="20.100000000000001" customHeight="1" x14ac:dyDescent="0.3">
      <c r="A53" s="28"/>
      <c r="B53" s="135" t="s">
        <v>42</v>
      </c>
      <c r="C53" s="136"/>
      <c r="D53" s="136"/>
      <c r="E53" s="136"/>
      <c r="F53" s="136"/>
      <c r="G53" s="136"/>
      <c r="H53" s="136"/>
      <c r="I53" s="136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4"/>
      <c r="W53" s="27"/>
      <c r="X53" s="13"/>
      <c r="Y53" s="13"/>
      <c r="Z53" s="13"/>
    </row>
    <row r="54" spans="1:26" ht="20.100000000000001" customHeight="1" x14ac:dyDescent="0.3">
      <c r="A54" s="19"/>
      <c r="B54" s="314"/>
      <c r="C54" s="315"/>
      <c r="D54" s="137"/>
      <c r="E54" s="137" t="s">
        <v>15</v>
      </c>
      <c r="F54" s="137" t="s">
        <v>16</v>
      </c>
      <c r="G54" s="137" t="s">
        <v>26</v>
      </c>
      <c r="H54" s="137" t="s">
        <v>43</v>
      </c>
      <c r="I54" s="137" t="s">
        <v>44</v>
      </c>
      <c r="J54" s="138"/>
      <c r="K54" s="138"/>
      <c r="L54" s="138"/>
      <c r="M54" s="138"/>
      <c r="N54" s="138"/>
      <c r="O54" s="138"/>
      <c r="P54" s="138"/>
      <c r="Q54" s="139"/>
      <c r="R54" s="139"/>
      <c r="S54" s="139"/>
      <c r="T54" s="139"/>
      <c r="U54" s="139"/>
      <c r="V54" s="140"/>
      <c r="W54" s="27"/>
      <c r="X54" s="13"/>
      <c r="Y54" s="13"/>
      <c r="Z54" s="13"/>
    </row>
    <row r="55" spans="1:26" ht="20.100000000000001" customHeight="1" x14ac:dyDescent="0.3">
      <c r="A55" s="13"/>
      <c r="B55" s="313" t="s">
        <v>45</v>
      </c>
      <c r="C55" s="291"/>
      <c r="D55" s="291"/>
      <c r="E55" s="141"/>
      <c r="F55" s="141"/>
      <c r="G55" s="141"/>
      <c r="H55" s="142"/>
      <c r="I55" s="142"/>
      <c r="J55" s="142"/>
      <c r="K55" s="142"/>
      <c r="L55" s="142"/>
      <c r="M55" s="142"/>
      <c r="N55" s="142"/>
      <c r="O55" s="142"/>
      <c r="P55" s="142"/>
      <c r="Q55" s="143"/>
      <c r="R55" s="143"/>
      <c r="S55" s="143"/>
      <c r="T55" s="143"/>
      <c r="U55" s="143"/>
      <c r="V55" s="144"/>
      <c r="W55" s="27"/>
      <c r="X55" s="13"/>
      <c r="Y55" s="13"/>
      <c r="Z55" s="13"/>
    </row>
    <row r="56" spans="1:26" ht="20.100000000000001" customHeight="1" x14ac:dyDescent="0.3">
      <c r="A56" s="13"/>
      <c r="B56" s="308" t="s">
        <v>47</v>
      </c>
      <c r="C56" s="261"/>
      <c r="D56" s="261"/>
      <c r="E56" s="55">
        <f>'SO 02 elektrika + optika 5883'!L94</f>
        <v>0</v>
      </c>
      <c r="F56" s="55">
        <f>'SO 02 elektrika + optika 5883'!M94</f>
        <v>0</v>
      </c>
      <c r="G56" s="55">
        <f>'SO 02 elektrika + optika 5883'!I94</f>
        <v>0</v>
      </c>
      <c r="H56" s="145">
        <f>'SO 02 elektrika + optika 5883'!S94</f>
        <v>8.4600000000000009</v>
      </c>
      <c r="I56" s="145">
        <f>'SO 02 elektrika + optika 5883'!V94</f>
        <v>0</v>
      </c>
      <c r="J56" s="145"/>
      <c r="K56" s="145"/>
      <c r="L56" s="145"/>
      <c r="M56" s="145"/>
      <c r="N56" s="145"/>
      <c r="O56" s="145"/>
      <c r="P56" s="145"/>
      <c r="Q56" s="13"/>
      <c r="R56" s="13"/>
      <c r="S56" s="13"/>
      <c r="T56" s="13"/>
      <c r="U56" s="13"/>
      <c r="V56" s="146"/>
      <c r="W56" s="27"/>
      <c r="X56" s="13"/>
      <c r="Y56" s="13"/>
      <c r="Z56" s="13"/>
    </row>
    <row r="57" spans="1:26" ht="20.100000000000001" customHeight="1" x14ac:dyDescent="0.3">
      <c r="A57" s="13"/>
      <c r="B57" s="308" t="s">
        <v>114</v>
      </c>
      <c r="C57" s="261"/>
      <c r="D57" s="261"/>
      <c r="E57" s="55">
        <f>'SO 02 elektrika + optika 5883'!L99</f>
        <v>0</v>
      </c>
      <c r="F57" s="55">
        <f>'SO 02 elektrika + optika 5883'!M99</f>
        <v>0</v>
      </c>
      <c r="G57" s="55">
        <f>'SO 02 elektrika + optika 5883'!I99</f>
        <v>0</v>
      </c>
      <c r="H57" s="145">
        <f>'SO 02 elektrika + optika 5883'!S99</f>
        <v>0.05</v>
      </c>
      <c r="I57" s="145">
        <f>'SO 02 elektrika + optika 5883'!V99</f>
        <v>0</v>
      </c>
      <c r="J57" s="145"/>
      <c r="K57" s="145"/>
      <c r="L57" s="145"/>
      <c r="M57" s="145"/>
      <c r="N57" s="145"/>
      <c r="O57" s="145"/>
      <c r="P57" s="145"/>
      <c r="Q57" s="13"/>
      <c r="R57" s="13"/>
      <c r="S57" s="13"/>
      <c r="T57" s="13"/>
      <c r="U57" s="13"/>
      <c r="V57" s="146"/>
      <c r="W57" s="27"/>
      <c r="X57" s="13"/>
      <c r="Y57" s="13"/>
      <c r="Z57" s="13"/>
    </row>
    <row r="58" spans="1:26" ht="20.100000000000001" customHeight="1" x14ac:dyDescent="0.3">
      <c r="A58" s="13"/>
      <c r="B58" s="308" t="s">
        <v>115</v>
      </c>
      <c r="C58" s="261"/>
      <c r="D58" s="261"/>
      <c r="E58" s="55">
        <f>'SO 02 elektrika + optika 5883'!L106</f>
        <v>0</v>
      </c>
      <c r="F58" s="55">
        <f>'SO 02 elektrika + optika 5883'!M106</f>
        <v>0</v>
      </c>
      <c r="G58" s="55">
        <f>'SO 02 elektrika + optika 5883'!I106</f>
        <v>0</v>
      </c>
      <c r="H58" s="145">
        <f>'SO 02 elektrika + optika 5883'!S106</f>
        <v>75.73</v>
      </c>
      <c r="I58" s="145">
        <f>'SO 02 elektrika + optika 5883'!V106</f>
        <v>0</v>
      </c>
      <c r="J58" s="145"/>
      <c r="K58" s="145"/>
      <c r="L58" s="145"/>
      <c r="M58" s="145"/>
      <c r="N58" s="145"/>
      <c r="O58" s="145"/>
      <c r="P58" s="145"/>
      <c r="Q58" s="13"/>
      <c r="R58" s="13"/>
      <c r="S58" s="13"/>
      <c r="T58" s="13"/>
      <c r="U58" s="13"/>
      <c r="V58" s="146"/>
      <c r="W58" s="27"/>
      <c r="X58" s="13"/>
      <c r="Y58" s="13"/>
      <c r="Z58" s="13"/>
    </row>
    <row r="59" spans="1:26" ht="20.100000000000001" customHeight="1" x14ac:dyDescent="0.3">
      <c r="A59" s="13"/>
      <c r="B59" s="308" t="s">
        <v>48</v>
      </c>
      <c r="C59" s="261"/>
      <c r="D59" s="261"/>
      <c r="E59" s="55">
        <f>'SO 02 elektrika + optika 5883'!L112</f>
        <v>0</v>
      </c>
      <c r="F59" s="55">
        <f>'SO 02 elektrika + optika 5883'!M112</f>
        <v>0</v>
      </c>
      <c r="G59" s="55">
        <f>'SO 02 elektrika + optika 5883'!I112</f>
        <v>0</v>
      </c>
      <c r="H59" s="145">
        <f>'SO 02 elektrika + optika 5883'!S112</f>
        <v>0</v>
      </c>
      <c r="I59" s="145">
        <f>'SO 02 elektrika + optika 5883'!V112</f>
        <v>0</v>
      </c>
      <c r="J59" s="145"/>
      <c r="K59" s="145"/>
      <c r="L59" s="145"/>
      <c r="M59" s="145"/>
      <c r="N59" s="145"/>
      <c r="O59" s="145"/>
      <c r="P59" s="145"/>
      <c r="Q59" s="13"/>
      <c r="R59" s="13"/>
      <c r="S59" s="13"/>
      <c r="T59" s="13"/>
      <c r="U59" s="13"/>
      <c r="V59" s="146"/>
      <c r="W59" s="27"/>
      <c r="X59" s="13"/>
      <c r="Y59" s="13"/>
      <c r="Z59" s="13"/>
    </row>
    <row r="60" spans="1:26" ht="20.100000000000001" customHeight="1" x14ac:dyDescent="0.3">
      <c r="A60" s="13"/>
      <c r="B60" s="308" t="s">
        <v>49</v>
      </c>
      <c r="C60" s="261"/>
      <c r="D60" s="261"/>
      <c r="E60" s="55">
        <f>'SO 02 elektrika + optika 5883'!L116</f>
        <v>0</v>
      </c>
      <c r="F60" s="55">
        <f>'SO 02 elektrika + optika 5883'!M116</f>
        <v>0</v>
      </c>
      <c r="G60" s="55">
        <f>'SO 02 elektrika + optika 5883'!I116</f>
        <v>0</v>
      </c>
      <c r="H60" s="145">
        <f>'SO 02 elektrika + optika 5883'!S116</f>
        <v>0</v>
      </c>
      <c r="I60" s="145">
        <f>'SO 02 elektrika + optika 5883'!V116</f>
        <v>0</v>
      </c>
      <c r="J60" s="145"/>
      <c r="K60" s="145"/>
      <c r="L60" s="145"/>
      <c r="M60" s="145"/>
      <c r="N60" s="145"/>
      <c r="O60" s="145"/>
      <c r="P60" s="145"/>
      <c r="Q60" s="13"/>
      <c r="R60" s="13"/>
      <c r="S60" s="13"/>
      <c r="T60" s="13"/>
      <c r="U60" s="13"/>
      <c r="V60" s="146"/>
      <c r="W60" s="27"/>
      <c r="X60" s="13"/>
      <c r="Y60" s="13"/>
      <c r="Z60" s="13"/>
    </row>
    <row r="61" spans="1:26" ht="20.100000000000001" customHeight="1" x14ac:dyDescent="0.3">
      <c r="A61" s="13"/>
      <c r="B61" s="309" t="s">
        <v>45</v>
      </c>
      <c r="C61" s="310"/>
      <c r="D61" s="310"/>
      <c r="E61" s="147">
        <f>'SO 02 elektrika + optika 5883'!L118</f>
        <v>0</v>
      </c>
      <c r="F61" s="147">
        <f>'SO 02 elektrika + optika 5883'!M118</f>
        <v>0</v>
      </c>
      <c r="G61" s="147">
        <f>'SO 02 elektrika + optika 5883'!I118</f>
        <v>0</v>
      </c>
      <c r="H61" s="148">
        <f>'SO 02 elektrika + optika 5883'!S118</f>
        <v>84.24</v>
      </c>
      <c r="I61" s="148">
        <f>'SO 02 elektrika + optika 5883'!V118</f>
        <v>0</v>
      </c>
      <c r="J61" s="148"/>
      <c r="K61" s="148"/>
      <c r="L61" s="148"/>
      <c r="M61" s="148"/>
      <c r="N61" s="148"/>
      <c r="O61" s="148"/>
      <c r="P61" s="148"/>
      <c r="Q61" s="13"/>
      <c r="R61" s="13"/>
      <c r="S61" s="13"/>
      <c r="T61" s="13"/>
      <c r="U61" s="13"/>
      <c r="V61" s="146"/>
      <c r="W61" s="27"/>
      <c r="X61" s="13"/>
      <c r="Y61" s="13"/>
      <c r="Z61" s="13"/>
    </row>
    <row r="62" spans="1:26" ht="20.100000000000001" customHeight="1" x14ac:dyDescent="0.3">
      <c r="A62" s="13"/>
      <c r="B62" s="308"/>
      <c r="C62" s="261"/>
      <c r="D62" s="261"/>
      <c r="E62" s="55"/>
      <c r="F62" s="55"/>
      <c r="G62" s="55"/>
      <c r="H62" s="145"/>
      <c r="I62" s="145"/>
      <c r="J62" s="145"/>
      <c r="K62" s="145"/>
      <c r="L62" s="145"/>
      <c r="M62" s="145"/>
      <c r="N62" s="145"/>
      <c r="O62" s="145"/>
      <c r="P62" s="145"/>
      <c r="Q62" s="13"/>
      <c r="R62" s="13"/>
      <c r="S62" s="13"/>
      <c r="T62" s="13"/>
      <c r="U62" s="13"/>
      <c r="V62" s="146"/>
      <c r="W62" s="27"/>
      <c r="X62" s="13"/>
      <c r="Y62" s="13"/>
      <c r="Z62" s="13"/>
    </row>
    <row r="63" spans="1:26" ht="20.100000000000001" customHeight="1" x14ac:dyDescent="0.3">
      <c r="A63" s="13"/>
      <c r="B63" s="309" t="s">
        <v>50</v>
      </c>
      <c r="C63" s="310"/>
      <c r="D63" s="310"/>
      <c r="E63" s="55"/>
      <c r="F63" s="55"/>
      <c r="G63" s="55"/>
      <c r="H63" s="145"/>
      <c r="I63" s="145"/>
      <c r="J63" s="145"/>
      <c r="K63" s="145"/>
      <c r="L63" s="145"/>
      <c r="M63" s="145"/>
      <c r="N63" s="145"/>
      <c r="O63" s="145"/>
      <c r="P63" s="145"/>
      <c r="Q63" s="13"/>
      <c r="R63" s="13"/>
      <c r="S63" s="13"/>
      <c r="T63" s="13"/>
      <c r="U63" s="13"/>
      <c r="V63" s="146"/>
      <c r="W63" s="27"/>
      <c r="X63" s="13"/>
      <c r="Y63" s="13"/>
      <c r="Z63" s="13"/>
    </row>
    <row r="64" spans="1:26" ht="20.100000000000001" customHeight="1" x14ac:dyDescent="0.3">
      <c r="A64" s="13"/>
      <c r="B64" s="308" t="s">
        <v>51</v>
      </c>
      <c r="C64" s="261"/>
      <c r="D64" s="261"/>
      <c r="E64" s="55">
        <f>'SO 02 elektrika + optika 5883'!L123</f>
        <v>0</v>
      </c>
      <c r="F64" s="55">
        <f>'SO 02 elektrika + optika 5883'!M123</f>
        <v>0</v>
      </c>
      <c r="G64" s="55">
        <f>'SO 02 elektrika + optika 5883'!I123</f>
        <v>0</v>
      </c>
      <c r="H64" s="145">
        <f>'SO 02 elektrika + optika 5883'!S123</f>
        <v>0</v>
      </c>
      <c r="I64" s="145">
        <f>'SO 02 elektrika + optika 5883'!V123</f>
        <v>0</v>
      </c>
      <c r="J64" s="145"/>
      <c r="K64" s="145"/>
      <c r="L64" s="145"/>
      <c r="M64" s="145"/>
      <c r="N64" s="145"/>
      <c r="O64" s="145"/>
      <c r="P64" s="145"/>
      <c r="Q64" s="13"/>
      <c r="R64" s="13"/>
      <c r="S64" s="13"/>
      <c r="T64" s="13"/>
      <c r="U64" s="13"/>
      <c r="V64" s="146"/>
      <c r="W64" s="27"/>
      <c r="X64" s="13"/>
      <c r="Y64" s="13"/>
      <c r="Z64" s="13"/>
    </row>
    <row r="65" spans="1:26" ht="20.100000000000001" customHeight="1" x14ac:dyDescent="0.3">
      <c r="A65" s="13"/>
      <c r="B65" s="309" t="s">
        <v>50</v>
      </c>
      <c r="C65" s="310"/>
      <c r="D65" s="310"/>
      <c r="E65" s="147">
        <f>'SO 02 elektrika + optika 5883'!L125</f>
        <v>0</v>
      </c>
      <c r="F65" s="147">
        <f>'SO 02 elektrika + optika 5883'!M125</f>
        <v>0</v>
      </c>
      <c r="G65" s="147">
        <f>'SO 02 elektrika + optika 5883'!I125</f>
        <v>0</v>
      </c>
      <c r="H65" s="148">
        <f>'SO 02 elektrika + optika 5883'!S125</f>
        <v>0</v>
      </c>
      <c r="I65" s="148">
        <f>'SO 02 elektrika + optika 5883'!V125</f>
        <v>0</v>
      </c>
      <c r="J65" s="148"/>
      <c r="K65" s="148"/>
      <c r="L65" s="148"/>
      <c r="M65" s="148"/>
      <c r="N65" s="148"/>
      <c r="O65" s="148"/>
      <c r="P65" s="148"/>
      <c r="Q65" s="13"/>
      <c r="R65" s="13"/>
      <c r="S65" s="13"/>
      <c r="T65" s="13"/>
      <c r="U65" s="13"/>
      <c r="V65" s="146"/>
      <c r="W65" s="27"/>
      <c r="X65" s="13"/>
      <c r="Y65" s="13"/>
      <c r="Z65" s="13"/>
    </row>
    <row r="66" spans="1:26" ht="20.100000000000001" customHeight="1" x14ac:dyDescent="0.3">
      <c r="A66" s="13"/>
      <c r="B66" s="308"/>
      <c r="C66" s="261"/>
      <c r="D66" s="261"/>
      <c r="E66" s="55"/>
      <c r="F66" s="55"/>
      <c r="G66" s="55"/>
      <c r="H66" s="145"/>
      <c r="I66" s="145"/>
      <c r="J66" s="145"/>
      <c r="K66" s="145"/>
      <c r="L66" s="145"/>
      <c r="M66" s="145"/>
      <c r="N66" s="145"/>
      <c r="O66" s="145"/>
      <c r="P66" s="145"/>
      <c r="Q66" s="13"/>
      <c r="R66" s="13"/>
      <c r="S66" s="13"/>
      <c r="T66" s="13"/>
      <c r="U66" s="13"/>
      <c r="V66" s="146"/>
      <c r="W66" s="27"/>
      <c r="X66" s="13"/>
      <c r="Y66" s="13"/>
      <c r="Z66" s="13"/>
    </row>
    <row r="67" spans="1:26" ht="20.100000000000001" customHeight="1" x14ac:dyDescent="0.3">
      <c r="A67" s="13"/>
      <c r="B67" s="309" t="s">
        <v>116</v>
      </c>
      <c r="C67" s="310"/>
      <c r="D67" s="310"/>
      <c r="E67" s="55"/>
      <c r="F67" s="55"/>
      <c r="G67" s="55"/>
      <c r="H67" s="145"/>
      <c r="I67" s="145"/>
      <c r="J67" s="145"/>
      <c r="K67" s="145"/>
      <c r="L67" s="145"/>
      <c r="M67" s="145"/>
      <c r="N67" s="145"/>
      <c r="O67" s="145"/>
      <c r="P67" s="145"/>
      <c r="Q67" s="13"/>
      <c r="R67" s="13"/>
      <c r="S67" s="13"/>
      <c r="T67" s="13"/>
      <c r="U67" s="13"/>
      <c r="V67" s="146"/>
      <c r="W67" s="27"/>
      <c r="X67" s="13"/>
      <c r="Y67" s="13"/>
      <c r="Z67" s="13"/>
    </row>
    <row r="68" spans="1:26" ht="20.100000000000001" customHeight="1" x14ac:dyDescent="0.3">
      <c r="A68" s="13"/>
      <c r="B68" s="308" t="s">
        <v>117</v>
      </c>
      <c r="C68" s="261"/>
      <c r="D68" s="261"/>
      <c r="E68" s="55">
        <f>'SO 02 elektrika + optika 5883'!L168</f>
        <v>0</v>
      </c>
      <c r="F68" s="55">
        <f>'SO 02 elektrika + optika 5883'!M168</f>
        <v>0</v>
      </c>
      <c r="G68" s="55">
        <f>'SO 02 elektrika + optika 5883'!I168</f>
        <v>0</v>
      </c>
      <c r="H68" s="145">
        <f>'SO 02 elektrika + optika 5883'!S168</f>
        <v>0.16</v>
      </c>
      <c r="I68" s="145">
        <f>'SO 02 elektrika + optika 5883'!V168</f>
        <v>0</v>
      </c>
      <c r="J68" s="145"/>
      <c r="K68" s="145"/>
      <c r="L68" s="145"/>
      <c r="M68" s="145"/>
      <c r="N68" s="145"/>
      <c r="O68" s="145"/>
      <c r="P68" s="145"/>
      <c r="Q68" s="13"/>
      <c r="R68" s="13"/>
      <c r="S68" s="13"/>
      <c r="T68" s="13"/>
      <c r="U68" s="13"/>
      <c r="V68" s="146"/>
      <c r="W68" s="27"/>
      <c r="X68" s="13"/>
      <c r="Y68" s="13"/>
      <c r="Z68" s="13"/>
    </row>
    <row r="69" spans="1:26" ht="20.100000000000001" customHeight="1" x14ac:dyDescent="0.3">
      <c r="A69" s="13"/>
      <c r="B69" s="308" t="s">
        <v>118</v>
      </c>
      <c r="C69" s="261"/>
      <c r="D69" s="261"/>
      <c r="E69" s="55">
        <f>'SO 02 elektrika + optika 5883'!L176</f>
        <v>0</v>
      </c>
      <c r="F69" s="55">
        <f>'SO 02 elektrika + optika 5883'!M176</f>
        <v>0</v>
      </c>
      <c r="G69" s="55">
        <f>'SO 02 elektrika + optika 5883'!I176</f>
        <v>0</v>
      </c>
      <c r="H69" s="145">
        <f>'SO 02 elektrika + optika 5883'!S176</f>
        <v>0</v>
      </c>
      <c r="I69" s="145">
        <f>'SO 02 elektrika + optika 5883'!V176</f>
        <v>0</v>
      </c>
      <c r="J69" s="145"/>
      <c r="K69" s="145"/>
      <c r="L69" s="145"/>
      <c r="M69" s="145"/>
      <c r="N69" s="145"/>
      <c r="O69" s="145"/>
      <c r="P69" s="145"/>
      <c r="Q69" s="13"/>
      <c r="R69" s="13"/>
      <c r="S69" s="13"/>
      <c r="T69" s="13"/>
      <c r="U69" s="13"/>
      <c r="V69" s="146"/>
      <c r="W69" s="27"/>
      <c r="X69" s="13"/>
      <c r="Y69" s="13"/>
      <c r="Z69" s="13"/>
    </row>
    <row r="70" spans="1:26" ht="20.100000000000001" customHeight="1" x14ac:dyDescent="0.3">
      <c r="A70" s="13"/>
      <c r="B70" s="308" t="s">
        <v>119</v>
      </c>
      <c r="C70" s="261"/>
      <c r="D70" s="261"/>
      <c r="E70" s="55">
        <f>'SO 02 elektrika + optika 5883'!L188</f>
        <v>0</v>
      </c>
      <c r="F70" s="55">
        <f>'SO 02 elektrika + optika 5883'!M188</f>
        <v>0</v>
      </c>
      <c r="G70" s="55">
        <f>'SO 02 elektrika + optika 5883'!I188</f>
        <v>0</v>
      </c>
      <c r="H70" s="145">
        <f>'SO 02 elektrika + optika 5883'!S188</f>
        <v>0.01</v>
      </c>
      <c r="I70" s="145">
        <f>'SO 02 elektrika + optika 5883'!V188</f>
        <v>0</v>
      </c>
      <c r="J70" s="145"/>
      <c r="K70" s="145"/>
      <c r="L70" s="145"/>
      <c r="M70" s="145"/>
      <c r="N70" s="145"/>
      <c r="O70" s="145"/>
      <c r="P70" s="145"/>
      <c r="Q70" s="13"/>
      <c r="R70" s="13"/>
      <c r="S70" s="13"/>
      <c r="T70" s="13"/>
      <c r="U70" s="13"/>
      <c r="V70" s="146"/>
      <c r="W70" s="27"/>
      <c r="X70" s="13"/>
      <c r="Y70" s="13"/>
      <c r="Z70" s="13"/>
    </row>
    <row r="71" spans="1:26" ht="20.100000000000001" customHeight="1" x14ac:dyDescent="0.3">
      <c r="A71" s="13"/>
      <c r="B71" s="309" t="s">
        <v>116</v>
      </c>
      <c r="C71" s="310"/>
      <c r="D71" s="310"/>
      <c r="E71" s="147">
        <f>'SO 02 elektrika + optika 5883'!L190</f>
        <v>0</v>
      </c>
      <c r="F71" s="147">
        <f>'SO 02 elektrika + optika 5883'!M190</f>
        <v>0</v>
      </c>
      <c r="G71" s="147">
        <f>'SO 02 elektrika + optika 5883'!I190</f>
        <v>0</v>
      </c>
      <c r="H71" s="148">
        <f>'SO 02 elektrika + optika 5883'!S190</f>
        <v>0.17</v>
      </c>
      <c r="I71" s="148">
        <f>'SO 02 elektrika + optika 5883'!V190</f>
        <v>0</v>
      </c>
      <c r="J71" s="148"/>
      <c r="K71" s="148"/>
      <c r="L71" s="148"/>
      <c r="M71" s="148"/>
      <c r="N71" s="148"/>
      <c r="O71" s="148"/>
      <c r="P71" s="148"/>
      <c r="Q71" s="13"/>
      <c r="R71" s="13"/>
      <c r="S71" s="13"/>
      <c r="T71" s="13"/>
      <c r="U71" s="13"/>
      <c r="V71" s="146"/>
      <c r="W71" s="27"/>
      <c r="X71" s="13"/>
      <c r="Y71" s="13"/>
      <c r="Z71" s="13"/>
    </row>
    <row r="72" spans="1:26" ht="20.100000000000001" customHeight="1" x14ac:dyDescent="0.3">
      <c r="A72" s="13"/>
      <c r="B72" s="308"/>
      <c r="C72" s="261"/>
      <c r="D72" s="261"/>
      <c r="E72" s="55"/>
      <c r="F72" s="55"/>
      <c r="G72" s="55"/>
      <c r="H72" s="145"/>
      <c r="I72" s="145"/>
      <c r="J72" s="145"/>
      <c r="K72" s="145"/>
      <c r="L72" s="145"/>
      <c r="M72" s="145"/>
      <c r="N72" s="145"/>
      <c r="O72" s="145"/>
      <c r="P72" s="145"/>
      <c r="Q72" s="13"/>
      <c r="R72" s="13"/>
      <c r="S72" s="13"/>
      <c r="T72" s="13"/>
      <c r="U72" s="13"/>
      <c r="V72" s="146"/>
      <c r="W72" s="27"/>
      <c r="X72" s="13"/>
      <c r="Y72" s="13"/>
      <c r="Z72" s="13"/>
    </row>
    <row r="73" spans="1:26" ht="20.100000000000001" customHeight="1" x14ac:dyDescent="0.3">
      <c r="A73" s="149"/>
      <c r="B73" s="311" t="s">
        <v>52</v>
      </c>
      <c r="C73" s="312"/>
      <c r="D73" s="312"/>
      <c r="E73" s="150">
        <f>'SO 02 elektrika + optika 5883'!L191</f>
        <v>0</v>
      </c>
      <c r="F73" s="150">
        <f>'SO 02 elektrika + optika 5883'!M191</f>
        <v>0</v>
      </c>
      <c r="G73" s="150">
        <f>'SO 02 elektrika + optika 5883'!I191</f>
        <v>0</v>
      </c>
      <c r="H73" s="151">
        <f>'SO 02 elektrika + optika 5883'!S191</f>
        <v>84.41</v>
      </c>
      <c r="I73" s="151">
        <f>'SO 02 elektrika + optika 5883'!V191</f>
        <v>0</v>
      </c>
      <c r="J73" s="152"/>
      <c r="K73" s="152"/>
      <c r="L73" s="152"/>
      <c r="M73" s="152"/>
      <c r="N73" s="152"/>
      <c r="O73" s="152"/>
      <c r="P73" s="152"/>
      <c r="Q73" s="153"/>
      <c r="R73" s="153"/>
      <c r="S73" s="153"/>
      <c r="T73" s="153"/>
      <c r="U73" s="153"/>
      <c r="V73" s="154"/>
      <c r="W73" s="27"/>
      <c r="X73" s="13"/>
      <c r="Y73" s="13"/>
      <c r="Z73" s="13"/>
    </row>
    <row r="74" spans="1:26" ht="20.100000000000001" customHeight="1" x14ac:dyDescent="0.3">
      <c r="A74" s="123"/>
      <c r="B74" s="123"/>
      <c r="C74" s="123"/>
      <c r="D74" s="123"/>
      <c r="E74" s="155"/>
      <c r="F74" s="155"/>
      <c r="G74" s="155"/>
      <c r="H74" s="156"/>
      <c r="I74" s="156"/>
      <c r="J74" s="156"/>
      <c r="K74" s="156"/>
      <c r="L74" s="156"/>
      <c r="M74" s="156"/>
      <c r="N74" s="156"/>
      <c r="O74" s="156"/>
      <c r="P74" s="156"/>
      <c r="Q74" s="123"/>
      <c r="R74" s="123"/>
      <c r="S74" s="123"/>
      <c r="T74" s="123"/>
      <c r="U74" s="123"/>
      <c r="V74" s="123"/>
      <c r="W74" s="27"/>
      <c r="X74" s="13"/>
      <c r="Y74" s="13"/>
      <c r="Z74" s="13"/>
    </row>
    <row r="75" spans="1:26" ht="20.100000000000001" customHeight="1" x14ac:dyDescent="0.3">
      <c r="A75" s="123"/>
      <c r="B75" s="123"/>
      <c r="C75" s="123"/>
      <c r="D75" s="123"/>
      <c r="E75" s="155"/>
      <c r="F75" s="155"/>
      <c r="G75" s="155"/>
      <c r="H75" s="156"/>
      <c r="I75" s="156"/>
      <c r="J75" s="156"/>
      <c r="K75" s="156"/>
      <c r="L75" s="156"/>
      <c r="M75" s="156"/>
      <c r="N75" s="156"/>
      <c r="O75" s="156"/>
      <c r="P75" s="156"/>
      <c r="Q75" s="123"/>
      <c r="R75" s="123"/>
      <c r="S75" s="123"/>
      <c r="T75" s="123"/>
      <c r="U75" s="123"/>
      <c r="V75" s="123"/>
      <c r="W75" s="27"/>
      <c r="X75" s="13"/>
      <c r="Y75" s="13"/>
      <c r="Z75" s="13"/>
    </row>
    <row r="76" spans="1:26" ht="20.100000000000001" customHeight="1" x14ac:dyDescent="0.3">
      <c r="A76" s="123"/>
      <c r="B76" s="9"/>
      <c r="C76" s="9"/>
      <c r="D76" s="9"/>
      <c r="E76" s="157"/>
      <c r="F76" s="157"/>
      <c r="G76" s="157"/>
      <c r="H76" s="158"/>
      <c r="I76" s="158"/>
      <c r="J76" s="158"/>
      <c r="K76" s="158"/>
      <c r="L76" s="158"/>
      <c r="M76" s="158"/>
      <c r="N76" s="158"/>
      <c r="O76" s="158"/>
      <c r="P76" s="158"/>
      <c r="Q76" s="9"/>
      <c r="R76" s="9"/>
      <c r="S76" s="9"/>
      <c r="T76" s="9"/>
      <c r="U76" s="9"/>
      <c r="V76" s="9"/>
      <c r="W76" s="27"/>
      <c r="X76" s="13"/>
      <c r="Y76" s="13"/>
      <c r="Z76" s="13"/>
    </row>
    <row r="77" spans="1:26" ht="35.1" customHeight="1" x14ac:dyDescent="0.3">
      <c r="A77" s="13"/>
      <c r="B77" s="294" t="s">
        <v>53</v>
      </c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6"/>
      <c r="W77" s="27"/>
      <c r="X77" s="13"/>
      <c r="Y77" s="13"/>
      <c r="Z77" s="13"/>
    </row>
    <row r="78" spans="1:26" ht="20.100000000000001" customHeight="1" x14ac:dyDescent="0.3">
      <c r="A78" s="33"/>
      <c r="B78" s="119"/>
      <c r="C78" s="121"/>
      <c r="D78" s="121"/>
      <c r="E78" s="159"/>
      <c r="F78" s="159"/>
      <c r="G78" s="159"/>
      <c r="H78" s="160"/>
      <c r="I78" s="160"/>
      <c r="J78" s="160"/>
      <c r="K78" s="160"/>
      <c r="L78" s="160"/>
      <c r="M78" s="160"/>
      <c r="N78" s="160"/>
      <c r="O78" s="160"/>
      <c r="P78" s="160"/>
      <c r="Q78" s="121"/>
      <c r="R78" s="121"/>
      <c r="S78" s="121"/>
      <c r="T78" s="121"/>
      <c r="U78" s="121"/>
      <c r="V78" s="122"/>
      <c r="W78" s="27"/>
      <c r="X78" s="13"/>
      <c r="Y78" s="13"/>
      <c r="Z78" s="13"/>
    </row>
    <row r="79" spans="1:26" ht="20.100000000000001" customHeight="1" x14ac:dyDescent="0.3">
      <c r="A79" s="161"/>
      <c r="B79" s="299" t="s">
        <v>348</v>
      </c>
      <c r="C79" s="300"/>
      <c r="D79" s="300"/>
      <c r="E79" s="301"/>
      <c r="F79" s="162"/>
      <c r="G79" s="162"/>
      <c r="H79" s="163" t="s">
        <v>6</v>
      </c>
      <c r="I79" s="305"/>
      <c r="J79" s="306"/>
      <c r="K79" s="306"/>
      <c r="L79" s="306"/>
      <c r="M79" s="306"/>
      <c r="N79" s="306"/>
      <c r="O79" s="306"/>
      <c r="P79" s="307"/>
      <c r="Q79" s="102"/>
      <c r="R79" s="102"/>
      <c r="S79" s="102"/>
      <c r="T79" s="102"/>
      <c r="U79" s="102"/>
      <c r="V79" s="103"/>
      <c r="W79" s="27"/>
      <c r="X79" s="13"/>
      <c r="Y79" s="13"/>
      <c r="Z79" s="13"/>
    </row>
    <row r="80" spans="1:26" ht="20.100000000000001" customHeight="1" x14ac:dyDescent="0.3">
      <c r="A80" s="161"/>
      <c r="B80" s="302" t="s">
        <v>12</v>
      </c>
      <c r="C80" s="303"/>
      <c r="D80" s="303"/>
      <c r="E80" s="304"/>
      <c r="F80" s="164"/>
      <c r="G80" s="164"/>
      <c r="H80" s="165" t="s">
        <v>4</v>
      </c>
      <c r="I80" s="165"/>
      <c r="J80" s="156"/>
      <c r="K80" s="156"/>
      <c r="L80" s="156"/>
      <c r="M80" s="156"/>
      <c r="N80" s="156"/>
      <c r="O80" s="156"/>
      <c r="P80" s="156"/>
      <c r="Q80" s="123"/>
      <c r="R80" s="123"/>
      <c r="S80" s="123"/>
      <c r="T80" s="123"/>
      <c r="U80" s="123"/>
      <c r="V80" s="124"/>
      <c r="W80" s="27"/>
      <c r="X80" s="13"/>
      <c r="Y80" s="13"/>
      <c r="Z80" s="13"/>
    </row>
    <row r="81" spans="1:26" ht="20.100000000000001" customHeight="1" x14ac:dyDescent="0.3">
      <c r="A81" s="161"/>
      <c r="B81" s="302" t="s">
        <v>13</v>
      </c>
      <c r="C81" s="303"/>
      <c r="D81" s="303"/>
      <c r="E81" s="304"/>
      <c r="F81" s="164"/>
      <c r="G81" s="164"/>
      <c r="H81" s="165" t="s">
        <v>54</v>
      </c>
      <c r="I81" s="165"/>
      <c r="J81" s="156"/>
      <c r="K81" s="156"/>
      <c r="L81" s="156"/>
      <c r="M81" s="156"/>
      <c r="N81" s="156"/>
      <c r="O81" s="156"/>
      <c r="P81" s="156"/>
      <c r="Q81" s="123"/>
      <c r="R81" s="123"/>
      <c r="S81" s="123"/>
      <c r="T81" s="123"/>
      <c r="U81" s="123"/>
      <c r="V81" s="124"/>
      <c r="W81" s="27"/>
      <c r="X81" s="13"/>
      <c r="Y81" s="13"/>
      <c r="Z81" s="13"/>
    </row>
    <row r="82" spans="1:26" ht="20.100000000000001" customHeight="1" x14ac:dyDescent="0.3">
      <c r="A82" s="33"/>
      <c r="B82" s="135" t="s">
        <v>55</v>
      </c>
      <c r="C82" s="166"/>
      <c r="D82" s="166"/>
      <c r="E82" s="167"/>
      <c r="F82" s="167"/>
      <c r="G82" s="167"/>
      <c r="H82" s="168"/>
      <c r="I82" s="168"/>
      <c r="J82" s="156"/>
      <c r="K82" s="156"/>
      <c r="L82" s="156"/>
      <c r="M82" s="156"/>
      <c r="N82" s="156"/>
      <c r="O82" s="156"/>
      <c r="P82" s="156"/>
      <c r="Q82" s="123"/>
      <c r="R82" s="123"/>
      <c r="S82" s="123"/>
      <c r="T82" s="123"/>
      <c r="U82" s="123"/>
      <c r="V82" s="124"/>
      <c r="W82" s="27"/>
      <c r="X82" s="13"/>
      <c r="Y82" s="13"/>
      <c r="Z82" s="13"/>
    </row>
    <row r="83" spans="1:26" ht="20.100000000000001" customHeight="1" x14ac:dyDescent="0.3">
      <c r="A83" s="33"/>
      <c r="B83" s="135" t="s">
        <v>113</v>
      </c>
      <c r="C83" s="166"/>
      <c r="D83" s="166"/>
      <c r="E83" s="167"/>
      <c r="F83" s="167"/>
      <c r="G83" s="167"/>
      <c r="H83" s="168"/>
      <c r="I83" s="168"/>
      <c r="J83" s="156"/>
      <c r="K83" s="156"/>
      <c r="L83" s="156"/>
      <c r="M83" s="156"/>
      <c r="N83" s="156"/>
      <c r="O83" s="156"/>
      <c r="P83" s="156"/>
      <c r="Q83" s="123"/>
      <c r="R83" s="123"/>
      <c r="S83" s="123"/>
      <c r="T83" s="123"/>
      <c r="U83" s="123"/>
      <c r="V83" s="124"/>
      <c r="W83" s="27"/>
      <c r="X83" s="13"/>
      <c r="Y83" s="13"/>
      <c r="Z83" s="13"/>
    </row>
    <row r="84" spans="1:26" ht="20.100000000000001" customHeight="1" x14ac:dyDescent="0.3">
      <c r="A84" s="33"/>
      <c r="B84" s="135"/>
      <c r="C84" s="166"/>
      <c r="D84" s="166"/>
      <c r="E84" s="167"/>
      <c r="F84" s="167"/>
      <c r="G84" s="167"/>
      <c r="H84" s="168"/>
      <c r="I84" s="168"/>
      <c r="J84" s="156"/>
      <c r="K84" s="156"/>
      <c r="L84" s="156"/>
      <c r="M84" s="156"/>
      <c r="N84" s="156"/>
      <c r="O84" s="156"/>
      <c r="P84" s="156"/>
      <c r="Q84" s="123"/>
      <c r="R84" s="123"/>
      <c r="S84" s="123"/>
      <c r="T84" s="123"/>
      <c r="U84" s="123"/>
      <c r="V84" s="124"/>
      <c r="W84" s="27"/>
      <c r="X84" s="13"/>
      <c r="Y84" s="13"/>
      <c r="Z84" s="13"/>
    </row>
    <row r="85" spans="1:26" ht="20.100000000000001" customHeight="1" x14ac:dyDescent="0.3">
      <c r="A85" s="33"/>
      <c r="B85" s="135"/>
      <c r="C85" s="166"/>
      <c r="D85" s="166"/>
      <c r="E85" s="167"/>
      <c r="F85" s="167"/>
      <c r="G85" s="167"/>
      <c r="H85" s="168"/>
      <c r="I85" s="168"/>
      <c r="J85" s="156"/>
      <c r="K85" s="156"/>
      <c r="L85" s="156"/>
      <c r="M85" s="156"/>
      <c r="N85" s="156"/>
      <c r="O85" s="156"/>
      <c r="P85" s="156"/>
      <c r="Q85" s="123"/>
      <c r="R85" s="123"/>
      <c r="S85" s="123"/>
      <c r="T85" s="123"/>
      <c r="U85" s="123"/>
      <c r="V85" s="124"/>
      <c r="W85" s="27"/>
      <c r="X85" s="13"/>
      <c r="Y85" s="13"/>
      <c r="Z85" s="13"/>
    </row>
    <row r="86" spans="1:26" ht="20.100000000000001" customHeight="1" x14ac:dyDescent="0.3">
      <c r="A86" s="33"/>
      <c r="B86" s="169" t="s">
        <v>42</v>
      </c>
      <c r="C86" s="170"/>
      <c r="D86" s="170"/>
      <c r="E86" s="167"/>
      <c r="F86" s="167"/>
      <c r="G86" s="167"/>
      <c r="H86" s="168"/>
      <c r="I86" s="168"/>
      <c r="J86" s="156"/>
      <c r="K86" s="156"/>
      <c r="L86" s="156"/>
      <c r="M86" s="156"/>
      <c r="N86" s="156"/>
      <c r="O86" s="156"/>
      <c r="P86" s="156"/>
      <c r="Q86" s="123"/>
      <c r="R86" s="123"/>
      <c r="S86" s="123"/>
      <c r="T86" s="123"/>
      <c r="U86" s="123"/>
      <c r="V86" s="124"/>
      <c r="W86" s="27"/>
      <c r="X86" s="13"/>
      <c r="Y86" s="13"/>
      <c r="Z86" s="13"/>
    </row>
    <row r="87" spans="1:26" x14ac:dyDescent="0.3">
      <c r="A87" s="19"/>
      <c r="B87" s="171" t="s">
        <v>56</v>
      </c>
      <c r="C87" s="137" t="s">
        <v>57</v>
      </c>
      <c r="D87" s="137" t="s">
        <v>58</v>
      </c>
      <c r="E87" s="172"/>
      <c r="F87" s="172" t="s">
        <v>59</v>
      </c>
      <c r="G87" s="172" t="s">
        <v>60</v>
      </c>
      <c r="H87" s="173" t="s">
        <v>61</v>
      </c>
      <c r="I87" s="173" t="s">
        <v>62</v>
      </c>
      <c r="J87" s="173"/>
      <c r="K87" s="173"/>
      <c r="L87" s="173"/>
      <c r="M87" s="173"/>
      <c r="N87" s="173"/>
      <c r="O87" s="173"/>
      <c r="P87" s="173" t="s">
        <v>63</v>
      </c>
      <c r="Q87" s="137"/>
      <c r="R87" s="137"/>
      <c r="S87" s="137" t="s">
        <v>64</v>
      </c>
      <c r="T87" s="137"/>
      <c r="U87" s="137"/>
      <c r="V87" s="174" t="s">
        <v>65</v>
      </c>
      <c r="W87" s="27"/>
      <c r="X87" s="13"/>
      <c r="Y87" s="13"/>
      <c r="Z87" s="13"/>
    </row>
    <row r="88" spans="1:26" x14ac:dyDescent="0.3">
      <c r="A88" s="13"/>
      <c r="B88" s="175"/>
      <c r="C88" s="176"/>
      <c r="D88" s="291" t="s">
        <v>45</v>
      </c>
      <c r="E88" s="291"/>
      <c r="F88" s="141"/>
      <c r="G88" s="177"/>
      <c r="H88" s="141"/>
      <c r="I88" s="141"/>
      <c r="J88" s="142"/>
      <c r="K88" s="142"/>
      <c r="L88" s="177"/>
      <c r="M88" s="177"/>
      <c r="N88" s="177"/>
      <c r="O88" s="177"/>
      <c r="P88" s="177"/>
      <c r="Q88" s="177"/>
      <c r="R88" s="177"/>
      <c r="S88" s="177"/>
      <c r="T88" s="177"/>
      <c r="U88" s="177"/>
      <c r="V88" s="178"/>
      <c r="W88" s="27"/>
      <c r="X88" s="13"/>
      <c r="Y88" s="13"/>
      <c r="Z88" s="13"/>
    </row>
    <row r="89" spans="1:26" x14ac:dyDescent="0.3">
      <c r="A89" s="13"/>
      <c r="B89" s="52"/>
      <c r="C89" s="179" t="s">
        <v>88</v>
      </c>
      <c r="D89" s="292" t="s">
        <v>89</v>
      </c>
      <c r="E89" s="292"/>
      <c r="F89" s="55"/>
      <c r="G89" s="180"/>
      <c r="H89" s="55"/>
      <c r="I89" s="55"/>
      <c r="J89" s="145"/>
      <c r="K89" s="145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81"/>
      <c r="W89" s="27"/>
      <c r="X89" s="13"/>
      <c r="Y89" s="13"/>
      <c r="Z89" s="13"/>
    </row>
    <row r="90" spans="1:26" ht="24.9" customHeight="1" x14ac:dyDescent="0.3">
      <c r="A90" s="182"/>
      <c r="B90" s="183"/>
      <c r="C90" s="184" t="s">
        <v>120</v>
      </c>
      <c r="D90" s="293" t="s">
        <v>121</v>
      </c>
      <c r="E90" s="293"/>
      <c r="F90" s="185" t="s">
        <v>70</v>
      </c>
      <c r="G90" s="186">
        <v>3.6680000000000001</v>
      </c>
      <c r="H90" s="249">
        <v>0</v>
      </c>
      <c r="I90" s="185">
        <f>ROUND(G90*(H90),2)</f>
        <v>0</v>
      </c>
      <c r="J90" s="187">
        <f>ROUND(G90*(N90),2)</f>
        <v>503.54</v>
      </c>
      <c r="K90" s="145">
        <f>ROUND(G90*(O90),2)</f>
        <v>0</v>
      </c>
      <c r="L90" s="180">
        <f>ROUND(G90*(H90),2)</f>
        <v>0</v>
      </c>
      <c r="M90" s="180"/>
      <c r="N90" s="180">
        <v>137.28</v>
      </c>
      <c r="O90" s="180"/>
      <c r="P90" s="180">
        <v>2.2119</v>
      </c>
      <c r="Q90" s="180"/>
      <c r="R90" s="180">
        <v>2.2119</v>
      </c>
      <c r="S90" s="180">
        <f>ROUND(G90*(P90),3)</f>
        <v>8.1129999999999995</v>
      </c>
      <c r="T90" s="180"/>
      <c r="U90" s="180"/>
      <c r="V90" s="181">
        <f>ROUND(G90*(X90),3)</f>
        <v>0</v>
      </c>
      <c r="W90" s="27"/>
      <c r="X90" s="13">
        <v>0</v>
      </c>
      <c r="Y90" s="13"/>
      <c r="Z90" s="13">
        <v>0</v>
      </c>
    </row>
    <row r="91" spans="1:26" ht="24.9" customHeight="1" x14ac:dyDescent="0.3">
      <c r="A91" s="188"/>
      <c r="B91" s="189"/>
      <c r="C91" s="190" t="s">
        <v>122</v>
      </c>
      <c r="D91" s="286" t="s">
        <v>123</v>
      </c>
      <c r="E91" s="286"/>
      <c r="F91" s="191" t="s">
        <v>83</v>
      </c>
      <c r="G91" s="192">
        <v>13.440000000000001</v>
      </c>
      <c r="H91" s="250">
        <v>0</v>
      </c>
      <c r="I91" s="191">
        <f>ROUND(G91*(H91),2)</f>
        <v>0</v>
      </c>
      <c r="J91" s="193">
        <f>ROUND(G91*(N91),2)</f>
        <v>249.72</v>
      </c>
      <c r="K91" s="194">
        <f>ROUND(G91*(O91),2)</f>
        <v>0</v>
      </c>
      <c r="L91" s="195">
        <f>ROUND(G91*(H91),2)</f>
        <v>0</v>
      </c>
      <c r="M91" s="195"/>
      <c r="N91" s="195">
        <v>18.579999999999998</v>
      </c>
      <c r="O91" s="195"/>
      <c r="P91" s="195">
        <v>1.3256979999999999E-3</v>
      </c>
      <c r="Q91" s="195"/>
      <c r="R91" s="195">
        <v>1.3256979999999999E-3</v>
      </c>
      <c r="S91" s="195">
        <f>ROUND(G91*(P91),3)</f>
        <v>1.7999999999999999E-2</v>
      </c>
      <c r="T91" s="195"/>
      <c r="U91" s="195"/>
      <c r="V91" s="196">
        <f>ROUND(G91*(X91),3)</f>
        <v>0</v>
      </c>
      <c r="W91" s="197"/>
      <c r="X91" s="198">
        <v>0</v>
      </c>
      <c r="Y91" s="198"/>
      <c r="Z91" s="198">
        <v>0</v>
      </c>
    </row>
    <row r="92" spans="1:26" ht="24.9" customHeight="1" x14ac:dyDescent="0.3">
      <c r="A92" s="188"/>
      <c r="B92" s="189"/>
      <c r="C92" s="190" t="s">
        <v>124</v>
      </c>
      <c r="D92" s="286" t="s">
        <v>125</v>
      </c>
      <c r="E92" s="286"/>
      <c r="F92" s="191" t="s">
        <v>83</v>
      </c>
      <c r="G92" s="192">
        <v>13.44</v>
      </c>
      <c r="H92" s="250">
        <v>0</v>
      </c>
      <c r="I92" s="191">
        <f>ROUND(G92*(H92),2)</f>
        <v>0</v>
      </c>
      <c r="J92" s="193">
        <f>ROUND(G92*(N92),2)</f>
        <v>56.72</v>
      </c>
      <c r="K92" s="194">
        <f>ROUND(G92*(O92),2)</f>
        <v>0</v>
      </c>
      <c r="L92" s="195">
        <f>ROUND(G92*(H92),2)</f>
        <v>0</v>
      </c>
      <c r="M92" s="195"/>
      <c r="N92" s="195">
        <v>4.22</v>
      </c>
      <c r="O92" s="195"/>
      <c r="P92" s="195">
        <v>0</v>
      </c>
      <c r="Q92" s="195"/>
      <c r="R92" s="195">
        <v>0</v>
      </c>
      <c r="S92" s="195">
        <f>ROUND(G92*(P92),3)</f>
        <v>0</v>
      </c>
      <c r="T92" s="195"/>
      <c r="U92" s="195"/>
      <c r="V92" s="196">
        <f>ROUND(G92*(X92),3)</f>
        <v>0</v>
      </c>
      <c r="W92" s="197"/>
      <c r="X92" s="198">
        <v>0</v>
      </c>
      <c r="Y92" s="198"/>
      <c r="Z92" s="198">
        <v>0</v>
      </c>
    </row>
    <row r="93" spans="1:26" ht="24.9" customHeight="1" x14ac:dyDescent="0.3">
      <c r="A93" s="188"/>
      <c r="B93" s="189"/>
      <c r="C93" s="190" t="s">
        <v>126</v>
      </c>
      <c r="D93" s="286" t="s">
        <v>127</v>
      </c>
      <c r="E93" s="286"/>
      <c r="F93" s="191" t="s">
        <v>96</v>
      </c>
      <c r="G93" s="192">
        <v>0.29343999999999998</v>
      </c>
      <c r="H93" s="250">
        <v>0</v>
      </c>
      <c r="I93" s="191">
        <f>ROUND(G93*(H93),2)</f>
        <v>0</v>
      </c>
      <c r="J93" s="193">
        <f>ROUND(G93*(N93),2)</f>
        <v>556.58000000000004</v>
      </c>
      <c r="K93" s="194">
        <f>ROUND(G93*(O93),2)</f>
        <v>0</v>
      </c>
      <c r="L93" s="195">
        <f>ROUND(G93*(H93),2)</f>
        <v>0</v>
      </c>
      <c r="M93" s="195"/>
      <c r="N93" s="195">
        <v>1896.75</v>
      </c>
      <c r="O93" s="195"/>
      <c r="P93" s="195">
        <v>1.13453</v>
      </c>
      <c r="Q93" s="195"/>
      <c r="R93" s="195">
        <v>1.13453</v>
      </c>
      <c r="S93" s="195">
        <f>ROUND(G93*(P93),3)</f>
        <v>0.33300000000000002</v>
      </c>
      <c r="T93" s="195"/>
      <c r="U93" s="195"/>
      <c r="V93" s="196">
        <f>ROUND(G93*(X93),3)</f>
        <v>0</v>
      </c>
      <c r="W93" s="197"/>
      <c r="X93" s="198">
        <v>0</v>
      </c>
      <c r="Y93" s="198"/>
      <c r="Z93" s="198">
        <v>0</v>
      </c>
    </row>
    <row r="94" spans="1:26" x14ac:dyDescent="0.3">
      <c r="A94" s="198"/>
      <c r="B94" s="199"/>
      <c r="C94" s="200" t="s">
        <v>88</v>
      </c>
      <c r="D94" s="285" t="s">
        <v>89</v>
      </c>
      <c r="E94" s="285"/>
      <c r="F94" s="201"/>
      <c r="G94" s="195"/>
      <c r="H94" s="250"/>
      <c r="I94" s="202">
        <f>ROUND((SUM(I89:I93))/1,2)</f>
        <v>0</v>
      </c>
      <c r="J94" s="203"/>
      <c r="K94" s="203"/>
      <c r="L94" s="204">
        <f>ROUND((SUM(L89:L93))/1,2)</f>
        <v>0</v>
      </c>
      <c r="M94" s="204">
        <f>ROUND((SUM(M89:M93))/1,2)</f>
        <v>0</v>
      </c>
      <c r="N94" s="204"/>
      <c r="O94" s="204"/>
      <c r="P94" s="204"/>
      <c r="Q94" s="204"/>
      <c r="R94" s="204"/>
      <c r="S94" s="204">
        <f>ROUND((SUM(S89:S93))/1,2)</f>
        <v>8.4600000000000009</v>
      </c>
      <c r="T94" s="204"/>
      <c r="U94" s="204"/>
      <c r="V94" s="205">
        <f>ROUND((SUM(V89:V93))/1,2)</f>
        <v>0</v>
      </c>
      <c r="W94" s="197"/>
      <c r="X94" s="198"/>
      <c r="Y94" s="198"/>
      <c r="Z94" s="198"/>
    </row>
    <row r="95" spans="1:26" x14ac:dyDescent="0.3">
      <c r="A95" s="198"/>
      <c r="B95" s="199"/>
      <c r="C95" s="206"/>
      <c r="D95" s="287"/>
      <c r="E95" s="287"/>
      <c r="F95" s="201"/>
      <c r="G95" s="195"/>
      <c r="H95" s="250"/>
      <c r="I95" s="201"/>
      <c r="J95" s="194"/>
      <c r="K95" s="194"/>
      <c r="L95" s="195"/>
      <c r="M95" s="195"/>
      <c r="N95" s="195"/>
      <c r="O95" s="195"/>
      <c r="P95" s="195"/>
      <c r="Q95" s="195"/>
      <c r="R95" s="195"/>
      <c r="S95" s="195"/>
      <c r="T95" s="195"/>
      <c r="U95" s="195"/>
      <c r="V95" s="196"/>
      <c r="W95" s="197"/>
      <c r="X95" s="198"/>
      <c r="Y95" s="198"/>
      <c r="Z95" s="198"/>
    </row>
    <row r="96" spans="1:26" x14ac:dyDescent="0.3">
      <c r="A96" s="198"/>
      <c r="B96" s="199"/>
      <c r="C96" s="200" t="s">
        <v>128</v>
      </c>
      <c r="D96" s="285" t="s">
        <v>129</v>
      </c>
      <c r="E96" s="285"/>
      <c r="F96" s="201"/>
      <c r="G96" s="195"/>
      <c r="H96" s="250"/>
      <c r="I96" s="201"/>
      <c r="J96" s="194"/>
      <c r="K96" s="194"/>
      <c r="L96" s="195"/>
      <c r="M96" s="195"/>
      <c r="N96" s="195"/>
      <c r="O96" s="195"/>
      <c r="P96" s="195"/>
      <c r="Q96" s="195"/>
      <c r="R96" s="195"/>
      <c r="S96" s="195"/>
      <c r="T96" s="195"/>
      <c r="U96" s="195"/>
      <c r="V96" s="196"/>
      <c r="W96" s="197"/>
      <c r="X96" s="198"/>
      <c r="Y96" s="198"/>
      <c r="Z96" s="198"/>
    </row>
    <row r="97" spans="1:26" ht="24.9" customHeight="1" x14ac:dyDescent="0.3">
      <c r="A97" s="188"/>
      <c r="B97" s="189"/>
      <c r="C97" s="190" t="s">
        <v>130</v>
      </c>
      <c r="D97" s="286" t="s">
        <v>131</v>
      </c>
      <c r="E97" s="286"/>
      <c r="F97" s="191" t="s">
        <v>83</v>
      </c>
      <c r="G97" s="192">
        <v>160</v>
      </c>
      <c r="H97" s="250">
        <v>0</v>
      </c>
      <c r="I97" s="191">
        <f>ROUND(G97*(H97),2)</f>
        <v>0</v>
      </c>
      <c r="J97" s="193">
        <f>ROUND(G97*(N97),2)</f>
        <v>324.8</v>
      </c>
      <c r="K97" s="194">
        <f>ROUND(G97*(O97),2)</f>
        <v>0</v>
      </c>
      <c r="L97" s="195">
        <f>ROUND(G97*(H97),2)</f>
        <v>0</v>
      </c>
      <c r="M97" s="195"/>
      <c r="N97" s="195">
        <v>2.0299999999999998</v>
      </c>
      <c r="O97" s="195"/>
      <c r="P97" s="195">
        <v>2.7999999999999998E-4</v>
      </c>
      <c r="Q97" s="195"/>
      <c r="R97" s="195">
        <v>2.7999999999999998E-4</v>
      </c>
      <c r="S97" s="195">
        <f>ROUND(G97*(P97),3)</f>
        <v>4.4999999999999998E-2</v>
      </c>
      <c r="T97" s="195"/>
      <c r="U97" s="195"/>
      <c r="V97" s="196">
        <f>ROUND(G97*(X97),3)</f>
        <v>0</v>
      </c>
      <c r="W97" s="197"/>
      <c r="X97" s="198">
        <v>0</v>
      </c>
      <c r="Y97" s="198"/>
      <c r="Z97" s="198">
        <v>0</v>
      </c>
    </row>
    <row r="98" spans="1:26" ht="35.1" customHeight="1" x14ac:dyDescent="0.3">
      <c r="A98" s="215"/>
      <c r="B98" s="216"/>
      <c r="C98" s="217" t="s">
        <v>132</v>
      </c>
      <c r="D98" s="347" t="s">
        <v>133</v>
      </c>
      <c r="E98" s="347"/>
      <c r="F98" s="218" t="s">
        <v>134</v>
      </c>
      <c r="G98" s="219">
        <v>176</v>
      </c>
      <c r="H98" s="250">
        <v>0</v>
      </c>
      <c r="I98" s="218">
        <f>ROUND(G98*(H98),2)</f>
        <v>0</v>
      </c>
      <c r="J98" s="220">
        <f>ROUND(G98*(N98),2)</f>
        <v>325.60000000000002</v>
      </c>
      <c r="K98" s="194">
        <f>ROUND(G98*(O98),2)</f>
        <v>0</v>
      </c>
      <c r="L98" s="195"/>
      <c r="M98" s="195">
        <f>ROUND(G98*(H98),2)</f>
        <v>0</v>
      </c>
      <c r="N98" s="195">
        <v>1.85</v>
      </c>
      <c r="O98" s="195"/>
      <c r="P98" s="195">
        <v>0</v>
      </c>
      <c r="Q98" s="195"/>
      <c r="R98" s="195">
        <v>0</v>
      </c>
      <c r="S98" s="195">
        <f>ROUND(G98*(P98),3)</f>
        <v>0</v>
      </c>
      <c r="T98" s="195"/>
      <c r="U98" s="195"/>
      <c r="V98" s="196">
        <f>ROUND(G98*(X98),3)</f>
        <v>0</v>
      </c>
      <c r="W98" s="197"/>
      <c r="X98" s="198">
        <v>0</v>
      </c>
      <c r="Y98" s="198"/>
      <c r="Z98" s="198">
        <v>0</v>
      </c>
    </row>
    <row r="99" spans="1:26" x14ac:dyDescent="0.3">
      <c r="A99" s="198"/>
      <c r="B99" s="199"/>
      <c r="C99" s="200" t="s">
        <v>128</v>
      </c>
      <c r="D99" s="285" t="s">
        <v>129</v>
      </c>
      <c r="E99" s="285"/>
      <c r="F99" s="201"/>
      <c r="G99" s="195"/>
      <c r="H99" s="250"/>
      <c r="I99" s="202">
        <f>ROUND((SUM(I96:I98))/1,2)</f>
        <v>0</v>
      </c>
      <c r="J99" s="203"/>
      <c r="K99" s="203"/>
      <c r="L99" s="204">
        <f>ROUND((SUM(L96:L98))/1,2)</f>
        <v>0</v>
      </c>
      <c r="M99" s="204">
        <f>ROUND((SUM(M96:M98))/1,2)</f>
        <v>0</v>
      </c>
      <c r="N99" s="204"/>
      <c r="O99" s="204"/>
      <c r="P99" s="204"/>
      <c r="Q99" s="204"/>
      <c r="R99" s="204"/>
      <c r="S99" s="204">
        <f>ROUND((SUM(S96:S98))/1,2)</f>
        <v>0.05</v>
      </c>
      <c r="T99" s="204"/>
      <c r="U99" s="204"/>
      <c r="V99" s="205">
        <f>ROUND((SUM(V96:V98))/1,2)</f>
        <v>0</v>
      </c>
      <c r="W99" s="197"/>
      <c r="X99" s="198"/>
      <c r="Y99" s="198"/>
      <c r="Z99" s="198"/>
    </row>
    <row r="100" spans="1:26" x14ac:dyDescent="0.3">
      <c r="A100" s="198"/>
      <c r="B100" s="199"/>
      <c r="C100" s="206"/>
      <c r="D100" s="287"/>
      <c r="E100" s="287"/>
      <c r="F100" s="201"/>
      <c r="G100" s="195"/>
      <c r="H100" s="250"/>
      <c r="I100" s="201"/>
      <c r="J100" s="194"/>
      <c r="K100" s="194"/>
      <c r="L100" s="195"/>
      <c r="M100" s="195"/>
      <c r="N100" s="195"/>
      <c r="O100" s="195"/>
      <c r="P100" s="195"/>
      <c r="Q100" s="195"/>
      <c r="R100" s="195"/>
      <c r="S100" s="195"/>
      <c r="T100" s="195"/>
      <c r="U100" s="195"/>
      <c r="V100" s="196"/>
      <c r="W100" s="197"/>
      <c r="X100" s="198"/>
      <c r="Y100" s="198"/>
      <c r="Z100" s="198"/>
    </row>
    <row r="101" spans="1:26" x14ac:dyDescent="0.3">
      <c r="A101" s="198"/>
      <c r="B101" s="199"/>
      <c r="C101" s="200" t="s">
        <v>135</v>
      </c>
      <c r="D101" s="285" t="s">
        <v>136</v>
      </c>
      <c r="E101" s="285"/>
      <c r="F101" s="201"/>
      <c r="G101" s="195"/>
      <c r="H101" s="250"/>
      <c r="I101" s="201"/>
      <c r="J101" s="194"/>
      <c r="K101" s="194"/>
      <c r="L101" s="195"/>
      <c r="M101" s="195"/>
      <c r="N101" s="195"/>
      <c r="O101" s="195"/>
      <c r="P101" s="195"/>
      <c r="Q101" s="195"/>
      <c r="R101" s="195"/>
      <c r="S101" s="195"/>
      <c r="T101" s="195"/>
      <c r="U101" s="195"/>
      <c r="V101" s="196"/>
      <c r="W101" s="197"/>
      <c r="X101" s="198"/>
      <c r="Y101" s="198"/>
      <c r="Z101" s="198"/>
    </row>
    <row r="102" spans="1:26" ht="24.9" customHeight="1" x14ac:dyDescent="0.3">
      <c r="A102" s="188"/>
      <c r="B102" s="189"/>
      <c r="C102" s="190" t="s">
        <v>137</v>
      </c>
      <c r="D102" s="286" t="s">
        <v>138</v>
      </c>
      <c r="E102" s="286"/>
      <c r="F102" s="191" t="s">
        <v>83</v>
      </c>
      <c r="G102" s="192">
        <v>50</v>
      </c>
      <c r="H102" s="250">
        <v>0</v>
      </c>
      <c r="I102" s="191">
        <f>ROUND(G102*(H102),2)</f>
        <v>0</v>
      </c>
      <c r="J102" s="193">
        <f>ROUND(G102*(N102),2)</f>
        <v>1275</v>
      </c>
      <c r="K102" s="194">
        <f>ROUND(G102*(O102),2)</f>
        <v>0</v>
      </c>
      <c r="L102" s="195">
        <f>ROUND(G102*(H102),2)</f>
        <v>0</v>
      </c>
      <c r="M102" s="195"/>
      <c r="N102" s="195">
        <v>25.5</v>
      </c>
      <c r="O102" s="195"/>
      <c r="P102" s="195">
        <v>0.15842999999999999</v>
      </c>
      <c r="Q102" s="195"/>
      <c r="R102" s="195">
        <v>0.15842999999999999</v>
      </c>
      <c r="S102" s="195">
        <f>ROUND(G102*(P102),3)</f>
        <v>7.9219999999999997</v>
      </c>
      <c r="T102" s="195"/>
      <c r="U102" s="195"/>
      <c r="V102" s="196">
        <f>ROUND(G102*(X102),3)</f>
        <v>0</v>
      </c>
      <c r="W102" s="197"/>
      <c r="X102" s="198">
        <v>0</v>
      </c>
      <c r="Y102" s="198"/>
      <c r="Z102" s="198">
        <v>0</v>
      </c>
    </row>
    <row r="103" spans="1:26" ht="35.1" customHeight="1" x14ac:dyDescent="0.3">
      <c r="A103" s="188"/>
      <c r="B103" s="189"/>
      <c r="C103" s="190" t="s">
        <v>139</v>
      </c>
      <c r="D103" s="286" t="s">
        <v>140</v>
      </c>
      <c r="E103" s="286"/>
      <c r="F103" s="191" t="s">
        <v>83</v>
      </c>
      <c r="G103" s="192">
        <v>50</v>
      </c>
      <c r="H103" s="250">
        <v>0</v>
      </c>
      <c r="I103" s="191">
        <f>ROUND(G103*(H103),2)</f>
        <v>0</v>
      </c>
      <c r="J103" s="193">
        <f>ROUND(G103*(N103),2)</f>
        <v>692.5</v>
      </c>
      <c r="K103" s="194">
        <f>ROUND(G103*(O103),2)</f>
        <v>0</v>
      </c>
      <c r="L103" s="195">
        <f>ROUND(G103*(H103),2)</f>
        <v>0</v>
      </c>
      <c r="M103" s="195"/>
      <c r="N103" s="195">
        <v>13.85</v>
      </c>
      <c r="O103" s="195"/>
      <c r="P103" s="195">
        <v>9.9150000000000002E-2</v>
      </c>
      <c r="Q103" s="195"/>
      <c r="R103" s="195">
        <v>9.9150000000000002E-2</v>
      </c>
      <c r="S103" s="195">
        <f>ROUND(G103*(P103),3)</f>
        <v>4.9580000000000002</v>
      </c>
      <c r="T103" s="195"/>
      <c r="U103" s="195"/>
      <c r="V103" s="196">
        <f>ROUND(G103*(X103),3)</f>
        <v>0</v>
      </c>
      <c r="W103" s="197"/>
      <c r="X103" s="198">
        <v>0</v>
      </c>
      <c r="Y103" s="198"/>
      <c r="Z103" s="198">
        <v>0</v>
      </c>
    </row>
    <row r="104" spans="1:26" ht="24.9" customHeight="1" x14ac:dyDescent="0.3">
      <c r="A104" s="188"/>
      <c r="B104" s="189"/>
      <c r="C104" s="190" t="s">
        <v>141</v>
      </c>
      <c r="D104" s="286" t="s">
        <v>142</v>
      </c>
      <c r="E104" s="286"/>
      <c r="F104" s="191" t="s">
        <v>83</v>
      </c>
      <c r="G104" s="192">
        <v>160</v>
      </c>
      <c r="H104" s="250">
        <v>0</v>
      </c>
      <c r="I104" s="191">
        <f>ROUND(G104*(H104),2)</f>
        <v>0</v>
      </c>
      <c r="J104" s="193">
        <f>ROUND(G104*(N104),2)</f>
        <v>520</v>
      </c>
      <c r="K104" s="194">
        <f>ROUND(G104*(O104),2)</f>
        <v>0</v>
      </c>
      <c r="L104" s="195">
        <f>ROUND(G104*(H104),2)</f>
        <v>0</v>
      </c>
      <c r="M104" s="195"/>
      <c r="N104" s="195">
        <v>3.25</v>
      </c>
      <c r="O104" s="195"/>
      <c r="P104" s="195">
        <v>0.1012</v>
      </c>
      <c r="Q104" s="195"/>
      <c r="R104" s="195">
        <v>0.1012</v>
      </c>
      <c r="S104" s="195">
        <f>ROUND(G104*(P104),3)</f>
        <v>16.192</v>
      </c>
      <c r="T104" s="195"/>
      <c r="U104" s="195"/>
      <c r="V104" s="196">
        <f>ROUND(G104*(X104),3)</f>
        <v>0</v>
      </c>
      <c r="W104" s="197"/>
      <c r="X104" s="198">
        <v>0</v>
      </c>
      <c r="Y104" s="198"/>
      <c r="Z104" s="198">
        <v>0</v>
      </c>
    </row>
    <row r="105" spans="1:26" ht="24.9" customHeight="1" x14ac:dyDescent="0.3">
      <c r="A105" s="188"/>
      <c r="B105" s="189"/>
      <c r="C105" s="190" t="s">
        <v>143</v>
      </c>
      <c r="D105" s="286" t="s">
        <v>144</v>
      </c>
      <c r="E105" s="286"/>
      <c r="F105" s="191" t="s">
        <v>83</v>
      </c>
      <c r="G105" s="192">
        <v>160</v>
      </c>
      <c r="H105" s="250">
        <v>0</v>
      </c>
      <c r="I105" s="191">
        <f>ROUND(G105*(H105),2)</f>
        <v>0</v>
      </c>
      <c r="J105" s="193">
        <f>ROUND(G105*(N105),2)</f>
        <v>1256</v>
      </c>
      <c r="K105" s="194">
        <f>ROUND(G105*(O105),2)</f>
        <v>0</v>
      </c>
      <c r="L105" s="195">
        <f>ROUND(G105*(H105),2)</f>
        <v>0</v>
      </c>
      <c r="M105" s="195"/>
      <c r="N105" s="195">
        <v>7.85</v>
      </c>
      <c r="O105" s="195"/>
      <c r="P105" s="195">
        <v>0.29160000000000003</v>
      </c>
      <c r="Q105" s="195"/>
      <c r="R105" s="195">
        <v>0.29160000000000003</v>
      </c>
      <c r="S105" s="195">
        <f>ROUND(G105*(P105),3)</f>
        <v>46.655999999999999</v>
      </c>
      <c r="T105" s="195"/>
      <c r="U105" s="195"/>
      <c r="V105" s="196">
        <f>ROUND(G105*(X105),3)</f>
        <v>0</v>
      </c>
      <c r="W105" s="197"/>
      <c r="X105" s="198">
        <v>0</v>
      </c>
      <c r="Y105" s="198"/>
      <c r="Z105" s="198">
        <v>0</v>
      </c>
    </row>
    <row r="106" spans="1:26" x14ac:dyDescent="0.3">
      <c r="A106" s="198"/>
      <c r="B106" s="199"/>
      <c r="C106" s="200" t="s">
        <v>135</v>
      </c>
      <c r="D106" s="285" t="s">
        <v>136</v>
      </c>
      <c r="E106" s="285"/>
      <c r="F106" s="201"/>
      <c r="G106" s="195"/>
      <c r="H106" s="250"/>
      <c r="I106" s="202">
        <f>ROUND((SUM(I101:I105))/1,2)</f>
        <v>0</v>
      </c>
      <c r="J106" s="203"/>
      <c r="K106" s="203"/>
      <c r="L106" s="204">
        <f>ROUND((SUM(L101:L105))/1,2)</f>
        <v>0</v>
      </c>
      <c r="M106" s="204">
        <f>ROUND((SUM(M101:M105))/1,2)</f>
        <v>0</v>
      </c>
      <c r="N106" s="204"/>
      <c r="O106" s="204"/>
      <c r="P106" s="204"/>
      <c r="Q106" s="204"/>
      <c r="R106" s="204"/>
      <c r="S106" s="204">
        <f>ROUND((SUM(S101:S105))/1,2)</f>
        <v>75.73</v>
      </c>
      <c r="T106" s="204"/>
      <c r="U106" s="204"/>
      <c r="V106" s="205">
        <f>ROUND((SUM(V101:V105))/1,2)</f>
        <v>0</v>
      </c>
      <c r="W106" s="197"/>
      <c r="X106" s="198"/>
      <c r="Y106" s="198"/>
      <c r="Z106" s="198"/>
    </row>
    <row r="107" spans="1:26" x14ac:dyDescent="0.3">
      <c r="A107" s="198"/>
      <c r="B107" s="199"/>
      <c r="C107" s="206"/>
      <c r="D107" s="287"/>
      <c r="E107" s="287"/>
      <c r="F107" s="201"/>
      <c r="G107" s="195"/>
      <c r="H107" s="250"/>
      <c r="I107" s="201"/>
      <c r="J107" s="194"/>
      <c r="K107" s="194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6"/>
      <c r="W107" s="197"/>
      <c r="X107" s="198"/>
      <c r="Y107" s="198"/>
      <c r="Z107" s="198"/>
    </row>
    <row r="108" spans="1:26" x14ac:dyDescent="0.3">
      <c r="A108" s="198"/>
      <c r="B108" s="199"/>
      <c r="C108" s="200" t="s">
        <v>101</v>
      </c>
      <c r="D108" s="285" t="s">
        <v>102</v>
      </c>
      <c r="E108" s="285"/>
      <c r="F108" s="201"/>
      <c r="G108" s="195"/>
      <c r="H108" s="250"/>
      <c r="I108" s="201"/>
      <c r="J108" s="194"/>
      <c r="K108" s="194"/>
      <c r="L108" s="195"/>
      <c r="M108" s="195"/>
      <c r="N108" s="195"/>
      <c r="O108" s="195"/>
      <c r="P108" s="195"/>
      <c r="Q108" s="195"/>
      <c r="R108" s="195"/>
      <c r="S108" s="195"/>
      <c r="T108" s="195"/>
      <c r="U108" s="195"/>
      <c r="V108" s="196"/>
      <c r="W108" s="197"/>
      <c r="X108" s="198"/>
      <c r="Y108" s="198"/>
      <c r="Z108" s="198"/>
    </row>
    <row r="109" spans="1:26" ht="24.9" customHeight="1" x14ac:dyDescent="0.3">
      <c r="A109" s="188"/>
      <c r="B109" s="189"/>
      <c r="C109" s="190" t="s">
        <v>145</v>
      </c>
      <c r="D109" s="286" t="s">
        <v>146</v>
      </c>
      <c r="E109" s="286"/>
      <c r="F109" s="208" t="s">
        <v>147</v>
      </c>
      <c r="G109" s="192">
        <v>30.8</v>
      </c>
      <c r="H109" s="250">
        <v>0</v>
      </c>
      <c r="I109" s="191">
        <f>ROUND(G109*(H109),2)</f>
        <v>0</v>
      </c>
      <c r="J109" s="208">
        <f>ROUND(G109*(N109),2)</f>
        <v>274.43</v>
      </c>
      <c r="K109" s="198">
        <f>ROUND(G109*(O109),2)</f>
        <v>0</v>
      </c>
      <c r="L109" s="195">
        <f>ROUND(G109*(H109),2)</f>
        <v>0</v>
      </c>
      <c r="M109" s="195"/>
      <c r="N109" s="195">
        <v>8.91</v>
      </c>
      <c r="O109" s="195"/>
      <c r="P109" s="195">
        <v>3.0000000000000001E-5</v>
      </c>
      <c r="Q109" s="195"/>
      <c r="R109" s="195">
        <v>3.0000000000000001E-5</v>
      </c>
      <c r="S109" s="195">
        <f>ROUND(G109*(P109),3)</f>
        <v>1E-3</v>
      </c>
      <c r="T109" s="195"/>
      <c r="U109" s="195"/>
      <c r="V109" s="196">
        <f>ROUND(G109*(X109),3)</f>
        <v>0</v>
      </c>
      <c r="W109" s="197"/>
      <c r="X109" s="198">
        <v>0</v>
      </c>
      <c r="Y109" s="198"/>
      <c r="Z109" s="198">
        <v>0</v>
      </c>
    </row>
    <row r="110" spans="1:26" ht="24.9" customHeight="1" x14ac:dyDescent="0.3">
      <c r="A110" s="188"/>
      <c r="B110" s="189"/>
      <c r="C110" s="190" t="s">
        <v>148</v>
      </c>
      <c r="D110" s="286" t="s">
        <v>149</v>
      </c>
      <c r="E110" s="286"/>
      <c r="F110" s="208" t="s">
        <v>96</v>
      </c>
      <c r="G110" s="192">
        <v>2.7720000000000002E-2</v>
      </c>
      <c r="H110" s="250">
        <v>0</v>
      </c>
      <c r="I110" s="191">
        <f>ROUND(G110*(H110),2)</f>
        <v>0</v>
      </c>
      <c r="J110" s="208">
        <f>ROUND(G110*(N110),2)</f>
        <v>0.48</v>
      </c>
      <c r="K110" s="198">
        <f>ROUND(G110*(O110),2)</f>
        <v>0</v>
      </c>
      <c r="L110" s="195">
        <f>ROUND(G110*(H110),2)</f>
        <v>0</v>
      </c>
      <c r="M110" s="195"/>
      <c r="N110" s="195">
        <v>17.47</v>
      </c>
      <c r="O110" s="195"/>
      <c r="P110" s="195">
        <v>0</v>
      </c>
      <c r="Q110" s="195"/>
      <c r="R110" s="195">
        <v>0</v>
      </c>
      <c r="S110" s="195">
        <f>ROUND(G110*(P110),3)</f>
        <v>0</v>
      </c>
      <c r="T110" s="195"/>
      <c r="U110" s="195"/>
      <c r="V110" s="196">
        <f>ROUND(G110*(X110),3)</f>
        <v>0</v>
      </c>
      <c r="W110" s="197"/>
      <c r="X110" s="198">
        <v>0</v>
      </c>
      <c r="Y110" s="198"/>
      <c r="Z110" s="198">
        <v>0</v>
      </c>
    </row>
    <row r="111" spans="1:26" ht="24.9" customHeight="1" x14ac:dyDescent="0.3">
      <c r="A111" s="188"/>
      <c r="B111" s="189"/>
      <c r="C111" s="190" t="s">
        <v>150</v>
      </c>
      <c r="D111" s="286" t="s">
        <v>151</v>
      </c>
      <c r="E111" s="286"/>
      <c r="F111" s="208" t="s">
        <v>96</v>
      </c>
      <c r="G111" s="192">
        <v>2.8000000000000001E-2</v>
      </c>
      <c r="H111" s="250">
        <v>0</v>
      </c>
      <c r="I111" s="191">
        <f>ROUND(G111*(H111),2)</f>
        <v>0</v>
      </c>
      <c r="J111" s="208">
        <f>ROUND(G111*(N111),2)</f>
        <v>1.82</v>
      </c>
      <c r="K111" s="198">
        <f>ROUND(G111*(O111),2)</f>
        <v>0</v>
      </c>
      <c r="L111" s="195">
        <f>ROUND(G111*(H111),2)</f>
        <v>0</v>
      </c>
      <c r="M111" s="195"/>
      <c r="N111" s="195">
        <v>65</v>
      </c>
      <c r="O111" s="195"/>
      <c r="P111" s="195">
        <v>0</v>
      </c>
      <c r="Q111" s="195"/>
      <c r="R111" s="195">
        <v>0</v>
      </c>
      <c r="S111" s="195">
        <f>ROUND(G111*(P111),3)</f>
        <v>0</v>
      </c>
      <c r="T111" s="195"/>
      <c r="U111" s="195"/>
      <c r="V111" s="196">
        <f>ROUND(G111*(X111),3)</f>
        <v>0</v>
      </c>
      <c r="W111" s="197"/>
      <c r="X111" s="198">
        <v>0</v>
      </c>
      <c r="Y111" s="198"/>
      <c r="Z111" s="198">
        <v>0</v>
      </c>
    </row>
    <row r="112" spans="1:26" x14ac:dyDescent="0.3">
      <c r="A112" s="198"/>
      <c r="B112" s="199"/>
      <c r="C112" s="200" t="s">
        <v>101</v>
      </c>
      <c r="D112" s="285" t="s">
        <v>102</v>
      </c>
      <c r="E112" s="285"/>
      <c r="F112" s="198"/>
      <c r="G112" s="195"/>
      <c r="H112" s="250"/>
      <c r="I112" s="202">
        <f>ROUND((SUM(I108:I111))/1,2)</f>
        <v>0</v>
      </c>
      <c r="J112" s="207"/>
      <c r="K112" s="207"/>
      <c r="L112" s="204">
        <f>ROUND((SUM(L108:L111))/1,2)</f>
        <v>0</v>
      </c>
      <c r="M112" s="204">
        <f>ROUND((SUM(M108:M111))/1,2)</f>
        <v>0</v>
      </c>
      <c r="N112" s="204"/>
      <c r="O112" s="204"/>
      <c r="P112" s="204"/>
      <c r="Q112" s="204"/>
      <c r="R112" s="204"/>
      <c r="S112" s="204">
        <f>ROUND((SUM(S108:S111))/1,2)</f>
        <v>0</v>
      </c>
      <c r="T112" s="204"/>
      <c r="U112" s="204"/>
      <c r="V112" s="205">
        <f>ROUND((SUM(V108:V111))/1,2)</f>
        <v>0</v>
      </c>
      <c r="W112" s="197"/>
      <c r="X112" s="198"/>
      <c r="Y112" s="198"/>
      <c r="Z112" s="198"/>
    </row>
    <row r="113" spans="1:26" x14ac:dyDescent="0.3">
      <c r="A113" s="198"/>
      <c r="B113" s="199"/>
      <c r="C113" s="206"/>
      <c r="D113" s="287"/>
      <c r="E113" s="287"/>
      <c r="F113" s="198"/>
      <c r="G113" s="195"/>
      <c r="H113" s="250"/>
      <c r="I113" s="201"/>
      <c r="J113" s="198"/>
      <c r="K113" s="198"/>
      <c r="L113" s="195"/>
      <c r="M113" s="195"/>
      <c r="N113" s="195"/>
      <c r="O113" s="195"/>
      <c r="P113" s="195"/>
      <c r="Q113" s="195"/>
      <c r="R113" s="195"/>
      <c r="S113" s="195"/>
      <c r="T113" s="195"/>
      <c r="U113" s="195"/>
      <c r="V113" s="196"/>
      <c r="W113" s="197"/>
      <c r="X113" s="198"/>
      <c r="Y113" s="198"/>
      <c r="Z113" s="198"/>
    </row>
    <row r="114" spans="1:26" x14ac:dyDescent="0.3">
      <c r="A114" s="198"/>
      <c r="B114" s="199"/>
      <c r="C114" s="200" t="s">
        <v>107</v>
      </c>
      <c r="D114" s="285" t="s">
        <v>108</v>
      </c>
      <c r="E114" s="285"/>
      <c r="F114" s="198"/>
      <c r="G114" s="195"/>
      <c r="H114" s="250"/>
      <c r="I114" s="201"/>
      <c r="J114" s="198"/>
      <c r="K114" s="198"/>
      <c r="L114" s="195"/>
      <c r="M114" s="195"/>
      <c r="N114" s="195"/>
      <c r="O114" s="195"/>
      <c r="P114" s="195"/>
      <c r="Q114" s="195"/>
      <c r="R114" s="195"/>
      <c r="S114" s="195"/>
      <c r="T114" s="195"/>
      <c r="U114" s="195"/>
      <c r="V114" s="196"/>
      <c r="W114" s="197"/>
      <c r="X114" s="198"/>
      <c r="Y114" s="198"/>
      <c r="Z114" s="198"/>
    </row>
    <row r="115" spans="1:26" ht="24.9" customHeight="1" x14ac:dyDescent="0.3">
      <c r="A115" s="188"/>
      <c r="B115" s="189"/>
      <c r="C115" s="190" t="s">
        <v>152</v>
      </c>
      <c r="D115" s="286" t="s">
        <v>153</v>
      </c>
      <c r="E115" s="286"/>
      <c r="F115" s="208" t="s">
        <v>96</v>
      </c>
      <c r="G115" s="192">
        <v>84.236999999999995</v>
      </c>
      <c r="H115" s="250">
        <v>0</v>
      </c>
      <c r="I115" s="191">
        <f>ROUND(G115*(H115),2)</f>
        <v>0</v>
      </c>
      <c r="J115" s="208">
        <f>ROUND(G115*(N115),2)</f>
        <v>892.07</v>
      </c>
      <c r="K115" s="198">
        <f>ROUND(G115*(O115),2)</f>
        <v>0</v>
      </c>
      <c r="L115" s="195">
        <f>ROUND(G115*(H115),2)</f>
        <v>0</v>
      </c>
      <c r="M115" s="195"/>
      <c r="N115" s="195">
        <v>10.59</v>
      </c>
      <c r="O115" s="195"/>
      <c r="P115" s="195">
        <v>0</v>
      </c>
      <c r="Q115" s="195"/>
      <c r="R115" s="195">
        <v>0</v>
      </c>
      <c r="S115" s="195">
        <f>ROUND(G115*(P115),3)</f>
        <v>0</v>
      </c>
      <c r="T115" s="195"/>
      <c r="U115" s="195"/>
      <c r="V115" s="196">
        <f>ROUND(G115*(X115),3)</f>
        <v>0</v>
      </c>
      <c r="W115" s="197"/>
      <c r="X115" s="198">
        <v>0</v>
      </c>
      <c r="Y115" s="198"/>
      <c r="Z115" s="198">
        <v>0</v>
      </c>
    </row>
    <row r="116" spans="1:26" x14ac:dyDescent="0.3">
      <c r="A116" s="198"/>
      <c r="B116" s="199"/>
      <c r="C116" s="200" t="s">
        <v>107</v>
      </c>
      <c r="D116" s="285" t="s">
        <v>108</v>
      </c>
      <c r="E116" s="285"/>
      <c r="F116" s="198"/>
      <c r="G116" s="195"/>
      <c r="H116" s="250"/>
      <c r="I116" s="202">
        <f>ROUND((SUM(I114:I115))/1,2)</f>
        <v>0</v>
      </c>
      <c r="J116" s="207"/>
      <c r="K116" s="207"/>
      <c r="L116" s="204">
        <f>ROUND((SUM(L114:L115))/1,2)</f>
        <v>0</v>
      </c>
      <c r="M116" s="204">
        <f>ROUND((SUM(M114:M115))/1,2)</f>
        <v>0</v>
      </c>
      <c r="N116" s="204"/>
      <c r="O116" s="204"/>
      <c r="P116" s="204"/>
      <c r="Q116" s="204"/>
      <c r="R116" s="204"/>
      <c r="S116" s="204">
        <f>ROUND((SUM(S114:S115))/1,2)</f>
        <v>0</v>
      </c>
      <c r="T116" s="204"/>
      <c r="U116" s="204"/>
      <c r="V116" s="205">
        <f>ROUND((SUM(V114:V115))/1,2)</f>
        <v>0</v>
      </c>
      <c r="W116" s="197"/>
      <c r="X116" s="198"/>
      <c r="Y116" s="198"/>
      <c r="Z116" s="198"/>
    </row>
    <row r="117" spans="1:26" x14ac:dyDescent="0.3">
      <c r="A117" s="198"/>
      <c r="B117" s="199"/>
      <c r="C117" s="206"/>
      <c r="D117" s="287"/>
      <c r="E117" s="287"/>
      <c r="F117" s="198"/>
      <c r="G117" s="195"/>
      <c r="H117" s="250"/>
      <c r="I117" s="201"/>
      <c r="J117" s="198"/>
      <c r="K117" s="198"/>
      <c r="L117" s="195"/>
      <c r="M117" s="195"/>
      <c r="N117" s="195"/>
      <c r="O117" s="195"/>
      <c r="P117" s="195"/>
      <c r="Q117" s="195"/>
      <c r="R117" s="195"/>
      <c r="S117" s="195"/>
      <c r="T117" s="195"/>
      <c r="U117" s="195"/>
      <c r="V117" s="196"/>
      <c r="W117" s="197"/>
      <c r="X117" s="198"/>
      <c r="Y117" s="198"/>
      <c r="Z117" s="198"/>
    </row>
    <row r="118" spans="1:26" x14ac:dyDescent="0.3">
      <c r="A118" s="198"/>
      <c r="B118" s="199"/>
      <c r="C118" s="206"/>
      <c r="D118" s="289" t="s">
        <v>45</v>
      </c>
      <c r="E118" s="289"/>
      <c r="F118" s="198"/>
      <c r="G118" s="195"/>
      <c r="H118" s="250"/>
      <c r="I118" s="202">
        <f>ROUND((SUM(I88:I117))/2,2)</f>
        <v>0</v>
      </c>
      <c r="J118" s="207"/>
      <c r="K118" s="207"/>
      <c r="L118" s="204">
        <f>ROUND((SUM(L88:L117))/2,2)</f>
        <v>0</v>
      </c>
      <c r="M118" s="204">
        <f>ROUND((SUM(M88:M117))/2,2)</f>
        <v>0</v>
      </c>
      <c r="N118" s="204"/>
      <c r="O118" s="204"/>
      <c r="P118" s="204"/>
      <c r="Q118" s="204"/>
      <c r="R118" s="204"/>
      <c r="S118" s="204">
        <f>ROUND((SUM(S88:S117))/2,2)</f>
        <v>84.24</v>
      </c>
      <c r="T118" s="204"/>
      <c r="U118" s="204"/>
      <c r="V118" s="205">
        <f>ROUND((SUM(V88:V117))/2,2)</f>
        <v>0</v>
      </c>
      <c r="W118" s="197"/>
      <c r="X118" s="198"/>
      <c r="Y118" s="198"/>
      <c r="Z118" s="198"/>
    </row>
    <row r="119" spans="1:26" x14ac:dyDescent="0.3">
      <c r="A119" s="198"/>
      <c r="B119" s="199"/>
      <c r="C119" s="206"/>
      <c r="D119" s="287"/>
      <c r="E119" s="287"/>
      <c r="F119" s="198"/>
      <c r="G119" s="195"/>
      <c r="H119" s="250"/>
      <c r="I119" s="201"/>
      <c r="J119" s="198"/>
      <c r="K119" s="198"/>
      <c r="L119" s="195"/>
      <c r="M119" s="195"/>
      <c r="N119" s="195"/>
      <c r="O119" s="195"/>
      <c r="P119" s="195"/>
      <c r="Q119" s="195"/>
      <c r="R119" s="195"/>
      <c r="S119" s="195"/>
      <c r="T119" s="195"/>
      <c r="U119" s="195"/>
      <c r="V119" s="196"/>
      <c r="W119" s="197"/>
      <c r="X119" s="198"/>
      <c r="Y119" s="198"/>
      <c r="Z119" s="198"/>
    </row>
    <row r="120" spans="1:26" x14ac:dyDescent="0.3">
      <c r="A120" s="198"/>
      <c r="B120" s="199"/>
      <c r="C120" s="206"/>
      <c r="D120" s="289" t="s">
        <v>50</v>
      </c>
      <c r="E120" s="289"/>
      <c r="F120" s="198"/>
      <c r="G120" s="195"/>
      <c r="H120" s="250"/>
      <c r="I120" s="201"/>
      <c r="J120" s="198"/>
      <c r="K120" s="198"/>
      <c r="L120" s="195"/>
      <c r="M120" s="195"/>
      <c r="N120" s="195"/>
      <c r="O120" s="195"/>
      <c r="P120" s="195"/>
      <c r="Q120" s="195"/>
      <c r="R120" s="195"/>
      <c r="S120" s="195"/>
      <c r="T120" s="195"/>
      <c r="U120" s="195"/>
      <c r="V120" s="196"/>
      <c r="W120" s="197"/>
      <c r="X120" s="198"/>
      <c r="Y120" s="198"/>
      <c r="Z120" s="198"/>
    </row>
    <row r="121" spans="1:26" x14ac:dyDescent="0.3">
      <c r="A121" s="198"/>
      <c r="B121" s="199"/>
      <c r="C121" s="200" t="s">
        <v>111</v>
      </c>
      <c r="D121" s="285" t="s">
        <v>112</v>
      </c>
      <c r="E121" s="285"/>
      <c r="F121" s="198"/>
      <c r="G121" s="195"/>
      <c r="H121" s="250"/>
      <c r="I121" s="201"/>
      <c r="J121" s="198"/>
      <c r="K121" s="198"/>
      <c r="L121" s="195"/>
      <c r="M121" s="195"/>
      <c r="N121" s="195"/>
      <c r="O121" s="195"/>
      <c r="P121" s="195"/>
      <c r="Q121" s="195"/>
      <c r="R121" s="195"/>
      <c r="S121" s="195"/>
      <c r="T121" s="195"/>
      <c r="U121" s="195"/>
      <c r="V121" s="196"/>
      <c r="W121" s="197"/>
      <c r="X121" s="198"/>
      <c r="Y121" s="198"/>
      <c r="Z121" s="198"/>
    </row>
    <row r="122" spans="1:26" ht="24.9" customHeight="1" x14ac:dyDescent="0.3">
      <c r="A122" s="188"/>
      <c r="B122" s="189"/>
      <c r="C122" s="190"/>
      <c r="D122" s="286"/>
      <c r="E122" s="286"/>
      <c r="F122" s="208"/>
      <c r="G122" s="192"/>
      <c r="H122" s="250"/>
      <c r="I122" s="191"/>
      <c r="J122" s="208"/>
      <c r="K122" s="198"/>
      <c r="L122" s="195"/>
      <c r="M122" s="195"/>
      <c r="N122" s="195"/>
      <c r="O122" s="195"/>
      <c r="P122" s="195"/>
      <c r="Q122" s="195"/>
      <c r="R122" s="195"/>
      <c r="S122" s="195"/>
      <c r="T122" s="195"/>
      <c r="U122" s="195"/>
      <c r="V122" s="196"/>
      <c r="W122" s="197"/>
      <c r="X122" s="198"/>
      <c r="Y122" s="198"/>
      <c r="Z122" s="198"/>
    </row>
    <row r="123" spans="1:26" x14ac:dyDescent="0.3">
      <c r="A123" s="198"/>
      <c r="B123" s="199"/>
      <c r="C123" s="200" t="s">
        <v>111</v>
      </c>
      <c r="D123" s="285" t="s">
        <v>112</v>
      </c>
      <c r="E123" s="285"/>
      <c r="F123" s="198"/>
      <c r="G123" s="195"/>
      <c r="H123" s="250"/>
      <c r="I123" s="202">
        <f>ROUND((SUM(I121:I122))/1,2)</f>
        <v>0</v>
      </c>
      <c r="J123" s="207"/>
      <c r="K123" s="207"/>
      <c r="L123" s="204">
        <f>ROUND((SUM(L121:L122))/1,2)</f>
        <v>0</v>
      </c>
      <c r="M123" s="204">
        <f>ROUND((SUM(M121:M122))/1,2)</f>
        <v>0</v>
      </c>
      <c r="N123" s="204"/>
      <c r="O123" s="204"/>
      <c r="P123" s="204"/>
      <c r="Q123" s="204"/>
      <c r="R123" s="204"/>
      <c r="S123" s="204">
        <f>ROUND((SUM(S121:S122))/1,2)</f>
        <v>0</v>
      </c>
      <c r="T123" s="204"/>
      <c r="U123" s="204"/>
      <c r="V123" s="205">
        <f>ROUND((SUM(V121:V122))/1,2)</f>
        <v>0</v>
      </c>
      <c r="W123" s="197"/>
      <c r="X123" s="198"/>
      <c r="Y123" s="198"/>
      <c r="Z123" s="198"/>
    </row>
    <row r="124" spans="1:26" x14ac:dyDescent="0.3">
      <c r="A124" s="198"/>
      <c r="B124" s="199"/>
      <c r="C124" s="206"/>
      <c r="D124" s="287"/>
      <c r="E124" s="287"/>
      <c r="F124" s="198"/>
      <c r="G124" s="195"/>
      <c r="H124" s="250"/>
      <c r="I124" s="201"/>
      <c r="J124" s="198"/>
      <c r="K124" s="198"/>
      <c r="L124" s="195"/>
      <c r="M124" s="195"/>
      <c r="N124" s="195"/>
      <c r="O124" s="195"/>
      <c r="P124" s="195"/>
      <c r="Q124" s="195"/>
      <c r="R124" s="195"/>
      <c r="S124" s="195"/>
      <c r="T124" s="195"/>
      <c r="U124" s="195"/>
      <c r="V124" s="196"/>
      <c r="W124" s="197"/>
      <c r="X124" s="198"/>
      <c r="Y124" s="198"/>
      <c r="Z124" s="198"/>
    </row>
    <row r="125" spans="1:26" x14ac:dyDescent="0.3">
      <c r="A125" s="198"/>
      <c r="B125" s="199"/>
      <c r="C125" s="206"/>
      <c r="D125" s="289" t="s">
        <v>50</v>
      </c>
      <c r="E125" s="289"/>
      <c r="F125" s="198"/>
      <c r="G125" s="195"/>
      <c r="H125" s="250"/>
      <c r="I125" s="202">
        <f>ROUND((SUM(I120:I124))/2,2)</f>
        <v>0</v>
      </c>
      <c r="J125" s="207"/>
      <c r="K125" s="207"/>
      <c r="L125" s="204">
        <f>ROUND((SUM(L120:L124))/2,2)</f>
        <v>0</v>
      </c>
      <c r="M125" s="204">
        <f>ROUND((SUM(M120:M124))/2,2)</f>
        <v>0</v>
      </c>
      <c r="N125" s="204"/>
      <c r="O125" s="204"/>
      <c r="P125" s="204"/>
      <c r="Q125" s="204"/>
      <c r="R125" s="204"/>
      <c r="S125" s="204">
        <f>ROUND((SUM(S120:S124))/2,2)</f>
        <v>0</v>
      </c>
      <c r="T125" s="204"/>
      <c r="U125" s="204"/>
      <c r="V125" s="205">
        <f>ROUND((SUM(V120:V124))/2,2)</f>
        <v>0</v>
      </c>
      <c r="W125" s="197"/>
      <c r="X125" s="198"/>
      <c r="Y125" s="198"/>
      <c r="Z125" s="198"/>
    </row>
    <row r="126" spans="1:26" x14ac:dyDescent="0.3">
      <c r="A126" s="198"/>
      <c r="B126" s="199"/>
      <c r="C126" s="206"/>
      <c r="D126" s="287"/>
      <c r="E126" s="287"/>
      <c r="F126" s="198"/>
      <c r="G126" s="195"/>
      <c r="H126" s="250"/>
      <c r="I126" s="201"/>
      <c r="J126" s="198"/>
      <c r="K126" s="198"/>
      <c r="L126" s="195"/>
      <c r="M126" s="195"/>
      <c r="N126" s="195"/>
      <c r="O126" s="195"/>
      <c r="P126" s="195"/>
      <c r="Q126" s="195"/>
      <c r="R126" s="195"/>
      <c r="S126" s="195"/>
      <c r="T126" s="195"/>
      <c r="U126" s="195"/>
      <c r="V126" s="196"/>
      <c r="W126" s="197"/>
      <c r="X126" s="198"/>
      <c r="Y126" s="198"/>
      <c r="Z126" s="198"/>
    </row>
    <row r="127" spans="1:26" x14ac:dyDescent="0.3">
      <c r="A127" s="198"/>
      <c r="B127" s="199"/>
      <c r="C127" s="206"/>
      <c r="D127" s="289" t="s">
        <v>116</v>
      </c>
      <c r="E127" s="289"/>
      <c r="F127" s="198"/>
      <c r="G127" s="195"/>
      <c r="H127" s="250"/>
      <c r="I127" s="201"/>
      <c r="J127" s="198"/>
      <c r="K127" s="198"/>
      <c r="L127" s="195"/>
      <c r="M127" s="195"/>
      <c r="N127" s="195"/>
      <c r="O127" s="195"/>
      <c r="P127" s="195"/>
      <c r="Q127" s="195"/>
      <c r="R127" s="195"/>
      <c r="S127" s="195"/>
      <c r="T127" s="195"/>
      <c r="U127" s="195"/>
      <c r="V127" s="196"/>
      <c r="W127" s="197"/>
      <c r="X127" s="198"/>
      <c r="Y127" s="198"/>
      <c r="Z127" s="198"/>
    </row>
    <row r="128" spans="1:26" x14ac:dyDescent="0.3">
      <c r="A128" s="198"/>
      <c r="B128" s="199"/>
      <c r="C128" s="200" t="s">
        <v>154</v>
      </c>
      <c r="D128" s="285" t="s">
        <v>155</v>
      </c>
      <c r="E128" s="285"/>
      <c r="F128" s="198"/>
      <c r="G128" s="195"/>
      <c r="H128" s="250"/>
      <c r="I128" s="201"/>
      <c r="J128" s="198"/>
      <c r="K128" s="198"/>
      <c r="L128" s="195"/>
      <c r="M128" s="195"/>
      <c r="N128" s="195"/>
      <c r="O128" s="195"/>
      <c r="P128" s="195"/>
      <c r="Q128" s="195"/>
      <c r="R128" s="195"/>
      <c r="S128" s="195"/>
      <c r="T128" s="195"/>
      <c r="U128" s="195"/>
      <c r="V128" s="196"/>
      <c r="W128" s="197"/>
      <c r="X128" s="198"/>
      <c r="Y128" s="198"/>
      <c r="Z128" s="198"/>
    </row>
    <row r="129" spans="1:26" ht="24.9" customHeight="1" x14ac:dyDescent="0.3">
      <c r="A129" s="188"/>
      <c r="B129" s="189"/>
      <c r="C129" s="190" t="s">
        <v>156</v>
      </c>
      <c r="D129" s="286" t="s">
        <v>157</v>
      </c>
      <c r="E129" s="286"/>
      <c r="F129" s="208" t="s">
        <v>147</v>
      </c>
      <c r="G129" s="192">
        <v>25</v>
      </c>
      <c r="H129" s="250">
        <v>0</v>
      </c>
      <c r="I129" s="191">
        <f t="shared" ref="I129:I167" si="0">ROUND(G129*(H129),2)</f>
        <v>0</v>
      </c>
      <c r="J129" s="208">
        <f t="shared" ref="J129:J167" si="1">ROUND(G129*(N129),2)</f>
        <v>59</v>
      </c>
      <c r="K129" s="198">
        <f t="shared" ref="K129:K167" si="2">ROUND(G129*(O129),2)</f>
        <v>0</v>
      </c>
      <c r="L129" s="195">
        <f>ROUND(G129*(H129),2)</f>
        <v>0</v>
      </c>
      <c r="M129" s="195"/>
      <c r="N129" s="195">
        <v>2.36</v>
      </c>
      <c r="O129" s="195"/>
      <c r="P129" s="195">
        <v>0</v>
      </c>
      <c r="Q129" s="195"/>
      <c r="R129" s="195">
        <v>0</v>
      </c>
      <c r="S129" s="195">
        <f t="shared" ref="S129:S167" si="3">ROUND(G129*(P129),3)</f>
        <v>0</v>
      </c>
      <c r="T129" s="195"/>
      <c r="U129" s="195"/>
      <c r="V129" s="196">
        <f t="shared" ref="V129:V167" si="4">ROUND(G129*(X129),3)</f>
        <v>0</v>
      </c>
      <c r="W129" s="197"/>
      <c r="X129" s="198">
        <v>0</v>
      </c>
      <c r="Y129" s="198"/>
      <c r="Z129" s="198">
        <v>0</v>
      </c>
    </row>
    <row r="130" spans="1:26" ht="24.9" customHeight="1" x14ac:dyDescent="0.3">
      <c r="A130" s="215"/>
      <c r="B130" s="216"/>
      <c r="C130" s="217" t="s">
        <v>158</v>
      </c>
      <c r="D130" s="347" t="s">
        <v>159</v>
      </c>
      <c r="E130" s="347"/>
      <c r="F130" s="221" t="s">
        <v>147</v>
      </c>
      <c r="G130" s="219">
        <v>25</v>
      </c>
      <c r="H130" s="250">
        <v>0</v>
      </c>
      <c r="I130" s="218">
        <f t="shared" si="0"/>
        <v>0</v>
      </c>
      <c r="J130" s="221">
        <f t="shared" si="1"/>
        <v>21.25</v>
      </c>
      <c r="K130" s="198">
        <f t="shared" si="2"/>
        <v>0</v>
      </c>
      <c r="L130" s="195"/>
      <c r="M130" s="195">
        <f>ROUND(G130*(H130),2)</f>
        <v>0</v>
      </c>
      <c r="N130" s="195">
        <v>0.85</v>
      </c>
      <c r="O130" s="195"/>
      <c r="P130" s="195">
        <v>0</v>
      </c>
      <c r="Q130" s="195"/>
      <c r="R130" s="195">
        <v>0</v>
      </c>
      <c r="S130" s="195">
        <f t="shared" si="3"/>
        <v>0</v>
      </c>
      <c r="T130" s="195"/>
      <c r="U130" s="195"/>
      <c r="V130" s="196">
        <f t="shared" si="4"/>
        <v>0</v>
      </c>
      <c r="W130" s="197"/>
      <c r="X130" s="198">
        <v>0</v>
      </c>
      <c r="Y130" s="198"/>
      <c r="Z130" s="198">
        <v>0</v>
      </c>
    </row>
    <row r="131" spans="1:26" ht="24.9" customHeight="1" x14ac:dyDescent="0.3">
      <c r="A131" s="188"/>
      <c r="B131" s="189"/>
      <c r="C131" s="190" t="s">
        <v>160</v>
      </c>
      <c r="D131" s="286" t="s">
        <v>161</v>
      </c>
      <c r="E131" s="286"/>
      <c r="F131" s="208" t="s">
        <v>147</v>
      </c>
      <c r="G131" s="192">
        <v>85</v>
      </c>
      <c r="H131" s="250">
        <v>0</v>
      </c>
      <c r="I131" s="191">
        <f t="shared" si="0"/>
        <v>0</v>
      </c>
      <c r="J131" s="208">
        <f t="shared" si="1"/>
        <v>298.35000000000002</v>
      </c>
      <c r="K131" s="198">
        <f t="shared" si="2"/>
        <v>0</v>
      </c>
      <c r="L131" s="195">
        <f>ROUND(G131*(H131),2)</f>
        <v>0</v>
      </c>
      <c r="M131" s="195"/>
      <c r="N131" s="195">
        <v>3.51</v>
      </c>
      <c r="O131" s="195"/>
      <c r="P131" s="195">
        <v>0</v>
      </c>
      <c r="Q131" s="195"/>
      <c r="R131" s="195">
        <v>0</v>
      </c>
      <c r="S131" s="195">
        <f t="shared" si="3"/>
        <v>0</v>
      </c>
      <c r="T131" s="195"/>
      <c r="U131" s="195"/>
      <c r="V131" s="196">
        <f t="shared" si="4"/>
        <v>0</v>
      </c>
      <c r="W131" s="197"/>
      <c r="X131" s="198">
        <v>0</v>
      </c>
      <c r="Y131" s="198"/>
      <c r="Z131" s="198">
        <v>0</v>
      </c>
    </row>
    <row r="132" spans="1:26" ht="24.9" customHeight="1" x14ac:dyDescent="0.3">
      <c r="A132" s="215"/>
      <c r="B132" s="216"/>
      <c r="C132" s="217" t="s">
        <v>162</v>
      </c>
      <c r="D132" s="347" t="s">
        <v>163</v>
      </c>
      <c r="E132" s="347"/>
      <c r="F132" s="221" t="s">
        <v>147</v>
      </c>
      <c r="G132" s="219">
        <v>85</v>
      </c>
      <c r="H132" s="250">
        <v>0</v>
      </c>
      <c r="I132" s="218">
        <f t="shared" si="0"/>
        <v>0</v>
      </c>
      <c r="J132" s="221">
        <f t="shared" si="1"/>
        <v>669.8</v>
      </c>
      <c r="K132" s="198">
        <f t="shared" si="2"/>
        <v>0</v>
      </c>
      <c r="L132" s="195"/>
      <c r="M132" s="195">
        <f>ROUND(G132*(H132),2)</f>
        <v>0</v>
      </c>
      <c r="N132" s="195">
        <v>7.88</v>
      </c>
      <c r="O132" s="195"/>
      <c r="P132" s="195">
        <v>1.1000000000000001E-3</v>
      </c>
      <c r="Q132" s="195"/>
      <c r="R132" s="195">
        <v>1.1000000000000001E-3</v>
      </c>
      <c r="S132" s="195">
        <f t="shared" si="3"/>
        <v>9.4E-2</v>
      </c>
      <c r="T132" s="195"/>
      <c r="U132" s="195"/>
      <c r="V132" s="196">
        <f t="shared" si="4"/>
        <v>0</v>
      </c>
      <c r="W132" s="197"/>
      <c r="X132" s="198">
        <v>0</v>
      </c>
      <c r="Y132" s="198"/>
      <c r="Z132" s="198">
        <v>0</v>
      </c>
    </row>
    <row r="133" spans="1:26" ht="24.9" customHeight="1" x14ac:dyDescent="0.3">
      <c r="A133" s="188"/>
      <c r="B133" s="189"/>
      <c r="C133" s="190" t="s">
        <v>164</v>
      </c>
      <c r="D133" s="286" t="s">
        <v>165</v>
      </c>
      <c r="E133" s="286"/>
      <c r="F133" s="208" t="s">
        <v>147</v>
      </c>
      <c r="G133" s="192">
        <v>45</v>
      </c>
      <c r="H133" s="250">
        <v>0</v>
      </c>
      <c r="I133" s="191">
        <f t="shared" si="0"/>
        <v>0</v>
      </c>
      <c r="J133" s="208">
        <f t="shared" si="1"/>
        <v>151.19999999999999</v>
      </c>
      <c r="K133" s="198">
        <f t="shared" si="2"/>
        <v>0</v>
      </c>
      <c r="L133" s="195">
        <f>ROUND(G133*(H133),2)</f>
        <v>0</v>
      </c>
      <c r="M133" s="195"/>
      <c r="N133" s="195">
        <v>3.36</v>
      </c>
      <c r="O133" s="195"/>
      <c r="P133" s="195">
        <v>0</v>
      </c>
      <c r="Q133" s="195"/>
      <c r="R133" s="195">
        <v>0</v>
      </c>
      <c r="S133" s="195">
        <f t="shared" si="3"/>
        <v>0</v>
      </c>
      <c r="T133" s="195"/>
      <c r="U133" s="195"/>
      <c r="V133" s="196">
        <f t="shared" si="4"/>
        <v>0</v>
      </c>
      <c r="W133" s="197"/>
      <c r="X133" s="198">
        <v>0</v>
      </c>
      <c r="Y133" s="198"/>
      <c r="Z133" s="198">
        <v>0</v>
      </c>
    </row>
    <row r="134" spans="1:26" ht="24.9" customHeight="1" x14ac:dyDescent="0.3">
      <c r="A134" s="215"/>
      <c r="B134" s="216"/>
      <c r="C134" s="217" t="s">
        <v>166</v>
      </c>
      <c r="D134" s="347" t="s">
        <v>167</v>
      </c>
      <c r="E134" s="347"/>
      <c r="F134" s="221" t="s">
        <v>147</v>
      </c>
      <c r="G134" s="219">
        <v>45</v>
      </c>
      <c r="H134" s="250">
        <v>0</v>
      </c>
      <c r="I134" s="218">
        <f t="shared" si="0"/>
        <v>0</v>
      </c>
      <c r="J134" s="221">
        <f t="shared" si="1"/>
        <v>119.7</v>
      </c>
      <c r="K134" s="198">
        <f t="shared" si="2"/>
        <v>0</v>
      </c>
      <c r="L134" s="195"/>
      <c r="M134" s="195">
        <f>ROUND(G134*(H134),2)</f>
        <v>0</v>
      </c>
      <c r="N134" s="195">
        <v>2.66</v>
      </c>
      <c r="O134" s="195"/>
      <c r="P134" s="195">
        <v>3.6999999999999999E-4</v>
      </c>
      <c r="Q134" s="195"/>
      <c r="R134" s="195">
        <v>3.6999999999999999E-4</v>
      </c>
      <c r="S134" s="195">
        <f t="shared" si="3"/>
        <v>1.7000000000000001E-2</v>
      </c>
      <c r="T134" s="195"/>
      <c r="U134" s="195"/>
      <c r="V134" s="196">
        <f t="shared" si="4"/>
        <v>0</v>
      </c>
      <c r="W134" s="197"/>
      <c r="X134" s="198">
        <v>0</v>
      </c>
      <c r="Y134" s="198"/>
      <c r="Z134" s="198">
        <v>0</v>
      </c>
    </row>
    <row r="135" spans="1:26" ht="24.9" customHeight="1" x14ac:dyDescent="0.3">
      <c r="A135" s="188"/>
      <c r="B135" s="189"/>
      <c r="C135" s="190" t="s">
        <v>168</v>
      </c>
      <c r="D135" s="286" t="s">
        <v>169</v>
      </c>
      <c r="E135" s="286"/>
      <c r="F135" s="208" t="s">
        <v>170</v>
      </c>
      <c r="G135" s="192">
        <v>2</v>
      </c>
      <c r="H135" s="250">
        <v>0</v>
      </c>
      <c r="I135" s="191">
        <f t="shared" si="0"/>
        <v>0</v>
      </c>
      <c r="J135" s="208">
        <f t="shared" si="1"/>
        <v>23.66</v>
      </c>
      <c r="K135" s="198">
        <f t="shared" si="2"/>
        <v>0</v>
      </c>
      <c r="L135" s="195">
        <f>ROUND(G135*(H135),2)</f>
        <v>0</v>
      </c>
      <c r="M135" s="195"/>
      <c r="N135" s="195">
        <v>11.83</v>
      </c>
      <c r="O135" s="195"/>
      <c r="P135" s="195">
        <v>0</v>
      </c>
      <c r="Q135" s="195"/>
      <c r="R135" s="195">
        <v>0</v>
      </c>
      <c r="S135" s="195">
        <f t="shared" si="3"/>
        <v>0</v>
      </c>
      <c r="T135" s="195"/>
      <c r="U135" s="195"/>
      <c r="V135" s="196">
        <f t="shared" si="4"/>
        <v>0</v>
      </c>
      <c r="W135" s="197"/>
      <c r="X135" s="198">
        <v>0</v>
      </c>
      <c r="Y135" s="198"/>
      <c r="Z135" s="198">
        <v>0</v>
      </c>
    </row>
    <row r="136" spans="1:26" ht="24.9" customHeight="1" x14ac:dyDescent="0.3">
      <c r="A136" s="215"/>
      <c r="B136" s="216"/>
      <c r="C136" s="217" t="s">
        <v>171</v>
      </c>
      <c r="D136" s="347" t="s">
        <v>172</v>
      </c>
      <c r="E136" s="347"/>
      <c r="F136" s="221" t="s">
        <v>170</v>
      </c>
      <c r="G136" s="219">
        <v>2</v>
      </c>
      <c r="H136" s="250">
        <v>0</v>
      </c>
      <c r="I136" s="218">
        <f t="shared" si="0"/>
        <v>0</v>
      </c>
      <c r="J136" s="221">
        <f t="shared" si="1"/>
        <v>55.56</v>
      </c>
      <c r="K136" s="198">
        <f t="shared" si="2"/>
        <v>0</v>
      </c>
      <c r="L136" s="195"/>
      <c r="M136" s="195">
        <f>ROUND(G136*(H136),2)</f>
        <v>0</v>
      </c>
      <c r="N136" s="195">
        <v>27.78</v>
      </c>
      <c r="O136" s="195"/>
      <c r="P136" s="195">
        <v>0</v>
      </c>
      <c r="Q136" s="195"/>
      <c r="R136" s="195">
        <v>0</v>
      </c>
      <c r="S136" s="195">
        <f t="shared" si="3"/>
        <v>0</v>
      </c>
      <c r="T136" s="195"/>
      <c r="U136" s="195"/>
      <c r="V136" s="196">
        <f t="shared" si="4"/>
        <v>0</v>
      </c>
      <c r="W136" s="197"/>
      <c r="X136" s="198">
        <v>0</v>
      </c>
      <c r="Y136" s="198"/>
      <c r="Z136" s="198">
        <v>0</v>
      </c>
    </row>
    <row r="137" spans="1:26" ht="24.9" customHeight="1" x14ac:dyDescent="0.3">
      <c r="A137" s="188"/>
      <c r="B137" s="189"/>
      <c r="C137" s="190" t="s">
        <v>173</v>
      </c>
      <c r="D137" s="286" t="s">
        <v>174</v>
      </c>
      <c r="E137" s="286"/>
      <c r="F137" s="208" t="s">
        <v>147</v>
      </c>
      <c r="G137" s="192">
        <v>2</v>
      </c>
      <c r="H137" s="250">
        <v>0</v>
      </c>
      <c r="I137" s="191">
        <f t="shared" si="0"/>
        <v>0</v>
      </c>
      <c r="J137" s="208">
        <f t="shared" si="1"/>
        <v>1.9</v>
      </c>
      <c r="K137" s="198">
        <f t="shared" si="2"/>
        <v>0</v>
      </c>
      <c r="L137" s="195">
        <f>ROUND(G137*(H137),2)</f>
        <v>0</v>
      </c>
      <c r="M137" s="195"/>
      <c r="N137" s="195">
        <v>0.95</v>
      </c>
      <c r="O137" s="195"/>
      <c r="P137" s="195">
        <v>0</v>
      </c>
      <c r="Q137" s="195"/>
      <c r="R137" s="195">
        <v>0</v>
      </c>
      <c r="S137" s="195">
        <f t="shared" si="3"/>
        <v>0</v>
      </c>
      <c r="T137" s="195"/>
      <c r="U137" s="195"/>
      <c r="V137" s="196">
        <f t="shared" si="4"/>
        <v>0</v>
      </c>
      <c r="W137" s="197"/>
      <c r="X137" s="198">
        <v>0</v>
      </c>
      <c r="Y137" s="198"/>
      <c r="Z137" s="198">
        <v>0</v>
      </c>
    </row>
    <row r="138" spans="1:26" ht="24.9" customHeight="1" x14ac:dyDescent="0.3">
      <c r="A138" s="215"/>
      <c r="B138" s="216"/>
      <c r="C138" s="217" t="s">
        <v>175</v>
      </c>
      <c r="D138" s="347" t="s">
        <v>176</v>
      </c>
      <c r="E138" s="347"/>
      <c r="F138" s="221" t="s">
        <v>147</v>
      </c>
      <c r="G138" s="219">
        <v>2</v>
      </c>
      <c r="H138" s="250">
        <v>0</v>
      </c>
      <c r="I138" s="218">
        <f t="shared" si="0"/>
        <v>0</v>
      </c>
      <c r="J138" s="221">
        <f t="shared" si="1"/>
        <v>3.22</v>
      </c>
      <c r="K138" s="198">
        <f t="shared" si="2"/>
        <v>0</v>
      </c>
      <c r="L138" s="195"/>
      <c r="M138" s="195">
        <f>ROUND(G138*(H138),2)</f>
        <v>0</v>
      </c>
      <c r="N138" s="195">
        <v>1.6099999999999999</v>
      </c>
      <c r="O138" s="195"/>
      <c r="P138" s="195">
        <v>0</v>
      </c>
      <c r="Q138" s="195"/>
      <c r="R138" s="195">
        <v>0</v>
      </c>
      <c r="S138" s="195">
        <f t="shared" si="3"/>
        <v>0</v>
      </c>
      <c r="T138" s="195"/>
      <c r="U138" s="195"/>
      <c r="V138" s="196">
        <f t="shared" si="4"/>
        <v>0</v>
      </c>
      <c r="W138" s="197"/>
      <c r="X138" s="198">
        <v>0</v>
      </c>
      <c r="Y138" s="198"/>
      <c r="Z138" s="198">
        <v>0</v>
      </c>
    </row>
    <row r="139" spans="1:26" ht="24.9" customHeight="1" x14ac:dyDescent="0.3">
      <c r="A139" s="188"/>
      <c r="B139" s="189"/>
      <c r="C139" s="190" t="s">
        <v>177</v>
      </c>
      <c r="D139" s="286" t="s">
        <v>178</v>
      </c>
      <c r="E139" s="286"/>
      <c r="F139" s="208" t="s">
        <v>170</v>
      </c>
      <c r="G139" s="192">
        <v>1</v>
      </c>
      <c r="H139" s="250">
        <v>0</v>
      </c>
      <c r="I139" s="191">
        <f t="shared" si="0"/>
        <v>0</v>
      </c>
      <c r="J139" s="208">
        <f t="shared" si="1"/>
        <v>25</v>
      </c>
      <c r="K139" s="198">
        <f t="shared" si="2"/>
        <v>0</v>
      </c>
      <c r="L139" s="195">
        <f>ROUND(G139*(H139),2)</f>
        <v>0</v>
      </c>
      <c r="M139" s="195"/>
      <c r="N139" s="195">
        <v>25</v>
      </c>
      <c r="O139" s="195"/>
      <c r="P139" s="195">
        <v>0</v>
      </c>
      <c r="Q139" s="195"/>
      <c r="R139" s="195">
        <v>0</v>
      </c>
      <c r="S139" s="195">
        <f t="shared" si="3"/>
        <v>0</v>
      </c>
      <c r="T139" s="195"/>
      <c r="U139" s="195"/>
      <c r="V139" s="196">
        <f t="shared" si="4"/>
        <v>0</v>
      </c>
      <c r="W139" s="197"/>
      <c r="X139" s="198">
        <v>0</v>
      </c>
      <c r="Y139" s="198"/>
      <c r="Z139" s="198">
        <v>0</v>
      </c>
    </row>
    <row r="140" spans="1:26" ht="24.9" customHeight="1" x14ac:dyDescent="0.3">
      <c r="A140" s="215"/>
      <c r="B140" s="216"/>
      <c r="C140" s="217" t="s">
        <v>179</v>
      </c>
      <c r="D140" s="347" t="s">
        <v>180</v>
      </c>
      <c r="E140" s="347"/>
      <c r="F140" s="221" t="s">
        <v>181</v>
      </c>
      <c r="G140" s="219">
        <v>1</v>
      </c>
      <c r="H140" s="250">
        <v>0</v>
      </c>
      <c r="I140" s="218">
        <f t="shared" si="0"/>
        <v>0</v>
      </c>
      <c r="J140" s="221">
        <f t="shared" si="1"/>
        <v>250</v>
      </c>
      <c r="K140" s="198">
        <f t="shared" si="2"/>
        <v>0</v>
      </c>
      <c r="L140" s="195"/>
      <c r="M140" s="195">
        <f>ROUND(G140*(H140),2)</f>
        <v>0</v>
      </c>
      <c r="N140" s="195">
        <v>250</v>
      </c>
      <c r="O140" s="195"/>
      <c r="P140" s="195">
        <v>0</v>
      </c>
      <c r="Q140" s="195"/>
      <c r="R140" s="195">
        <v>0</v>
      </c>
      <c r="S140" s="195">
        <f t="shared" si="3"/>
        <v>0</v>
      </c>
      <c r="T140" s="195"/>
      <c r="U140" s="195"/>
      <c r="V140" s="196">
        <f t="shared" si="4"/>
        <v>0</v>
      </c>
      <c r="W140" s="197"/>
      <c r="X140" s="198">
        <v>0</v>
      </c>
      <c r="Y140" s="198"/>
      <c r="Z140" s="198">
        <v>0</v>
      </c>
    </row>
    <row r="141" spans="1:26" ht="24.9" customHeight="1" x14ac:dyDescent="0.3">
      <c r="A141" s="188"/>
      <c r="B141" s="189"/>
      <c r="C141" s="190" t="s">
        <v>182</v>
      </c>
      <c r="D141" s="286" t="s">
        <v>183</v>
      </c>
      <c r="E141" s="286"/>
      <c r="F141" s="208" t="s">
        <v>170</v>
      </c>
      <c r="G141" s="192">
        <v>1</v>
      </c>
      <c r="H141" s="250">
        <v>0</v>
      </c>
      <c r="I141" s="191">
        <f t="shared" si="0"/>
        <v>0</v>
      </c>
      <c r="J141" s="208">
        <f t="shared" si="1"/>
        <v>11.04</v>
      </c>
      <c r="K141" s="198">
        <f t="shared" si="2"/>
        <v>0</v>
      </c>
      <c r="L141" s="195">
        <f>ROUND(G141*(H141),2)</f>
        <v>0</v>
      </c>
      <c r="M141" s="195"/>
      <c r="N141" s="195">
        <v>11.04</v>
      </c>
      <c r="O141" s="195"/>
      <c r="P141" s="195">
        <v>0</v>
      </c>
      <c r="Q141" s="195"/>
      <c r="R141" s="195">
        <v>0</v>
      </c>
      <c r="S141" s="195">
        <f t="shared" si="3"/>
        <v>0</v>
      </c>
      <c r="T141" s="195"/>
      <c r="U141" s="195"/>
      <c r="V141" s="196">
        <f t="shared" si="4"/>
        <v>0</v>
      </c>
      <c r="W141" s="197"/>
      <c r="X141" s="198">
        <v>0</v>
      </c>
      <c r="Y141" s="198"/>
      <c r="Z141" s="198">
        <v>0</v>
      </c>
    </row>
    <row r="142" spans="1:26" ht="24.9" customHeight="1" x14ac:dyDescent="0.3">
      <c r="A142" s="215"/>
      <c r="B142" s="216"/>
      <c r="C142" s="217" t="s">
        <v>184</v>
      </c>
      <c r="D142" s="347" t="s">
        <v>185</v>
      </c>
      <c r="E142" s="347"/>
      <c r="F142" s="221" t="s">
        <v>170</v>
      </c>
      <c r="G142" s="219">
        <v>1</v>
      </c>
      <c r="H142" s="250">
        <v>0</v>
      </c>
      <c r="I142" s="218">
        <f t="shared" si="0"/>
        <v>0</v>
      </c>
      <c r="J142" s="221">
        <f t="shared" si="1"/>
        <v>148.56</v>
      </c>
      <c r="K142" s="198">
        <f t="shared" si="2"/>
        <v>0</v>
      </c>
      <c r="L142" s="195"/>
      <c r="M142" s="195">
        <f>ROUND(G142*(H142),2)</f>
        <v>0</v>
      </c>
      <c r="N142" s="195">
        <v>148.56</v>
      </c>
      <c r="O142" s="195"/>
      <c r="P142" s="195">
        <v>0</v>
      </c>
      <c r="Q142" s="195"/>
      <c r="R142" s="195">
        <v>0</v>
      </c>
      <c r="S142" s="195">
        <f t="shared" si="3"/>
        <v>0</v>
      </c>
      <c r="T142" s="195"/>
      <c r="U142" s="195"/>
      <c r="V142" s="196">
        <f t="shared" si="4"/>
        <v>0</v>
      </c>
      <c r="W142" s="197"/>
      <c r="X142" s="198">
        <v>0</v>
      </c>
      <c r="Y142" s="198"/>
      <c r="Z142" s="198">
        <v>0</v>
      </c>
    </row>
    <row r="143" spans="1:26" ht="24.9" customHeight="1" x14ac:dyDescent="0.3">
      <c r="A143" s="188"/>
      <c r="B143" s="189"/>
      <c r="C143" s="190" t="s">
        <v>186</v>
      </c>
      <c r="D143" s="286" t="s">
        <v>187</v>
      </c>
      <c r="E143" s="286"/>
      <c r="F143" s="208" t="s">
        <v>147</v>
      </c>
      <c r="G143" s="192">
        <v>60</v>
      </c>
      <c r="H143" s="250">
        <v>0</v>
      </c>
      <c r="I143" s="191">
        <f t="shared" si="0"/>
        <v>0</v>
      </c>
      <c r="J143" s="208">
        <f t="shared" si="1"/>
        <v>123</v>
      </c>
      <c r="K143" s="198">
        <f t="shared" si="2"/>
        <v>0</v>
      </c>
      <c r="L143" s="195">
        <f>ROUND(G143*(H143),2)</f>
        <v>0</v>
      </c>
      <c r="M143" s="195"/>
      <c r="N143" s="195">
        <v>2.0499999999999998</v>
      </c>
      <c r="O143" s="195"/>
      <c r="P143" s="195">
        <v>0</v>
      </c>
      <c r="Q143" s="195"/>
      <c r="R143" s="195">
        <v>0</v>
      </c>
      <c r="S143" s="195">
        <f t="shared" si="3"/>
        <v>0</v>
      </c>
      <c r="T143" s="195"/>
      <c r="U143" s="195"/>
      <c r="V143" s="196">
        <f t="shared" si="4"/>
        <v>0</v>
      </c>
      <c r="W143" s="197"/>
      <c r="X143" s="198">
        <v>0</v>
      </c>
      <c r="Y143" s="198"/>
      <c r="Z143" s="198">
        <v>0</v>
      </c>
    </row>
    <row r="144" spans="1:26" ht="24.9" customHeight="1" x14ac:dyDescent="0.3">
      <c r="A144" s="215"/>
      <c r="B144" s="216"/>
      <c r="C144" s="217" t="s">
        <v>188</v>
      </c>
      <c r="D144" s="347" t="s">
        <v>189</v>
      </c>
      <c r="E144" s="347"/>
      <c r="F144" s="221" t="s">
        <v>147</v>
      </c>
      <c r="G144" s="219">
        <v>60</v>
      </c>
      <c r="H144" s="250">
        <v>0</v>
      </c>
      <c r="I144" s="218">
        <f t="shared" si="0"/>
        <v>0</v>
      </c>
      <c r="J144" s="221">
        <f t="shared" si="1"/>
        <v>73.8</v>
      </c>
      <c r="K144" s="198">
        <f t="shared" si="2"/>
        <v>0</v>
      </c>
      <c r="L144" s="195"/>
      <c r="M144" s="195">
        <f>ROUND(G144*(H144),2)</f>
        <v>0</v>
      </c>
      <c r="N144" s="195">
        <v>1.23</v>
      </c>
      <c r="O144" s="195"/>
      <c r="P144" s="195">
        <v>0</v>
      </c>
      <c r="Q144" s="195"/>
      <c r="R144" s="195">
        <v>0</v>
      </c>
      <c r="S144" s="195">
        <f t="shared" si="3"/>
        <v>0</v>
      </c>
      <c r="T144" s="195"/>
      <c r="U144" s="195"/>
      <c r="V144" s="196">
        <f t="shared" si="4"/>
        <v>0</v>
      </c>
      <c r="W144" s="197"/>
      <c r="X144" s="198">
        <v>0</v>
      </c>
      <c r="Y144" s="198"/>
      <c r="Z144" s="198">
        <v>0</v>
      </c>
    </row>
    <row r="145" spans="1:26" ht="24.9" customHeight="1" x14ac:dyDescent="0.3">
      <c r="A145" s="188"/>
      <c r="B145" s="189"/>
      <c r="C145" s="190" t="s">
        <v>190</v>
      </c>
      <c r="D145" s="286" t="s">
        <v>191</v>
      </c>
      <c r="E145" s="286"/>
      <c r="F145" s="208" t="s">
        <v>147</v>
      </c>
      <c r="G145" s="192">
        <v>10</v>
      </c>
      <c r="H145" s="250">
        <v>0</v>
      </c>
      <c r="I145" s="191">
        <f t="shared" si="0"/>
        <v>0</v>
      </c>
      <c r="J145" s="208">
        <f t="shared" si="1"/>
        <v>29.8</v>
      </c>
      <c r="K145" s="198">
        <f t="shared" si="2"/>
        <v>0</v>
      </c>
      <c r="L145" s="195">
        <f>ROUND(G145*(H145),2)</f>
        <v>0</v>
      </c>
      <c r="M145" s="195"/>
      <c r="N145" s="195">
        <v>2.98</v>
      </c>
      <c r="O145" s="195"/>
      <c r="P145" s="195">
        <v>0</v>
      </c>
      <c r="Q145" s="195"/>
      <c r="R145" s="195">
        <v>0</v>
      </c>
      <c r="S145" s="195">
        <f t="shared" si="3"/>
        <v>0</v>
      </c>
      <c r="T145" s="195"/>
      <c r="U145" s="195"/>
      <c r="V145" s="196">
        <f t="shared" si="4"/>
        <v>0</v>
      </c>
      <c r="W145" s="197"/>
      <c r="X145" s="198">
        <v>0</v>
      </c>
      <c r="Y145" s="198"/>
      <c r="Z145" s="198">
        <v>0</v>
      </c>
    </row>
    <row r="146" spans="1:26" ht="24.9" customHeight="1" x14ac:dyDescent="0.3">
      <c r="A146" s="215"/>
      <c r="B146" s="216"/>
      <c r="C146" s="217" t="s">
        <v>192</v>
      </c>
      <c r="D146" s="347" t="s">
        <v>193</v>
      </c>
      <c r="E146" s="347"/>
      <c r="F146" s="221" t="s">
        <v>147</v>
      </c>
      <c r="G146" s="219">
        <v>10</v>
      </c>
      <c r="H146" s="250">
        <v>0</v>
      </c>
      <c r="I146" s="218">
        <f t="shared" si="0"/>
        <v>0</v>
      </c>
      <c r="J146" s="221">
        <f t="shared" si="1"/>
        <v>12.3</v>
      </c>
      <c r="K146" s="198">
        <f t="shared" si="2"/>
        <v>0</v>
      </c>
      <c r="L146" s="195"/>
      <c r="M146" s="195">
        <f>ROUND(G146*(H146),2)</f>
        <v>0</v>
      </c>
      <c r="N146" s="195">
        <v>1.23</v>
      </c>
      <c r="O146" s="195"/>
      <c r="P146" s="195">
        <v>2.3000000000000001E-4</v>
      </c>
      <c r="Q146" s="195"/>
      <c r="R146" s="195">
        <v>2.3000000000000001E-4</v>
      </c>
      <c r="S146" s="195">
        <f t="shared" si="3"/>
        <v>2E-3</v>
      </c>
      <c r="T146" s="195"/>
      <c r="U146" s="195"/>
      <c r="V146" s="196">
        <f t="shared" si="4"/>
        <v>0</v>
      </c>
      <c r="W146" s="197"/>
      <c r="X146" s="198">
        <v>0</v>
      </c>
      <c r="Y146" s="198"/>
      <c r="Z146" s="198">
        <v>0</v>
      </c>
    </row>
    <row r="147" spans="1:26" ht="24.9" customHeight="1" x14ac:dyDescent="0.3">
      <c r="A147" s="188"/>
      <c r="B147" s="189"/>
      <c r="C147" s="190" t="s">
        <v>194</v>
      </c>
      <c r="D147" s="286" t="s">
        <v>195</v>
      </c>
      <c r="E147" s="286"/>
      <c r="F147" s="208" t="s">
        <v>170</v>
      </c>
      <c r="G147" s="192">
        <v>1</v>
      </c>
      <c r="H147" s="250">
        <v>0</v>
      </c>
      <c r="I147" s="191">
        <f t="shared" si="0"/>
        <v>0</v>
      </c>
      <c r="J147" s="208">
        <f t="shared" si="1"/>
        <v>12.55</v>
      </c>
      <c r="K147" s="198">
        <f t="shared" si="2"/>
        <v>0</v>
      </c>
      <c r="L147" s="195">
        <f>ROUND(G147*(H147),2)</f>
        <v>0</v>
      </c>
      <c r="M147" s="195"/>
      <c r="N147" s="195">
        <v>12.55</v>
      </c>
      <c r="O147" s="195"/>
      <c r="P147" s="195">
        <v>0</v>
      </c>
      <c r="Q147" s="195"/>
      <c r="R147" s="195">
        <v>0</v>
      </c>
      <c r="S147" s="195">
        <f t="shared" si="3"/>
        <v>0</v>
      </c>
      <c r="T147" s="195"/>
      <c r="U147" s="195"/>
      <c r="V147" s="196">
        <f t="shared" si="4"/>
        <v>0</v>
      </c>
      <c r="W147" s="197"/>
      <c r="X147" s="198">
        <v>0</v>
      </c>
      <c r="Y147" s="198"/>
      <c r="Z147" s="198">
        <v>0</v>
      </c>
    </row>
    <row r="148" spans="1:26" ht="24.9" customHeight="1" x14ac:dyDescent="0.3">
      <c r="A148" s="215"/>
      <c r="B148" s="216"/>
      <c r="C148" s="217" t="s">
        <v>196</v>
      </c>
      <c r="D148" s="347" t="s">
        <v>197</v>
      </c>
      <c r="E148" s="347"/>
      <c r="F148" s="221" t="s">
        <v>170</v>
      </c>
      <c r="G148" s="219">
        <v>1</v>
      </c>
      <c r="H148" s="250">
        <v>0</v>
      </c>
      <c r="I148" s="218">
        <f t="shared" si="0"/>
        <v>0</v>
      </c>
      <c r="J148" s="221">
        <f t="shared" si="1"/>
        <v>22.74</v>
      </c>
      <c r="K148" s="198">
        <f t="shared" si="2"/>
        <v>0</v>
      </c>
      <c r="L148" s="195"/>
      <c r="M148" s="195">
        <f>ROUND(G148*(H148),2)</f>
        <v>0</v>
      </c>
      <c r="N148" s="195">
        <v>22.74</v>
      </c>
      <c r="O148" s="195"/>
      <c r="P148" s="195">
        <v>2.0000000000000001E-4</v>
      </c>
      <c r="Q148" s="195"/>
      <c r="R148" s="195">
        <v>2.0000000000000001E-4</v>
      </c>
      <c r="S148" s="195">
        <f t="shared" si="3"/>
        <v>0</v>
      </c>
      <c r="T148" s="195"/>
      <c r="U148" s="195"/>
      <c r="V148" s="196">
        <f t="shared" si="4"/>
        <v>0</v>
      </c>
      <c r="W148" s="197"/>
      <c r="X148" s="198">
        <v>0</v>
      </c>
      <c r="Y148" s="198"/>
      <c r="Z148" s="198">
        <v>0</v>
      </c>
    </row>
    <row r="149" spans="1:26" ht="24.9" customHeight="1" x14ac:dyDescent="0.3">
      <c r="A149" s="188"/>
      <c r="B149" s="189"/>
      <c r="C149" s="190" t="s">
        <v>198</v>
      </c>
      <c r="D149" s="286" t="s">
        <v>199</v>
      </c>
      <c r="E149" s="286"/>
      <c r="F149" s="208" t="s">
        <v>147</v>
      </c>
      <c r="G149" s="192">
        <v>5</v>
      </c>
      <c r="H149" s="250">
        <v>0</v>
      </c>
      <c r="I149" s="191">
        <f t="shared" si="0"/>
        <v>0</v>
      </c>
      <c r="J149" s="208">
        <f t="shared" si="1"/>
        <v>5.95</v>
      </c>
      <c r="K149" s="198">
        <f t="shared" si="2"/>
        <v>0</v>
      </c>
      <c r="L149" s="195">
        <f>ROUND(G149*(H149),2)</f>
        <v>0</v>
      </c>
      <c r="M149" s="195"/>
      <c r="N149" s="195">
        <v>1.19</v>
      </c>
      <c r="O149" s="195"/>
      <c r="P149" s="195">
        <v>0</v>
      </c>
      <c r="Q149" s="195"/>
      <c r="R149" s="195">
        <v>0</v>
      </c>
      <c r="S149" s="195">
        <f t="shared" si="3"/>
        <v>0</v>
      </c>
      <c r="T149" s="195"/>
      <c r="U149" s="195"/>
      <c r="V149" s="196">
        <f t="shared" si="4"/>
        <v>0</v>
      </c>
      <c r="W149" s="197"/>
      <c r="X149" s="198">
        <v>0</v>
      </c>
      <c r="Y149" s="198"/>
      <c r="Z149" s="198">
        <v>0</v>
      </c>
    </row>
    <row r="150" spans="1:26" ht="24.9" customHeight="1" x14ac:dyDescent="0.3">
      <c r="A150" s="215"/>
      <c r="B150" s="216"/>
      <c r="C150" s="217" t="s">
        <v>200</v>
      </c>
      <c r="D150" s="347" t="s">
        <v>201</v>
      </c>
      <c r="E150" s="347"/>
      <c r="F150" s="221" t="s">
        <v>147</v>
      </c>
      <c r="G150" s="219">
        <v>5</v>
      </c>
      <c r="H150" s="250">
        <v>0</v>
      </c>
      <c r="I150" s="218">
        <f t="shared" si="0"/>
        <v>0</v>
      </c>
      <c r="J150" s="221">
        <f t="shared" si="1"/>
        <v>33.049999999999997</v>
      </c>
      <c r="K150" s="198">
        <f t="shared" si="2"/>
        <v>0</v>
      </c>
      <c r="L150" s="195"/>
      <c r="M150" s="195">
        <f>ROUND(G150*(H150),2)</f>
        <v>0</v>
      </c>
      <c r="N150" s="195">
        <v>6.61</v>
      </c>
      <c r="O150" s="195"/>
      <c r="P150" s="195">
        <v>0</v>
      </c>
      <c r="Q150" s="195"/>
      <c r="R150" s="195">
        <v>0</v>
      </c>
      <c r="S150" s="195">
        <f t="shared" si="3"/>
        <v>0</v>
      </c>
      <c r="T150" s="195"/>
      <c r="U150" s="195"/>
      <c r="V150" s="196">
        <f t="shared" si="4"/>
        <v>0</v>
      </c>
      <c r="W150" s="197"/>
      <c r="X150" s="198">
        <v>0</v>
      </c>
      <c r="Y150" s="198"/>
      <c r="Z150" s="198">
        <v>0</v>
      </c>
    </row>
    <row r="151" spans="1:26" ht="24.9" customHeight="1" x14ac:dyDescent="0.3">
      <c r="A151" s="188"/>
      <c r="B151" s="189"/>
      <c r="C151" s="190" t="s">
        <v>202</v>
      </c>
      <c r="D151" s="286" t="s">
        <v>203</v>
      </c>
      <c r="E151" s="286"/>
      <c r="F151" s="208" t="s">
        <v>204</v>
      </c>
      <c r="G151" s="192">
        <v>65.400000000000006</v>
      </c>
      <c r="H151" s="250">
        <v>0</v>
      </c>
      <c r="I151" s="191">
        <f t="shared" si="0"/>
        <v>0</v>
      </c>
      <c r="J151" s="208">
        <f t="shared" si="1"/>
        <v>107.91</v>
      </c>
      <c r="K151" s="198">
        <f t="shared" si="2"/>
        <v>0</v>
      </c>
      <c r="L151" s="195">
        <f>ROUND(G151*(H151),2)</f>
        <v>0</v>
      </c>
      <c r="M151" s="195"/>
      <c r="N151" s="195">
        <v>1.65</v>
      </c>
      <c r="O151" s="195"/>
      <c r="P151" s="195">
        <v>0</v>
      </c>
      <c r="Q151" s="195"/>
      <c r="R151" s="195">
        <v>0</v>
      </c>
      <c r="S151" s="195">
        <f t="shared" si="3"/>
        <v>0</v>
      </c>
      <c r="T151" s="195"/>
      <c r="U151" s="195"/>
      <c r="V151" s="196">
        <f t="shared" si="4"/>
        <v>0</v>
      </c>
      <c r="W151" s="197"/>
      <c r="X151" s="198">
        <v>0</v>
      </c>
      <c r="Y151" s="198"/>
      <c r="Z151" s="198">
        <v>0</v>
      </c>
    </row>
    <row r="152" spans="1:26" ht="24.9" customHeight="1" x14ac:dyDescent="0.3">
      <c r="A152" s="215"/>
      <c r="B152" s="216"/>
      <c r="C152" s="217" t="s">
        <v>205</v>
      </c>
      <c r="D152" s="347" t="s">
        <v>206</v>
      </c>
      <c r="E152" s="347"/>
      <c r="F152" s="221" t="s">
        <v>207</v>
      </c>
      <c r="G152" s="219">
        <v>25</v>
      </c>
      <c r="H152" s="250">
        <v>0</v>
      </c>
      <c r="I152" s="218">
        <f t="shared" si="0"/>
        <v>0</v>
      </c>
      <c r="J152" s="221">
        <f t="shared" si="1"/>
        <v>64.25</v>
      </c>
      <c r="K152" s="198">
        <f t="shared" si="2"/>
        <v>0</v>
      </c>
      <c r="L152" s="195"/>
      <c r="M152" s="195">
        <f>ROUND(G152*(H152),2)</f>
        <v>0</v>
      </c>
      <c r="N152" s="195">
        <v>2.57</v>
      </c>
      <c r="O152" s="195"/>
      <c r="P152" s="195">
        <v>1E-3</v>
      </c>
      <c r="Q152" s="195"/>
      <c r="R152" s="195">
        <v>1E-3</v>
      </c>
      <c r="S152" s="195">
        <f t="shared" si="3"/>
        <v>2.5000000000000001E-2</v>
      </c>
      <c r="T152" s="195"/>
      <c r="U152" s="195"/>
      <c r="V152" s="196">
        <f t="shared" si="4"/>
        <v>0</v>
      </c>
      <c r="W152" s="197"/>
      <c r="X152" s="198">
        <v>0</v>
      </c>
      <c r="Y152" s="198"/>
      <c r="Z152" s="198">
        <v>0</v>
      </c>
    </row>
    <row r="153" spans="1:26" ht="24.9" customHeight="1" x14ac:dyDescent="0.3">
      <c r="A153" s="215"/>
      <c r="B153" s="216"/>
      <c r="C153" s="217" t="s">
        <v>208</v>
      </c>
      <c r="D153" s="347" t="s">
        <v>209</v>
      </c>
      <c r="E153" s="347"/>
      <c r="F153" s="221" t="s">
        <v>207</v>
      </c>
      <c r="G153" s="219">
        <v>5</v>
      </c>
      <c r="H153" s="250">
        <v>0</v>
      </c>
      <c r="I153" s="218">
        <f t="shared" si="0"/>
        <v>0</v>
      </c>
      <c r="J153" s="221">
        <f t="shared" si="1"/>
        <v>9.85</v>
      </c>
      <c r="K153" s="198">
        <f t="shared" si="2"/>
        <v>0</v>
      </c>
      <c r="L153" s="195"/>
      <c r="M153" s="195">
        <f>ROUND(G153*(H153),2)</f>
        <v>0</v>
      </c>
      <c r="N153" s="195">
        <v>1.97</v>
      </c>
      <c r="O153" s="195"/>
      <c r="P153" s="195">
        <v>1E-3</v>
      </c>
      <c r="Q153" s="195"/>
      <c r="R153" s="195">
        <v>1E-3</v>
      </c>
      <c r="S153" s="195">
        <f t="shared" si="3"/>
        <v>5.0000000000000001E-3</v>
      </c>
      <c r="T153" s="195"/>
      <c r="U153" s="195"/>
      <c r="V153" s="196">
        <f t="shared" si="4"/>
        <v>0</v>
      </c>
      <c r="W153" s="197"/>
      <c r="X153" s="198">
        <v>0</v>
      </c>
      <c r="Y153" s="198"/>
      <c r="Z153" s="198">
        <v>0</v>
      </c>
    </row>
    <row r="154" spans="1:26" ht="24.9" customHeight="1" x14ac:dyDescent="0.3">
      <c r="A154" s="188"/>
      <c r="B154" s="189"/>
      <c r="C154" s="190" t="s">
        <v>210</v>
      </c>
      <c r="D154" s="286" t="s">
        <v>211</v>
      </c>
      <c r="E154" s="286"/>
      <c r="F154" s="208" t="s">
        <v>170</v>
      </c>
      <c r="G154" s="192">
        <v>4</v>
      </c>
      <c r="H154" s="250">
        <v>0</v>
      </c>
      <c r="I154" s="191">
        <f t="shared" si="0"/>
        <v>0</v>
      </c>
      <c r="J154" s="208">
        <f t="shared" si="1"/>
        <v>14.76</v>
      </c>
      <c r="K154" s="198">
        <f t="shared" si="2"/>
        <v>0</v>
      </c>
      <c r="L154" s="195">
        <f>ROUND(G154*(H154),2)</f>
        <v>0</v>
      </c>
      <c r="M154" s="195"/>
      <c r="N154" s="195">
        <v>3.69</v>
      </c>
      <c r="O154" s="195"/>
      <c r="P154" s="195">
        <v>0</v>
      </c>
      <c r="Q154" s="195"/>
      <c r="R154" s="195">
        <v>0</v>
      </c>
      <c r="S154" s="195">
        <f t="shared" si="3"/>
        <v>0</v>
      </c>
      <c r="T154" s="195"/>
      <c r="U154" s="195"/>
      <c r="V154" s="196">
        <f t="shared" si="4"/>
        <v>0</v>
      </c>
      <c r="W154" s="197"/>
      <c r="X154" s="198">
        <v>0</v>
      </c>
      <c r="Y154" s="198"/>
      <c r="Z154" s="198">
        <v>0</v>
      </c>
    </row>
    <row r="155" spans="1:26" ht="24.9" customHeight="1" x14ac:dyDescent="0.3">
      <c r="A155" s="215"/>
      <c r="B155" s="216"/>
      <c r="C155" s="217" t="s">
        <v>212</v>
      </c>
      <c r="D155" s="347" t="s">
        <v>213</v>
      </c>
      <c r="E155" s="347"/>
      <c r="F155" s="221" t="s">
        <v>170</v>
      </c>
      <c r="G155" s="219">
        <v>4</v>
      </c>
      <c r="H155" s="250">
        <v>0</v>
      </c>
      <c r="I155" s="218">
        <f t="shared" si="0"/>
        <v>0</v>
      </c>
      <c r="J155" s="221">
        <f t="shared" si="1"/>
        <v>4.2</v>
      </c>
      <c r="K155" s="198">
        <f t="shared" si="2"/>
        <v>0</v>
      </c>
      <c r="L155" s="195"/>
      <c r="M155" s="195">
        <f t="shared" ref="M155:M160" si="5">ROUND(G155*(H155),2)</f>
        <v>0</v>
      </c>
      <c r="N155" s="195">
        <v>1.05</v>
      </c>
      <c r="O155" s="195"/>
      <c r="P155" s="195">
        <v>6.9999999999999999E-4</v>
      </c>
      <c r="Q155" s="195"/>
      <c r="R155" s="195">
        <v>6.9999999999999999E-4</v>
      </c>
      <c r="S155" s="195">
        <f t="shared" si="3"/>
        <v>3.0000000000000001E-3</v>
      </c>
      <c r="T155" s="195"/>
      <c r="U155" s="195"/>
      <c r="V155" s="196">
        <f t="shared" si="4"/>
        <v>0</v>
      </c>
      <c r="W155" s="197"/>
      <c r="X155" s="198">
        <v>0</v>
      </c>
      <c r="Y155" s="198"/>
      <c r="Z155" s="198">
        <v>0</v>
      </c>
    </row>
    <row r="156" spans="1:26" ht="24.9" customHeight="1" x14ac:dyDescent="0.3">
      <c r="A156" s="215"/>
      <c r="B156" s="216"/>
      <c r="C156" s="217" t="s">
        <v>214</v>
      </c>
      <c r="D156" s="347" t="s">
        <v>215</v>
      </c>
      <c r="E156" s="347"/>
      <c r="F156" s="221" t="s">
        <v>216</v>
      </c>
      <c r="G156" s="219">
        <v>36.29</v>
      </c>
      <c r="H156" s="251">
        <v>0</v>
      </c>
      <c r="I156" s="220">
        <f t="shared" si="0"/>
        <v>0</v>
      </c>
      <c r="J156" s="221">
        <f t="shared" si="1"/>
        <v>130.63999999999999</v>
      </c>
      <c r="K156" s="198">
        <f t="shared" si="2"/>
        <v>0</v>
      </c>
      <c r="L156" s="195"/>
      <c r="M156" s="195">
        <f t="shared" si="5"/>
        <v>0</v>
      </c>
      <c r="N156" s="195">
        <v>3.6</v>
      </c>
      <c r="O156" s="195"/>
      <c r="P156" s="195">
        <v>0</v>
      </c>
      <c r="Q156" s="195"/>
      <c r="R156" s="195">
        <v>0</v>
      </c>
      <c r="S156" s="195">
        <f t="shared" si="3"/>
        <v>0</v>
      </c>
      <c r="T156" s="195"/>
      <c r="U156" s="195"/>
      <c r="V156" s="196">
        <f t="shared" si="4"/>
        <v>0</v>
      </c>
      <c r="W156" s="197"/>
      <c r="X156" s="198">
        <v>0</v>
      </c>
      <c r="Y156" s="198"/>
      <c r="Z156" s="198">
        <v>0</v>
      </c>
    </row>
    <row r="157" spans="1:26" ht="24.9" customHeight="1" x14ac:dyDescent="0.3">
      <c r="A157" s="215"/>
      <c r="B157" s="216"/>
      <c r="C157" s="217" t="s">
        <v>217</v>
      </c>
      <c r="D157" s="347" t="s">
        <v>218</v>
      </c>
      <c r="E157" s="347"/>
      <c r="F157" s="221" t="s">
        <v>216</v>
      </c>
      <c r="G157" s="219">
        <v>86.3</v>
      </c>
      <c r="H157" s="251">
        <v>0</v>
      </c>
      <c r="I157" s="220">
        <f t="shared" si="0"/>
        <v>0</v>
      </c>
      <c r="J157" s="221">
        <f t="shared" si="1"/>
        <v>517.79999999999995</v>
      </c>
      <c r="K157" s="198">
        <f t="shared" si="2"/>
        <v>0</v>
      </c>
      <c r="L157" s="195"/>
      <c r="M157" s="195">
        <f t="shared" si="5"/>
        <v>0</v>
      </c>
      <c r="N157" s="195">
        <v>6</v>
      </c>
      <c r="O157" s="195"/>
      <c r="P157" s="195">
        <v>0</v>
      </c>
      <c r="Q157" s="195"/>
      <c r="R157" s="195">
        <v>0</v>
      </c>
      <c r="S157" s="195">
        <f t="shared" si="3"/>
        <v>0</v>
      </c>
      <c r="T157" s="195"/>
      <c r="U157" s="195"/>
      <c r="V157" s="196">
        <f t="shared" si="4"/>
        <v>0</v>
      </c>
      <c r="W157" s="197"/>
      <c r="X157" s="198">
        <v>0</v>
      </c>
      <c r="Y157" s="198"/>
      <c r="Z157" s="198">
        <v>0</v>
      </c>
    </row>
    <row r="158" spans="1:26" ht="24.9" customHeight="1" x14ac:dyDescent="0.3">
      <c r="A158" s="215"/>
      <c r="B158" s="216"/>
      <c r="C158" s="217" t="s">
        <v>219</v>
      </c>
      <c r="D158" s="347" t="s">
        <v>220</v>
      </c>
      <c r="E158" s="347"/>
      <c r="F158" s="221" t="s">
        <v>221</v>
      </c>
      <c r="G158" s="219">
        <v>36.29</v>
      </c>
      <c r="H158" s="251">
        <v>0</v>
      </c>
      <c r="I158" s="220">
        <f t="shared" si="0"/>
        <v>0</v>
      </c>
      <c r="J158" s="221">
        <f t="shared" si="1"/>
        <v>36.29</v>
      </c>
      <c r="K158" s="198">
        <f t="shared" si="2"/>
        <v>0</v>
      </c>
      <c r="L158" s="195"/>
      <c r="M158" s="195">
        <f t="shared" si="5"/>
        <v>0</v>
      </c>
      <c r="N158" s="195">
        <v>1</v>
      </c>
      <c r="O158" s="195"/>
      <c r="P158" s="195">
        <v>0</v>
      </c>
      <c r="Q158" s="195"/>
      <c r="R158" s="195">
        <v>0</v>
      </c>
      <c r="S158" s="195">
        <f t="shared" si="3"/>
        <v>0</v>
      </c>
      <c r="T158" s="195"/>
      <c r="U158" s="195"/>
      <c r="V158" s="196">
        <f t="shared" si="4"/>
        <v>0</v>
      </c>
      <c r="W158" s="197"/>
      <c r="X158" s="198">
        <v>0</v>
      </c>
      <c r="Y158" s="198"/>
      <c r="Z158" s="198">
        <v>0</v>
      </c>
    </row>
    <row r="159" spans="1:26" ht="24.9" customHeight="1" x14ac:dyDescent="0.3">
      <c r="A159" s="215"/>
      <c r="B159" s="216"/>
      <c r="C159" s="217" t="s">
        <v>222</v>
      </c>
      <c r="D159" s="347" t="s">
        <v>223</v>
      </c>
      <c r="E159" s="347"/>
      <c r="F159" s="221" t="s">
        <v>224</v>
      </c>
      <c r="G159" s="219">
        <v>1</v>
      </c>
      <c r="H159" s="250">
        <v>0</v>
      </c>
      <c r="I159" s="218">
        <f t="shared" si="0"/>
        <v>0</v>
      </c>
      <c r="J159" s="221">
        <f t="shared" si="1"/>
        <v>850</v>
      </c>
      <c r="K159" s="198">
        <f t="shared" si="2"/>
        <v>0</v>
      </c>
      <c r="L159" s="195"/>
      <c r="M159" s="195">
        <f t="shared" si="5"/>
        <v>0</v>
      </c>
      <c r="N159" s="195">
        <v>850</v>
      </c>
      <c r="O159" s="195"/>
      <c r="P159" s="195">
        <v>0</v>
      </c>
      <c r="Q159" s="195"/>
      <c r="R159" s="195">
        <v>0</v>
      </c>
      <c r="S159" s="195">
        <f t="shared" si="3"/>
        <v>0</v>
      </c>
      <c r="T159" s="195"/>
      <c r="U159" s="195"/>
      <c r="V159" s="196">
        <f t="shared" si="4"/>
        <v>0</v>
      </c>
      <c r="W159" s="197"/>
      <c r="X159" s="198">
        <v>0</v>
      </c>
      <c r="Y159" s="198"/>
      <c r="Z159" s="198">
        <v>0</v>
      </c>
    </row>
    <row r="160" spans="1:26" ht="24.9" customHeight="1" x14ac:dyDescent="0.3">
      <c r="A160" s="215"/>
      <c r="B160" s="216"/>
      <c r="C160" s="217" t="s">
        <v>225</v>
      </c>
      <c r="D160" s="347" t="s">
        <v>226</v>
      </c>
      <c r="E160" s="347"/>
      <c r="F160" s="221" t="s">
        <v>216</v>
      </c>
      <c r="G160" s="219">
        <v>36.29</v>
      </c>
      <c r="H160" s="251">
        <v>0</v>
      </c>
      <c r="I160" s="220">
        <f t="shared" si="0"/>
        <v>0</v>
      </c>
      <c r="J160" s="221">
        <f t="shared" si="1"/>
        <v>108.87</v>
      </c>
      <c r="K160" s="198">
        <f t="shared" si="2"/>
        <v>0</v>
      </c>
      <c r="L160" s="195"/>
      <c r="M160" s="195">
        <f t="shared" si="5"/>
        <v>0</v>
      </c>
      <c r="N160" s="195">
        <v>3</v>
      </c>
      <c r="O160" s="195"/>
      <c r="P160" s="195">
        <v>0</v>
      </c>
      <c r="Q160" s="195"/>
      <c r="R160" s="195">
        <v>0</v>
      </c>
      <c r="S160" s="195">
        <f t="shared" si="3"/>
        <v>0</v>
      </c>
      <c r="T160" s="195"/>
      <c r="U160" s="195"/>
      <c r="V160" s="196">
        <f t="shared" si="4"/>
        <v>0</v>
      </c>
      <c r="W160" s="197"/>
      <c r="X160" s="198">
        <v>0</v>
      </c>
      <c r="Y160" s="198"/>
      <c r="Z160" s="198">
        <v>0</v>
      </c>
    </row>
    <row r="161" spans="1:26" ht="24.9" customHeight="1" x14ac:dyDescent="0.3">
      <c r="A161" s="188"/>
      <c r="B161" s="189"/>
      <c r="C161" s="190" t="s">
        <v>227</v>
      </c>
      <c r="D161" s="286" t="s">
        <v>228</v>
      </c>
      <c r="E161" s="286"/>
      <c r="F161" s="208" t="s">
        <v>170</v>
      </c>
      <c r="G161" s="192">
        <v>2</v>
      </c>
      <c r="H161" s="250">
        <v>0</v>
      </c>
      <c r="I161" s="191">
        <f t="shared" si="0"/>
        <v>0</v>
      </c>
      <c r="J161" s="208">
        <f t="shared" si="1"/>
        <v>691.1</v>
      </c>
      <c r="K161" s="198">
        <f t="shared" si="2"/>
        <v>0</v>
      </c>
      <c r="L161" s="195">
        <f>ROUND(G161*(H161),2)</f>
        <v>0</v>
      </c>
      <c r="M161" s="195"/>
      <c r="N161" s="195">
        <v>345.55</v>
      </c>
      <c r="O161" s="195"/>
      <c r="P161" s="195">
        <v>0</v>
      </c>
      <c r="Q161" s="195"/>
      <c r="R161" s="195">
        <v>0</v>
      </c>
      <c r="S161" s="195">
        <f t="shared" si="3"/>
        <v>0</v>
      </c>
      <c r="T161" s="195"/>
      <c r="U161" s="195"/>
      <c r="V161" s="196">
        <f t="shared" si="4"/>
        <v>0</v>
      </c>
      <c r="W161" s="197"/>
      <c r="X161" s="198">
        <v>0</v>
      </c>
      <c r="Y161" s="198"/>
      <c r="Z161" s="198">
        <v>0</v>
      </c>
    </row>
    <row r="162" spans="1:26" ht="35.1" customHeight="1" x14ac:dyDescent="0.3">
      <c r="A162" s="215"/>
      <c r="B162" s="216"/>
      <c r="C162" s="217" t="s">
        <v>229</v>
      </c>
      <c r="D162" s="347" t="s">
        <v>230</v>
      </c>
      <c r="E162" s="347"/>
      <c r="F162" s="221" t="s">
        <v>181</v>
      </c>
      <c r="G162" s="219">
        <v>2</v>
      </c>
      <c r="H162" s="250">
        <v>0</v>
      </c>
      <c r="I162" s="218">
        <f t="shared" si="0"/>
        <v>0</v>
      </c>
      <c r="J162" s="221">
        <f t="shared" si="1"/>
        <v>420</v>
      </c>
      <c r="K162" s="198">
        <f t="shared" si="2"/>
        <v>0</v>
      </c>
      <c r="L162" s="195"/>
      <c r="M162" s="195">
        <f>ROUND(G162*(H162),2)</f>
        <v>0</v>
      </c>
      <c r="N162" s="195">
        <v>210</v>
      </c>
      <c r="O162" s="195"/>
      <c r="P162" s="195">
        <v>0</v>
      </c>
      <c r="Q162" s="195"/>
      <c r="R162" s="195">
        <v>0</v>
      </c>
      <c r="S162" s="195">
        <f t="shared" si="3"/>
        <v>0</v>
      </c>
      <c r="T162" s="195"/>
      <c r="U162" s="195"/>
      <c r="V162" s="196">
        <f t="shared" si="4"/>
        <v>0</v>
      </c>
      <c r="W162" s="197"/>
      <c r="X162" s="198">
        <v>0</v>
      </c>
      <c r="Y162" s="198"/>
      <c r="Z162" s="198">
        <v>0</v>
      </c>
    </row>
    <row r="163" spans="1:26" ht="24.9" customHeight="1" x14ac:dyDescent="0.3">
      <c r="A163" s="215"/>
      <c r="B163" s="216"/>
      <c r="C163" s="217" t="s">
        <v>231</v>
      </c>
      <c r="D163" s="347" t="s">
        <v>232</v>
      </c>
      <c r="E163" s="347"/>
      <c r="F163" s="221" t="s">
        <v>181</v>
      </c>
      <c r="G163" s="219">
        <v>2</v>
      </c>
      <c r="H163" s="250">
        <v>0</v>
      </c>
      <c r="I163" s="218">
        <f t="shared" si="0"/>
        <v>0</v>
      </c>
      <c r="J163" s="221">
        <f t="shared" si="1"/>
        <v>91.3</v>
      </c>
      <c r="K163" s="198">
        <f t="shared" si="2"/>
        <v>0</v>
      </c>
      <c r="L163" s="195"/>
      <c r="M163" s="195">
        <f>ROUND(G163*(H163),2)</f>
        <v>0</v>
      </c>
      <c r="N163" s="195">
        <v>45.65</v>
      </c>
      <c r="O163" s="195"/>
      <c r="P163" s="195">
        <v>0</v>
      </c>
      <c r="Q163" s="195"/>
      <c r="R163" s="195">
        <v>0</v>
      </c>
      <c r="S163" s="195">
        <f t="shared" si="3"/>
        <v>0</v>
      </c>
      <c r="T163" s="195"/>
      <c r="U163" s="195"/>
      <c r="V163" s="196">
        <f t="shared" si="4"/>
        <v>0</v>
      </c>
      <c r="W163" s="197"/>
      <c r="X163" s="198">
        <v>0</v>
      </c>
      <c r="Y163" s="198"/>
      <c r="Z163" s="198">
        <v>0</v>
      </c>
    </row>
    <row r="164" spans="1:26" ht="24.9" customHeight="1" x14ac:dyDescent="0.3">
      <c r="A164" s="188"/>
      <c r="B164" s="189"/>
      <c r="C164" s="190" t="s">
        <v>233</v>
      </c>
      <c r="D164" s="286" t="s">
        <v>234</v>
      </c>
      <c r="E164" s="286"/>
      <c r="F164" s="208" t="s">
        <v>170</v>
      </c>
      <c r="G164" s="192">
        <v>2</v>
      </c>
      <c r="H164" s="250">
        <v>0</v>
      </c>
      <c r="I164" s="191">
        <f t="shared" si="0"/>
        <v>0</v>
      </c>
      <c r="J164" s="208">
        <f t="shared" si="1"/>
        <v>186.58</v>
      </c>
      <c r="K164" s="198">
        <f t="shared" si="2"/>
        <v>0</v>
      </c>
      <c r="L164" s="195">
        <f>ROUND(G164*(H164),2)</f>
        <v>0</v>
      </c>
      <c r="M164" s="195"/>
      <c r="N164" s="195">
        <v>93.29</v>
      </c>
      <c r="O164" s="195"/>
      <c r="P164" s="195">
        <v>0</v>
      </c>
      <c r="Q164" s="195"/>
      <c r="R164" s="195">
        <v>0</v>
      </c>
      <c r="S164" s="195">
        <f t="shared" si="3"/>
        <v>0</v>
      </c>
      <c r="T164" s="195"/>
      <c r="U164" s="195"/>
      <c r="V164" s="196">
        <f t="shared" si="4"/>
        <v>0</v>
      </c>
      <c r="W164" s="197"/>
      <c r="X164" s="198">
        <v>0</v>
      </c>
      <c r="Y164" s="198"/>
      <c r="Z164" s="198">
        <v>0</v>
      </c>
    </row>
    <row r="165" spans="1:26" ht="24.9" customHeight="1" x14ac:dyDescent="0.3">
      <c r="A165" s="188"/>
      <c r="B165" s="189"/>
      <c r="C165" s="190" t="s">
        <v>235</v>
      </c>
      <c r="D165" s="286" t="s">
        <v>346</v>
      </c>
      <c r="E165" s="286"/>
      <c r="F165" s="208" t="s">
        <v>170</v>
      </c>
      <c r="G165" s="192">
        <v>2</v>
      </c>
      <c r="H165" s="250">
        <v>0</v>
      </c>
      <c r="I165" s="191">
        <f t="shared" si="0"/>
        <v>0</v>
      </c>
      <c r="J165" s="208">
        <f t="shared" si="1"/>
        <v>313.08</v>
      </c>
      <c r="K165" s="198">
        <f t="shared" si="2"/>
        <v>0</v>
      </c>
      <c r="L165" s="195">
        <f>ROUND(G165*(H165),2)</f>
        <v>0</v>
      </c>
      <c r="M165" s="195"/>
      <c r="N165" s="195">
        <v>156.54</v>
      </c>
      <c r="O165" s="195"/>
      <c r="P165" s="195">
        <v>0</v>
      </c>
      <c r="Q165" s="195"/>
      <c r="R165" s="195">
        <v>0</v>
      </c>
      <c r="S165" s="195">
        <f t="shared" si="3"/>
        <v>0</v>
      </c>
      <c r="T165" s="195"/>
      <c r="U165" s="195"/>
      <c r="V165" s="196">
        <f t="shared" si="4"/>
        <v>0</v>
      </c>
      <c r="W165" s="197"/>
      <c r="X165" s="198">
        <v>0</v>
      </c>
      <c r="Y165" s="198"/>
      <c r="Z165" s="198">
        <v>0</v>
      </c>
    </row>
    <row r="166" spans="1:26" ht="24.9" customHeight="1" x14ac:dyDescent="0.3">
      <c r="A166" s="188"/>
      <c r="B166" s="189"/>
      <c r="C166" s="190" t="s">
        <v>236</v>
      </c>
      <c r="D166" s="286" t="s">
        <v>237</v>
      </c>
      <c r="E166" s="286"/>
      <c r="F166" s="208" t="s">
        <v>147</v>
      </c>
      <c r="G166" s="192">
        <v>50</v>
      </c>
      <c r="H166" s="250">
        <v>0</v>
      </c>
      <c r="I166" s="191">
        <f t="shared" si="0"/>
        <v>0</v>
      </c>
      <c r="J166" s="208">
        <f t="shared" si="1"/>
        <v>95</v>
      </c>
      <c r="K166" s="198">
        <f t="shared" si="2"/>
        <v>0</v>
      </c>
      <c r="L166" s="195">
        <f>ROUND(G166*(H166),2)</f>
        <v>0</v>
      </c>
      <c r="M166" s="195"/>
      <c r="N166" s="195">
        <v>1.9</v>
      </c>
      <c r="O166" s="195"/>
      <c r="P166" s="195">
        <v>0</v>
      </c>
      <c r="Q166" s="195"/>
      <c r="R166" s="195">
        <v>0</v>
      </c>
      <c r="S166" s="195">
        <f t="shared" si="3"/>
        <v>0</v>
      </c>
      <c r="T166" s="195"/>
      <c r="U166" s="195"/>
      <c r="V166" s="196">
        <f t="shared" si="4"/>
        <v>0</v>
      </c>
      <c r="W166" s="197"/>
      <c r="X166" s="198">
        <v>0</v>
      </c>
      <c r="Y166" s="198"/>
      <c r="Z166" s="198">
        <v>0</v>
      </c>
    </row>
    <row r="167" spans="1:26" ht="24.9" customHeight="1" x14ac:dyDescent="0.3">
      <c r="A167" s="215"/>
      <c r="B167" s="216"/>
      <c r="C167" s="217" t="s">
        <v>238</v>
      </c>
      <c r="D167" s="347" t="s">
        <v>239</v>
      </c>
      <c r="E167" s="347"/>
      <c r="F167" s="221" t="s">
        <v>147</v>
      </c>
      <c r="G167" s="219">
        <v>50</v>
      </c>
      <c r="H167" s="250">
        <v>0</v>
      </c>
      <c r="I167" s="218">
        <f t="shared" si="0"/>
        <v>0</v>
      </c>
      <c r="J167" s="221">
        <f t="shared" si="1"/>
        <v>98</v>
      </c>
      <c r="K167" s="198">
        <f t="shared" si="2"/>
        <v>0</v>
      </c>
      <c r="L167" s="195"/>
      <c r="M167" s="195">
        <f>ROUND(G167*(H167),2)</f>
        <v>0</v>
      </c>
      <c r="N167" s="195">
        <v>1.96</v>
      </c>
      <c r="O167" s="195"/>
      <c r="P167" s="195">
        <v>2.9E-4</v>
      </c>
      <c r="Q167" s="195"/>
      <c r="R167" s="195">
        <v>2.9E-4</v>
      </c>
      <c r="S167" s="195">
        <f t="shared" si="3"/>
        <v>1.4999999999999999E-2</v>
      </c>
      <c r="T167" s="195"/>
      <c r="U167" s="195"/>
      <c r="V167" s="196">
        <f t="shared" si="4"/>
        <v>0</v>
      </c>
      <c r="W167" s="197"/>
      <c r="X167" s="198">
        <v>0</v>
      </c>
      <c r="Y167" s="198"/>
      <c r="Z167" s="198">
        <v>0</v>
      </c>
    </row>
    <row r="168" spans="1:26" x14ac:dyDescent="0.3">
      <c r="A168" s="198"/>
      <c r="B168" s="199"/>
      <c r="C168" s="200" t="s">
        <v>154</v>
      </c>
      <c r="D168" s="285" t="s">
        <v>155</v>
      </c>
      <c r="E168" s="285"/>
      <c r="F168" s="198"/>
      <c r="G168" s="195"/>
      <c r="H168" s="250"/>
      <c r="I168" s="202">
        <f>ROUND((SUM(I128:I167))/1,2)</f>
        <v>0</v>
      </c>
      <c r="J168" s="207"/>
      <c r="K168" s="207"/>
      <c r="L168" s="204">
        <f>ROUND((SUM(L128:L167))/1,2)</f>
        <v>0</v>
      </c>
      <c r="M168" s="204">
        <f>ROUND((SUM(M128:M167))/1,2)</f>
        <v>0</v>
      </c>
      <c r="N168" s="204"/>
      <c r="O168" s="204"/>
      <c r="P168" s="204"/>
      <c r="Q168" s="204"/>
      <c r="R168" s="204"/>
      <c r="S168" s="204">
        <f>ROUND((SUM(S128:S167))/1,2)</f>
        <v>0.16</v>
      </c>
      <c r="T168" s="204"/>
      <c r="U168" s="204"/>
      <c r="V168" s="205">
        <f>ROUND((SUM(V128:V167))/1,2)</f>
        <v>0</v>
      </c>
      <c r="W168" s="197"/>
      <c r="X168" s="198"/>
      <c r="Y168" s="198"/>
      <c r="Z168" s="198"/>
    </row>
    <row r="169" spans="1:26" x14ac:dyDescent="0.3">
      <c r="A169" s="198"/>
      <c r="B169" s="199"/>
      <c r="C169" s="206"/>
      <c r="D169" s="287"/>
      <c r="E169" s="287"/>
      <c r="F169" s="198"/>
      <c r="G169" s="195"/>
      <c r="H169" s="250"/>
      <c r="I169" s="201"/>
      <c r="J169" s="198"/>
      <c r="K169" s="198"/>
      <c r="L169" s="195"/>
      <c r="M169" s="195"/>
      <c r="N169" s="195"/>
      <c r="O169" s="195"/>
      <c r="P169" s="195"/>
      <c r="Q169" s="195"/>
      <c r="R169" s="195"/>
      <c r="S169" s="195"/>
      <c r="T169" s="195"/>
      <c r="U169" s="195"/>
      <c r="V169" s="196"/>
      <c r="W169" s="197"/>
      <c r="X169" s="198"/>
      <c r="Y169" s="198"/>
      <c r="Z169" s="198"/>
    </row>
    <row r="170" spans="1:26" ht="32.4" customHeight="1" x14ac:dyDescent="0.3">
      <c r="A170" s="198"/>
      <c r="B170" s="199"/>
      <c r="C170" s="200" t="s">
        <v>240</v>
      </c>
      <c r="D170" s="285" t="s">
        <v>241</v>
      </c>
      <c r="E170" s="285"/>
      <c r="F170" s="198"/>
      <c r="G170" s="195"/>
      <c r="H170" s="250"/>
      <c r="I170" s="201"/>
      <c r="J170" s="198"/>
      <c r="K170" s="198"/>
      <c r="L170" s="195"/>
      <c r="M170" s="195"/>
      <c r="N170" s="195"/>
      <c r="O170" s="195"/>
      <c r="P170" s="195"/>
      <c r="Q170" s="195"/>
      <c r="R170" s="195"/>
      <c r="S170" s="195"/>
      <c r="T170" s="195"/>
      <c r="U170" s="195"/>
      <c r="V170" s="196"/>
      <c r="W170" s="197"/>
      <c r="X170" s="198"/>
      <c r="Y170" s="198"/>
      <c r="Z170" s="198"/>
    </row>
    <row r="171" spans="1:26" ht="24.9" customHeight="1" x14ac:dyDescent="0.3">
      <c r="A171" s="188"/>
      <c r="B171" s="189"/>
      <c r="C171" s="190" t="s">
        <v>242</v>
      </c>
      <c r="D171" s="286" t="s">
        <v>243</v>
      </c>
      <c r="E171" s="286"/>
      <c r="F171" s="208" t="s">
        <v>147</v>
      </c>
      <c r="G171" s="192">
        <v>200</v>
      </c>
      <c r="H171" s="250">
        <v>0</v>
      </c>
      <c r="I171" s="191">
        <f>ROUND(G171*(H171),2)</f>
        <v>0</v>
      </c>
      <c r="J171" s="208">
        <f>ROUND(G171*(N171),2)</f>
        <v>692</v>
      </c>
      <c r="K171" s="198">
        <f>ROUND(G171*(O171),2)</f>
        <v>0</v>
      </c>
      <c r="L171" s="195">
        <f>ROUND(G171*(H171),2)</f>
        <v>0</v>
      </c>
      <c r="M171" s="195"/>
      <c r="N171" s="195">
        <v>3.46</v>
      </c>
      <c r="O171" s="195"/>
      <c r="P171" s="195">
        <v>0</v>
      </c>
      <c r="Q171" s="195"/>
      <c r="R171" s="195">
        <v>0</v>
      </c>
      <c r="S171" s="195">
        <f>ROUND(G171*(P171),3)</f>
        <v>0</v>
      </c>
      <c r="T171" s="195"/>
      <c r="U171" s="195"/>
      <c r="V171" s="196">
        <f>ROUND(G171*(X171),3)</f>
        <v>0</v>
      </c>
      <c r="W171" s="197"/>
      <c r="X171" s="198">
        <v>0</v>
      </c>
      <c r="Y171" s="198"/>
      <c r="Z171" s="198">
        <v>0</v>
      </c>
    </row>
    <row r="172" spans="1:26" ht="24.9" customHeight="1" x14ac:dyDescent="0.3">
      <c r="A172" s="215"/>
      <c r="B172" s="216"/>
      <c r="C172" s="217" t="s">
        <v>244</v>
      </c>
      <c r="D172" s="347" t="s">
        <v>245</v>
      </c>
      <c r="E172" s="347"/>
      <c r="F172" s="221" t="s">
        <v>147</v>
      </c>
      <c r="G172" s="219">
        <v>200</v>
      </c>
      <c r="H172" s="250">
        <v>0</v>
      </c>
      <c r="I172" s="218">
        <f>ROUND(G172*(H172),2)</f>
        <v>0</v>
      </c>
      <c r="J172" s="221">
        <f>ROUND(G172*(N172),2)</f>
        <v>160</v>
      </c>
      <c r="K172" s="198">
        <f>ROUND(G172*(O172),2)</f>
        <v>0</v>
      </c>
      <c r="L172" s="195"/>
      <c r="M172" s="195">
        <f>ROUND(G172*(H172),2)</f>
        <v>0</v>
      </c>
      <c r="N172" s="195">
        <v>0.8</v>
      </c>
      <c r="O172" s="195"/>
      <c r="P172" s="195">
        <v>0</v>
      </c>
      <c r="Q172" s="195"/>
      <c r="R172" s="195">
        <v>0</v>
      </c>
      <c r="S172" s="195">
        <f>ROUND(G172*(P172),3)</f>
        <v>0</v>
      </c>
      <c r="T172" s="195"/>
      <c r="U172" s="195"/>
      <c r="V172" s="196">
        <f>ROUND(G172*(X172),3)</f>
        <v>0</v>
      </c>
      <c r="W172" s="197"/>
      <c r="X172" s="198">
        <v>0</v>
      </c>
      <c r="Y172" s="198"/>
      <c r="Z172" s="198">
        <v>0</v>
      </c>
    </row>
    <row r="173" spans="1:26" ht="24.9" customHeight="1" x14ac:dyDescent="0.3">
      <c r="A173" s="188"/>
      <c r="B173" s="189"/>
      <c r="C173" s="190" t="s">
        <v>246</v>
      </c>
      <c r="D173" s="286" t="s">
        <v>247</v>
      </c>
      <c r="E173" s="286"/>
      <c r="F173" s="208" t="s">
        <v>147</v>
      </c>
      <c r="G173" s="192">
        <v>90</v>
      </c>
      <c r="H173" s="250">
        <v>0</v>
      </c>
      <c r="I173" s="191">
        <f>ROUND(G173*(H173),2)</f>
        <v>0</v>
      </c>
      <c r="J173" s="208">
        <f>ROUND(G173*(N173),2)</f>
        <v>289.8</v>
      </c>
      <c r="K173" s="198">
        <f>ROUND(G173*(O173),2)</f>
        <v>0</v>
      </c>
      <c r="L173" s="195">
        <f>ROUND(G173*(H173),2)</f>
        <v>0</v>
      </c>
      <c r="M173" s="195"/>
      <c r="N173" s="195">
        <v>3.22</v>
      </c>
      <c r="O173" s="195"/>
      <c r="P173" s="195">
        <v>0</v>
      </c>
      <c r="Q173" s="195"/>
      <c r="R173" s="195">
        <v>0</v>
      </c>
      <c r="S173" s="195">
        <f>ROUND(G173*(P173),3)</f>
        <v>0</v>
      </c>
      <c r="T173" s="195"/>
      <c r="U173" s="195"/>
      <c r="V173" s="196">
        <f>ROUND(G173*(X173),3)</f>
        <v>0</v>
      </c>
      <c r="W173" s="197"/>
      <c r="X173" s="198">
        <v>0</v>
      </c>
      <c r="Y173" s="198"/>
      <c r="Z173" s="198">
        <v>0</v>
      </c>
    </row>
    <row r="174" spans="1:26" ht="24.9" customHeight="1" x14ac:dyDescent="0.3">
      <c r="A174" s="215"/>
      <c r="B174" s="216"/>
      <c r="C174" s="217" t="s">
        <v>248</v>
      </c>
      <c r="D174" s="347" t="s">
        <v>249</v>
      </c>
      <c r="E174" s="347"/>
      <c r="F174" s="221" t="s">
        <v>250</v>
      </c>
      <c r="G174" s="219">
        <v>90</v>
      </c>
      <c r="H174" s="250">
        <v>0</v>
      </c>
      <c r="I174" s="218">
        <f>ROUND(G174*(H174),2)</f>
        <v>0</v>
      </c>
      <c r="J174" s="221">
        <f>ROUND(G174*(N174),2)</f>
        <v>81</v>
      </c>
      <c r="K174" s="198">
        <f>ROUND(G174*(O174),2)</f>
        <v>0</v>
      </c>
      <c r="L174" s="195"/>
      <c r="M174" s="195">
        <f>ROUND(G174*(H174),2)</f>
        <v>0</v>
      </c>
      <c r="N174" s="195">
        <v>0.9</v>
      </c>
      <c r="O174" s="195"/>
      <c r="P174" s="195">
        <v>0</v>
      </c>
      <c r="Q174" s="195"/>
      <c r="R174" s="195">
        <v>0</v>
      </c>
      <c r="S174" s="195">
        <f>ROUND(G174*(P174),3)</f>
        <v>0</v>
      </c>
      <c r="T174" s="195"/>
      <c r="U174" s="195"/>
      <c r="V174" s="196">
        <f>ROUND(G174*(X174),3)</f>
        <v>0</v>
      </c>
      <c r="W174" s="197"/>
      <c r="X174" s="198">
        <v>0</v>
      </c>
      <c r="Y174" s="198"/>
      <c r="Z174" s="198">
        <v>0</v>
      </c>
    </row>
    <row r="175" spans="1:26" ht="39.6" customHeight="1" x14ac:dyDescent="0.3">
      <c r="A175" s="188"/>
      <c r="B175" s="189"/>
      <c r="C175" s="190" t="s">
        <v>251</v>
      </c>
      <c r="D175" s="286" t="s">
        <v>347</v>
      </c>
      <c r="E175" s="286"/>
      <c r="F175" s="208" t="s">
        <v>170</v>
      </c>
      <c r="G175" s="192">
        <v>2</v>
      </c>
      <c r="H175" s="250">
        <v>0</v>
      </c>
      <c r="I175" s="191">
        <f>ROUND(G175*(H175),2)</f>
        <v>0</v>
      </c>
      <c r="J175" s="208">
        <f>ROUND(G175*(N175),2)</f>
        <v>691.76</v>
      </c>
      <c r="K175" s="198">
        <f>ROUND(G175*(O175),2)</f>
        <v>0</v>
      </c>
      <c r="L175" s="195">
        <f>ROUND(G175*(H175),2)</f>
        <v>0</v>
      </c>
      <c r="M175" s="195"/>
      <c r="N175" s="195">
        <v>345.88</v>
      </c>
      <c r="O175" s="195"/>
      <c r="P175" s="195">
        <v>0</v>
      </c>
      <c r="Q175" s="195"/>
      <c r="R175" s="195">
        <v>0</v>
      </c>
      <c r="S175" s="195">
        <f>ROUND(G175*(P175),3)</f>
        <v>0</v>
      </c>
      <c r="T175" s="195"/>
      <c r="U175" s="195"/>
      <c r="V175" s="196">
        <f>ROUND(G175*(X175),3)</f>
        <v>0</v>
      </c>
      <c r="W175" s="197"/>
      <c r="X175" s="198">
        <v>0</v>
      </c>
      <c r="Y175" s="198"/>
      <c r="Z175" s="198">
        <v>0</v>
      </c>
    </row>
    <row r="176" spans="1:26" ht="32.4" customHeight="1" x14ac:dyDescent="0.3">
      <c r="A176" s="198"/>
      <c r="B176" s="199"/>
      <c r="C176" s="200" t="s">
        <v>240</v>
      </c>
      <c r="D176" s="285" t="s">
        <v>241</v>
      </c>
      <c r="E176" s="285"/>
      <c r="F176" s="198"/>
      <c r="G176" s="195"/>
      <c r="H176" s="250"/>
      <c r="I176" s="202">
        <f>ROUND((SUM(I170:I175))/1,2)</f>
        <v>0</v>
      </c>
      <c r="J176" s="207"/>
      <c r="K176" s="207"/>
      <c r="L176" s="204">
        <f>ROUND((SUM(L170:L175))/1,2)</f>
        <v>0</v>
      </c>
      <c r="M176" s="204">
        <f>ROUND((SUM(M170:M175))/1,2)</f>
        <v>0</v>
      </c>
      <c r="N176" s="204"/>
      <c r="O176" s="204"/>
      <c r="P176" s="204"/>
      <c r="Q176" s="204"/>
      <c r="R176" s="204"/>
      <c r="S176" s="204">
        <f>ROUND((SUM(S170:S175))/1,2)</f>
        <v>0</v>
      </c>
      <c r="T176" s="204"/>
      <c r="U176" s="204"/>
      <c r="V176" s="205">
        <f>ROUND((SUM(V170:V175))/1,2)</f>
        <v>0</v>
      </c>
      <c r="W176" s="197"/>
      <c r="X176" s="198"/>
      <c r="Y176" s="198"/>
      <c r="Z176" s="198"/>
    </row>
    <row r="177" spans="1:26" x14ac:dyDescent="0.3">
      <c r="A177" s="198"/>
      <c r="B177" s="199"/>
      <c r="C177" s="206"/>
      <c r="D177" s="287"/>
      <c r="E177" s="287"/>
      <c r="F177" s="198"/>
      <c r="G177" s="195"/>
      <c r="H177" s="250"/>
      <c r="I177" s="201"/>
      <c r="J177" s="198"/>
      <c r="K177" s="198"/>
      <c r="L177" s="195"/>
      <c r="M177" s="195"/>
      <c r="N177" s="195"/>
      <c r="O177" s="195"/>
      <c r="P177" s="195"/>
      <c r="Q177" s="195"/>
      <c r="R177" s="195"/>
      <c r="S177" s="195"/>
      <c r="T177" s="195"/>
      <c r="U177" s="195"/>
      <c r="V177" s="196"/>
      <c r="W177" s="197"/>
      <c r="X177" s="198"/>
      <c r="Y177" s="198"/>
      <c r="Z177" s="198"/>
    </row>
    <row r="178" spans="1:26" ht="21.9" customHeight="1" x14ac:dyDescent="0.3">
      <c r="A178" s="198"/>
      <c r="B178" s="199"/>
      <c r="C178" s="200" t="s">
        <v>252</v>
      </c>
      <c r="D178" s="285" t="s">
        <v>253</v>
      </c>
      <c r="E178" s="285"/>
      <c r="F178" s="198"/>
      <c r="G178" s="195"/>
      <c r="H178" s="250"/>
      <c r="I178" s="201"/>
      <c r="J178" s="198"/>
      <c r="K178" s="198"/>
      <c r="L178" s="195"/>
      <c r="M178" s="195"/>
      <c r="N178" s="195"/>
      <c r="O178" s="195"/>
      <c r="P178" s="195"/>
      <c r="Q178" s="195"/>
      <c r="R178" s="195"/>
      <c r="S178" s="195"/>
      <c r="T178" s="195"/>
      <c r="U178" s="195"/>
      <c r="V178" s="196"/>
      <c r="W178" s="197"/>
      <c r="X178" s="198"/>
      <c r="Y178" s="198"/>
      <c r="Z178" s="198"/>
    </row>
    <row r="179" spans="1:26" ht="24.9" customHeight="1" x14ac:dyDescent="0.3">
      <c r="A179" s="188"/>
      <c r="B179" s="189"/>
      <c r="C179" s="190" t="s">
        <v>254</v>
      </c>
      <c r="D179" s="286" t="s">
        <v>255</v>
      </c>
      <c r="E179" s="286"/>
      <c r="F179" s="208" t="s">
        <v>147</v>
      </c>
      <c r="G179" s="192">
        <v>65.400000000000006</v>
      </c>
      <c r="H179" s="250">
        <v>0</v>
      </c>
      <c r="I179" s="191">
        <f t="shared" ref="I179:I187" si="6">ROUND(G179*(H179),2)</f>
        <v>0</v>
      </c>
      <c r="J179" s="208">
        <f t="shared" ref="J179:J187" si="7">ROUND(G179*(N179),2)</f>
        <v>521.89</v>
      </c>
      <c r="K179" s="198">
        <f t="shared" ref="K179:K187" si="8">ROUND(G179*(O179),2)</f>
        <v>0</v>
      </c>
      <c r="L179" s="195">
        <f>ROUND(G179*(H179),2)</f>
        <v>0</v>
      </c>
      <c r="M179" s="195"/>
      <c r="N179" s="195">
        <v>7.98</v>
      </c>
      <c r="O179" s="195"/>
      <c r="P179" s="195">
        <v>0</v>
      </c>
      <c r="Q179" s="195"/>
      <c r="R179" s="195">
        <v>0</v>
      </c>
      <c r="S179" s="195">
        <f t="shared" ref="S179:S187" si="9">ROUND(G179*(P179),3)</f>
        <v>0</v>
      </c>
      <c r="T179" s="195"/>
      <c r="U179" s="195"/>
      <c r="V179" s="196">
        <f t="shared" ref="V179:V187" si="10">ROUND(G179*(X179),3)</f>
        <v>0</v>
      </c>
      <c r="W179" s="197"/>
      <c r="X179" s="198">
        <v>0</v>
      </c>
      <c r="Y179" s="198"/>
      <c r="Z179" s="198">
        <v>0</v>
      </c>
    </row>
    <row r="180" spans="1:26" ht="24.9" customHeight="1" x14ac:dyDescent="0.3">
      <c r="A180" s="188"/>
      <c r="B180" s="189"/>
      <c r="C180" s="190" t="s">
        <v>256</v>
      </c>
      <c r="D180" s="286" t="s">
        <v>257</v>
      </c>
      <c r="E180" s="286"/>
      <c r="F180" s="208" t="s">
        <v>147</v>
      </c>
      <c r="G180" s="192">
        <v>65.400000000000006</v>
      </c>
      <c r="H180" s="250">
        <v>0</v>
      </c>
      <c r="I180" s="191">
        <f t="shared" si="6"/>
        <v>0</v>
      </c>
      <c r="J180" s="208">
        <f t="shared" si="7"/>
        <v>317.19</v>
      </c>
      <c r="K180" s="198">
        <f t="shared" si="8"/>
        <v>0</v>
      </c>
      <c r="L180" s="195">
        <f>ROUND(G180*(H180),2)</f>
        <v>0</v>
      </c>
      <c r="M180" s="195"/>
      <c r="N180" s="195">
        <v>4.8499999999999996</v>
      </c>
      <c r="O180" s="195"/>
      <c r="P180" s="195">
        <v>0</v>
      </c>
      <c r="Q180" s="195"/>
      <c r="R180" s="195">
        <v>0</v>
      </c>
      <c r="S180" s="195">
        <f t="shared" si="9"/>
        <v>0</v>
      </c>
      <c r="T180" s="195"/>
      <c r="U180" s="195"/>
      <c r="V180" s="196">
        <f t="shared" si="10"/>
        <v>0</v>
      </c>
      <c r="W180" s="197"/>
      <c r="X180" s="198">
        <v>0</v>
      </c>
      <c r="Y180" s="198"/>
      <c r="Z180" s="198">
        <v>0</v>
      </c>
    </row>
    <row r="181" spans="1:26" ht="24.9" customHeight="1" x14ac:dyDescent="0.3">
      <c r="A181" s="188"/>
      <c r="B181" s="189"/>
      <c r="C181" s="190" t="s">
        <v>258</v>
      </c>
      <c r="D181" s="286" t="s">
        <v>259</v>
      </c>
      <c r="E181" s="286"/>
      <c r="F181" s="208" t="s">
        <v>147</v>
      </c>
      <c r="G181" s="192">
        <v>65.400000000000006</v>
      </c>
      <c r="H181" s="250">
        <v>0</v>
      </c>
      <c r="I181" s="191">
        <f t="shared" si="6"/>
        <v>0</v>
      </c>
      <c r="J181" s="208">
        <f t="shared" si="7"/>
        <v>47.09</v>
      </c>
      <c r="K181" s="198">
        <f t="shared" si="8"/>
        <v>0</v>
      </c>
      <c r="L181" s="195">
        <f>ROUND(G181*(H181),2)</f>
        <v>0</v>
      </c>
      <c r="M181" s="195"/>
      <c r="N181" s="195">
        <v>0.72</v>
      </c>
      <c r="O181" s="195"/>
      <c r="P181" s="195">
        <v>0</v>
      </c>
      <c r="Q181" s="195"/>
      <c r="R181" s="195">
        <v>0</v>
      </c>
      <c r="S181" s="195">
        <f t="shared" si="9"/>
        <v>0</v>
      </c>
      <c r="T181" s="195"/>
      <c r="U181" s="195"/>
      <c r="V181" s="196">
        <f t="shared" si="10"/>
        <v>0</v>
      </c>
      <c r="W181" s="197"/>
      <c r="X181" s="198">
        <v>0</v>
      </c>
      <c r="Y181" s="198"/>
      <c r="Z181" s="198">
        <v>0</v>
      </c>
    </row>
    <row r="182" spans="1:26" ht="24.9" customHeight="1" x14ac:dyDescent="0.3">
      <c r="A182" s="215"/>
      <c r="B182" s="216"/>
      <c r="C182" s="217" t="s">
        <v>260</v>
      </c>
      <c r="D182" s="347" t="s">
        <v>261</v>
      </c>
      <c r="E182" s="347"/>
      <c r="F182" s="221" t="s">
        <v>147</v>
      </c>
      <c r="G182" s="219">
        <v>65.400000000000006</v>
      </c>
      <c r="H182" s="250">
        <v>0</v>
      </c>
      <c r="I182" s="218">
        <f t="shared" si="6"/>
        <v>0</v>
      </c>
      <c r="J182" s="221">
        <f t="shared" si="7"/>
        <v>38.590000000000003</v>
      </c>
      <c r="K182" s="198">
        <f t="shared" si="8"/>
        <v>0</v>
      </c>
      <c r="L182" s="195"/>
      <c r="M182" s="195">
        <f>ROUND(G182*(H182),2)</f>
        <v>0</v>
      </c>
      <c r="N182" s="195">
        <v>0.59</v>
      </c>
      <c r="O182" s="195"/>
      <c r="P182" s="195">
        <v>2.1000000000000001E-4</v>
      </c>
      <c r="Q182" s="195"/>
      <c r="R182" s="195">
        <v>2.1000000000000001E-4</v>
      </c>
      <c r="S182" s="195">
        <f t="shared" si="9"/>
        <v>1.4E-2</v>
      </c>
      <c r="T182" s="195"/>
      <c r="U182" s="195"/>
      <c r="V182" s="196">
        <f t="shared" si="10"/>
        <v>0</v>
      </c>
      <c r="W182" s="197"/>
      <c r="X182" s="198">
        <v>0</v>
      </c>
      <c r="Y182" s="198"/>
      <c r="Z182" s="198">
        <v>0</v>
      </c>
    </row>
    <row r="183" spans="1:26" ht="24.9" customHeight="1" x14ac:dyDescent="0.3">
      <c r="A183" s="188"/>
      <c r="B183" s="189"/>
      <c r="C183" s="190" t="s">
        <v>262</v>
      </c>
      <c r="D183" s="286" t="s">
        <v>263</v>
      </c>
      <c r="E183" s="286"/>
      <c r="F183" s="208" t="s">
        <v>147</v>
      </c>
      <c r="G183" s="192">
        <v>65.400000000000006</v>
      </c>
      <c r="H183" s="250">
        <v>0</v>
      </c>
      <c r="I183" s="191">
        <f t="shared" si="6"/>
        <v>0</v>
      </c>
      <c r="J183" s="208">
        <f t="shared" si="7"/>
        <v>196.2</v>
      </c>
      <c r="K183" s="198">
        <f t="shared" si="8"/>
        <v>0</v>
      </c>
      <c r="L183" s="195">
        <f>ROUND(G183*(H183),2)</f>
        <v>0</v>
      </c>
      <c r="M183" s="195"/>
      <c r="N183" s="195">
        <v>3</v>
      </c>
      <c r="O183" s="195"/>
      <c r="P183" s="195">
        <v>0</v>
      </c>
      <c r="Q183" s="195"/>
      <c r="R183" s="195">
        <v>0</v>
      </c>
      <c r="S183" s="195">
        <f t="shared" si="9"/>
        <v>0</v>
      </c>
      <c r="T183" s="195"/>
      <c r="U183" s="195"/>
      <c r="V183" s="196">
        <f t="shared" si="10"/>
        <v>0</v>
      </c>
      <c r="W183" s="197"/>
      <c r="X183" s="198">
        <v>0</v>
      </c>
      <c r="Y183" s="198"/>
      <c r="Z183" s="198">
        <v>0</v>
      </c>
    </row>
    <row r="184" spans="1:26" ht="24.9" customHeight="1" x14ac:dyDescent="0.3">
      <c r="A184" s="188"/>
      <c r="B184" s="189"/>
      <c r="C184" s="190" t="s">
        <v>264</v>
      </c>
      <c r="D184" s="286" t="s">
        <v>265</v>
      </c>
      <c r="E184" s="286"/>
      <c r="F184" s="208" t="s">
        <v>83</v>
      </c>
      <c r="G184" s="192">
        <v>22.89</v>
      </c>
      <c r="H184" s="250">
        <v>0</v>
      </c>
      <c r="I184" s="191">
        <f t="shared" si="6"/>
        <v>0</v>
      </c>
      <c r="J184" s="208">
        <f t="shared" si="7"/>
        <v>74.39</v>
      </c>
      <c r="K184" s="198">
        <f t="shared" si="8"/>
        <v>0</v>
      </c>
      <c r="L184" s="195">
        <f>ROUND(G184*(H184),2)</f>
        <v>0</v>
      </c>
      <c r="M184" s="195"/>
      <c r="N184" s="195">
        <v>3.25</v>
      </c>
      <c r="O184" s="195"/>
      <c r="P184" s="195">
        <v>0</v>
      </c>
      <c r="Q184" s="195"/>
      <c r="R184" s="195">
        <v>0</v>
      </c>
      <c r="S184" s="195">
        <f t="shared" si="9"/>
        <v>0</v>
      </c>
      <c r="T184" s="195"/>
      <c r="U184" s="195"/>
      <c r="V184" s="196">
        <f t="shared" si="10"/>
        <v>0</v>
      </c>
      <c r="W184" s="197"/>
      <c r="X184" s="198">
        <v>0</v>
      </c>
      <c r="Y184" s="198"/>
      <c r="Z184" s="198">
        <v>0</v>
      </c>
    </row>
    <row r="185" spans="1:26" ht="24.9" customHeight="1" x14ac:dyDescent="0.3">
      <c r="A185" s="188"/>
      <c r="B185" s="189"/>
      <c r="C185" s="190" t="s">
        <v>266</v>
      </c>
      <c r="D185" s="286" t="s">
        <v>267</v>
      </c>
      <c r="E185" s="286"/>
      <c r="F185" s="208" t="s">
        <v>170</v>
      </c>
      <c r="G185" s="192">
        <v>2</v>
      </c>
      <c r="H185" s="250">
        <v>0</v>
      </c>
      <c r="I185" s="191">
        <f t="shared" si="6"/>
        <v>0</v>
      </c>
      <c r="J185" s="208">
        <f t="shared" si="7"/>
        <v>123</v>
      </c>
      <c r="K185" s="198">
        <f t="shared" si="8"/>
        <v>0</v>
      </c>
      <c r="L185" s="195">
        <f>ROUND(G185*(H185),2)</f>
        <v>0</v>
      </c>
      <c r="M185" s="195"/>
      <c r="N185" s="195">
        <v>61.5</v>
      </c>
      <c r="O185" s="195"/>
      <c r="P185" s="195">
        <v>0</v>
      </c>
      <c r="Q185" s="195"/>
      <c r="R185" s="195">
        <v>0</v>
      </c>
      <c r="S185" s="195">
        <f t="shared" si="9"/>
        <v>0</v>
      </c>
      <c r="T185" s="195"/>
      <c r="U185" s="195"/>
      <c r="V185" s="196">
        <f t="shared" si="10"/>
        <v>0</v>
      </c>
      <c r="W185" s="197"/>
      <c r="X185" s="198">
        <v>0</v>
      </c>
      <c r="Y185" s="198"/>
      <c r="Z185" s="198">
        <v>0</v>
      </c>
    </row>
    <row r="186" spans="1:26" ht="24.9" customHeight="1" x14ac:dyDescent="0.3">
      <c r="A186" s="188"/>
      <c r="B186" s="189"/>
      <c r="C186" s="190" t="s">
        <v>268</v>
      </c>
      <c r="D186" s="286" t="s">
        <v>269</v>
      </c>
      <c r="E186" s="286"/>
      <c r="F186" s="208" t="s">
        <v>70</v>
      </c>
      <c r="G186" s="192">
        <v>1.44</v>
      </c>
      <c r="H186" s="250">
        <v>0</v>
      </c>
      <c r="I186" s="191">
        <f t="shared" si="6"/>
        <v>0</v>
      </c>
      <c r="J186" s="208">
        <f t="shared" si="7"/>
        <v>21.84</v>
      </c>
      <c r="K186" s="198">
        <f t="shared" si="8"/>
        <v>0</v>
      </c>
      <c r="L186" s="195">
        <f>ROUND(G186*(H186),2)</f>
        <v>0</v>
      </c>
      <c r="M186" s="195"/>
      <c r="N186" s="195">
        <v>15.17</v>
      </c>
      <c r="O186" s="195"/>
      <c r="P186" s="195">
        <v>0</v>
      </c>
      <c r="Q186" s="195"/>
      <c r="R186" s="195">
        <v>0</v>
      </c>
      <c r="S186" s="195">
        <f t="shared" si="9"/>
        <v>0</v>
      </c>
      <c r="T186" s="195"/>
      <c r="U186" s="195"/>
      <c r="V186" s="196">
        <f t="shared" si="10"/>
        <v>0</v>
      </c>
      <c r="W186" s="197"/>
      <c r="X186" s="198">
        <v>0</v>
      </c>
      <c r="Y186" s="198"/>
      <c r="Z186" s="198">
        <v>0</v>
      </c>
    </row>
    <row r="187" spans="1:26" ht="24.9" customHeight="1" x14ac:dyDescent="0.3">
      <c r="A187" s="188"/>
      <c r="B187" s="189"/>
      <c r="C187" s="190" t="s">
        <v>270</v>
      </c>
      <c r="D187" s="286" t="s">
        <v>271</v>
      </c>
      <c r="E187" s="286"/>
      <c r="F187" s="208" t="s">
        <v>70</v>
      </c>
      <c r="G187" s="192">
        <v>1.44</v>
      </c>
      <c r="H187" s="250">
        <v>0</v>
      </c>
      <c r="I187" s="191">
        <f t="shared" si="6"/>
        <v>0</v>
      </c>
      <c r="J187" s="208">
        <f t="shared" si="7"/>
        <v>23.01</v>
      </c>
      <c r="K187" s="198">
        <f t="shared" si="8"/>
        <v>0</v>
      </c>
      <c r="L187" s="195">
        <f>ROUND(G187*(H187),2)</f>
        <v>0</v>
      </c>
      <c r="M187" s="195"/>
      <c r="N187" s="195">
        <v>15.98</v>
      </c>
      <c r="O187" s="195"/>
      <c r="P187" s="195">
        <v>0</v>
      </c>
      <c r="Q187" s="195"/>
      <c r="R187" s="195">
        <v>0</v>
      </c>
      <c r="S187" s="195">
        <f t="shared" si="9"/>
        <v>0</v>
      </c>
      <c r="T187" s="195"/>
      <c r="U187" s="195"/>
      <c r="V187" s="196">
        <f t="shared" si="10"/>
        <v>0</v>
      </c>
      <c r="W187" s="197"/>
      <c r="X187" s="198">
        <v>0</v>
      </c>
      <c r="Y187" s="198"/>
      <c r="Z187" s="198">
        <v>0</v>
      </c>
    </row>
    <row r="188" spans="1:26" ht="21.9" customHeight="1" x14ac:dyDescent="0.3">
      <c r="A188" s="198"/>
      <c r="B188" s="199"/>
      <c r="C188" s="200" t="s">
        <v>252</v>
      </c>
      <c r="D188" s="285" t="s">
        <v>253</v>
      </c>
      <c r="E188" s="285"/>
      <c r="F188" s="198"/>
      <c r="G188" s="195"/>
      <c r="H188" s="201"/>
      <c r="I188" s="202">
        <f>ROUND((SUM(I178:I187))/1,2)</f>
        <v>0</v>
      </c>
      <c r="J188" s="207"/>
      <c r="K188" s="207"/>
      <c r="L188" s="204">
        <f>ROUND((SUM(L178:L187))/1,2)</f>
        <v>0</v>
      </c>
      <c r="M188" s="204">
        <f>ROUND((SUM(M178:M187))/1,2)</f>
        <v>0</v>
      </c>
      <c r="N188" s="204"/>
      <c r="O188" s="204"/>
      <c r="P188" s="204"/>
      <c r="Q188" s="195"/>
      <c r="R188" s="195"/>
      <c r="S188" s="204">
        <f>ROUND((SUM(S178:S187))/1,2)</f>
        <v>0.01</v>
      </c>
      <c r="T188" s="204"/>
      <c r="U188" s="204"/>
      <c r="V188" s="205">
        <f>ROUND((SUM(V178:V187))/1,2)</f>
        <v>0</v>
      </c>
      <c r="W188" s="197"/>
      <c r="X188" s="198"/>
      <c r="Y188" s="198"/>
      <c r="Z188" s="198"/>
    </row>
    <row r="189" spans="1:26" x14ac:dyDescent="0.3">
      <c r="A189" s="198"/>
      <c r="B189" s="199"/>
      <c r="C189" s="206"/>
      <c r="D189" s="287"/>
      <c r="E189" s="287"/>
      <c r="F189" s="198"/>
      <c r="G189" s="195"/>
      <c r="H189" s="201"/>
      <c r="I189" s="201"/>
      <c r="J189" s="198"/>
      <c r="K189" s="198"/>
      <c r="L189" s="195"/>
      <c r="M189" s="195"/>
      <c r="N189" s="195"/>
      <c r="O189" s="195"/>
      <c r="P189" s="195"/>
      <c r="Q189" s="195"/>
      <c r="R189" s="195"/>
      <c r="S189" s="195"/>
      <c r="T189" s="195"/>
      <c r="U189" s="195"/>
      <c r="V189" s="196"/>
      <c r="W189" s="197"/>
      <c r="X189" s="198"/>
      <c r="Y189" s="198"/>
      <c r="Z189" s="198"/>
    </row>
    <row r="190" spans="1:26" x14ac:dyDescent="0.3">
      <c r="A190" s="198"/>
      <c r="B190" s="199"/>
      <c r="C190" s="206"/>
      <c r="D190" s="288" t="s">
        <v>116</v>
      </c>
      <c r="E190" s="288"/>
      <c r="F190" s="198"/>
      <c r="G190" s="195"/>
      <c r="H190" s="201"/>
      <c r="I190" s="202">
        <f>ROUND((SUM(I127:I189))/2,2)</f>
        <v>0</v>
      </c>
      <c r="J190" s="198"/>
      <c r="K190" s="198"/>
      <c r="L190" s="195">
        <f>ROUND((SUM(L127:L189))/2,2)</f>
        <v>0</v>
      </c>
      <c r="M190" s="195">
        <f>ROUND((SUM(M127:M189))/2,2)</f>
        <v>0</v>
      </c>
      <c r="N190" s="195"/>
      <c r="O190" s="195"/>
      <c r="P190" s="204"/>
      <c r="Q190" s="195"/>
      <c r="R190" s="195"/>
      <c r="S190" s="204">
        <f>ROUND((SUM(S127:S189))/2,2)</f>
        <v>0.17</v>
      </c>
      <c r="T190" s="195"/>
      <c r="U190" s="195"/>
      <c r="V190" s="205">
        <f>ROUND((SUM(V127:V189))/2,2)</f>
        <v>0</v>
      </c>
      <c r="W190" s="197"/>
      <c r="X190" s="198"/>
      <c r="Y190" s="198"/>
      <c r="Z190" s="198"/>
    </row>
    <row r="191" spans="1:26" x14ac:dyDescent="0.3">
      <c r="A191" s="13"/>
      <c r="B191" s="209"/>
      <c r="C191" s="210"/>
      <c r="D191" s="290" t="s">
        <v>52</v>
      </c>
      <c r="E191" s="290"/>
      <c r="F191" s="211"/>
      <c r="G191" s="212"/>
      <c r="H191" s="213"/>
      <c r="I191" s="213">
        <f>ROUND((SUM(I88:I190))/3,2)</f>
        <v>0</v>
      </c>
      <c r="J191" s="211"/>
      <c r="K191" s="211">
        <f>ROUND((SUM(K88:K190))/3,2)</f>
        <v>0</v>
      </c>
      <c r="L191" s="212">
        <f>ROUND((SUM(L88:L190))/3,2)</f>
        <v>0</v>
      </c>
      <c r="M191" s="212">
        <f>ROUND((SUM(M88:M190))/3,2)</f>
        <v>0</v>
      </c>
      <c r="N191" s="212"/>
      <c r="O191" s="212"/>
      <c r="P191" s="212"/>
      <c r="Q191" s="212"/>
      <c r="R191" s="212"/>
      <c r="S191" s="212">
        <f>ROUND((SUM(S88:S190))/3,2)</f>
        <v>84.41</v>
      </c>
      <c r="T191" s="212"/>
      <c r="U191" s="212"/>
      <c r="V191" s="214">
        <f>ROUND((SUM(V88:V190))/3,2)</f>
        <v>0</v>
      </c>
      <c r="W191" s="27"/>
      <c r="X191" s="13"/>
      <c r="Y191" s="13">
        <f>(SUM(Y88:Y190))</f>
        <v>0</v>
      </c>
      <c r="Z191" s="13">
        <f>(SUM(Z88:Z190))</f>
        <v>0</v>
      </c>
    </row>
    <row r="192" spans="1:26" hidden="1" x14ac:dyDescent="0.3">
      <c r="A192" s="13"/>
      <c r="B192" s="13"/>
      <c r="C192" s="13"/>
      <c r="D192" s="13"/>
      <c r="E192" s="13"/>
      <c r="F192" s="13"/>
      <c r="G192" s="180"/>
      <c r="H192" s="55"/>
      <c r="I192" s="55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idden="1" x14ac:dyDescent="0.3">
      <c r="A193" s="13"/>
      <c r="B193" s="13"/>
      <c r="C193" s="13"/>
      <c r="D193" s="13"/>
      <c r="E193" s="13"/>
      <c r="F193" s="13"/>
      <c r="G193" s="180"/>
      <c r="H193" s="55"/>
      <c r="I193" s="55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idden="1" x14ac:dyDescent="0.3">
      <c r="A194" s="13"/>
      <c r="B194" s="13"/>
      <c r="C194" s="13"/>
      <c r="D194" s="13"/>
      <c r="E194" s="13"/>
      <c r="F194" s="13"/>
      <c r="G194" s="180"/>
      <c r="H194" s="55"/>
      <c r="I194" s="55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idden="1" x14ac:dyDescent="0.3">
      <c r="A195" s="13"/>
      <c r="B195" s="13"/>
      <c r="C195" s="13"/>
      <c r="D195" s="13"/>
      <c r="E195" s="13"/>
      <c r="F195" s="13"/>
      <c r="G195" s="180"/>
      <c r="H195" s="55"/>
      <c r="I195" s="55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idden="1" x14ac:dyDescent="0.3">
      <c r="A196" s="13"/>
      <c r="B196" s="13"/>
      <c r="C196" s="13"/>
      <c r="D196" s="13"/>
      <c r="E196" s="13"/>
      <c r="F196" s="13"/>
      <c r="G196" s="180"/>
      <c r="H196" s="55"/>
      <c r="I196" s="55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idden="1" x14ac:dyDescent="0.3">
      <c r="A197" s="13"/>
      <c r="B197" s="13"/>
      <c r="C197" s="13"/>
      <c r="D197" s="13"/>
      <c r="E197" s="13"/>
      <c r="F197" s="13"/>
      <c r="G197" s="180"/>
      <c r="H197" s="55"/>
      <c r="I197" s="55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idden="1" x14ac:dyDescent="0.3">
      <c r="A198" s="13"/>
      <c r="B198" s="13"/>
      <c r="C198" s="13"/>
      <c r="D198" s="13"/>
      <c r="E198" s="13"/>
      <c r="F198" s="13"/>
      <c r="G198" s="180"/>
      <c r="H198" s="55"/>
      <c r="I198" s="55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idden="1" x14ac:dyDescent="0.3">
      <c r="A199" s="13"/>
      <c r="B199" s="13"/>
      <c r="C199" s="13"/>
      <c r="D199" s="13"/>
      <c r="E199" s="13"/>
      <c r="F199" s="13"/>
      <c r="G199" s="180"/>
      <c r="H199" s="55"/>
      <c r="I199" s="55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idden="1" x14ac:dyDescent="0.3">
      <c r="A200" s="13"/>
      <c r="B200" s="13"/>
      <c r="C200" s="13"/>
      <c r="D200" s="13"/>
      <c r="E200" s="13"/>
      <c r="F200" s="13"/>
      <c r="G200" s="180"/>
      <c r="H200" s="55"/>
      <c r="I200" s="55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idden="1" x14ac:dyDescent="0.3">
      <c r="A201" s="8"/>
      <c r="B201" s="8"/>
      <c r="C201" s="8"/>
      <c r="D201" s="8"/>
      <c r="E201" s="8"/>
      <c r="F201" s="8"/>
      <c r="G201" s="21"/>
      <c r="H201" s="12"/>
      <c r="I201" s="12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idden="1" x14ac:dyDescent="0.3">
      <c r="A202" s="8"/>
      <c r="B202" s="8"/>
      <c r="C202" s="8"/>
      <c r="D202" s="8"/>
      <c r="E202" s="8"/>
      <c r="F202" s="8"/>
      <c r="G202" s="21"/>
      <c r="H202" s="12"/>
      <c r="I202" s="12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idden="1" x14ac:dyDescent="0.3">
      <c r="A203" s="8"/>
      <c r="B203" s="8"/>
      <c r="C203" s="8"/>
      <c r="D203" s="8"/>
      <c r="E203" s="8"/>
      <c r="F203" s="8"/>
      <c r="G203" s="21"/>
      <c r="H203" s="12"/>
      <c r="I203" s="12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idden="1" x14ac:dyDescent="0.3">
      <c r="A204" s="8"/>
      <c r="B204" s="8"/>
      <c r="C204" s="8"/>
      <c r="D204" s="8"/>
      <c r="E204" s="8"/>
      <c r="F204" s="8"/>
      <c r="G204" s="21"/>
      <c r="H204" s="12"/>
      <c r="I204" s="12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idden="1" x14ac:dyDescent="0.3">
      <c r="A205" s="8"/>
      <c r="B205" s="8"/>
      <c r="C205" s="8"/>
      <c r="D205" s="8"/>
      <c r="E205" s="8"/>
      <c r="F205" s="8"/>
      <c r="G205" s="21"/>
      <c r="H205" s="12"/>
      <c r="I205" s="12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idden="1" x14ac:dyDescent="0.3">
      <c r="A206" s="8"/>
      <c r="B206" s="8"/>
      <c r="C206" s="8"/>
      <c r="D206" s="8"/>
      <c r="E206" s="8"/>
      <c r="F206" s="8"/>
      <c r="G206" s="21"/>
      <c r="H206" s="12"/>
      <c r="I206" s="12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idden="1" x14ac:dyDescent="0.3">
      <c r="A207" s="8"/>
      <c r="B207" s="8"/>
      <c r="C207" s="8"/>
      <c r="D207" s="8"/>
      <c r="E207" s="8"/>
      <c r="F207" s="8"/>
      <c r="G207" s="21"/>
      <c r="H207" s="12"/>
      <c r="I207" s="12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idden="1" x14ac:dyDescent="0.3">
      <c r="A208" s="8"/>
      <c r="B208" s="8"/>
      <c r="C208" s="8"/>
      <c r="D208" s="8"/>
      <c r="E208" s="8"/>
      <c r="F208" s="8"/>
      <c r="G208" s="21"/>
      <c r="H208" s="12"/>
      <c r="I208" s="12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idden="1" x14ac:dyDescent="0.3">
      <c r="A209" s="8"/>
      <c r="B209" s="8"/>
      <c r="C209" s="8"/>
      <c r="D209" s="8"/>
      <c r="E209" s="8"/>
      <c r="F209" s="8"/>
      <c r="G209" s="21"/>
      <c r="H209" s="12"/>
      <c r="I209" s="12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idden="1" x14ac:dyDescent="0.3">
      <c r="A210" s="8"/>
      <c r="B210" s="8"/>
      <c r="C210" s="8"/>
      <c r="D210" s="8"/>
      <c r="E210" s="8"/>
      <c r="F210" s="8"/>
      <c r="G210" s="21"/>
      <c r="H210" s="12"/>
      <c r="I210" s="12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idden="1" x14ac:dyDescent="0.3">
      <c r="A211" s="8"/>
      <c r="B211" s="8"/>
      <c r="C211" s="8"/>
      <c r="D211" s="8"/>
      <c r="E211" s="8"/>
      <c r="F211" s="8"/>
      <c r="G211" s="21"/>
      <c r="H211" s="12"/>
      <c r="I211" s="12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idden="1" x14ac:dyDescent="0.3">
      <c r="A212" s="8"/>
      <c r="B212" s="8"/>
      <c r="C212" s="8"/>
      <c r="D212" s="8"/>
      <c r="E212" s="8"/>
      <c r="F212" s="8"/>
      <c r="G212" s="21"/>
      <c r="H212" s="12"/>
      <c r="I212" s="12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idden="1" x14ac:dyDescent="0.3">
      <c r="A213" s="8"/>
      <c r="B213" s="8"/>
      <c r="C213" s="8"/>
      <c r="D213" s="8"/>
      <c r="E213" s="8"/>
      <c r="F213" s="8"/>
      <c r="G213" s="21"/>
      <c r="H213" s="12"/>
      <c r="I213" s="12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idden="1" x14ac:dyDescent="0.3">
      <c r="A214" s="8"/>
      <c r="B214" s="8"/>
      <c r="C214" s="8"/>
      <c r="D214" s="8"/>
      <c r="E214" s="8"/>
      <c r="F214" s="8"/>
      <c r="G214" s="21"/>
      <c r="H214" s="12"/>
      <c r="I214" s="12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idden="1" x14ac:dyDescent="0.3">
      <c r="A215" s="8"/>
      <c r="B215" s="8"/>
      <c r="C215" s="8"/>
      <c r="D215" s="8"/>
      <c r="E215" s="8"/>
      <c r="F215" s="8"/>
      <c r="G215" s="21"/>
      <c r="H215" s="12"/>
      <c r="I215" s="12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idden="1" x14ac:dyDescent="0.3">
      <c r="A216" s="8"/>
      <c r="B216" s="8"/>
      <c r="C216" s="8"/>
      <c r="D216" s="8"/>
      <c r="E216" s="8"/>
      <c r="F216" s="8"/>
      <c r="G216" s="21"/>
      <c r="H216" s="12"/>
      <c r="I216" s="12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idden="1" x14ac:dyDescent="0.3">
      <c r="A217" s="8"/>
      <c r="B217" s="8"/>
      <c r="C217" s="8"/>
      <c r="D217" s="8"/>
      <c r="E217" s="8"/>
      <c r="F217" s="8"/>
      <c r="G217" s="21"/>
      <c r="H217" s="12"/>
      <c r="I217" s="12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idden="1" x14ac:dyDescent="0.3">
      <c r="A218" s="8"/>
      <c r="B218" s="8"/>
      <c r="C218" s="8"/>
      <c r="D218" s="8"/>
      <c r="E218" s="8"/>
      <c r="F218" s="8"/>
      <c r="G218" s="21"/>
      <c r="H218" s="12"/>
      <c r="I218" s="12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idden="1" x14ac:dyDescent="0.3">
      <c r="A219" s="8"/>
      <c r="B219" s="8"/>
      <c r="C219" s="8"/>
      <c r="D219" s="8"/>
      <c r="E219" s="8"/>
      <c r="F219" s="8"/>
      <c r="G219" s="21"/>
      <c r="H219" s="12"/>
      <c r="I219" s="12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idden="1" x14ac:dyDescent="0.3">
      <c r="A220" s="8"/>
      <c r="B220" s="8"/>
      <c r="C220" s="8"/>
      <c r="D220" s="8"/>
      <c r="E220" s="8"/>
      <c r="F220" s="8"/>
      <c r="G220" s="21"/>
      <c r="H220" s="12"/>
      <c r="I220" s="12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idden="1" x14ac:dyDescent="0.3">
      <c r="A221" s="8"/>
      <c r="B221" s="8"/>
      <c r="C221" s="8"/>
      <c r="D221" s="8"/>
      <c r="E221" s="8"/>
      <c r="F221" s="8"/>
      <c r="G221" s="21"/>
      <c r="H221" s="12"/>
      <c r="I221" s="12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idden="1" x14ac:dyDescent="0.3">
      <c r="A222" s="8"/>
      <c r="B222" s="8"/>
      <c r="C222" s="8"/>
      <c r="D222" s="8"/>
      <c r="E222" s="8"/>
      <c r="F222" s="8"/>
      <c r="G222" s="21"/>
      <c r="H222" s="12"/>
      <c r="I222" s="12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idden="1" x14ac:dyDescent="0.3">
      <c r="A223" s="8"/>
      <c r="B223" s="8"/>
      <c r="C223" s="8"/>
      <c r="D223" s="8"/>
      <c r="E223" s="8"/>
      <c r="F223" s="8"/>
      <c r="G223" s="21"/>
      <c r="H223" s="12"/>
      <c r="I223" s="12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idden="1" x14ac:dyDescent="0.3">
      <c r="A224" s="8"/>
      <c r="B224" s="8"/>
      <c r="C224" s="8"/>
      <c r="D224" s="8"/>
      <c r="E224" s="8"/>
      <c r="F224" s="8"/>
      <c r="G224" s="21"/>
      <c r="H224" s="12"/>
      <c r="I224" s="12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idden="1" x14ac:dyDescent="0.3">
      <c r="A225" s="8"/>
      <c r="B225" s="8"/>
      <c r="C225" s="8"/>
      <c r="D225" s="8"/>
      <c r="E225" s="8"/>
      <c r="F225" s="8"/>
      <c r="G225" s="21"/>
      <c r="H225" s="12"/>
      <c r="I225" s="12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idden="1" x14ac:dyDescent="0.3">
      <c r="A226" s="8"/>
      <c r="B226" s="8"/>
      <c r="C226" s="8"/>
      <c r="D226" s="8"/>
      <c r="E226" s="8"/>
      <c r="F226" s="8"/>
      <c r="G226" s="21"/>
      <c r="H226" s="12"/>
      <c r="I226" s="12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idden="1" x14ac:dyDescent="0.3">
      <c r="A227" s="8"/>
      <c r="B227" s="8"/>
      <c r="C227" s="8"/>
      <c r="D227" s="8"/>
      <c r="E227" s="8"/>
      <c r="F227" s="8"/>
      <c r="G227" s="21"/>
      <c r="H227" s="12"/>
      <c r="I227" s="12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idden="1" x14ac:dyDescent="0.3">
      <c r="A228" s="8"/>
      <c r="B228" s="8"/>
      <c r="C228" s="8"/>
      <c r="D228" s="8"/>
      <c r="E228" s="8"/>
      <c r="F228" s="8"/>
      <c r="G228" s="21"/>
      <c r="H228" s="12"/>
      <c r="I228" s="12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idden="1" x14ac:dyDescent="0.3">
      <c r="A229" s="8"/>
      <c r="B229" s="8"/>
      <c r="C229" s="8"/>
      <c r="D229" s="8"/>
      <c r="E229" s="8"/>
      <c r="F229" s="8"/>
      <c r="G229" s="21"/>
      <c r="H229" s="12"/>
      <c r="I229" s="12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idden="1" x14ac:dyDescent="0.3">
      <c r="A230" s="8"/>
      <c r="B230" s="8"/>
      <c r="C230" s="8"/>
      <c r="D230" s="8"/>
      <c r="E230" s="8"/>
      <c r="F230" s="8"/>
      <c r="G230" s="21"/>
      <c r="H230" s="12"/>
      <c r="I230" s="12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idden="1" x14ac:dyDescent="0.3">
      <c r="A231" s="8"/>
      <c r="B231" s="8"/>
      <c r="C231" s="8"/>
      <c r="D231" s="8"/>
      <c r="E231" s="8"/>
      <c r="F231" s="8"/>
      <c r="G231" s="21"/>
      <c r="H231" s="12"/>
      <c r="I231" s="12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idden="1" x14ac:dyDescent="0.3">
      <c r="A232" s="8"/>
      <c r="B232" s="8"/>
      <c r="C232" s="8"/>
      <c r="D232" s="8"/>
      <c r="E232" s="8"/>
      <c r="F232" s="8"/>
      <c r="G232" s="21"/>
      <c r="H232" s="12"/>
      <c r="I232" s="12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idden="1" x14ac:dyDescent="0.3">
      <c r="A233" s="8"/>
      <c r="B233" s="8"/>
      <c r="C233" s="8"/>
      <c r="D233" s="8"/>
      <c r="E233" s="8"/>
      <c r="F233" s="8"/>
      <c r="G233" s="21"/>
      <c r="H233" s="12"/>
      <c r="I233" s="12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idden="1" x14ac:dyDescent="0.3">
      <c r="A234" s="8"/>
      <c r="B234" s="8"/>
      <c r="C234" s="8"/>
      <c r="D234" s="8"/>
      <c r="E234" s="8"/>
      <c r="F234" s="8"/>
      <c r="G234" s="21"/>
      <c r="H234" s="12"/>
      <c r="I234" s="12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idden="1" x14ac:dyDescent="0.3">
      <c r="A235" s="8"/>
      <c r="B235" s="8"/>
      <c r="C235" s="8"/>
      <c r="D235" s="8"/>
      <c r="E235" s="8"/>
      <c r="F235" s="8"/>
      <c r="G235" s="21"/>
      <c r="H235" s="12"/>
      <c r="I235" s="12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idden="1" x14ac:dyDescent="0.3">
      <c r="A236" s="8"/>
      <c r="B236" s="8"/>
      <c r="C236" s="8"/>
      <c r="D236" s="8"/>
      <c r="E236" s="8"/>
      <c r="F236" s="8"/>
      <c r="G236" s="21"/>
      <c r="H236" s="12"/>
      <c r="I236" s="12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idden="1" x14ac:dyDescent="0.3">
      <c r="A237" s="8"/>
      <c r="B237" s="8"/>
      <c r="C237" s="8"/>
      <c r="D237" s="8"/>
      <c r="E237" s="8"/>
      <c r="F237" s="8"/>
      <c r="G237" s="21"/>
      <c r="H237" s="12"/>
      <c r="I237" s="12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idden="1" x14ac:dyDescent="0.3">
      <c r="A238" s="8"/>
      <c r="B238" s="8"/>
      <c r="C238" s="8"/>
      <c r="D238" s="8"/>
      <c r="E238" s="8"/>
      <c r="F238" s="8"/>
      <c r="G238" s="21"/>
      <c r="H238" s="12"/>
      <c r="I238" s="12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idden="1" x14ac:dyDescent="0.3">
      <c r="A239" s="8"/>
      <c r="B239" s="8"/>
      <c r="C239" s="8"/>
      <c r="D239" s="8"/>
      <c r="E239" s="8"/>
      <c r="F239" s="8"/>
      <c r="G239" s="21"/>
      <c r="H239" s="12"/>
      <c r="I239" s="12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idden="1" x14ac:dyDescent="0.3">
      <c r="A240" s="8"/>
      <c r="B240" s="8"/>
      <c r="C240" s="8"/>
      <c r="D240" s="8"/>
      <c r="E240" s="8"/>
      <c r="F240" s="8"/>
      <c r="G240" s="21"/>
      <c r="H240" s="12"/>
      <c r="I240" s="12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idden="1" x14ac:dyDescent="0.3">
      <c r="A241" s="8"/>
      <c r="B241" s="8"/>
      <c r="C241" s="8"/>
      <c r="D241" s="8"/>
      <c r="E241" s="8"/>
      <c r="F241" s="8"/>
      <c r="G241" s="21"/>
      <c r="H241" s="12"/>
      <c r="I241" s="12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idden="1" x14ac:dyDescent="0.3">
      <c r="A242" s="8"/>
      <c r="B242" s="8"/>
      <c r="C242" s="8"/>
      <c r="D242" s="8"/>
      <c r="E242" s="8"/>
      <c r="F242" s="8"/>
      <c r="G242" s="21"/>
      <c r="H242" s="12"/>
      <c r="I242" s="12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idden="1" x14ac:dyDescent="0.3">
      <c r="A243" s="8"/>
      <c r="B243" s="8"/>
      <c r="C243" s="8"/>
      <c r="D243" s="8"/>
      <c r="E243" s="8"/>
      <c r="F243" s="8"/>
      <c r="G243" s="21"/>
      <c r="H243" s="12"/>
      <c r="I243" s="12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idden="1" x14ac:dyDescent="0.3">
      <c r="A244" s="8"/>
      <c r="B244" s="8"/>
      <c r="C244" s="8"/>
      <c r="D244" s="8"/>
      <c r="E244" s="8"/>
      <c r="F244" s="8"/>
      <c r="G244" s="21"/>
      <c r="H244" s="12"/>
      <c r="I244" s="12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idden="1" x14ac:dyDescent="0.3">
      <c r="A245" s="8"/>
      <c r="B245" s="8"/>
      <c r="C245" s="8"/>
      <c r="D245" s="8"/>
      <c r="E245" s="8"/>
      <c r="F245" s="8"/>
      <c r="G245" s="21"/>
      <c r="H245" s="12"/>
      <c r="I245" s="12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idden="1" x14ac:dyDescent="0.3">
      <c r="A246" s="8"/>
      <c r="B246" s="8"/>
      <c r="C246" s="8"/>
      <c r="D246" s="8"/>
      <c r="E246" s="8"/>
      <c r="F246" s="8"/>
      <c r="G246" s="21"/>
      <c r="H246" s="12"/>
      <c r="I246" s="12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idden="1" x14ac:dyDescent="0.3">
      <c r="A247" s="8"/>
      <c r="B247" s="8"/>
      <c r="C247" s="8"/>
      <c r="D247" s="8"/>
      <c r="E247" s="8"/>
      <c r="F247" s="8"/>
      <c r="G247" s="21"/>
      <c r="H247" s="12"/>
      <c r="I247" s="12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idden="1" x14ac:dyDescent="0.3">
      <c r="A248" s="8"/>
      <c r="B248" s="8"/>
      <c r="C248" s="8"/>
      <c r="D248" s="8"/>
      <c r="E248" s="8"/>
      <c r="F248" s="8"/>
      <c r="G248" s="21"/>
      <c r="H248" s="12"/>
      <c r="I248" s="12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idden="1" x14ac:dyDescent="0.3">
      <c r="A249" s="8"/>
      <c r="B249" s="8"/>
      <c r="C249" s="8"/>
      <c r="D249" s="8"/>
      <c r="E249" s="8"/>
      <c r="F249" s="8"/>
      <c r="G249" s="21"/>
      <c r="H249" s="12"/>
      <c r="I249" s="12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idden="1" x14ac:dyDescent="0.3">
      <c r="A250" s="8"/>
      <c r="B250" s="8"/>
      <c r="C250" s="8"/>
      <c r="D250" s="8"/>
      <c r="E250" s="8"/>
      <c r="F250" s="8"/>
      <c r="G250" s="21"/>
      <c r="H250" s="12"/>
      <c r="I250" s="12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idden="1" x14ac:dyDescent="0.3">
      <c r="A251" s="8"/>
      <c r="B251" s="8"/>
      <c r="C251" s="8"/>
      <c r="D251" s="8"/>
      <c r="E251" s="8"/>
      <c r="F251" s="8"/>
      <c r="G251" s="21"/>
      <c r="H251" s="12"/>
      <c r="I251" s="12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idden="1" x14ac:dyDescent="0.3">
      <c r="A252" s="8"/>
      <c r="B252" s="8"/>
      <c r="C252" s="8"/>
      <c r="D252" s="8"/>
      <c r="E252" s="8"/>
      <c r="F252" s="8"/>
      <c r="G252" s="21"/>
      <c r="H252" s="12"/>
      <c r="I252" s="12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idden="1" x14ac:dyDescent="0.3">
      <c r="A253" s="8"/>
      <c r="B253" s="8"/>
      <c r="C253" s="8"/>
      <c r="D253" s="8"/>
      <c r="E253" s="8"/>
      <c r="F253" s="8"/>
      <c r="G253" s="21"/>
      <c r="H253" s="12"/>
      <c r="I253" s="12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idden="1" x14ac:dyDescent="0.3">
      <c r="A254" s="8"/>
      <c r="B254" s="8"/>
      <c r="C254" s="8"/>
      <c r="D254" s="8"/>
      <c r="E254" s="8"/>
      <c r="F254" s="8"/>
      <c r="G254" s="21"/>
      <c r="H254" s="12"/>
      <c r="I254" s="12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idden="1" x14ac:dyDescent="0.3">
      <c r="A255" s="8"/>
      <c r="B255" s="8"/>
      <c r="C255" s="8"/>
      <c r="D255" s="8"/>
      <c r="E255" s="8"/>
      <c r="F255" s="8"/>
      <c r="G255" s="21"/>
      <c r="H255" s="12"/>
      <c r="I255" s="12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idden="1" x14ac:dyDescent="0.3">
      <c r="A256" s="8"/>
      <c r="B256" s="8"/>
      <c r="C256" s="8"/>
      <c r="D256" s="8"/>
      <c r="E256" s="8"/>
      <c r="F256" s="8"/>
      <c r="G256" s="21"/>
      <c r="H256" s="12"/>
      <c r="I256" s="12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idden="1" x14ac:dyDescent="0.3">
      <c r="A257" s="8"/>
      <c r="B257" s="8"/>
      <c r="C257" s="8"/>
      <c r="D257" s="8"/>
      <c r="E257" s="8"/>
      <c r="F257" s="8"/>
      <c r="G257" s="21"/>
      <c r="H257" s="12"/>
      <c r="I257" s="12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idden="1" x14ac:dyDescent="0.3">
      <c r="A258" s="8"/>
      <c r="B258" s="8"/>
      <c r="C258" s="8"/>
      <c r="D258" s="8"/>
      <c r="E258" s="8"/>
      <c r="F258" s="8"/>
      <c r="G258" s="21"/>
      <c r="H258" s="12"/>
      <c r="I258" s="12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idden="1" x14ac:dyDescent="0.3">
      <c r="A259" s="8"/>
      <c r="B259" s="8"/>
      <c r="C259" s="8"/>
      <c r="D259" s="8"/>
      <c r="E259" s="8"/>
      <c r="F259" s="8"/>
      <c r="G259" s="21"/>
      <c r="H259" s="12"/>
      <c r="I259" s="12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idden="1" x14ac:dyDescent="0.3">
      <c r="A260" s="8"/>
      <c r="B260" s="8"/>
      <c r="C260" s="8"/>
      <c r="D260" s="8"/>
      <c r="E260" s="8"/>
      <c r="F260" s="8"/>
      <c r="G260" s="21"/>
      <c r="H260" s="12"/>
      <c r="I260" s="12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idden="1" x14ac:dyDescent="0.3">
      <c r="A261" s="8"/>
      <c r="B261" s="8"/>
      <c r="C261" s="8"/>
      <c r="D261" s="8"/>
      <c r="E261" s="8"/>
      <c r="F261" s="8"/>
      <c r="G261" s="21"/>
      <c r="H261" s="12"/>
      <c r="I261" s="12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idden="1" x14ac:dyDescent="0.3">
      <c r="A262" s="8"/>
      <c r="B262" s="8"/>
      <c r="C262" s="8"/>
      <c r="D262" s="8"/>
      <c r="E262" s="8"/>
      <c r="F262" s="8"/>
      <c r="G262" s="21"/>
      <c r="H262" s="12"/>
      <c r="I262" s="12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idden="1" x14ac:dyDescent="0.3">
      <c r="A263" s="8"/>
      <c r="B263" s="8"/>
      <c r="C263" s="8"/>
      <c r="D263" s="8"/>
      <c r="E263" s="8"/>
      <c r="F263" s="8"/>
      <c r="G263" s="21"/>
      <c r="H263" s="12"/>
      <c r="I263" s="12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idden="1" x14ac:dyDescent="0.3">
      <c r="A264" s="8"/>
      <c r="B264" s="8"/>
      <c r="C264" s="8"/>
      <c r="D264" s="8"/>
      <c r="E264" s="8"/>
      <c r="F264" s="8"/>
      <c r="G264" s="21"/>
      <c r="H264" s="12"/>
      <c r="I264" s="12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idden="1" x14ac:dyDescent="0.3">
      <c r="A265" s="8"/>
      <c r="B265" s="8"/>
      <c r="C265" s="8"/>
      <c r="D265" s="8"/>
      <c r="E265" s="8"/>
      <c r="F265" s="8"/>
      <c r="G265" s="21"/>
      <c r="H265" s="12"/>
      <c r="I265" s="12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idden="1" x14ac:dyDescent="0.3">
      <c r="A266" s="8"/>
      <c r="B266" s="8"/>
      <c r="C266" s="8"/>
      <c r="D266" s="8"/>
      <c r="E266" s="8"/>
      <c r="F266" s="8"/>
      <c r="G266" s="21"/>
      <c r="H266" s="12"/>
      <c r="I266" s="12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idden="1" x14ac:dyDescent="0.3">
      <c r="A267" s="8"/>
      <c r="B267" s="8"/>
      <c r="C267" s="8"/>
      <c r="D267" s="8"/>
      <c r="E267" s="8"/>
      <c r="F267" s="8"/>
      <c r="G267" s="21"/>
      <c r="H267" s="12"/>
      <c r="I267" s="12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idden="1" x14ac:dyDescent="0.3">
      <c r="A268" s="8"/>
      <c r="B268" s="8"/>
      <c r="C268" s="8"/>
      <c r="D268" s="8"/>
      <c r="E268" s="8"/>
      <c r="F268" s="8"/>
      <c r="G268" s="21"/>
      <c r="H268" s="12"/>
      <c r="I268" s="12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idden="1" x14ac:dyDescent="0.3">
      <c r="A269" s="8"/>
      <c r="B269" s="8"/>
      <c r="C269" s="8"/>
      <c r="D269" s="8"/>
      <c r="E269" s="8"/>
      <c r="F269" s="8"/>
      <c r="G269" s="21"/>
      <c r="H269" s="12"/>
      <c r="I269" s="12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idden="1" x14ac:dyDescent="0.3">
      <c r="A270" s="8"/>
      <c r="B270" s="8"/>
      <c r="C270" s="8"/>
      <c r="D270" s="8"/>
      <c r="E270" s="8"/>
      <c r="F270" s="8"/>
      <c r="G270" s="21"/>
      <c r="H270" s="12"/>
      <c r="I270" s="12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idden="1" x14ac:dyDescent="0.3">
      <c r="A271" s="8"/>
      <c r="B271" s="8"/>
      <c r="C271" s="8"/>
      <c r="D271" s="8"/>
      <c r="E271" s="8"/>
      <c r="F271" s="8"/>
      <c r="G271" s="21"/>
      <c r="H271" s="12"/>
      <c r="I271" s="12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idden="1" x14ac:dyDescent="0.3">
      <c r="A272" s="8"/>
      <c r="B272" s="8"/>
      <c r="C272" s="8"/>
      <c r="D272" s="8"/>
      <c r="E272" s="8"/>
      <c r="F272" s="8"/>
      <c r="G272" s="21"/>
      <c r="H272" s="12"/>
      <c r="I272" s="12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idden="1" x14ac:dyDescent="0.3">
      <c r="A273" s="8"/>
      <c r="B273" s="8"/>
      <c r="C273" s="8"/>
      <c r="D273" s="8"/>
      <c r="E273" s="8"/>
      <c r="F273" s="8"/>
      <c r="G273" s="21"/>
      <c r="H273" s="12"/>
      <c r="I273" s="12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idden="1" x14ac:dyDescent="0.3">
      <c r="A274" s="8"/>
      <c r="B274" s="8"/>
      <c r="C274" s="8"/>
      <c r="D274" s="8"/>
      <c r="E274" s="8"/>
      <c r="F274" s="8"/>
      <c r="G274" s="21"/>
      <c r="H274" s="12"/>
      <c r="I274" s="12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idden="1" x14ac:dyDescent="0.3">
      <c r="A275" s="8"/>
      <c r="B275" s="8"/>
      <c r="C275" s="8"/>
      <c r="D275" s="8"/>
      <c r="E275" s="8"/>
      <c r="F275" s="8"/>
      <c r="G275" s="21"/>
      <c r="H275" s="12"/>
      <c r="I275" s="12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idden="1" x14ac:dyDescent="0.3">
      <c r="A276" s="8"/>
      <c r="B276" s="8"/>
      <c r="C276" s="8"/>
      <c r="D276" s="8"/>
      <c r="E276" s="8"/>
      <c r="F276" s="8"/>
      <c r="G276" s="21"/>
      <c r="H276" s="12"/>
      <c r="I276" s="12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idden="1" x14ac:dyDescent="0.3">
      <c r="A277" s="8"/>
      <c r="B277" s="8"/>
      <c r="C277" s="8"/>
      <c r="D277" s="8"/>
      <c r="E277" s="8"/>
      <c r="F277" s="8"/>
      <c r="G277" s="21"/>
      <c r="H277" s="12"/>
      <c r="I277" s="12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idden="1" x14ac:dyDescent="0.3">
      <c r="A278" s="8"/>
      <c r="B278" s="8"/>
      <c r="C278" s="8"/>
      <c r="D278" s="8"/>
      <c r="E278" s="8"/>
      <c r="F278" s="8"/>
      <c r="G278" s="21"/>
      <c r="H278" s="12"/>
      <c r="I278" s="12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idden="1" x14ac:dyDescent="0.3">
      <c r="A279" s="8"/>
      <c r="B279" s="8"/>
      <c r="C279" s="8"/>
      <c r="D279" s="8"/>
      <c r="E279" s="8"/>
      <c r="F279" s="8"/>
      <c r="G279" s="21"/>
      <c r="H279" s="12"/>
      <c r="I279" s="12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idden="1" x14ac:dyDescent="0.3">
      <c r="A280" s="8"/>
      <c r="B280" s="8"/>
      <c r="C280" s="8"/>
      <c r="D280" s="8"/>
      <c r="E280" s="8"/>
      <c r="F280" s="8"/>
      <c r="G280" s="21"/>
      <c r="H280" s="12"/>
      <c r="I280" s="12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idden="1" x14ac:dyDescent="0.3">
      <c r="A281" s="8"/>
      <c r="B281" s="8"/>
      <c r="C281" s="8"/>
      <c r="D281" s="8"/>
      <c r="E281" s="8"/>
      <c r="F281" s="8"/>
      <c r="G281" s="21"/>
      <c r="H281" s="12"/>
      <c r="I281" s="12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idden="1" x14ac:dyDescent="0.3">
      <c r="A282" s="8"/>
      <c r="B282" s="8"/>
      <c r="C282" s="8"/>
      <c r="D282" s="8"/>
      <c r="E282" s="8"/>
      <c r="F282" s="8"/>
      <c r="G282" s="21"/>
      <c r="H282" s="12"/>
      <c r="I282" s="12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idden="1" x14ac:dyDescent="0.3">
      <c r="A283" s="8"/>
      <c r="B283" s="8"/>
      <c r="C283" s="8"/>
      <c r="D283" s="8"/>
      <c r="E283" s="8"/>
      <c r="F283" s="8"/>
      <c r="G283" s="21"/>
      <c r="H283" s="12"/>
      <c r="I283" s="12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idden="1" x14ac:dyDescent="0.3">
      <c r="A284" s="8"/>
      <c r="B284" s="8"/>
      <c r="C284" s="8"/>
      <c r="D284" s="8"/>
      <c r="E284" s="8"/>
      <c r="F284" s="8"/>
      <c r="G284" s="21"/>
      <c r="H284" s="12"/>
      <c r="I284" s="12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idden="1" x14ac:dyDescent="0.3">
      <c r="A285" s="8"/>
      <c r="B285" s="8"/>
      <c r="C285" s="8"/>
      <c r="D285" s="8"/>
      <c r="E285" s="8"/>
      <c r="F285" s="8"/>
      <c r="G285" s="21"/>
      <c r="H285" s="12"/>
      <c r="I285" s="12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idden="1" x14ac:dyDescent="0.3">
      <c r="A286" s="8"/>
      <c r="B286" s="8"/>
      <c r="C286" s="8"/>
      <c r="D286" s="8"/>
      <c r="E286" s="8"/>
      <c r="F286" s="8"/>
      <c r="G286" s="21"/>
      <c r="H286" s="12"/>
      <c r="I286" s="12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idden="1" x14ac:dyDescent="0.3">
      <c r="A287" s="8"/>
      <c r="B287" s="8"/>
      <c r="C287" s="8"/>
      <c r="D287" s="8"/>
      <c r="E287" s="8"/>
      <c r="F287" s="8"/>
      <c r="G287" s="21"/>
      <c r="H287" s="12"/>
      <c r="I287" s="12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idden="1" x14ac:dyDescent="0.3">
      <c r="A288" s="8"/>
      <c r="B288" s="8"/>
      <c r="C288" s="8"/>
      <c r="D288" s="8"/>
      <c r="E288" s="8"/>
      <c r="F288" s="8"/>
      <c r="G288" s="21"/>
      <c r="H288" s="12"/>
      <c r="I288" s="12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idden="1" x14ac:dyDescent="0.3">
      <c r="A289" s="8"/>
      <c r="B289" s="8"/>
      <c r="C289" s="8"/>
      <c r="D289" s="8"/>
      <c r="E289" s="8"/>
      <c r="F289" s="8"/>
      <c r="G289" s="21"/>
      <c r="H289" s="12"/>
      <c r="I289" s="12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idden="1" x14ac:dyDescent="0.3">
      <c r="A290" s="8"/>
      <c r="B290" s="8"/>
      <c r="C290" s="8"/>
      <c r="D290" s="8"/>
      <c r="E290" s="8"/>
      <c r="F290" s="8"/>
      <c r="G290" s="21"/>
      <c r="H290" s="12"/>
      <c r="I290" s="12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idden="1" x14ac:dyDescent="0.3">
      <c r="A291" s="8"/>
      <c r="B291" s="8"/>
      <c r="C291" s="8"/>
      <c r="D291" s="8"/>
      <c r="E291" s="8"/>
      <c r="F291" s="8"/>
      <c r="G291" s="21"/>
      <c r="H291" s="12"/>
      <c r="I291" s="12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idden="1" x14ac:dyDescent="0.3">
      <c r="A292" s="8"/>
      <c r="B292" s="8"/>
      <c r="C292" s="8"/>
      <c r="D292" s="8"/>
      <c r="E292" s="8"/>
      <c r="F292" s="8"/>
      <c r="G292" s="21"/>
      <c r="H292" s="12"/>
      <c r="I292" s="12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idden="1" x14ac:dyDescent="0.3">
      <c r="A293" s="8"/>
      <c r="B293" s="8"/>
      <c r="C293" s="8"/>
      <c r="D293" s="8"/>
      <c r="E293" s="8"/>
      <c r="F293" s="8"/>
      <c r="G293" s="21"/>
      <c r="H293" s="12"/>
      <c r="I293" s="12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idden="1" x14ac:dyDescent="0.3">
      <c r="A294" s="8"/>
      <c r="B294" s="8"/>
      <c r="C294" s="8"/>
      <c r="D294" s="8"/>
      <c r="E294" s="8"/>
      <c r="F294" s="8"/>
      <c r="G294" s="21"/>
      <c r="H294" s="12"/>
      <c r="I294" s="12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idden="1" x14ac:dyDescent="0.3">
      <c r="A295" s="8"/>
      <c r="B295" s="8"/>
      <c r="C295" s="8"/>
      <c r="D295" s="8"/>
      <c r="E295" s="8"/>
      <c r="F295" s="8"/>
      <c r="G295" s="21"/>
      <c r="H295" s="12"/>
      <c r="I295" s="12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idden="1" x14ac:dyDescent="0.3">
      <c r="A296" s="8"/>
      <c r="B296" s="8"/>
      <c r="C296" s="8"/>
      <c r="D296" s="8"/>
      <c r="E296" s="8"/>
      <c r="F296" s="8"/>
      <c r="G296" s="21"/>
      <c r="H296" s="12"/>
      <c r="I296" s="12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idden="1" x14ac:dyDescent="0.3">
      <c r="A297" s="8"/>
      <c r="B297" s="8"/>
      <c r="C297" s="8"/>
      <c r="D297" s="8"/>
      <c r="E297" s="8"/>
      <c r="F297" s="8"/>
      <c r="G297" s="21"/>
      <c r="H297" s="12"/>
      <c r="I297" s="12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idden="1" x14ac:dyDescent="0.3">
      <c r="A298" s="8"/>
      <c r="B298" s="8"/>
      <c r="C298" s="8"/>
      <c r="D298" s="8"/>
      <c r="E298" s="8"/>
      <c r="F298" s="8"/>
      <c r="G298" s="21"/>
      <c r="H298" s="12"/>
      <c r="I298" s="12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idden="1" x14ac:dyDescent="0.3">
      <c r="A299" s="8"/>
      <c r="B299" s="8"/>
      <c r="C299" s="8"/>
      <c r="D299" s="8"/>
      <c r="E299" s="8"/>
      <c r="F299" s="8"/>
      <c r="G299" s="21"/>
      <c r="H299" s="12"/>
      <c r="I299" s="12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idden="1" x14ac:dyDescent="0.3">
      <c r="A300" s="8"/>
      <c r="B300" s="8"/>
      <c r="C300" s="8"/>
      <c r="D300" s="8"/>
      <c r="E300" s="8"/>
      <c r="F300" s="8"/>
      <c r="G300" s="21"/>
      <c r="H300" s="12"/>
      <c r="I300" s="12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idden="1" x14ac:dyDescent="0.3">
      <c r="A301" s="8"/>
      <c r="B301" s="8"/>
      <c r="C301" s="8"/>
      <c r="D301" s="8"/>
      <c r="E301" s="8"/>
      <c r="F301" s="8"/>
      <c r="G301" s="21"/>
      <c r="H301" s="12"/>
      <c r="I301" s="12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idden="1" x14ac:dyDescent="0.3">
      <c r="A302" s="8"/>
      <c r="B302" s="8"/>
      <c r="C302" s="8"/>
      <c r="D302" s="8"/>
      <c r="E302" s="8"/>
      <c r="F302" s="8"/>
      <c r="G302" s="21"/>
      <c r="H302" s="12"/>
      <c r="I302" s="12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idden="1" x14ac:dyDescent="0.3">
      <c r="A303" s="8"/>
      <c r="B303" s="8"/>
      <c r="C303" s="8"/>
      <c r="D303" s="8"/>
      <c r="E303" s="8"/>
      <c r="F303" s="8"/>
      <c r="G303" s="21"/>
      <c r="H303" s="12"/>
      <c r="I303" s="12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idden="1" x14ac:dyDescent="0.3">
      <c r="A304" s="8"/>
      <c r="B304" s="8"/>
      <c r="C304" s="8"/>
      <c r="D304" s="8"/>
      <c r="E304" s="8"/>
      <c r="F304" s="8"/>
      <c r="G304" s="21"/>
      <c r="H304" s="12"/>
      <c r="I304" s="12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idden="1" x14ac:dyDescent="0.3">
      <c r="A305" s="8"/>
      <c r="B305" s="8"/>
      <c r="C305" s="8"/>
      <c r="D305" s="8"/>
      <c r="E305" s="8"/>
      <c r="F305" s="8"/>
      <c r="G305" s="21"/>
      <c r="H305" s="12"/>
      <c r="I305" s="12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idden="1" x14ac:dyDescent="0.3">
      <c r="A306" s="8"/>
      <c r="B306" s="8"/>
      <c r="C306" s="8"/>
      <c r="D306" s="8"/>
      <c r="E306" s="8"/>
      <c r="F306" s="8"/>
      <c r="G306" s="21"/>
      <c r="H306" s="12"/>
      <c r="I306" s="12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idden="1" x14ac:dyDescent="0.3">
      <c r="A307" s="8"/>
      <c r="B307" s="8"/>
      <c r="C307" s="8"/>
      <c r="D307" s="8"/>
      <c r="E307" s="8"/>
      <c r="F307" s="8"/>
      <c r="G307" s="21"/>
      <c r="H307" s="12"/>
      <c r="I307" s="12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idden="1" x14ac:dyDescent="0.3">
      <c r="A308" s="8"/>
      <c r="B308" s="8"/>
      <c r="C308" s="8"/>
      <c r="D308" s="8"/>
      <c r="E308" s="8"/>
      <c r="F308" s="8"/>
      <c r="G308" s="21"/>
      <c r="H308" s="12"/>
      <c r="I308" s="12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idden="1" x14ac:dyDescent="0.3">
      <c r="A309" s="8"/>
      <c r="B309" s="8"/>
      <c r="C309" s="8"/>
      <c r="D309" s="8"/>
      <c r="E309" s="8"/>
      <c r="F309" s="8"/>
      <c r="G309" s="21"/>
      <c r="H309" s="12"/>
      <c r="I309" s="12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idden="1" x14ac:dyDescent="0.3">
      <c r="A310" s="8"/>
      <c r="B310" s="8"/>
      <c r="C310" s="8"/>
      <c r="D310" s="8"/>
      <c r="E310" s="8"/>
      <c r="F310" s="8"/>
      <c r="G310" s="21"/>
      <c r="H310" s="12"/>
      <c r="I310" s="12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idden="1" x14ac:dyDescent="0.3">
      <c r="A311" s="8"/>
      <c r="B311" s="8"/>
      <c r="C311" s="8"/>
      <c r="D311" s="8"/>
      <c r="E311" s="8"/>
      <c r="F311" s="8"/>
      <c r="G311" s="21"/>
      <c r="H311" s="12"/>
      <c r="I311" s="12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idden="1" x14ac:dyDescent="0.3">
      <c r="A312" s="8"/>
      <c r="B312" s="8"/>
      <c r="C312" s="8"/>
      <c r="D312" s="8"/>
      <c r="E312" s="8"/>
      <c r="F312" s="8"/>
      <c r="G312" s="21"/>
      <c r="H312" s="12"/>
      <c r="I312" s="12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idden="1" x14ac:dyDescent="0.3">
      <c r="A313" s="8"/>
      <c r="B313" s="8"/>
      <c r="C313" s="8"/>
      <c r="D313" s="8"/>
      <c r="E313" s="8"/>
      <c r="F313" s="8"/>
      <c r="G313" s="21"/>
      <c r="H313" s="12"/>
      <c r="I313" s="12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idden="1" x14ac:dyDescent="0.3">
      <c r="A314" s="8"/>
      <c r="B314" s="8"/>
      <c r="C314" s="8"/>
      <c r="D314" s="8"/>
      <c r="E314" s="8"/>
      <c r="F314" s="8"/>
      <c r="G314" s="21"/>
      <c r="H314" s="12"/>
      <c r="I314" s="12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idden="1" x14ac:dyDescent="0.3">
      <c r="A315" s="8"/>
      <c r="B315" s="8"/>
      <c r="C315" s="8"/>
      <c r="D315" s="8"/>
      <c r="E315" s="8"/>
      <c r="F315" s="8"/>
      <c r="G315" s="21"/>
      <c r="H315" s="12"/>
      <c r="I315" s="12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idden="1" x14ac:dyDescent="0.3">
      <c r="A316" s="8"/>
      <c r="B316" s="8"/>
      <c r="C316" s="8"/>
      <c r="D316" s="8"/>
      <c r="E316" s="8"/>
      <c r="F316" s="8"/>
      <c r="G316" s="21"/>
      <c r="H316" s="12"/>
      <c r="I316" s="12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idden="1" x14ac:dyDescent="0.3">
      <c r="A317" s="8"/>
      <c r="B317" s="8"/>
      <c r="C317" s="8"/>
      <c r="D317" s="8"/>
      <c r="E317" s="8"/>
      <c r="F317" s="8"/>
      <c r="G317" s="21"/>
      <c r="H317" s="12"/>
      <c r="I317" s="12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idden="1" x14ac:dyDescent="0.3">
      <c r="A318" s="8"/>
      <c r="B318" s="8"/>
      <c r="C318" s="8"/>
      <c r="D318" s="8"/>
      <c r="E318" s="8"/>
      <c r="F318" s="8"/>
      <c r="G318" s="21"/>
      <c r="H318" s="12"/>
      <c r="I318" s="12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idden="1" x14ac:dyDescent="0.3">
      <c r="A319" s="8"/>
      <c r="B319" s="8"/>
      <c r="C319" s="8"/>
      <c r="D319" s="8"/>
      <c r="E319" s="8"/>
      <c r="F319" s="8"/>
      <c r="G319" s="21"/>
      <c r="H319" s="12"/>
      <c r="I319" s="12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idden="1" x14ac:dyDescent="0.3">
      <c r="A320" s="8"/>
      <c r="B320" s="8"/>
      <c r="C320" s="8"/>
      <c r="D320" s="8"/>
      <c r="E320" s="8"/>
      <c r="F320" s="8"/>
      <c r="G320" s="21"/>
      <c r="H320" s="12"/>
      <c r="I320" s="12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idden="1" x14ac:dyDescent="0.3">
      <c r="A321" s="8"/>
      <c r="B321" s="8"/>
      <c r="C321" s="8"/>
      <c r="D321" s="8"/>
      <c r="E321" s="8"/>
      <c r="F321" s="8"/>
      <c r="G321" s="21"/>
      <c r="H321" s="12"/>
      <c r="I321" s="12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idden="1" x14ac:dyDescent="0.3">
      <c r="A322" s="8"/>
      <c r="B322" s="8"/>
      <c r="C322" s="8"/>
      <c r="D322" s="8"/>
      <c r="E322" s="8"/>
      <c r="F322" s="8"/>
      <c r="G322" s="21"/>
      <c r="H322" s="12"/>
      <c r="I322" s="12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idden="1" x14ac:dyDescent="0.3">
      <c r="A323" s="8"/>
      <c r="B323" s="8"/>
      <c r="C323" s="8"/>
      <c r="D323" s="8"/>
      <c r="E323" s="8"/>
      <c r="F323" s="8"/>
      <c r="G323" s="21"/>
      <c r="H323" s="12"/>
      <c r="I323" s="12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idden="1" x14ac:dyDescent="0.3">
      <c r="A324" s="8"/>
      <c r="B324" s="8"/>
      <c r="C324" s="8"/>
      <c r="D324" s="8"/>
      <c r="E324" s="8"/>
      <c r="F324" s="8"/>
      <c r="G324" s="21"/>
      <c r="H324" s="12"/>
      <c r="I324" s="12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idden="1" x14ac:dyDescent="0.3">
      <c r="A325" s="8"/>
      <c r="B325" s="8"/>
      <c r="C325" s="8"/>
      <c r="D325" s="8"/>
      <c r="E325" s="8"/>
      <c r="F325" s="8"/>
      <c r="G325" s="21"/>
      <c r="H325" s="12"/>
      <c r="I325" s="12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idden="1" x14ac:dyDescent="0.3">
      <c r="A326" s="8"/>
      <c r="B326" s="8"/>
      <c r="C326" s="8"/>
      <c r="D326" s="8"/>
      <c r="E326" s="8"/>
      <c r="F326" s="8"/>
      <c r="G326" s="21"/>
      <c r="H326" s="12"/>
      <c r="I326" s="12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idden="1" x14ac:dyDescent="0.3">
      <c r="A327" s="8"/>
      <c r="B327" s="8"/>
      <c r="C327" s="8"/>
      <c r="D327" s="8"/>
      <c r="E327" s="8"/>
      <c r="F327" s="8"/>
      <c r="G327" s="21"/>
      <c r="H327" s="12"/>
      <c r="I327" s="12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idden="1" x14ac:dyDescent="0.3">
      <c r="A328" s="8"/>
      <c r="B328" s="8"/>
      <c r="C328" s="8"/>
      <c r="D328" s="8"/>
      <c r="E328" s="8"/>
      <c r="F328" s="8"/>
      <c r="G328" s="21"/>
      <c r="H328" s="12"/>
      <c r="I328" s="12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idden="1" x14ac:dyDescent="0.3">
      <c r="A329" s="8"/>
      <c r="B329" s="8"/>
      <c r="C329" s="8"/>
      <c r="D329" s="8"/>
      <c r="E329" s="8"/>
      <c r="F329" s="8"/>
      <c r="G329" s="21"/>
      <c r="H329" s="12"/>
      <c r="I329" s="12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idden="1" x14ac:dyDescent="0.3">
      <c r="A330" s="8"/>
      <c r="B330" s="8"/>
      <c r="C330" s="8"/>
      <c r="D330" s="8"/>
      <c r="E330" s="8"/>
      <c r="F330" s="8"/>
      <c r="G330" s="21"/>
      <c r="H330" s="12"/>
      <c r="I330" s="12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idden="1" x14ac:dyDescent="0.3">
      <c r="A331" s="8"/>
      <c r="B331" s="8"/>
      <c r="C331" s="8"/>
      <c r="D331" s="8"/>
      <c r="E331" s="8"/>
      <c r="F331" s="8"/>
      <c r="G331" s="21"/>
      <c r="H331" s="12"/>
      <c r="I331" s="12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idden="1" x14ac:dyDescent="0.3">
      <c r="A332" s="8"/>
      <c r="B332" s="8"/>
      <c r="C332" s="8"/>
      <c r="D332" s="8"/>
      <c r="E332" s="8"/>
      <c r="F332" s="8"/>
      <c r="G332" s="21"/>
      <c r="H332" s="12"/>
      <c r="I332" s="12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idden="1" x14ac:dyDescent="0.3">
      <c r="A333" s="8"/>
      <c r="B333" s="8"/>
      <c r="C333" s="8"/>
      <c r="D333" s="8"/>
      <c r="E333" s="8"/>
      <c r="F333" s="8"/>
      <c r="G333" s="21"/>
      <c r="H333" s="12"/>
      <c r="I333" s="12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idden="1" x14ac:dyDescent="0.3">
      <c r="A334" s="8"/>
      <c r="B334" s="8"/>
      <c r="C334" s="8"/>
      <c r="D334" s="8"/>
      <c r="E334" s="8"/>
      <c r="F334" s="8"/>
      <c r="G334" s="21"/>
      <c r="H334" s="12"/>
      <c r="I334" s="12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idden="1" x14ac:dyDescent="0.3">
      <c r="A335" s="8"/>
      <c r="B335" s="8"/>
      <c r="C335" s="8"/>
      <c r="D335" s="8"/>
      <c r="E335" s="8"/>
      <c r="F335" s="8"/>
      <c r="G335" s="21"/>
      <c r="H335" s="12"/>
      <c r="I335" s="12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idden="1" x14ac:dyDescent="0.3">
      <c r="A336" s="8"/>
      <c r="B336" s="8"/>
      <c r="C336" s="8"/>
      <c r="D336" s="8"/>
      <c r="E336" s="8"/>
      <c r="F336" s="8"/>
      <c r="G336" s="21"/>
      <c r="H336" s="12"/>
      <c r="I336" s="12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idden="1" x14ac:dyDescent="0.3">
      <c r="A337" s="8"/>
      <c r="B337" s="8"/>
      <c r="C337" s="8"/>
      <c r="D337" s="8"/>
      <c r="E337" s="8"/>
      <c r="F337" s="8"/>
      <c r="G337" s="21"/>
      <c r="H337" s="12"/>
      <c r="I337" s="12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idden="1" x14ac:dyDescent="0.3">
      <c r="A338" s="8"/>
      <c r="B338" s="8"/>
      <c r="C338" s="8"/>
      <c r="D338" s="8"/>
      <c r="E338" s="8"/>
      <c r="F338" s="8"/>
      <c r="G338" s="21"/>
      <c r="H338" s="12"/>
      <c r="I338" s="12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idden="1" x14ac:dyDescent="0.3">
      <c r="A339" s="8"/>
      <c r="B339" s="8"/>
      <c r="C339" s="8"/>
      <c r="D339" s="8"/>
      <c r="E339" s="8"/>
      <c r="F339" s="8"/>
      <c r="G339" s="21"/>
      <c r="H339" s="12"/>
      <c r="I339" s="12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idden="1" x14ac:dyDescent="0.3">
      <c r="A340" s="8"/>
      <c r="B340" s="8"/>
      <c r="C340" s="8"/>
      <c r="D340" s="8"/>
      <c r="E340" s="8"/>
      <c r="F340" s="8"/>
      <c r="G340" s="21"/>
      <c r="H340" s="12"/>
      <c r="I340" s="12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idden="1" x14ac:dyDescent="0.3">
      <c r="A341" s="8"/>
      <c r="B341" s="8"/>
      <c r="C341" s="8"/>
      <c r="D341" s="8"/>
      <c r="E341" s="8"/>
      <c r="F341" s="8"/>
      <c r="G341" s="21"/>
      <c r="H341" s="12"/>
      <c r="I341" s="12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idden="1" x14ac:dyDescent="0.3">
      <c r="A342" s="8"/>
      <c r="B342" s="8"/>
      <c r="C342" s="8"/>
      <c r="D342" s="8"/>
      <c r="E342" s="8"/>
      <c r="F342" s="8"/>
      <c r="G342" s="21"/>
      <c r="H342" s="12"/>
      <c r="I342" s="12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idden="1" x14ac:dyDescent="0.3">
      <c r="A343" s="8"/>
      <c r="B343" s="8"/>
      <c r="C343" s="8"/>
      <c r="D343" s="8"/>
      <c r="E343" s="8"/>
      <c r="F343" s="8"/>
      <c r="G343" s="21"/>
      <c r="H343" s="12"/>
      <c r="I343" s="12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idden="1" x14ac:dyDescent="0.3">
      <c r="A344" s="8"/>
      <c r="B344" s="8"/>
      <c r="C344" s="8"/>
      <c r="D344" s="8"/>
      <c r="E344" s="8"/>
      <c r="F344" s="8"/>
      <c r="G344" s="21"/>
      <c r="H344" s="12"/>
      <c r="I344" s="12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idden="1" x14ac:dyDescent="0.3">
      <c r="A345" s="8"/>
      <c r="B345" s="8"/>
      <c r="C345" s="8"/>
      <c r="D345" s="8"/>
      <c r="E345" s="8"/>
      <c r="F345" s="8"/>
      <c r="G345" s="21"/>
      <c r="H345" s="12"/>
      <c r="I345" s="12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idden="1" x14ac:dyDescent="0.3">
      <c r="A346" s="8"/>
      <c r="B346" s="8"/>
      <c r="C346" s="8"/>
      <c r="D346" s="8"/>
      <c r="E346" s="8"/>
      <c r="F346" s="8"/>
      <c r="G346" s="21"/>
      <c r="H346" s="12"/>
      <c r="I346" s="12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idden="1" x14ac:dyDescent="0.3">
      <c r="A347" s="8"/>
      <c r="B347" s="8"/>
      <c r="C347" s="8"/>
      <c r="D347" s="8"/>
      <c r="E347" s="8"/>
      <c r="F347" s="8"/>
      <c r="G347" s="21"/>
      <c r="H347" s="12"/>
      <c r="I347" s="12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idden="1" x14ac:dyDescent="0.3">
      <c r="A348" s="8"/>
      <c r="B348" s="8"/>
      <c r="C348" s="8"/>
      <c r="D348" s="8"/>
      <c r="E348" s="8"/>
      <c r="F348" s="8"/>
      <c r="G348" s="21"/>
      <c r="H348" s="12"/>
      <c r="I348" s="12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idden="1" x14ac:dyDescent="0.3">
      <c r="A349" s="8"/>
      <c r="B349" s="8"/>
      <c r="C349" s="8"/>
      <c r="D349" s="8"/>
      <c r="E349" s="8"/>
      <c r="F349" s="8"/>
      <c r="G349" s="21"/>
      <c r="H349" s="12"/>
      <c r="I349" s="12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idden="1" x14ac:dyDescent="0.3">
      <c r="A350" s="8"/>
      <c r="B350" s="8"/>
      <c r="C350" s="8"/>
      <c r="D350" s="8"/>
      <c r="E350" s="8"/>
      <c r="F350" s="8"/>
      <c r="G350" s="21"/>
      <c r="H350" s="12"/>
      <c r="I350" s="12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idden="1" x14ac:dyDescent="0.3">
      <c r="A351" s="8"/>
      <c r="B351" s="8"/>
      <c r="C351" s="8"/>
      <c r="D351" s="8"/>
      <c r="E351" s="8"/>
      <c r="F351" s="8"/>
      <c r="G351" s="21"/>
      <c r="H351" s="12"/>
      <c r="I351" s="12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idden="1" x14ac:dyDescent="0.3">
      <c r="A352" s="8"/>
      <c r="B352" s="8"/>
      <c r="C352" s="8"/>
      <c r="D352" s="8"/>
      <c r="E352" s="8"/>
      <c r="F352" s="8"/>
      <c r="G352" s="21"/>
      <c r="H352" s="12"/>
      <c r="I352" s="12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idden="1" x14ac:dyDescent="0.3">
      <c r="A353" s="8"/>
      <c r="B353" s="8"/>
      <c r="C353" s="8"/>
      <c r="D353" s="8"/>
      <c r="E353" s="8"/>
      <c r="F353" s="8"/>
      <c r="G353" s="21"/>
      <c r="H353" s="12"/>
      <c r="I353" s="12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idden="1" x14ac:dyDescent="0.3">
      <c r="A354" s="8"/>
      <c r="B354" s="8"/>
      <c r="C354" s="8"/>
      <c r="D354" s="8"/>
      <c r="E354" s="8"/>
      <c r="F354" s="8"/>
      <c r="G354" s="21"/>
      <c r="H354" s="12"/>
      <c r="I354" s="12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idden="1" x14ac:dyDescent="0.3">
      <c r="A355" s="8"/>
      <c r="B355" s="8"/>
      <c r="C355" s="8"/>
      <c r="D355" s="8"/>
      <c r="E355" s="8"/>
      <c r="F355" s="8"/>
      <c r="G355" s="21"/>
      <c r="H355" s="12"/>
      <c r="I355" s="12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idden="1" x14ac:dyDescent="0.3">
      <c r="A356" s="8"/>
      <c r="B356" s="8"/>
      <c r="C356" s="8"/>
      <c r="D356" s="8"/>
      <c r="E356" s="8"/>
      <c r="F356" s="8"/>
      <c r="G356" s="21"/>
      <c r="H356" s="12"/>
      <c r="I356" s="12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idden="1" x14ac:dyDescent="0.3">
      <c r="A357" s="8"/>
      <c r="B357" s="8"/>
      <c r="C357" s="8"/>
      <c r="D357" s="8"/>
      <c r="E357" s="8"/>
      <c r="F357" s="8"/>
      <c r="G357" s="21"/>
      <c r="H357" s="12"/>
      <c r="I357" s="12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idden="1" x14ac:dyDescent="0.3">
      <c r="A358" s="8"/>
      <c r="B358" s="8"/>
      <c r="C358" s="8"/>
      <c r="D358" s="8"/>
      <c r="E358" s="8"/>
      <c r="F358" s="8"/>
      <c r="G358" s="21"/>
      <c r="H358" s="12"/>
      <c r="I358" s="12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idden="1" x14ac:dyDescent="0.3">
      <c r="A359" s="8"/>
      <c r="B359" s="8"/>
      <c r="C359" s="8"/>
      <c r="D359" s="8"/>
      <c r="E359" s="8"/>
      <c r="F359" s="8"/>
      <c r="G359" s="21"/>
      <c r="H359" s="12"/>
      <c r="I359" s="12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idden="1" x14ac:dyDescent="0.3">
      <c r="A360" s="8"/>
      <c r="B360" s="8"/>
      <c r="C360" s="8"/>
      <c r="D360" s="8"/>
      <c r="E360" s="8"/>
      <c r="F360" s="8"/>
      <c r="G360" s="21"/>
      <c r="H360" s="12"/>
      <c r="I360" s="12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idden="1" x14ac:dyDescent="0.3">
      <c r="A361" s="8"/>
      <c r="B361" s="8"/>
      <c r="C361" s="8"/>
      <c r="D361" s="8"/>
      <c r="E361" s="8"/>
      <c r="F361" s="8"/>
      <c r="G361" s="21"/>
      <c r="H361" s="12"/>
      <c r="I361" s="12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idden="1" x14ac:dyDescent="0.3">
      <c r="A362" s="8"/>
      <c r="B362" s="8"/>
      <c r="C362" s="8"/>
      <c r="D362" s="8"/>
      <c r="E362" s="8"/>
      <c r="F362" s="8"/>
      <c r="G362" s="21"/>
      <c r="H362" s="12"/>
      <c r="I362" s="12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idden="1" x14ac:dyDescent="0.3">
      <c r="A363" s="8"/>
      <c r="B363" s="8"/>
      <c r="C363" s="8"/>
      <c r="D363" s="8"/>
      <c r="E363" s="8"/>
      <c r="F363" s="8"/>
      <c r="G363" s="21"/>
      <c r="H363" s="12"/>
      <c r="I363" s="12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idden="1" x14ac:dyDescent="0.3">
      <c r="A364" s="8"/>
      <c r="B364" s="8"/>
      <c r="C364" s="8"/>
      <c r="D364" s="8"/>
      <c r="E364" s="8"/>
      <c r="F364" s="8"/>
      <c r="G364" s="21"/>
      <c r="H364" s="12"/>
      <c r="I364" s="12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idden="1" x14ac:dyDescent="0.3">
      <c r="A365" s="8"/>
      <c r="B365" s="8"/>
      <c r="C365" s="8"/>
      <c r="D365" s="8"/>
      <c r="E365" s="8"/>
      <c r="F365" s="8"/>
      <c r="G365" s="21"/>
      <c r="H365" s="12"/>
      <c r="I365" s="12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idden="1" x14ac:dyDescent="0.3">
      <c r="A366" s="8"/>
      <c r="B366" s="8"/>
      <c r="C366" s="8"/>
      <c r="D366" s="8"/>
      <c r="E366" s="8"/>
      <c r="F366" s="8"/>
      <c r="G366" s="21"/>
      <c r="H366" s="12"/>
      <c r="I366" s="12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idden="1" x14ac:dyDescent="0.3">
      <c r="A367" s="8"/>
      <c r="B367" s="8"/>
      <c r="C367" s="8"/>
      <c r="D367" s="8"/>
      <c r="E367" s="8"/>
      <c r="F367" s="8"/>
      <c r="G367" s="21"/>
      <c r="H367" s="12"/>
      <c r="I367" s="12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idden="1" x14ac:dyDescent="0.3">
      <c r="A368" s="8"/>
      <c r="B368" s="8"/>
      <c r="C368" s="8"/>
      <c r="D368" s="8"/>
      <c r="E368" s="8"/>
      <c r="F368" s="8"/>
      <c r="G368" s="21"/>
      <c r="H368" s="12"/>
      <c r="I368" s="12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idden="1" x14ac:dyDescent="0.3">
      <c r="A369" s="8"/>
      <c r="B369" s="8"/>
      <c r="C369" s="8"/>
      <c r="D369" s="8"/>
      <c r="E369" s="8"/>
      <c r="F369" s="8"/>
      <c r="G369" s="21"/>
      <c r="H369" s="12"/>
      <c r="I369" s="12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idden="1" x14ac:dyDescent="0.3">
      <c r="A370" s="8"/>
      <c r="B370" s="8"/>
      <c r="C370" s="8"/>
      <c r="D370" s="8"/>
      <c r="E370" s="8"/>
      <c r="F370" s="8"/>
      <c r="G370" s="21"/>
      <c r="H370" s="12"/>
      <c r="I370" s="12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idden="1" x14ac:dyDescent="0.3">
      <c r="A371" s="8"/>
      <c r="B371" s="8"/>
      <c r="C371" s="8"/>
      <c r="D371" s="8"/>
      <c r="E371" s="8"/>
      <c r="F371" s="8"/>
      <c r="G371" s="21"/>
      <c r="H371" s="12"/>
      <c r="I371" s="12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idden="1" x14ac:dyDescent="0.3">
      <c r="A372" s="8"/>
      <c r="B372" s="8"/>
      <c r="C372" s="8"/>
      <c r="D372" s="8"/>
      <c r="E372" s="8"/>
      <c r="F372" s="8"/>
      <c r="G372" s="21"/>
      <c r="H372" s="12"/>
      <c r="I372" s="12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idden="1" x14ac:dyDescent="0.3">
      <c r="A373" s="8"/>
      <c r="B373" s="8"/>
      <c r="C373" s="8"/>
      <c r="D373" s="8"/>
      <c r="E373" s="8"/>
      <c r="F373" s="8"/>
      <c r="G373" s="21"/>
      <c r="H373" s="12"/>
      <c r="I373" s="12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idden="1" x14ac:dyDescent="0.3">
      <c r="A374" s="8"/>
      <c r="B374" s="8"/>
      <c r="C374" s="8"/>
      <c r="D374" s="8"/>
      <c r="E374" s="8"/>
      <c r="F374" s="8"/>
      <c r="G374" s="21"/>
      <c r="H374" s="12"/>
      <c r="I374" s="12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idden="1" x14ac:dyDescent="0.3">
      <c r="A375" s="8"/>
      <c r="B375" s="8"/>
      <c r="C375" s="8"/>
      <c r="D375" s="8"/>
      <c r="E375" s="8"/>
      <c r="F375" s="8"/>
      <c r="G375" s="21"/>
      <c r="H375" s="12"/>
      <c r="I375" s="12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idden="1" x14ac:dyDescent="0.3">
      <c r="A376" s="8"/>
      <c r="B376" s="8"/>
      <c r="C376" s="8"/>
      <c r="D376" s="8"/>
      <c r="E376" s="8"/>
      <c r="F376" s="8"/>
      <c r="G376" s="21"/>
      <c r="H376" s="12"/>
      <c r="I376" s="12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idden="1" x14ac:dyDescent="0.3">
      <c r="A377" s="8"/>
      <c r="B377" s="8"/>
      <c r="C377" s="8"/>
      <c r="D377" s="8"/>
      <c r="E377" s="8"/>
      <c r="F377" s="8"/>
      <c r="G377" s="21"/>
      <c r="H377" s="12"/>
      <c r="I377" s="12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idden="1" x14ac:dyDescent="0.3">
      <c r="A378" s="8"/>
      <c r="B378" s="8"/>
      <c r="C378" s="8"/>
      <c r="D378" s="8"/>
      <c r="E378" s="8"/>
      <c r="F378" s="8"/>
      <c r="G378" s="21"/>
      <c r="H378" s="12"/>
      <c r="I378" s="12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idden="1" x14ac:dyDescent="0.3">
      <c r="A379" s="8"/>
      <c r="B379" s="8"/>
      <c r="C379" s="8"/>
      <c r="D379" s="8"/>
      <c r="E379" s="8"/>
      <c r="F379" s="8"/>
      <c r="G379" s="21"/>
      <c r="H379" s="12"/>
      <c r="I379" s="12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idden="1" x14ac:dyDescent="0.3">
      <c r="A380" s="8"/>
      <c r="B380" s="8"/>
      <c r="C380" s="8"/>
      <c r="D380" s="8"/>
      <c r="E380" s="8"/>
      <c r="F380" s="8"/>
      <c r="G380" s="21"/>
      <c r="H380" s="12"/>
      <c r="I380" s="12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idden="1" x14ac:dyDescent="0.3">
      <c r="A381" s="8"/>
      <c r="B381" s="8"/>
      <c r="C381" s="8"/>
      <c r="D381" s="8"/>
      <c r="E381" s="8"/>
      <c r="F381" s="8"/>
      <c r="G381" s="21"/>
      <c r="H381" s="12"/>
      <c r="I381" s="12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idden="1" x14ac:dyDescent="0.3">
      <c r="A382" s="8"/>
      <c r="B382" s="8"/>
      <c r="C382" s="8"/>
      <c r="D382" s="8"/>
      <c r="E382" s="8"/>
      <c r="F382" s="8"/>
      <c r="G382" s="21"/>
      <c r="H382" s="12"/>
      <c r="I382" s="12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idden="1" x14ac:dyDescent="0.3">
      <c r="A383" s="8"/>
      <c r="B383" s="8"/>
      <c r="C383" s="8"/>
      <c r="D383" s="8"/>
      <c r="E383" s="8"/>
      <c r="F383" s="8"/>
      <c r="G383" s="21"/>
      <c r="H383" s="12"/>
      <c r="I383" s="12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idden="1" x14ac:dyDescent="0.3">
      <c r="A384" s="8"/>
      <c r="B384" s="8"/>
      <c r="C384" s="8"/>
      <c r="D384" s="8"/>
      <c r="E384" s="8"/>
      <c r="F384" s="8"/>
      <c r="G384" s="21"/>
      <c r="H384" s="12"/>
      <c r="I384" s="12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idden="1" x14ac:dyDescent="0.3">
      <c r="A385" s="8"/>
      <c r="B385" s="8"/>
      <c r="C385" s="8"/>
      <c r="D385" s="8"/>
      <c r="E385" s="8"/>
      <c r="F385" s="8"/>
      <c r="G385" s="21"/>
      <c r="H385" s="12"/>
      <c r="I385" s="12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idden="1" x14ac:dyDescent="0.3">
      <c r="A386" s="8"/>
      <c r="B386" s="8"/>
      <c r="C386" s="8"/>
      <c r="D386" s="8"/>
      <c r="E386" s="8"/>
      <c r="F386" s="8"/>
      <c r="G386" s="21"/>
      <c r="H386" s="12"/>
      <c r="I386" s="12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idden="1" x14ac:dyDescent="0.3">
      <c r="A387" s="8"/>
      <c r="B387" s="8"/>
      <c r="C387" s="8"/>
      <c r="D387" s="8"/>
      <c r="E387" s="8"/>
      <c r="F387" s="8"/>
      <c r="G387" s="21"/>
      <c r="H387" s="12"/>
      <c r="I387" s="12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idden="1" x14ac:dyDescent="0.3">
      <c r="A388" s="8"/>
      <c r="B388" s="8"/>
      <c r="C388" s="8"/>
      <c r="D388" s="8"/>
      <c r="E388" s="8"/>
      <c r="F388" s="8"/>
      <c r="G388" s="21"/>
      <c r="H388" s="12"/>
      <c r="I388" s="12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idden="1" x14ac:dyDescent="0.3">
      <c r="A389" s="8"/>
      <c r="B389" s="8"/>
      <c r="C389" s="8"/>
      <c r="D389" s="8"/>
      <c r="E389" s="8"/>
      <c r="F389" s="8"/>
      <c r="G389" s="21"/>
      <c r="H389" s="12"/>
      <c r="I389" s="12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idden="1" x14ac:dyDescent="0.3">
      <c r="A390" s="8"/>
      <c r="B390" s="8"/>
      <c r="C390" s="8"/>
      <c r="D390" s="8"/>
      <c r="E390" s="8"/>
      <c r="F390" s="8"/>
      <c r="G390" s="21"/>
      <c r="H390" s="12"/>
      <c r="I390" s="12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idden="1" x14ac:dyDescent="0.3">
      <c r="A391" s="8"/>
      <c r="B391" s="8"/>
      <c r="C391" s="8"/>
      <c r="D391" s="8"/>
      <c r="E391" s="8"/>
      <c r="F391" s="8"/>
      <c r="G391" s="21"/>
      <c r="H391" s="12"/>
      <c r="I391" s="12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idden="1" x14ac:dyDescent="0.3">
      <c r="A392" s="8"/>
      <c r="B392" s="8"/>
      <c r="C392" s="8"/>
      <c r="D392" s="8"/>
      <c r="E392" s="8"/>
      <c r="F392" s="8"/>
      <c r="G392" s="21"/>
      <c r="H392" s="12"/>
      <c r="I392" s="12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idden="1" x14ac:dyDescent="0.3">
      <c r="A393" s="8"/>
      <c r="B393" s="8"/>
      <c r="C393" s="8"/>
      <c r="D393" s="8"/>
      <c r="E393" s="8"/>
      <c r="F393" s="8"/>
      <c r="G393" s="21"/>
      <c r="H393" s="12"/>
      <c r="I393" s="12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idden="1" x14ac:dyDescent="0.3">
      <c r="A394" s="8"/>
      <c r="B394" s="8"/>
      <c r="C394" s="8"/>
      <c r="D394" s="8"/>
      <c r="E394" s="8"/>
      <c r="F394" s="8"/>
      <c r="G394" s="21"/>
      <c r="H394" s="12"/>
      <c r="I394" s="12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idden="1" x14ac:dyDescent="0.3">
      <c r="A395" s="8"/>
      <c r="B395" s="8"/>
      <c r="C395" s="8"/>
      <c r="D395" s="8"/>
      <c r="E395" s="8"/>
      <c r="F395" s="8"/>
      <c r="G395" s="21"/>
      <c r="H395" s="12"/>
      <c r="I395" s="12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idden="1" x14ac:dyDescent="0.3">
      <c r="A396" s="8"/>
      <c r="B396" s="8"/>
      <c r="C396" s="8"/>
      <c r="D396" s="8"/>
      <c r="E396" s="8"/>
      <c r="F396" s="8"/>
      <c r="G396" s="21"/>
      <c r="H396" s="12"/>
      <c r="I396" s="12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idden="1" x14ac:dyDescent="0.3">
      <c r="A397" s="8"/>
      <c r="B397" s="8"/>
      <c r="C397" s="8"/>
      <c r="D397" s="8"/>
      <c r="E397" s="8"/>
      <c r="F397" s="8"/>
      <c r="G397" s="21"/>
      <c r="H397" s="12"/>
      <c r="I397" s="12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idden="1" x14ac:dyDescent="0.3">
      <c r="A398" s="8"/>
      <c r="B398" s="8"/>
      <c r="C398" s="8"/>
      <c r="D398" s="8"/>
      <c r="E398" s="8"/>
      <c r="F398" s="8"/>
      <c r="G398" s="21"/>
      <c r="H398" s="12"/>
      <c r="I398" s="12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idden="1" x14ac:dyDescent="0.3">
      <c r="A399" s="8"/>
      <c r="B399" s="8"/>
      <c r="C399" s="8"/>
      <c r="D399" s="8"/>
      <c r="E399" s="8"/>
      <c r="F399" s="8"/>
      <c r="G399" s="21"/>
      <c r="H399" s="12"/>
      <c r="I399" s="12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idden="1" x14ac:dyDescent="0.3">
      <c r="A400" s="8"/>
      <c r="B400" s="8"/>
      <c r="C400" s="8"/>
      <c r="D400" s="8"/>
      <c r="E400" s="8"/>
      <c r="F400" s="8"/>
      <c r="G400" s="21"/>
      <c r="H400" s="12"/>
      <c r="I400" s="12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idden="1" x14ac:dyDescent="0.3">
      <c r="A401" s="8"/>
      <c r="B401" s="8"/>
      <c r="C401" s="8"/>
      <c r="D401" s="8"/>
      <c r="E401" s="8"/>
      <c r="F401" s="8"/>
      <c r="G401" s="21"/>
      <c r="H401" s="12"/>
      <c r="I401" s="12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idden="1" x14ac:dyDescent="0.3">
      <c r="A402" s="8"/>
      <c r="B402" s="8"/>
      <c r="C402" s="8"/>
      <c r="D402" s="8"/>
      <c r="E402" s="8"/>
      <c r="F402" s="8"/>
      <c r="G402" s="21"/>
      <c r="H402" s="12"/>
      <c r="I402" s="12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idden="1" x14ac:dyDescent="0.3">
      <c r="A403" s="8"/>
      <c r="B403" s="8"/>
      <c r="C403" s="8"/>
      <c r="D403" s="8"/>
      <c r="E403" s="8"/>
      <c r="F403" s="8"/>
      <c r="G403" s="21"/>
      <c r="H403" s="12"/>
      <c r="I403" s="12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idden="1" x14ac:dyDescent="0.3">
      <c r="A404" s="8"/>
      <c r="B404" s="8"/>
      <c r="C404" s="8"/>
      <c r="D404" s="8"/>
      <c r="E404" s="8"/>
      <c r="F404" s="8"/>
      <c r="G404" s="21"/>
      <c r="H404" s="12"/>
      <c r="I404" s="12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idden="1" x14ac:dyDescent="0.3">
      <c r="A405" s="8"/>
      <c r="B405" s="8"/>
      <c r="C405" s="8"/>
      <c r="D405" s="8"/>
      <c r="E405" s="8"/>
      <c r="F405" s="8"/>
      <c r="G405" s="21"/>
      <c r="H405" s="12"/>
      <c r="I405" s="12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idden="1" x14ac:dyDescent="0.3">
      <c r="A406" s="8"/>
      <c r="B406" s="8"/>
      <c r="C406" s="8"/>
      <c r="D406" s="8"/>
      <c r="E406" s="8"/>
      <c r="F406" s="8"/>
      <c r="G406" s="21"/>
      <c r="H406" s="12"/>
      <c r="I406" s="12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idden="1" x14ac:dyDescent="0.3">
      <c r="A407" s="8"/>
      <c r="B407" s="8"/>
      <c r="C407" s="8"/>
      <c r="D407" s="8"/>
      <c r="E407" s="8"/>
      <c r="F407" s="8"/>
      <c r="G407" s="21"/>
      <c r="H407" s="12"/>
      <c r="I407" s="12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idden="1" x14ac:dyDescent="0.3">
      <c r="A408" s="8"/>
      <c r="B408" s="8"/>
      <c r="C408" s="8"/>
      <c r="D408" s="8"/>
      <c r="E408" s="8"/>
      <c r="F408" s="8"/>
      <c r="G408" s="21"/>
      <c r="H408" s="12"/>
      <c r="I408" s="12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idden="1" x14ac:dyDescent="0.3">
      <c r="A409" s="8"/>
      <c r="B409" s="8"/>
      <c r="C409" s="8"/>
      <c r="D409" s="8"/>
      <c r="E409" s="8"/>
      <c r="F409" s="8"/>
      <c r="G409" s="21"/>
      <c r="H409" s="12"/>
      <c r="I409" s="12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idden="1" x14ac:dyDescent="0.3">
      <c r="A410" s="8"/>
      <c r="B410" s="8"/>
      <c r="C410" s="8"/>
      <c r="D410" s="8"/>
      <c r="E410" s="8"/>
      <c r="F410" s="8"/>
      <c r="G410" s="21"/>
      <c r="H410" s="12"/>
      <c r="I410" s="12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idden="1" x14ac:dyDescent="0.3">
      <c r="A411" s="8"/>
      <c r="B411" s="8"/>
      <c r="C411" s="8"/>
      <c r="D411" s="8"/>
      <c r="E411" s="8"/>
      <c r="F411" s="8"/>
      <c r="G411" s="21"/>
      <c r="H411" s="12"/>
      <c r="I411" s="12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idden="1" x14ac:dyDescent="0.3">
      <c r="A412" s="8"/>
      <c r="B412" s="8"/>
      <c r="C412" s="8"/>
      <c r="D412" s="8"/>
      <c r="E412" s="8"/>
      <c r="F412" s="8"/>
      <c r="G412" s="21"/>
      <c r="H412" s="12"/>
      <c r="I412" s="12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idden="1" x14ac:dyDescent="0.3">
      <c r="A413" s="8"/>
      <c r="B413" s="8"/>
      <c r="C413" s="8"/>
      <c r="D413" s="8"/>
      <c r="E413" s="8"/>
      <c r="F413" s="8"/>
      <c r="G413" s="21"/>
      <c r="H413" s="12"/>
      <c r="I413" s="12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idden="1" x14ac:dyDescent="0.3">
      <c r="A414" s="8"/>
      <c r="B414" s="8"/>
      <c r="C414" s="8"/>
      <c r="D414" s="8"/>
      <c r="E414" s="8"/>
      <c r="F414" s="8"/>
      <c r="G414" s="21"/>
      <c r="H414" s="12"/>
      <c r="I414" s="12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idden="1" x14ac:dyDescent="0.3">
      <c r="A415" s="8"/>
      <c r="B415" s="8"/>
      <c r="C415" s="8"/>
      <c r="D415" s="8"/>
      <c r="E415" s="8"/>
      <c r="F415" s="8"/>
      <c r="G415" s="21"/>
      <c r="H415" s="12"/>
      <c r="I415" s="12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idden="1" x14ac:dyDescent="0.3">
      <c r="A416" s="8"/>
      <c r="B416" s="8"/>
      <c r="C416" s="8"/>
      <c r="D416" s="8"/>
      <c r="E416" s="8"/>
      <c r="F416" s="8"/>
      <c r="G416" s="21"/>
      <c r="H416" s="12"/>
      <c r="I416" s="12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idden="1" x14ac:dyDescent="0.3">
      <c r="A417" s="8"/>
      <c r="B417" s="8"/>
      <c r="C417" s="8"/>
      <c r="D417" s="8"/>
      <c r="E417" s="8"/>
      <c r="F417" s="8"/>
      <c r="G417" s="21"/>
      <c r="H417" s="12"/>
      <c r="I417" s="12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idden="1" x14ac:dyDescent="0.3">
      <c r="A418" s="8"/>
      <c r="B418" s="8"/>
      <c r="C418" s="8"/>
      <c r="D418" s="8"/>
      <c r="E418" s="8"/>
      <c r="F418" s="8"/>
      <c r="G418" s="21"/>
      <c r="H418" s="12"/>
      <c r="I418" s="12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idden="1" x14ac:dyDescent="0.3">
      <c r="A419" s="8"/>
      <c r="B419" s="8"/>
      <c r="C419" s="8"/>
      <c r="D419" s="8"/>
      <c r="E419" s="8"/>
      <c r="F419" s="8"/>
      <c r="G419" s="21"/>
      <c r="H419" s="12"/>
      <c r="I419" s="12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idden="1" x14ac:dyDescent="0.3">
      <c r="A420" s="8"/>
      <c r="B420" s="8"/>
      <c r="C420" s="8"/>
      <c r="D420" s="8"/>
      <c r="E420" s="8"/>
      <c r="F420" s="8"/>
      <c r="G420" s="21"/>
      <c r="H420" s="12"/>
      <c r="I420" s="12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idden="1" x14ac:dyDescent="0.3">
      <c r="A421" s="8"/>
      <c r="B421" s="8"/>
      <c r="C421" s="8"/>
      <c r="D421" s="8"/>
      <c r="E421" s="8"/>
      <c r="F421" s="8"/>
      <c r="G421" s="21"/>
      <c r="H421" s="12"/>
      <c r="I421" s="12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idden="1" x14ac:dyDescent="0.3">
      <c r="A422" s="8"/>
      <c r="B422" s="8"/>
      <c r="C422" s="8"/>
      <c r="D422" s="8"/>
      <c r="E422" s="8"/>
      <c r="F422" s="8"/>
      <c r="G422" s="21"/>
      <c r="H422" s="12"/>
      <c r="I422" s="12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idden="1" x14ac:dyDescent="0.3">
      <c r="A423" s="8"/>
      <c r="B423" s="8"/>
      <c r="C423" s="8"/>
      <c r="D423" s="8"/>
      <c r="E423" s="8"/>
      <c r="F423" s="8"/>
      <c r="G423" s="21"/>
      <c r="H423" s="12"/>
      <c r="I423" s="12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idden="1" x14ac:dyDescent="0.3">
      <c r="A424" s="8"/>
      <c r="B424" s="8"/>
      <c r="C424" s="8"/>
      <c r="D424" s="8"/>
      <c r="E424" s="8"/>
      <c r="F424" s="8"/>
      <c r="G424" s="21"/>
      <c r="H424" s="12"/>
      <c r="I424" s="12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idden="1" x14ac:dyDescent="0.3">
      <c r="A425" s="8"/>
      <c r="B425" s="8"/>
      <c r="C425" s="8"/>
      <c r="D425" s="8"/>
      <c r="E425" s="8"/>
      <c r="F425" s="8"/>
      <c r="G425" s="21"/>
      <c r="H425" s="12"/>
      <c r="I425" s="12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idden="1" x14ac:dyDescent="0.3">
      <c r="A426" s="8"/>
      <c r="B426" s="8"/>
      <c r="C426" s="8"/>
      <c r="D426" s="8"/>
      <c r="E426" s="8"/>
      <c r="F426" s="8"/>
      <c r="G426" s="21"/>
      <c r="H426" s="12"/>
      <c r="I426" s="12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idden="1" x14ac:dyDescent="0.3">
      <c r="A427" s="8"/>
      <c r="B427" s="8"/>
      <c r="C427" s="8"/>
      <c r="D427" s="8"/>
      <c r="E427" s="8"/>
      <c r="F427" s="8"/>
      <c r="G427" s="21"/>
      <c r="H427" s="12"/>
      <c r="I427" s="12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idden="1" x14ac:dyDescent="0.3">
      <c r="A428" s="8"/>
      <c r="B428" s="8"/>
      <c r="C428" s="8"/>
      <c r="D428" s="8"/>
      <c r="E428" s="8"/>
      <c r="F428" s="8"/>
      <c r="G428" s="21"/>
      <c r="H428" s="12"/>
      <c r="I428" s="12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idden="1" x14ac:dyDescent="0.3">
      <c r="A429" s="8"/>
      <c r="B429" s="8"/>
      <c r="C429" s="8"/>
      <c r="D429" s="8"/>
      <c r="E429" s="8"/>
      <c r="F429" s="8"/>
      <c r="G429" s="21"/>
      <c r="H429" s="12"/>
      <c r="I429" s="12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idden="1" x14ac:dyDescent="0.3">
      <c r="A430" s="8"/>
      <c r="B430" s="8"/>
      <c r="C430" s="8"/>
      <c r="D430" s="8"/>
      <c r="E430" s="8"/>
      <c r="F430" s="8"/>
      <c r="G430" s="21"/>
      <c r="H430" s="12"/>
      <c r="I430" s="12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idden="1" x14ac:dyDescent="0.3">
      <c r="A431" s="8"/>
      <c r="B431" s="8"/>
      <c r="C431" s="8"/>
      <c r="D431" s="8"/>
      <c r="E431" s="8"/>
      <c r="F431" s="8"/>
      <c r="G431" s="21"/>
      <c r="H431" s="12"/>
      <c r="I431" s="12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idden="1" x14ac:dyDescent="0.3">
      <c r="A432" s="8"/>
      <c r="B432" s="8"/>
      <c r="C432" s="8"/>
      <c r="D432" s="8"/>
      <c r="E432" s="8"/>
      <c r="F432" s="8"/>
      <c r="G432" s="21"/>
      <c r="H432" s="12"/>
      <c r="I432" s="12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idden="1" x14ac:dyDescent="0.3">
      <c r="A433" s="8"/>
      <c r="B433" s="8"/>
      <c r="C433" s="8"/>
      <c r="D433" s="8"/>
      <c r="E433" s="8"/>
      <c r="F433" s="8"/>
      <c r="G433" s="21"/>
      <c r="H433" s="12"/>
      <c r="I433" s="12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idden="1" x14ac:dyDescent="0.3">
      <c r="A434" s="8"/>
      <c r="B434" s="8"/>
      <c r="C434" s="8"/>
      <c r="D434" s="8"/>
      <c r="E434" s="8"/>
      <c r="F434" s="8"/>
      <c r="G434" s="21"/>
      <c r="H434" s="12"/>
      <c r="I434" s="12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idden="1" x14ac:dyDescent="0.3">
      <c r="A435" s="8"/>
      <c r="B435" s="8"/>
      <c r="C435" s="8"/>
      <c r="D435" s="8"/>
      <c r="E435" s="8"/>
      <c r="F435" s="8"/>
      <c r="G435" s="21"/>
      <c r="H435" s="12"/>
      <c r="I435" s="12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idden="1" x14ac:dyDescent="0.3">
      <c r="A436" s="8"/>
      <c r="B436" s="8"/>
      <c r="C436" s="8"/>
      <c r="D436" s="8"/>
      <c r="E436" s="8"/>
      <c r="F436" s="8"/>
      <c r="G436" s="21"/>
      <c r="H436" s="12"/>
      <c r="I436" s="12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idden="1" x14ac:dyDescent="0.3">
      <c r="A437" s="8"/>
      <c r="B437" s="8"/>
      <c r="C437" s="8"/>
      <c r="D437" s="8"/>
      <c r="E437" s="8"/>
      <c r="F437" s="8"/>
      <c r="G437" s="21"/>
      <c r="H437" s="12"/>
      <c r="I437" s="12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idden="1" x14ac:dyDescent="0.3">
      <c r="A438" s="8"/>
      <c r="B438" s="8"/>
      <c r="C438" s="8"/>
      <c r="D438" s="8"/>
      <c r="E438" s="8"/>
      <c r="F438" s="8"/>
      <c r="G438" s="21"/>
      <c r="H438" s="12"/>
      <c r="I438" s="12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idden="1" x14ac:dyDescent="0.3">
      <c r="A439" s="8"/>
      <c r="B439" s="8"/>
      <c r="C439" s="8"/>
      <c r="D439" s="8"/>
      <c r="E439" s="8"/>
      <c r="F439" s="8"/>
      <c r="G439" s="21"/>
      <c r="H439" s="12"/>
      <c r="I439" s="12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idden="1" x14ac:dyDescent="0.3">
      <c r="A440" s="8"/>
      <c r="B440" s="8"/>
      <c r="C440" s="8"/>
      <c r="D440" s="8"/>
      <c r="E440" s="8"/>
      <c r="F440" s="8"/>
      <c r="G440" s="21"/>
      <c r="H440" s="12"/>
      <c r="I440" s="12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idden="1" x14ac:dyDescent="0.3">
      <c r="A441" s="8"/>
      <c r="B441" s="8"/>
      <c r="C441" s="8"/>
      <c r="D441" s="8"/>
      <c r="E441" s="8"/>
      <c r="F441" s="8"/>
      <c r="G441" s="21"/>
      <c r="H441" s="12"/>
      <c r="I441" s="12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idden="1" x14ac:dyDescent="0.3">
      <c r="A442" s="8"/>
      <c r="B442" s="8"/>
      <c r="C442" s="8"/>
      <c r="D442" s="8"/>
      <c r="E442" s="8"/>
      <c r="F442" s="8"/>
      <c r="G442" s="21"/>
      <c r="H442" s="12"/>
      <c r="I442" s="12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idden="1" x14ac:dyDescent="0.3">
      <c r="A443" s="8"/>
      <c r="B443" s="8"/>
      <c r="C443" s="8"/>
      <c r="D443" s="8"/>
      <c r="E443" s="8"/>
      <c r="F443" s="8"/>
      <c r="G443" s="21"/>
      <c r="H443" s="12"/>
      <c r="I443" s="12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idden="1" x14ac:dyDescent="0.3">
      <c r="A444" s="8"/>
      <c r="B444" s="8"/>
      <c r="C444" s="8"/>
      <c r="D444" s="8"/>
      <c r="E444" s="8"/>
      <c r="F444" s="8"/>
      <c r="G444" s="21"/>
      <c r="H444" s="12"/>
      <c r="I444" s="12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idden="1" x14ac:dyDescent="0.3">
      <c r="A445" s="8"/>
      <c r="B445" s="8"/>
      <c r="C445" s="8"/>
      <c r="D445" s="8"/>
      <c r="E445" s="8"/>
      <c r="F445" s="8"/>
      <c r="G445" s="21"/>
      <c r="H445" s="12"/>
      <c r="I445" s="12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idden="1" x14ac:dyDescent="0.3">
      <c r="A446" s="8"/>
      <c r="B446" s="8"/>
      <c r="C446" s="8"/>
      <c r="D446" s="8"/>
      <c r="E446" s="8"/>
      <c r="F446" s="8"/>
      <c r="G446" s="21"/>
      <c r="H446" s="12"/>
      <c r="I446" s="12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idden="1" x14ac:dyDescent="0.3">
      <c r="A447" s="8"/>
      <c r="B447" s="8"/>
      <c r="C447" s="8"/>
      <c r="D447" s="8"/>
      <c r="E447" s="8"/>
      <c r="F447" s="8"/>
      <c r="G447" s="21"/>
      <c r="H447" s="12"/>
      <c r="I447" s="12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idden="1" x14ac:dyDescent="0.3">
      <c r="A448" s="8"/>
      <c r="B448" s="8"/>
      <c r="C448" s="8"/>
      <c r="D448" s="8"/>
      <c r="E448" s="8"/>
      <c r="F448" s="8"/>
      <c r="G448" s="21"/>
      <c r="H448" s="12"/>
      <c r="I448" s="12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idden="1" x14ac:dyDescent="0.3">
      <c r="A449" s="8"/>
      <c r="B449" s="8"/>
      <c r="C449" s="8"/>
      <c r="D449" s="8"/>
      <c r="E449" s="8"/>
      <c r="F449" s="8"/>
      <c r="G449" s="21"/>
      <c r="H449" s="12"/>
      <c r="I449" s="12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idden="1" x14ac:dyDescent="0.3">
      <c r="A450" s="8"/>
      <c r="B450" s="8"/>
      <c r="C450" s="8"/>
      <c r="D450" s="8"/>
      <c r="E450" s="8"/>
      <c r="F450" s="8"/>
      <c r="G450" s="21"/>
      <c r="H450" s="12"/>
      <c r="I450" s="12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idden="1" x14ac:dyDescent="0.3">
      <c r="A451" s="8"/>
      <c r="B451" s="8"/>
      <c r="C451" s="8"/>
      <c r="D451" s="8"/>
      <c r="E451" s="8"/>
      <c r="F451" s="8"/>
      <c r="G451" s="21"/>
      <c r="H451" s="12"/>
      <c r="I451" s="12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idden="1" x14ac:dyDescent="0.3">
      <c r="A452" s="8"/>
      <c r="B452" s="8"/>
      <c r="C452" s="8"/>
      <c r="D452" s="8"/>
      <c r="E452" s="8"/>
      <c r="F452" s="8"/>
      <c r="G452" s="21"/>
      <c r="H452" s="12"/>
      <c r="I452" s="12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idden="1" x14ac:dyDescent="0.3">
      <c r="A453" s="8"/>
      <c r="B453" s="8"/>
      <c r="C453" s="8"/>
      <c r="D453" s="8"/>
      <c r="E453" s="8"/>
      <c r="F453" s="8"/>
      <c r="G453" s="21"/>
      <c r="H453" s="12"/>
      <c r="I453" s="12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idden="1" x14ac:dyDescent="0.3">
      <c r="A454" s="8"/>
      <c r="B454" s="8"/>
      <c r="C454" s="8"/>
      <c r="D454" s="8"/>
      <c r="E454" s="8"/>
      <c r="F454" s="8"/>
      <c r="G454" s="21"/>
      <c r="H454" s="12"/>
      <c r="I454" s="12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idden="1" x14ac:dyDescent="0.3">
      <c r="A455" s="8"/>
      <c r="B455" s="8"/>
      <c r="C455" s="8"/>
      <c r="D455" s="8"/>
      <c r="E455" s="8"/>
      <c r="F455" s="8"/>
      <c r="G455" s="21"/>
      <c r="H455" s="12"/>
      <c r="I455" s="12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idden="1" x14ac:dyDescent="0.3">
      <c r="A456" s="8"/>
      <c r="B456" s="8"/>
      <c r="C456" s="8"/>
      <c r="D456" s="8"/>
      <c r="E456" s="8"/>
      <c r="F456" s="8"/>
      <c r="G456" s="21"/>
      <c r="H456" s="12"/>
      <c r="I456" s="12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idden="1" x14ac:dyDescent="0.3">
      <c r="A457" s="8"/>
      <c r="B457" s="8"/>
      <c r="C457" s="8"/>
      <c r="D457" s="8"/>
      <c r="E457" s="8"/>
      <c r="F457" s="8"/>
      <c r="G457" s="21"/>
      <c r="H457" s="12"/>
      <c r="I457" s="12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idden="1" x14ac:dyDescent="0.3">
      <c r="A458" s="8"/>
      <c r="B458" s="8"/>
      <c r="C458" s="8"/>
      <c r="D458" s="8"/>
      <c r="E458" s="8"/>
      <c r="F458" s="8"/>
      <c r="G458" s="21"/>
      <c r="H458" s="12"/>
      <c r="I458" s="12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idden="1" x14ac:dyDescent="0.3">
      <c r="A459" s="8"/>
      <c r="B459" s="8"/>
      <c r="C459" s="8"/>
      <c r="D459" s="8"/>
      <c r="E459" s="8"/>
      <c r="F459" s="8"/>
      <c r="G459" s="21"/>
      <c r="H459" s="12"/>
      <c r="I459" s="12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idden="1" x14ac:dyDescent="0.3">
      <c r="A460" s="8"/>
      <c r="B460" s="8"/>
      <c r="C460" s="8"/>
      <c r="D460" s="8"/>
      <c r="E460" s="8"/>
      <c r="F460" s="8"/>
      <c r="G460" s="21"/>
      <c r="H460" s="12"/>
      <c r="I460" s="12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idden="1" x14ac:dyDescent="0.3">
      <c r="A461" s="8"/>
      <c r="B461" s="8"/>
      <c r="C461" s="8"/>
      <c r="D461" s="8"/>
      <c r="E461" s="8"/>
      <c r="F461" s="8"/>
      <c r="G461" s="21"/>
      <c r="H461" s="12"/>
      <c r="I461" s="12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idden="1" x14ac:dyDescent="0.3">
      <c r="A462" s="8"/>
      <c r="B462" s="8"/>
      <c r="C462" s="8"/>
      <c r="D462" s="8"/>
      <c r="E462" s="8"/>
      <c r="F462" s="8"/>
      <c r="G462" s="21"/>
      <c r="H462" s="12"/>
      <c r="I462" s="12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idden="1" x14ac:dyDescent="0.3">
      <c r="A463" s="8"/>
      <c r="B463" s="8"/>
      <c r="C463" s="8"/>
      <c r="D463" s="8"/>
      <c r="E463" s="8"/>
      <c r="F463" s="8"/>
      <c r="G463" s="21"/>
      <c r="H463" s="12"/>
      <c r="I463" s="12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idden="1" x14ac:dyDescent="0.3">
      <c r="A464" s="8"/>
      <c r="B464" s="8"/>
      <c r="C464" s="8"/>
      <c r="D464" s="8"/>
      <c r="E464" s="8"/>
      <c r="F464" s="8"/>
      <c r="G464" s="21"/>
      <c r="H464" s="12"/>
      <c r="I464" s="12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idden="1" x14ac:dyDescent="0.3">
      <c r="A465" s="8"/>
      <c r="B465" s="8"/>
      <c r="C465" s="8"/>
      <c r="D465" s="8"/>
      <c r="E465" s="8"/>
      <c r="F465" s="8"/>
      <c r="G465" s="21"/>
      <c r="H465" s="12"/>
      <c r="I465" s="12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idden="1" x14ac:dyDescent="0.3">
      <c r="A466" s="8"/>
      <c r="B466" s="8"/>
      <c r="C466" s="8"/>
      <c r="D466" s="8"/>
      <c r="E466" s="8"/>
      <c r="F466" s="8"/>
      <c r="G466" s="21"/>
      <c r="H466" s="12"/>
      <c r="I466" s="12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idden="1" x14ac:dyDescent="0.3">
      <c r="A467" s="8"/>
      <c r="B467" s="8"/>
      <c r="C467" s="8"/>
      <c r="D467" s="8"/>
      <c r="E467" s="8"/>
      <c r="F467" s="8"/>
      <c r="G467" s="21"/>
      <c r="H467" s="12"/>
      <c r="I467" s="12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idden="1" x14ac:dyDescent="0.3">
      <c r="A468" s="8"/>
      <c r="B468" s="8"/>
      <c r="C468" s="8"/>
      <c r="D468" s="8"/>
      <c r="E468" s="8"/>
      <c r="F468" s="8"/>
      <c r="G468" s="21"/>
      <c r="H468" s="12"/>
      <c r="I468" s="12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idden="1" x14ac:dyDescent="0.3">
      <c r="A469" s="8"/>
      <c r="B469" s="8"/>
      <c r="C469" s="8"/>
      <c r="D469" s="8"/>
      <c r="E469" s="8"/>
      <c r="F469" s="8"/>
      <c r="G469" s="21"/>
      <c r="H469" s="12"/>
      <c r="I469" s="12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idden="1" x14ac:dyDescent="0.3">
      <c r="A470" s="8"/>
      <c r="B470" s="8"/>
      <c r="C470" s="8"/>
      <c r="D470" s="8"/>
      <c r="E470" s="8"/>
      <c r="F470" s="8"/>
      <c r="G470" s="21"/>
      <c r="H470" s="12"/>
      <c r="I470" s="12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idden="1" x14ac:dyDescent="0.3">
      <c r="A471" s="8"/>
      <c r="B471" s="8"/>
      <c r="C471" s="8"/>
      <c r="D471" s="8"/>
      <c r="E471" s="8"/>
      <c r="F471" s="8"/>
      <c r="G471" s="21"/>
      <c r="H471" s="12"/>
      <c r="I471" s="12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idden="1" x14ac:dyDescent="0.3">
      <c r="A472" s="8"/>
      <c r="B472" s="8"/>
      <c r="C472" s="8"/>
      <c r="D472" s="8"/>
      <c r="E472" s="8"/>
      <c r="F472" s="8"/>
      <c r="G472" s="21"/>
      <c r="H472" s="12"/>
      <c r="I472" s="12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idden="1" x14ac:dyDescent="0.3">
      <c r="A473" s="8"/>
      <c r="B473" s="8"/>
      <c r="C473" s="8"/>
      <c r="D473" s="8"/>
      <c r="E473" s="8"/>
      <c r="F473" s="8"/>
      <c r="G473" s="21"/>
      <c r="H473" s="12"/>
      <c r="I473" s="12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idden="1" x14ac:dyDescent="0.3">
      <c r="A474" s="8"/>
      <c r="B474" s="8"/>
      <c r="C474" s="8"/>
      <c r="D474" s="8"/>
      <c r="E474" s="8"/>
      <c r="F474" s="8"/>
      <c r="G474" s="21"/>
      <c r="H474" s="12"/>
      <c r="I474" s="12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idden="1" x14ac:dyDescent="0.3">
      <c r="A475" s="8"/>
      <c r="B475" s="8"/>
      <c r="C475" s="8"/>
      <c r="D475" s="8"/>
      <c r="E475" s="8"/>
      <c r="F475" s="8"/>
      <c r="G475" s="21"/>
      <c r="H475" s="12"/>
      <c r="I475" s="12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idden="1" x14ac:dyDescent="0.3">
      <c r="A476" s="8"/>
      <c r="B476" s="8"/>
      <c r="C476" s="8"/>
      <c r="D476" s="8"/>
      <c r="E476" s="8"/>
      <c r="F476" s="8"/>
      <c r="G476" s="21"/>
      <c r="H476" s="12"/>
      <c r="I476" s="12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idden="1" x14ac:dyDescent="0.3">
      <c r="A477" s="8"/>
      <c r="B477" s="8"/>
      <c r="C477" s="8"/>
      <c r="D477" s="8"/>
      <c r="E477" s="8"/>
      <c r="F477" s="8"/>
      <c r="G477" s="21"/>
      <c r="H477" s="12"/>
      <c r="I477" s="12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idden="1" x14ac:dyDescent="0.3">
      <c r="A478" s="8"/>
      <c r="B478" s="8"/>
      <c r="C478" s="8"/>
      <c r="D478" s="8"/>
      <c r="E478" s="8"/>
      <c r="F478" s="8"/>
      <c r="G478" s="21"/>
      <c r="H478" s="12"/>
      <c r="I478" s="12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idden="1" x14ac:dyDescent="0.3">
      <c r="A479" s="8"/>
      <c r="B479" s="8"/>
      <c r="C479" s="8"/>
      <c r="D479" s="8"/>
      <c r="E479" s="8"/>
      <c r="F479" s="8"/>
      <c r="G479" s="21"/>
      <c r="H479" s="12"/>
      <c r="I479" s="12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idden="1" x14ac:dyDescent="0.3">
      <c r="A480" s="8"/>
      <c r="B480" s="8"/>
      <c r="C480" s="8"/>
      <c r="D480" s="8"/>
      <c r="E480" s="8"/>
      <c r="F480" s="8"/>
      <c r="G480" s="21"/>
      <c r="H480" s="12"/>
      <c r="I480" s="12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idden="1" x14ac:dyDescent="0.3">
      <c r="A481" s="8"/>
      <c r="B481" s="8"/>
      <c r="C481" s="8"/>
      <c r="D481" s="8"/>
      <c r="E481" s="8"/>
      <c r="F481" s="8"/>
      <c r="G481" s="21"/>
      <c r="H481" s="12"/>
      <c r="I481" s="12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idden="1" x14ac:dyDescent="0.3">
      <c r="A482" s="8"/>
      <c r="B482" s="8"/>
      <c r="C482" s="8"/>
      <c r="D482" s="8"/>
      <c r="E482" s="8"/>
      <c r="F482" s="8"/>
      <c r="G482" s="21"/>
      <c r="H482" s="12"/>
      <c r="I482" s="12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idden="1" x14ac:dyDescent="0.3">
      <c r="A483" s="8"/>
      <c r="B483" s="8"/>
      <c r="C483" s="8"/>
      <c r="D483" s="8"/>
      <c r="E483" s="8"/>
      <c r="F483" s="8"/>
      <c r="G483" s="21"/>
      <c r="H483" s="12"/>
      <c r="I483" s="12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idden="1" x14ac:dyDescent="0.3">
      <c r="A484" s="8"/>
      <c r="B484" s="8"/>
      <c r="C484" s="8"/>
      <c r="D484" s="8"/>
      <c r="E484" s="8"/>
      <c r="F484" s="8"/>
      <c r="G484" s="21"/>
      <c r="H484" s="12"/>
      <c r="I484" s="12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idden="1" x14ac:dyDescent="0.3">
      <c r="A485" s="8"/>
      <c r="B485" s="8"/>
      <c r="C485" s="8"/>
      <c r="D485" s="8"/>
      <c r="E485" s="8"/>
      <c r="F485" s="8"/>
      <c r="G485" s="21"/>
      <c r="H485" s="12"/>
      <c r="I485" s="12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idden="1" x14ac:dyDescent="0.3">
      <c r="A486" s="8"/>
      <c r="B486" s="8"/>
      <c r="C486" s="8"/>
      <c r="D486" s="8"/>
      <c r="E486" s="8"/>
      <c r="F486" s="8"/>
      <c r="G486" s="21"/>
      <c r="H486" s="12"/>
      <c r="I486" s="12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idden="1" x14ac:dyDescent="0.3">
      <c r="A487" s="8"/>
      <c r="B487" s="8"/>
      <c r="C487" s="8"/>
      <c r="D487" s="8"/>
      <c r="E487" s="8"/>
      <c r="F487" s="8"/>
      <c r="G487" s="21"/>
      <c r="H487" s="12"/>
      <c r="I487" s="12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idden="1" x14ac:dyDescent="0.3">
      <c r="A488" s="8"/>
      <c r="B488" s="8"/>
      <c r="C488" s="8"/>
      <c r="D488" s="8"/>
      <c r="E488" s="8"/>
      <c r="F488" s="8"/>
      <c r="G488" s="21"/>
      <c r="H488" s="12"/>
      <c r="I488" s="12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idden="1" x14ac:dyDescent="0.3">
      <c r="A489" s="8"/>
      <c r="B489" s="8"/>
      <c r="C489" s="8"/>
      <c r="D489" s="8"/>
      <c r="E489" s="8"/>
      <c r="F489" s="8"/>
      <c r="G489" s="21"/>
      <c r="H489" s="12"/>
      <c r="I489" s="12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idden="1" x14ac:dyDescent="0.3">
      <c r="A490" s="8"/>
      <c r="B490" s="8"/>
      <c r="C490" s="8"/>
      <c r="D490" s="8"/>
      <c r="E490" s="8"/>
      <c r="F490" s="8"/>
      <c r="G490" s="21"/>
      <c r="H490" s="12"/>
      <c r="I490" s="12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idden="1" x14ac:dyDescent="0.3">
      <c r="A491" s="8"/>
      <c r="B491" s="8"/>
      <c r="C491" s="8"/>
      <c r="D491" s="8"/>
      <c r="E491" s="8"/>
      <c r="F491" s="8"/>
      <c r="G491" s="21"/>
      <c r="H491" s="12"/>
      <c r="I491" s="12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idden="1" x14ac:dyDescent="0.3">
      <c r="A492" s="8"/>
      <c r="B492" s="8"/>
      <c r="C492" s="8"/>
      <c r="D492" s="8"/>
      <c r="E492" s="8"/>
      <c r="F492" s="8"/>
      <c r="G492" s="21"/>
      <c r="H492" s="12"/>
      <c r="I492" s="12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idden="1" x14ac:dyDescent="0.3">
      <c r="A493" s="8"/>
      <c r="B493" s="8"/>
      <c r="C493" s="8"/>
      <c r="D493" s="8"/>
      <c r="E493" s="8"/>
      <c r="F493" s="8"/>
      <c r="G493" s="21"/>
      <c r="H493" s="12"/>
      <c r="I493" s="12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idden="1" x14ac:dyDescent="0.3">
      <c r="A494" s="8"/>
      <c r="B494" s="8"/>
      <c r="C494" s="8"/>
      <c r="D494" s="8"/>
      <c r="E494" s="8"/>
      <c r="F494" s="8"/>
      <c r="G494" s="21"/>
      <c r="H494" s="12"/>
      <c r="I494" s="12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idden="1" x14ac:dyDescent="0.3">
      <c r="A495" s="8"/>
      <c r="B495" s="8"/>
      <c r="C495" s="8"/>
      <c r="D495" s="8"/>
      <c r="E495" s="8"/>
      <c r="F495" s="8"/>
      <c r="G495" s="21"/>
      <c r="H495" s="12"/>
      <c r="I495" s="12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idden="1" x14ac:dyDescent="0.3">
      <c r="A496" s="8"/>
      <c r="B496" s="8"/>
      <c r="C496" s="8"/>
      <c r="D496" s="8"/>
      <c r="E496" s="8"/>
      <c r="F496" s="8"/>
      <c r="G496" s="21"/>
      <c r="H496" s="12"/>
      <c r="I496" s="12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idden="1" x14ac:dyDescent="0.3">
      <c r="A497" s="8"/>
      <c r="B497" s="8"/>
      <c r="C497" s="8"/>
      <c r="D497" s="8"/>
      <c r="E497" s="8"/>
      <c r="F497" s="8"/>
      <c r="G497" s="21"/>
      <c r="H497" s="12"/>
      <c r="I497" s="12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idden="1" x14ac:dyDescent="0.3">
      <c r="A498" s="8"/>
      <c r="B498" s="8"/>
      <c r="C498" s="8"/>
      <c r="D498" s="8"/>
      <c r="E498" s="8"/>
      <c r="F498" s="8"/>
      <c r="G498" s="21"/>
      <c r="H498" s="12"/>
      <c r="I498" s="12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idden="1" x14ac:dyDescent="0.3">
      <c r="A499" s="8"/>
      <c r="B499" s="8"/>
      <c r="C499" s="8"/>
      <c r="D499" s="8"/>
      <c r="E499" s="8"/>
      <c r="F499" s="8"/>
      <c r="G499" s="21"/>
      <c r="H499" s="12"/>
      <c r="I499" s="12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idden="1" x14ac:dyDescent="0.3">
      <c r="A500" s="8"/>
      <c r="B500" s="8"/>
      <c r="C500" s="8"/>
      <c r="D500" s="8"/>
      <c r="E500" s="8"/>
      <c r="F500" s="8"/>
      <c r="G500" s="21"/>
      <c r="H500" s="12"/>
      <c r="I500" s="12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idden="1" x14ac:dyDescent="0.3">
      <c r="A501" s="8"/>
      <c r="B501" s="8"/>
      <c r="C501" s="8"/>
      <c r="D501" s="8"/>
      <c r="E501" s="8"/>
      <c r="F501" s="8"/>
      <c r="G501" s="21"/>
      <c r="H501" s="12"/>
      <c r="I501" s="12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idden="1" x14ac:dyDescent="0.3">
      <c r="A502" s="8"/>
      <c r="B502" s="8"/>
      <c r="C502" s="8"/>
      <c r="D502" s="8"/>
      <c r="E502" s="8"/>
      <c r="F502" s="8"/>
      <c r="G502" s="21"/>
      <c r="H502" s="12"/>
      <c r="I502" s="12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idden="1" x14ac:dyDescent="0.3">
      <c r="A503" s="8"/>
      <c r="B503" s="8"/>
      <c r="C503" s="8"/>
      <c r="D503" s="8"/>
      <c r="E503" s="8"/>
      <c r="F503" s="8"/>
      <c r="G503" s="21"/>
      <c r="H503" s="12"/>
      <c r="I503" s="12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idden="1" x14ac:dyDescent="0.3">
      <c r="A504" s="8"/>
      <c r="B504" s="8"/>
      <c r="C504" s="8"/>
      <c r="D504" s="8"/>
      <c r="E504" s="8"/>
      <c r="F504" s="8"/>
      <c r="G504" s="21"/>
      <c r="H504" s="12"/>
      <c r="I504" s="12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idden="1" x14ac:dyDescent="0.3">
      <c r="A505" s="8"/>
      <c r="B505" s="8"/>
      <c r="C505" s="8"/>
      <c r="D505" s="8"/>
      <c r="E505" s="8"/>
      <c r="F505" s="8"/>
      <c r="G505" s="21"/>
      <c r="H505" s="12"/>
      <c r="I505" s="12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idden="1" x14ac:dyDescent="0.3">
      <c r="A506" s="8"/>
      <c r="B506" s="8"/>
      <c r="C506" s="8"/>
      <c r="D506" s="8"/>
      <c r="E506" s="8"/>
      <c r="F506" s="8"/>
      <c r="G506" s="21"/>
      <c r="H506" s="12"/>
      <c r="I506" s="12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idden="1" x14ac:dyDescent="0.3">
      <c r="A507" s="8"/>
      <c r="B507" s="8"/>
      <c r="C507" s="8"/>
      <c r="D507" s="8"/>
      <c r="E507" s="8"/>
      <c r="F507" s="8"/>
      <c r="G507" s="21"/>
      <c r="H507" s="12"/>
      <c r="I507" s="12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idden="1" x14ac:dyDescent="0.3">
      <c r="A508" s="8"/>
      <c r="B508" s="8"/>
      <c r="C508" s="8"/>
      <c r="D508" s="8"/>
      <c r="E508" s="8"/>
      <c r="F508" s="8"/>
      <c r="G508" s="21"/>
      <c r="H508" s="12"/>
      <c r="I508" s="12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idden="1" x14ac:dyDescent="0.3">
      <c r="A509" s="8"/>
      <c r="B509" s="8"/>
      <c r="C509" s="8"/>
      <c r="D509" s="8"/>
      <c r="E509" s="8"/>
      <c r="F509" s="8"/>
      <c r="G509" s="21"/>
      <c r="H509" s="12"/>
      <c r="I509" s="12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idden="1" x14ac:dyDescent="0.3">
      <c r="A510" s="8"/>
      <c r="B510" s="8"/>
      <c r="C510" s="8"/>
      <c r="D510" s="8"/>
      <c r="E510" s="8"/>
      <c r="F510" s="8"/>
      <c r="G510" s="21"/>
      <c r="H510" s="12"/>
      <c r="I510" s="12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idden="1" x14ac:dyDescent="0.3">
      <c r="A511" s="8"/>
      <c r="B511" s="8"/>
      <c r="C511" s="8"/>
      <c r="D511" s="8"/>
      <c r="E511" s="8"/>
      <c r="F511" s="8"/>
      <c r="G511" s="21"/>
      <c r="H511" s="12"/>
      <c r="I511" s="12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idden="1" x14ac:dyDescent="0.3">
      <c r="A512" s="8"/>
      <c r="B512" s="8"/>
      <c r="C512" s="8"/>
      <c r="D512" s="8"/>
      <c r="E512" s="8"/>
      <c r="F512" s="8"/>
      <c r="G512" s="21"/>
      <c r="H512" s="12"/>
      <c r="I512" s="12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idden="1" x14ac:dyDescent="0.3">
      <c r="A513" s="8"/>
      <c r="B513" s="8"/>
      <c r="C513" s="8"/>
      <c r="D513" s="8"/>
      <c r="E513" s="8"/>
      <c r="F513" s="8"/>
      <c r="G513" s="21"/>
      <c r="H513" s="12"/>
      <c r="I513" s="12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idden="1" x14ac:dyDescent="0.3">
      <c r="A514" s="8"/>
      <c r="B514" s="8"/>
      <c r="C514" s="8"/>
      <c r="D514" s="8"/>
      <c r="E514" s="8"/>
      <c r="F514" s="8"/>
      <c r="G514" s="21"/>
      <c r="H514" s="12"/>
      <c r="I514" s="12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idden="1" x14ac:dyDescent="0.3">
      <c r="A515" s="8"/>
      <c r="B515" s="8"/>
      <c r="C515" s="8"/>
      <c r="D515" s="8"/>
      <c r="E515" s="8"/>
      <c r="F515" s="8"/>
      <c r="G515" s="21"/>
      <c r="H515" s="12"/>
      <c r="I515" s="12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idden="1" x14ac:dyDescent="0.3">
      <c r="A516" s="8"/>
      <c r="B516" s="8"/>
      <c r="C516" s="8"/>
      <c r="D516" s="8"/>
      <c r="E516" s="8"/>
      <c r="F516" s="8"/>
      <c r="G516" s="21"/>
      <c r="H516" s="12"/>
      <c r="I516" s="12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idden="1" x14ac:dyDescent="0.3">
      <c r="A517" s="8"/>
      <c r="B517" s="8"/>
      <c r="C517" s="8"/>
      <c r="D517" s="8"/>
      <c r="E517" s="8"/>
      <c r="F517" s="8"/>
      <c r="G517" s="21"/>
      <c r="H517" s="12"/>
      <c r="I517" s="12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idden="1" x14ac:dyDescent="0.3">
      <c r="A518" s="8"/>
      <c r="B518" s="8"/>
      <c r="C518" s="8"/>
      <c r="D518" s="8"/>
      <c r="E518" s="8"/>
      <c r="F518" s="8"/>
      <c r="G518" s="21"/>
      <c r="H518" s="12"/>
      <c r="I518" s="12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idden="1" x14ac:dyDescent="0.3">
      <c r="A519" s="8"/>
      <c r="B519" s="8"/>
      <c r="C519" s="8"/>
      <c r="D519" s="8"/>
      <c r="E519" s="8"/>
      <c r="F519" s="8"/>
      <c r="G519" s="21"/>
      <c r="H519" s="12"/>
      <c r="I519" s="12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idden="1" x14ac:dyDescent="0.3">
      <c r="A520" s="8"/>
      <c r="B520" s="8"/>
      <c r="C520" s="8"/>
      <c r="D520" s="8"/>
      <c r="E520" s="8"/>
      <c r="F520" s="8"/>
      <c r="G520" s="21"/>
      <c r="H520" s="12"/>
      <c r="I520" s="12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idden="1" x14ac:dyDescent="0.3">
      <c r="A521" s="8"/>
      <c r="B521" s="8"/>
      <c r="C521" s="8"/>
      <c r="D521" s="8"/>
      <c r="E521" s="8"/>
      <c r="F521" s="8"/>
      <c r="G521" s="21"/>
      <c r="H521" s="12"/>
      <c r="I521" s="12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idden="1" x14ac:dyDescent="0.3">
      <c r="A522" s="8"/>
      <c r="B522" s="8"/>
      <c r="C522" s="8"/>
      <c r="D522" s="8"/>
      <c r="E522" s="8"/>
      <c r="F522" s="8"/>
      <c r="G522" s="21"/>
      <c r="H522" s="12"/>
      <c r="I522" s="12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idden="1" x14ac:dyDescent="0.3">
      <c r="A523" s="8"/>
      <c r="B523" s="8"/>
      <c r="C523" s="8"/>
      <c r="D523" s="8"/>
      <c r="E523" s="8"/>
      <c r="F523" s="8"/>
      <c r="G523" s="21"/>
      <c r="H523" s="12"/>
      <c r="I523" s="12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idden="1" x14ac:dyDescent="0.3">
      <c r="A524" s="8"/>
      <c r="B524" s="8"/>
      <c r="C524" s="8"/>
      <c r="D524" s="8"/>
      <c r="E524" s="8"/>
      <c r="F524" s="8"/>
      <c r="G524" s="21"/>
      <c r="H524" s="12"/>
      <c r="I524" s="12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idden="1" x14ac:dyDescent="0.3">
      <c r="A525" s="8"/>
      <c r="B525" s="8"/>
      <c r="C525" s="8"/>
      <c r="D525" s="8"/>
      <c r="E525" s="8"/>
      <c r="F525" s="8"/>
      <c r="G525" s="21"/>
      <c r="H525" s="12"/>
      <c r="I525" s="12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idden="1" x14ac:dyDescent="0.3">
      <c r="A526" s="8"/>
      <c r="B526" s="8"/>
      <c r="C526" s="8"/>
      <c r="D526" s="8"/>
      <c r="E526" s="8"/>
      <c r="F526" s="8"/>
      <c r="G526" s="21"/>
      <c r="H526" s="12"/>
      <c r="I526" s="12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idden="1" x14ac:dyDescent="0.3">
      <c r="A527" s="8"/>
      <c r="B527" s="8"/>
      <c r="C527" s="8"/>
      <c r="D527" s="8"/>
      <c r="E527" s="8"/>
      <c r="F527" s="8"/>
      <c r="G527" s="21"/>
      <c r="H527" s="12"/>
      <c r="I527" s="12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idden="1" x14ac:dyDescent="0.3">
      <c r="A528" s="8"/>
      <c r="B528" s="8"/>
      <c r="C528" s="8"/>
      <c r="D528" s="8"/>
      <c r="E528" s="8"/>
      <c r="F528" s="8"/>
      <c r="G528" s="21"/>
      <c r="H528" s="12"/>
      <c r="I528" s="12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idden="1" x14ac:dyDescent="0.3">
      <c r="A529" s="8"/>
      <c r="B529" s="8"/>
      <c r="C529" s="8"/>
      <c r="D529" s="8"/>
      <c r="E529" s="8"/>
      <c r="F529" s="8"/>
      <c r="G529" s="21"/>
      <c r="H529" s="12"/>
      <c r="I529" s="12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idden="1" x14ac:dyDescent="0.3">
      <c r="A530" s="8"/>
      <c r="B530" s="8"/>
      <c r="C530" s="8"/>
      <c r="D530" s="8"/>
      <c r="E530" s="8"/>
      <c r="F530" s="8"/>
      <c r="G530" s="21"/>
      <c r="H530" s="12"/>
      <c r="I530" s="12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idden="1" x14ac:dyDescent="0.3">
      <c r="A531" s="8"/>
      <c r="B531" s="8"/>
      <c r="C531" s="8"/>
      <c r="D531" s="8"/>
      <c r="E531" s="8"/>
      <c r="F531" s="8"/>
      <c r="G531" s="21"/>
      <c r="H531" s="12"/>
      <c r="I531" s="12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idden="1" x14ac:dyDescent="0.3">
      <c r="A532" s="8"/>
      <c r="B532" s="8"/>
      <c r="C532" s="8"/>
      <c r="D532" s="8"/>
      <c r="E532" s="8"/>
      <c r="F532" s="8"/>
      <c r="G532" s="21"/>
      <c r="H532" s="12"/>
      <c r="I532" s="12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idden="1" x14ac:dyDescent="0.3">
      <c r="A533" s="8"/>
      <c r="B533" s="8"/>
      <c r="C533" s="8"/>
      <c r="D533" s="8"/>
      <c r="E533" s="8"/>
      <c r="F533" s="8"/>
      <c r="G533" s="21"/>
      <c r="H533" s="12"/>
      <c r="I533" s="12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idden="1" x14ac:dyDescent="0.3">
      <c r="A534" s="8"/>
      <c r="B534" s="8"/>
      <c r="C534" s="8"/>
      <c r="D534" s="8"/>
      <c r="E534" s="8"/>
      <c r="F534" s="8"/>
      <c r="G534" s="21"/>
      <c r="H534" s="12"/>
      <c r="I534" s="12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idden="1" x14ac:dyDescent="0.3">
      <c r="A535" s="8"/>
      <c r="B535" s="8"/>
      <c r="C535" s="8"/>
      <c r="D535" s="8"/>
      <c r="E535" s="8"/>
      <c r="F535" s="8"/>
      <c r="G535" s="21"/>
      <c r="H535" s="12"/>
      <c r="I535" s="12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idden="1" x14ac:dyDescent="0.3">
      <c r="A536" s="8"/>
      <c r="B536" s="8"/>
      <c r="C536" s="8"/>
      <c r="D536" s="8"/>
      <c r="E536" s="8"/>
      <c r="F536" s="8"/>
      <c r="G536" s="21"/>
      <c r="H536" s="12"/>
      <c r="I536" s="12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idden="1" x14ac:dyDescent="0.3">
      <c r="A537" s="8"/>
      <c r="B537" s="8"/>
      <c r="C537" s="8"/>
      <c r="D537" s="8"/>
      <c r="E537" s="8"/>
      <c r="F537" s="8"/>
      <c r="G537" s="21"/>
      <c r="H537" s="12"/>
      <c r="I537" s="12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idden="1" x14ac:dyDescent="0.3">
      <c r="A538" s="8"/>
      <c r="B538" s="8"/>
      <c r="C538" s="8"/>
      <c r="D538" s="8"/>
      <c r="E538" s="8"/>
      <c r="F538" s="8"/>
      <c r="G538" s="21"/>
      <c r="H538" s="12"/>
      <c r="I538" s="12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idden="1" x14ac:dyDescent="0.3">
      <c r="A539" s="8"/>
      <c r="B539" s="8"/>
      <c r="C539" s="8"/>
      <c r="D539" s="8"/>
      <c r="E539" s="8"/>
      <c r="F539" s="8"/>
      <c r="G539" s="21"/>
      <c r="H539" s="12"/>
      <c r="I539" s="12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idden="1" x14ac:dyDescent="0.3">
      <c r="A540" s="8"/>
      <c r="B540" s="8"/>
      <c r="C540" s="8"/>
      <c r="D540" s="8"/>
      <c r="E540" s="8"/>
      <c r="F540" s="8"/>
      <c r="G540" s="21"/>
      <c r="H540" s="12"/>
      <c r="I540" s="12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idden="1" x14ac:dyDescent="0.3">
      <c r="A541" s="8"/>
      <c r="B541" s="8"/>
      <c r="C541" s="8"/>
      <c r="D541" s="8"/>
      <c r="E541" s="8"/>
      <c r="F541" s="8"/>
      <c r="G541" s="21"/>
      <c r="H541" s="12"/>
      <c r="I541" s="12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idden="1" x14ac:dyDescent="0.3">
      <c r="A542" s="8"/>
      <c r="B542" s="8"/>
      <c r="C542" s="8"/>
      <c r="D542" s="8"/>
      <c r="E542" s="8"/>
      <c r="F542" s="8"/>
      <c r="G542" s="21"/>
      <c r="H542" s="12"/>
      <c r="I542" s="12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idden="1" x14ac:dyDescent="0.3">
      <c r="A543" s="8"/>
      <c r="B543" s="8"/>
      <c r="C543" s="8"/>
      <c r="D543" s="8"/>
      <c r="E543" s="8"/>
      <c r="F543" s="8"/>
      <c r="G543" s="21"/>
      <c r="H543" s="12"/>
      <c r="I543" s="12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idden="1" x14ac:dyDescent="0.3">
      <c r="A544" s="8"/>
      <c r="B544" s="8"/>
      <c r="C544" s="8"/>
      <c r="D544" s="8"/>
      <c r="E544" s="8"/>
      <c r="F544" s="8"/>
      <c r="G544" s="21"/>
      <c r="H544" s="12"/>
      <c r="I544" s="12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idden="1" x14ac:dyDescent="0.3">
      <c r="A545" s="8"/>
      <c r="B545" s="8"/>
      <c r="C545" s="8"/>
      <c r="D545" s="8"/>
      <c r="E545" s="8"/>
      <c r="F545" s="8"/>
      <c r="G545" s="21"/>
      <c r="H545" s="12"/>
      <c r="I545" s="12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idden="1" x14ac:dyDescent="0.3">
      <c r="A546" s="8"/>
      <c r="B546" s="8"/>
      <c r="C546" s="8"/>
      <c r="D546" s="8"/>
      <c r="E546" s="8"/>
      <c r="F546" s="8"/>
      <c r="G546" s="21"/>
      <c r="H546" s="12"/>
      <c r="I546" s="12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idden="1" x14ac:dyDescent="0.3">
      <c r="A547" s="8"/>
      <c r="B547" s="8"/>
      <c r="C547" s="8"/>
      <c r="D547" s="8"/>
      <c r="E547" s="8"/>
      <c r="F547" s="8"/>
      <c r="G547" s="21"/>
      <c r="H547" s="12"/>
      <c r="I547" s="12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idden="1" x14ac:dyDescent="0.3">
      <c r="A548" s="8"/>
      <c r="B548" s="8"/>
      <c r="C548" s="8"/>
      <c r="D548" s="8"/>
      <c r="E548" s="8"/>
      <c r="F548" s="8"/>
      <c r="G548" s="21"/>
      <c r="H548" s="12"/>
      <c r="I548" s="12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idden="1" x14ac:dyDescent="0.3">
      <c r="A549" s="8"/>
      <c r="B549" s="8"/>
      <c r="C549" s="8"/>
      <c r="D549" s="8"/>
      <c r="E549" s="8"/>
      <c r="F549" s="8"/>
      <c r="G549" s="21"/>
      <c r="H549" s="12"/>
      <c r="I549" s="12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idden="1" x14ac:dyDescent="0.3">
      <c r="A550" s="8"/>
      <c r="B550" s="8"/>
      <c r="C550" s="8"/>
      <c r="D550" s="8"/>
      <c r="E550" s="8"/>
      <c r="F550" s="8"/>
      <c r="G550" s="21"/>
      <c r="H550" s="12"/>
      <c r="I550" s="12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idden="1" x14ac:dyDescent="0.3">
      <c r="A551" s="8"/>
      <c r="B551" s="8"/>
      <c r="C551" s="8"/>
      <c r="D551" s="8"/>
      <c r="E551" s="8"/>
      <c r="F551" s="8"/>
      <c r="G551" s="21"/>
      <c r="H551" s="12"/>
      <c r="I551" s="12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idden="1" x14ac:dyDescent="0.3">
      <c r="A552" s="8"/>
      <c r="B552" s="8"/>
      <c r="C552" s="8"/>
      <c r="D552" s="8"/>
      <c r="E552" s="8"/>
      <c r="F552" s="8"/>
      <c r="G552" s="21"/>
      <c r="H552" s="12"/>
      <c r="I552" s="12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idden="1" x14ac:dyDescent="0.3">
      <c r="A553" s="8"/>
      <c r="B553" s="8"/>
      <c r="C553" s="8"/>
      <c r="D553" s="8"/>
      <c r="E553" s="8"/>
      <c r="F553" s="8"/>
      <c r="G553" s="21"/>
      <c r="H553" s="12"/>
      <c r="I553" s="12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idden="1" x14ac:dyDescent="0.3">
      <c r="A554" s="8"/>
      <c r="B554" s="8"/>
      <c r="C554" s="8"/>
      <c r="D554" s="8"/>
      <c r="E554" s="8"/>
      <c r="F554" s="8"/>
      <c r="G554" s="21"/>
      <c r="H554" s="12"/>
      <c r="I554" s="12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idden="1" x14ac:dyDescent="0.3">
      <c r="A555" s="8"/>
      <c r="B555" s="8"/>
      <c r="C555" s="8"/>
      <c r="D555" s="8"/>
      <c r="E555" s="8"/>
      <c r="F555" s="8"/>
      <c r="G555" s="21"/>
      <c r="H555" s="12"/>
      <c r="I555" s="12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idden="1" x14ac:dyDescent="0.3">
      <c r="A556" s="8"/>
      <c r="B556" s="8"/>
      <c r="C556" s="8"/>
      <c r="D556" s="8"/>
      <c r="E556" s="8"/>
      <c r="F556" s="8"/>
      <c r="G556" s="21"/>
      <c r="H556" s="12"/>
      <c r="I556" s="12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idden="1" x14ac:dyDescent="0.3">
      <c r="A557" s="8"/>
      <c r="B557" s="8"/>
      <c r="C557" s="8"/>
      <c r="D557" s="8"/>
      <c r="E557" s="8"/>
      <c r="F557" s="8"/>
      <c r="G557" s="21"/>
      <c r="H557" s="12"/>
      <c r="I557" s="12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idden="1" x14ac:dyDescent="0.3">
      <c r="A558" s="8"/>
      <c r="B558" s="8"/>
      <c r="C558" s="8"/>
      <c r="D558" s="8"/>
      <c r="E558" s="8"/>
      <c r="F558" s="8"/>
      <c r="G558" s="21"/>
      <c r="H558" s="12"/>
      <c r="I558" s="12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idden="1" x14ac:dyDescent="0.3">
      <c r="A559" s="8"/>
      <c r="B559" s="8"/>
      <c r="C559" s="8"/>
      <c r="D559" s="8"/>
      <c r="E559" s="8"/>
      <c r="F559" s="8"/>
      <c r="G559" s="21"/>
      <c r="H559" s="12"/>
      <c r="I559" s="12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idden="1" x14ac:dyDescent="0.3">
      <c r="A560" s="8"/>
      <c r="B560" s="8"/>
      <c r="C560" s="8"/>
      <c r="D560" s="8"/>
      <c r="E560" s="8"/>
      <c r="F560" s="8"/>
      <c r="G560" s="21"/>
      <c r="H560" s="12"/>
      <c r="I560" s="12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idden="1" x14ac:dyDescent="0.3">
      <c r="A561" s="8"/>
      <c r="B561" s="8"/>
      <c r="C561" s="8"/>
      <c r="D561" s="8"/>
      <c r="E561" s="8"/>
      <c r="F561" s="8"/>
      <c r="G561" s="21"/>
      <c r="H561" s="12"/>
      <c r="I561" s="12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idden="1" x14ac:dyDescent="0.3">
      <c r="A562" s="8"/>
      <c r="B562" s="8"/>
      <c r="C562" s="8"/>
      <c r="D562" s="8"/>
      <c r="E562" s="8"/>
      <c r="F562" s="8"/>
      <c r="G562" s="21"/>
      <c r="H562" s="12"/>
      <c r="I562" s="12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idden="1" x14ac:dyDescent="0.3">
      <c r="A563" s="8"/>
      <c r="B563" s="8"/>
      <c r="C563" s="8"/>
      <c r="D563" s="8"/>
      <c r="E563" s="8"/>
      <c r="F563" s="8"/>
      <c r="G563" s="21"/>
      <c r="H563" s="12"/>
      <c r="I563" s="12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idden="1" x14ac:dyDescent="0.3">
      <c r="A564" s="8"/>
      <c r="B564" s="8"/>
      <c r="C564" s="8"/>
      <c r="D564" s="8"/>
      <c r="E564" s="8"/>
      <c r="F564" s="8"/>
      <c r="G564" s="21"/>
      <c r="H564" s="12"/>
      <c r="I564" s="12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idden="1" x14ac:dyDescent="0.3">
      <c r="A565" s="8"/>
      <c r="B565" s="8"/>
      <c r="C565" s="8"/>
      <c r="D565" s="8"/>
      <c r="E565" s="8"/>
      <c r="F565" s="8"/>
      <c r="G565" s="21"/>
      <c r="H565" s="12"/>
      <c r="I565" s="12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idden="1" x14ac:dyDescent="0.3">
      <c r="A566" s="8"/>
      <c r="B566" s="8"/>
      <c r="C566" s="8"/>
      <c r="D566" s="8"/>
      <c r="E566" s="8"/>
      <c r="F566" s="8"/>
      <c r="G566" s="21"/>
      <c r="H566" s="12"/>
      <c r="I566" s="12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idden="1" x14ac:dyDescent="0.3">
      <c r="A567" s="8"/>
      <c r="B567" s="8"/>
      <c r="C567" s="8"/>
      <c r="D567" s="8"/>
      <c r="E567" s="8"/>
      <c r="F567" s="8"/>
      <c r="G567" s="21"/>
      <c r="H567" s="12"/>
      <c r="I567" s="12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idden="1" x14ac:dyDescent="0.3">
      <c r="A568" s="8"/>
      <c r="B568" s="8"/>
      <c r="C568" s="8"/>
      <c r="D568" s="8"/>
      <c r="E568" s="8"/>
      <c r="F568" s="8"/>
      <c r="G568" s="21"/>
      <c r="H568" s="12"/>
      <c r="I568" s="12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idden="1" x14ac:dyDescent="0.3">
      <c r="A569" s="8"/>
      <c r="B569" s="8"/>
      <c r="C569" s="8"/>
      <c r="D569" s="8"/>
      <c r="E569" s="8"/>
      <c r="F569" s="8"/>
      <c r="G569" s="21"/>
      <c r="H569" s="12"/>
      <c r="I569" s="12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idden="1" x14ac:dyDescent="0.3">
      <c r="A570" s="8"/>
      <c r="B570" s="8"/>
      <c r="C570" s="8"/>
      <c r="D570" s="8"/>
      <c r="E570" s="8"/>
      <c r="F570" s="8"/>
      <c r="G570" s="21"/>
      <c r="H570" s="12"/>
      <c r="I570" s="12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idden="1" x14ac:dyDescent="0.3">
      <c r="A571" s="8"/>
      <c r="B571" s="8"/>
      <c r="C571" s="8"/>
      <c r="D571" s="8"/>
      <c r="E571" s="8"/>
      <c r="F571" s="8"/>
      <c r="G571" s="21"/>
      <c r="H571" s="12"/>
      <c r="I571" s="12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idden="1" x14ac:dyDescent="0.3">
      <c r="A572" s="8"/>
      <c r="B572" s="8"/>
      <c r="C572" s="8"/>
      <c r="D572" s="8"/>
      <c r="E572" s="8"/>
      <c r="F572" s="8"/>
      <c r="G572" s="21"/>
      <c r="H572" s="12"/>
      <c r="I572" s="12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idden="1" x14ac:dyDescent="0.3">
      <c r="A573" s="8"/>
      <c r="B573" s="8"/>
      <c r="C573" s="8"/>
      <c r="D573" s="8"/>
      <c r="E573" s="8"/>
      <c r="F573" s="8"/>
      <c r="G573" s="21"/>
      <c r="H573" s="12"/>
      <c r="I573" s="12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idden="1" x14ac:dyDescent="0.3">
      <c r="A574" s="8"/>
      <c r="B574" s="8"/>
      <c r="C574" s="8"/>
      <c r="D574" s="8"/>
      <c r="E574" s="8"/>
      <c r="F574" s="8"/>
      <c r="G574" s="21"/>
      <c r="H574" s="12"/>
      <c r="I574" s="12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idden="1" x14ac:dyDescent="0.3">
      <c r="A575" s="8"/>
      <c r="B575" s="8"/>
      <c r="C575" s="8"/>
      <c r="D575" s="8"/>
      <c r="E575" s="8"/>
      <c r="F575" s="8"/>
      <c r="G575" s="21"/>
      <c r="H575" s="12"/>
      <c r="I575" s="12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idden="1" x14ac:dyDescent="0.3">
      <c r="A576" s="8"/>
      <c r="B576" s="8"/>
      <c r="C576" s="8"/>
      <c r="D576" s="8"/>
      <c r="E576" s="8"/>
      <c r="F576" s="8"/>
      <c r="G576" s="21"/>
      <c r="H576" s="12"/>
      <c r="I576" s="12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idden="1" x14ac:dyDescent="0.3">
      <c r="A577" s="8"/>
      <c r="B577" s="8"/>
      <c r="C577" s="8"/>
      <c r="D577" s="8"/>
      <c r="E577" s="8"/>
      <c r="F577" s="8"/>
      <c r="G577" s="21"/>
      <c r="H577" s="12"/>
      <c r="I577" s="12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idden="1" x14ac:dyDescent="0.3">
      <c r="A578" s="8"/>
      <c r="B578" s="8"/>
      <c r="C578" s="8"/>
      <c r="D578" s="8"/>
      <c r="E578" s="8"/>
      <c r="F578" s="8"/>
      <c r="G578" s="21"/>
      <c r="H578" s="12"/>
      <c r="I578" s="12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idden="1" x14ac:dyDescent="0.3">
      <c r="A579" s="8"/>
      <c r="B579" s="8"/>
      <c r="C579" s="8"/>
      <c r="D579" s="8"/>
      <c r="E579" s="8"/>
      <c r="F579" s="8"/>
      <c r="G579" s="21"/>
      <c r="H579" s="12"/>
      <c r="I579" s="12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idden="1" x14ac:dyDescent="0.3">
      <c r="A580" s="8"/>
      <c r="B580" s="8"/>
      <c r="C580" s="8"/>
      <c r="D580" s="8"/>
      <c r="E580" s="8"/>
      <c r="F580" s="8"/>
      <c r="G580" s="21"/>
      <c r="H580" s="12"/>
      <c r="I580" s="12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idden="1" x14ac:dyDescent="0.3">
      <c r="A581" s="8"/>
      <c r="B581" s="8"/>
      <c r="C581" s="8"/>
      <c r="D581" s="8"/>
      <c r="E581" s="8"/>
      <c r="F581" s="8"/>
      <c r="G581" s="21"/>
      <c r="H581" s="12"/>
      <c r="I581" s="12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idden="1" x14ac:dyDescent="0.3">
      <c r="A582" s="8"/>
      <c r="B582" s="8"/>
      <c r="C582" s="8"/>
      <c r="D582" s="8"/>
      <c r="E582" s="8"/>
      <c r="F582" s="8"/>
      <c r="G582" s="21"/>
      <c r="H582" s="12"/>
      <c r="I582" s="12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idden="1" x14ac:dyDescent="0.3">
      <c r="A583" s="8"/>
      <c r="B583" s="8"/>
      <c r="C583" s="8"/>
      <c r="D583" s="8"/>
      <c r="E583" s="8"/>
      <c r="F583" s="8"/>
      <c r="G583" s="21"/>
      <c r="H583" s="12"/>
      <c r="I583" s="12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idden="1" x14ac:dyDescent="0.3">
      <c r="A584" s="8"/>
      <c r="B584" s="8"/>
      <c r="C584" s="8"/>
      <c r="D584" s="8"/>
      <c r="E584" s="8"/>
      <c r="F584" s="8"/>
      <c r="G584" s="21"/>
      <c r="H584" s="12"/>
      <c r="I584" s="12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idden="1" x14ac:dyDescent="0.3">
      <c r="A585" s="8"/>
      <c r="B585" s="8"/>
      <c r="C585" s="8"/>
      <c r="D585" s="8"/>
      <c r="E585" s="8"/>
      <c r="F585" s="8"/>
      <c r="G585" s="21"/>
      <c r="H585" s="12"/>
      <c r="I585" s="12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idden="1" x14ac:dyDescent="0.3">
      <c r="A586" s="8"/>
      <c r="B586" s="8"/>
      <c r="C586" s="8"/>
      <c r="D586" s="8"/>
      <c r="E586" s="8"/>
      <c r="F586" s="8"/>
      <c r="G586" s="21"/>
      <c r="H586" s="12"/>
      <c r="I586" s="12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idden="1" x14ac:dyDescent="0.3">
      <c r="A587" s="8"/>
      <c r="B587" s="8"/>
      <c r="C587" s="8"/>
      <c r="D587" s="8"/>
      <c r="E587" s="8"/>
      <c r="F587" s="8"/>
      <c r="G587" s="21"/>
      <c r="H587" s="12"/>
      <c r="I587" s="12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idden="1" x14ac:dyDescent="0.3">
      <c r="A588" s="8"/>
      <c r="B588" s="8"/>
      <c r="C588" s="8"/>
      <c r="D588" s="8"/>
      <c r="E588" s="8"/>
      <c r="F588" s="8"/>
      <c r="G588" s="21"/>
      <c r="H588" s="12"/>
      <c r="I588" s="12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idden="1" x14ac:dyDescent="0.3">
      <c r="A589" s="8"/>
      <c r="B589" s="8"/>
      <c r="C589" s="8"/>
      <c r="D589" s="8"/>
      <c r="E589" s="8"/>
      <c r="F589" s="8"/>
      <c r="G589" s="21"/>
      <c r="H589" s="12"/>
      <c r="I589" s="12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idden="1" x14ac:dyDescent="0.3">
      <c r="A590" s="8"/>
      <c r="B590" s="8"/>
      <c r="C590" s="8"/>
      <c r="D590" s="8"/>
      <c r="E590" s="8"/>
      <c r="F590" s="8"/>
      <c r="G590" s="21"/>
      <c r="H590" s="12"/>
      <c r="I590" s="12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idden="1" x14ac:dyDescent="0.3">
      <c r="A591" s="8"/>
      <c r="B591" s="8"/>
      <c r="C591" s="8"/>
      <c r="D591" s="8"/>
      <c r="E591" s="8"/>
      <c r="F591" s="8"/>
      <c r="G591" s="21"/>
      <c r="H591" s="12"/>
      <c r="I591" s="12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idden="1" x14ac:dyDescent="0.3">
      <c r="A592" s="8"/>
      <c r="B592" s="8"/>
      <c r="C592" s="8"/>
      <c r="D592" s="8"/>
      <c r="E592" s="8"/>
      <c r="F592" s="8"/>
      <c r="G592" s="21"/>
      <c r="H592" s="12"/>
      <c r="I592" s="12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idden="1" x14ac:dyDescent="0.3">
      <c r="A593" s="8"/>
      <c r="B593" s="8"/>
      <c r="C593" s="8"/>
      <c r="D593" s="8"/>
      <c r="E593" s="8"/>
      <c r="F593" s="8"/>
      <c r="G593" s="21"/>
      <c r="H593" s="12"/>
      <c r="I593" s="12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idden="1" x14ac:dyDescent="0.3">
      <c r="A594" s="8"/>
      <c r="B594" s="8"/>
      <c r="C594" s="8"/>
      <c r="D594" s="8"/>
      <c r="E594" s="8"/>
      <c r="F594" s="8"/>
      <c r="G594" s="21"/>
      <c r="H594" s="12"/>
      <c r="I594" s="12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idden="1" x14ac:dyDescent="0.3">
      <c r="A595" s="8"/>
      <c r="B595" s="8"/>
      <c r="C595" s="8"/>
      <c r="D595" s="8"/>
      <c r="E595" s="8"/>
      <c r="F595" s="8"/>
      <c r="G595" s="21"/>
      <c r="H595" s="12"/>
      <c r="I595" s="12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idden="1" x14ac:dyDescent="0.3">
      <c r="A596" s="8"/>
      <c r="B596" s="8"/>
      <c r="C596" s="8"/>
      <c r="D596" s="8"/>
      <c r="E596" s="8"/>
      <c r="F596" s="8"/>
      <c r="G596" s="21"/>
      <c r="H596" s="12"/>
      <c r="I596" s="12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idden="1" x14ac:dyDescent="0.3">
      <c r="A597" s="8"/>
      <c r="B597" s="8"/>
      <c r="C597" s="8"/>
      <c r="D597" s="8"/>
      <c r="E597" s="8"/>
      <c r="F597" s="8"/>
      <c r="G597" s="21"/>
      <c r="H597" s="12"/>
      <c r="I597" s="12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idden="1" x14ac:dyDescent="0.3">
      <c r="A598" s="8"/>
      <c r="B598" s="8"/>
      <c r="C598" s="8"/>
      <c r="D598" s="8"/>
      <c r="E598" s="8"/>
      <c r="F598" s="8"/>
      <c r="G598" s="21"/>
      <c r="H598" s="12"/>
      <c r="I598" s="12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idden="1" x14ac:dyDescent="0.3">
      <c r="A599" s="8"/>
      <c r="B599" s="8"/>
      <c r="C599" s="8"/>
      <c r="D599" s="8"/>
      <c r="E599" s="8"/>
      <c r="F599" s="8"/>
      <c r="G599" s="21"/>
      <c r="H599" s="12"/>
      <c r="I599" s="12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idden="1" x14ac:dyDescent="0.3">
      <c r="A600" s="8"/>
      <c r="B600" s="8"/>
      <c r="C600" s="8"/>
      <c r="D600" s="8"/>
      <c r="E600" s="8"/>
      <c r="F600" s="8"/>
      <c r="G600" s="21"/>
      <c r="H600" s="12"/>
      <c r="I600" s="12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idden="1" x14ac:dyDescent="0.3">
      <c r="A601" s="8"/>
      <c r="B601" s="8"/>
      <c r="C601" s="8"/>
      <c r="D601" s="8"/>
      <c r="E601" s="8"/>
      <c r="F601" s="8"/>
      <c r="G601" s="21"/>
      <c r="H601" s="12"/>
      <c r="I601" s="12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idden="1" x14ac:dyDescent="0.3">
      <c r="A602" s="8"/>
      <c r="B602" s="8"/>
      <c r="C602" s="8"/>
      <c r="D602" s="8"/>
      <c r="E602" s="8"/>
      <c r="F602" s="8"/>
      <c r="G602" s="21"/>
      <c r="H602" s="12"/>
      <c r="I602" s="12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idden="1" x14ac:dyDescent="0.3">
      <c r="A603" s="8"/>
      <c r="B603" s="8"/>
      <c r="C603" s="8"/>
      <c r="D603" s="8"/>
      <c r="E603" s="8"/>
      <c r="F603" s="8"/>
      <c r="G603" s="21"/>
      <c r="H603" s="12"/>
      <c r="I603" s="12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idden="1" x14ac:dyDescent="0.3">
      <c r="A604" s="8"/>
      <c r="B604" s="8"/>
      <c r="C604" s="8"/>
      <c r="D604" s="8"/>
      <c r="E604" s="8"/>
      <c r="F604" s="8"/>
      <c r="G604" s="21"/>
      <c r="H604" s="12"/>
      <c r="I604" s="12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idden="1" x14ac:dyDescent="0.3">
      <c r="A605" s="8"/>
      <c r="B605" s="8"/>
      <c r="C605" s="8"/>
      <c r="D605" s="8"/>
      <c r="E605" s="8"/>
      <c r="F605" s="8"/>
      <c r="G605" s="21"/>
      <c r="H605" s="12"/>
      <c r="I605" s="12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idden="1" x14ac:dyDescent="0.3">
      <c r="A606" s="8"/>
      <c r="B606" s="8"/>
      <c r="C606" s="8"/>
      <c r="D606" s="8"/>
      <c r="E606" s="8"/>
      <c r="F606" s="8"/>
      <c r="G606" s="21"/>
      <c r="H606" s="12"/>
      <c r="I606" s="12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idden="1" x14ac:dyDescent="0.3">
      <c r="A607" s="8"/>
      <c r="B607" s="8"/>
      <c r="C607" s="8"/>
      <c r="D607" s="8"/>
      <c r="E607" s="8"/>
      <c r="F607" s="8"/>
      <c r="G607" s="21"/>
      <c r="H607" s="12"/>
      <c r="I607" s="12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idden="1" x14ac:dyDescent="0.3">
      <c r="A608" s="8"/>
      <c r="B608" s="8"/>
      <c r="C608" s="8"/>
      <c r="D608" s="8"/>
      <c r="E608" s="8"/>
      <c r="F608" s="8"/>
      <c r="G608" s="21"/>
      <c r="H608" s="12"/>
      <c r="I608" s="12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idden="1" x14ac:dyDescent="0.3">
      <c r="A609" s="8"/>
      <c r="B609" s="8"/>
      <c r="C609" s="8"/>
      <c r="D609" s="8"/>
      <c r="E609" s="8"/>
      <c r="F609" s="8"/>
      <c r="G609" s="21"/>
      <c r="H609" s="12"/>
      <c r="I609" s="12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idden="1" x14ac:dyDescent="0.3">
      <c r="A610" s="8"/>
      <c r="B610" s="8"/>
      <c r="C610" s="8"/>
      <c r="D610" s="8"/>
      <c r="E610" s="8"/>
      <c r="F610" s="8"/>
      <c r="G610" s="21"/>
      <c r="H610" s="12"/>
      <c r="I610" s="12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idden="1" x14ac:dyDescent="0.3">
      <c r="A611" s="8"/>
      <c r="B611" s="8"/>
      <c r="C611" s="8"/>
      <c r="D611" s="8"/>
      <c r="E611" s="8"/>
      <c r="F611" s="8"/>
      <c r="G611" s="21"/>
      <c r="H611" s="12"/>
      <c r="I611" s="12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idden="1" x14ac:dyDescent="0.3">
      <c r="A612" s="8"/>
      <c r="B612" s="8"/>
      <c r="C612" s="8"/>
      <c r="D612" s="8"/>
      <c r="E612" s="8"/>
      <c r="F612" s="8"/>
      <c r="G612" s="21"/>
      <c r="H612" s="12"/>
      <c r="I612" s="12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idden="1" x14ac:dyDescent="0.3">
      <c r="A613" s="8"/>
      <c r="B613" s="8"/>
      <c r="C613" s="8"/>
      <c r="D613" s="8"/>
      <c r="E613" s="8"/>
      <c r="F613" s="8"/>
      <c r="G613" s="21"/>
      <c r="H613" s="12"/>
      <c r="I613" s="12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idden="1" x14ac:dyDescent="0.3">
      <c r="A614" s="8"/>
      <c r="B614" s="8"/>
      <c r="C614" s="8"/>
      <c r="D614" s="8"/>
      <c r="E614" s="8"/>
      <c r="F614" s="8"/>
      <c r="G614" s="21"/>
      <c r="H614" s="12"/>
      <c r="I614" s="12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idden="1" x14ac:dyDescent="0.3">
      <c r="A615" s="8"/>
      <c r="B615" s="8"/>
      <c r="C615" s="8"/>
      <c r="D615" s="8"/>
      <c r="E615" s="8"/>
      <c r="F615" s="8"/>
      <c r="G615" s="21"/>
      <c r="H615" s="12"/>
      <c r="I615" s="12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idden="1" x14ac:dyDescent="0.3">
      <c r="A616" s="8"/>
      <c r="B616" s="8"/>
      <c r="C616" s="8"/>
      <c r="D616" s="8"/>
      <c r="E616" s="8"/>
      <c r="F616" s="8"/>
      <c r="G616" s="21"/>
      <c r="H616" s="12"/>
      <c r="I616" s="12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idden="1" x14ac:dyDescent="0.3">
      <c r="A617" s="8"/>
      <c r="B617" s="8"/>
      <c r="C617" s="8"/>
      <c r="D617" s="8"/>
      <c r="E617" s="8"/>
      <c r="F617" s="8"/>
      <c r="G617" s="21"/>
      <c r="H617" s="12"/>
      <c r="I617" s="12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idden="1" x14ac:dyDescent="0.3">
      <c r="A618" s="8"/>
      <c r="B618" s="8"/>
      <c r="C618" s="8"/>
      <c r="D618" s="8"/>
      <c r="E618" s="8"/>
      <c r="F618" s="8"/>
      <c r="G618" s="21"/>
      <c r="H618" s="12"/>
      <c r="I618" s="12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idden="1" x14ac:dyDescent="0.3">
      <c r="A619" s="8"/>
      <c r="B619" s="8"/>
      <c r="C619" s="8"/>
      <c r="D619" s="8"/>
      <c r="E619" s="8"/>
      <c r="F619" s="8"/>
      <c r="G619" s="21"/>
      <c r="H619" s="12"/>
      <c r="I619" s="12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idden="1" x14ac:dyDescent="0.3">
      <c r="A620" s="8"/>
      <c r="B620" s="8"/>
      <c r="C620" s="8"/>
      <c r="D620" s="8"/>
      <c r="E620" s="8"/>
      <c r="F620" s="8"/>
      <c r="G620" s="21"/>
      <c r="H620" s="12"/>
      <c r="I620" s="12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idden="1" x14ac:dyDescent="0.3">
      <c r="A621" s="8"/>
      <c r="B621" s="8"/>
      <c r="C621" s="8"/>
      <c r="D621" s="8"/>
      <c r="E621" s="8"/>
      <c r="F621" s="8"/>
      <c r="G621" s="21"/>
      <c r="H621" s="12"/>
      <c r="I621" s="12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idden="1" x14ac:dyDescent="0.3">
      <c r="A622" s="8"/>
      <c r="B622" s="8"/>
      <c r="C622" s="8"/>
      <c r="D622" s="8"/>
      <c r="E622" s="8"/>
      <c r="F622" s="8"/>
      <c r="G622" s="21"/>
      <c r="H622" s="12"/>
      <c r="I622" s="12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idden="1" x14ac:dyDescent="0.3">
      <c r="A623" s="8"/>
      <c r="B623" s="8"/>
      <c r="C623" s="8"/>
      <c r="D623" s="8"/>
      <c r="E623" s="8"/>
      <c r="F623" s="8"/>
      <c r="G623" s="21"/>
      <c r="H623" s="12"/>
      <c r="I623" s="12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idden="1" x14ac:dyDescent="0.3">
      <c r="A624" s="8"/>
      <c r="B624" s="8"/>
      <c r="C624" s="8"/>
      <c r="D624" s="8"/>
      <c r="E624" s="8"/>
      <c r="F624" s="8"/>
      <c r="G624" s="21"/>
      <c r="H624" s="12"/>
      <c r="I624" s="12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idden="1" x14ac:dyDescent="0.3">
      <c r="A625" s="8"/>
      <c r="B625" s="8"/>
      <c r="C625" s="8"/>
      <c r="D625" s="8"/>
      <c r="E625" s="8"/>
      <c r="F625" s="8"/>
      <c r="G625" s="21"/>
      <c r="H625" s="12"/>
      <c r="I625" s="12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idden="1" x14ac:dyDescent="0.3">
      <c r="A626" s="8"/>
      <c r="B626" s="8"/>
      <c r="C626" s="8"/>
      <c r="D626" s="8"/>
      <c r="E626" s="8"/>
      <c r="F626" s="8"/>
      <c r="G626" s="21"/>
      <c r="H626" s="12"/>
      <c r="I626" s="12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idden="1" x14ac:dyDescent="0.3">
      <c r="A627" s="8"/>
      <c r="B627" s="8"/>
      <c r="C627" s="8"/>
      <c r="D627" s="8"/>
      <c r="E627" s="8"/>
      <c r="F627" s="8"/>
      <c r="G627" s="21"/>
      <c r="H627" s="12"/>
      <c r="I627" s="12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idden="1" x14ac:dyDescent="0.3">
      <c r="A628" s="8"/>
      <c r="B628" s="8"/>
      <c r="C628" s="8"/>
      <c r="D628" s="8"/>
      <c r="E628" s="8"/>
      <c r="F628" s="8"/>
      <c r="G628" s="21"/>
      <c r="H628" s="12"/>
      <c r="I628" s="12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idden="1" x14ac:dyDescent="0.3">
      <c r="A629" s="8"/>
      <c r="B629" s="8"/>
      <c r="C629" s="8"/>
      <c r="D629" s="8"/>
      <c r="E629" s="8"/>
      <c r="F629" s="8"/>
      <c r="G629" s="21"/>
      <c r="H629" s="12"/>
      <c r="I629" s="12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idden="1" x14ac:dyDescent="0.3">
      <c r="A630" s="8"/>
      <c r="B630" s="8"/>
      <c r="C630" s="8"/>
      <c r="D630" s="8"/>
      <c r="E630" s="8"/>
      <c r="F630" s="8"/>
      <c r="G630" s="21"/>
      <c r="H630" s="12"/>
      <c r="I630" s="12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idden="1" x14ac:dyDescent="0.3">
      <c r="A631" s="8"/>
      <c r="B631" s="8"/>
      <c r="C631" s="8"/>
      <c r="D631" s="8"/>
      <c r="E631" s="8"/>
      <c r="F631" s="8"/>
      <c r="G631" s="21"/>
      <c r="H631" s="12"/>
      <c r="I631" s="12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idden="1" x14ac:dyDescent="0.3">
      <c r="A632" s="8"/>
      <c r="B632" s="8"/>
      <c r="C632" s="8"/>
      <c r="D632" s="8"/>
      <c r="E632" s="8"/>
      <c r="F632" s="8"/>
      <c r="G632" s="21"/>
      <c r="H632" s="12"/>
      <c r="I632" s="12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idden="1" x14ac:dyDescent="0.3">
      <c r="A633" s="8"/>
      <c r="B633" s="8"/>
      <c r="C633" s="8"/>
      <c r="D633" s="8"/>
      <c r="E633" s="8"/>
      <c r="F633" s="8"/>
      <c r="G633" s="21"/>
      <c r="H633" s="12"/>
      <c r="I633" s="12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idden="1" x14ac:dyDescent="0.3">
      <c r="A634" s="8"/>
      <c r="B634" s="8"/>
      <c r="C634" s="8"/>
      <c r="D634" s="8"/>
      <c r="E634" s="8"/>
      <c r="F634" s="8"/>
      <c r="G634" s="21"/>
      <c r="H634" s="12"/>
      <c r="I634" s="12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idden="1" x14ac:dyDescent="0.3">
      <c r="A635" s="8"/>
      <c r="B635" s="8"/>
      <c r="C635" s="8"/>
      <c r="D635" s="8"/>
      <c r="E635" s="8"/>
      <c r="F635" s="8"/>
      <c r="G635" s="21"/>
      <c r="H635" s="12"/>
      <c r="I635" s="12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idden="1" x14ac:dyDescent="0.3">
      <c r="A636" s="8"/>
      <c r="B636" s="8"/>
      <c r="C636" s="8"/>
      <c r="D636" s="8"/>
      <c r="E636" s="8"/>
      <c r="F636" s="8"/>
      <c r="G636" s="21"/>
      <c r="H636" s="12"/>
      <c r="I636" s="12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idden="1" x14ac:dyDescent="0.3">
      <c r="A637" s="8"/>
      <c r="B637" s="8"/>
      <c r="C637" s="8"/>
      <c r="D637" s="8"/>
      <c r="E637" s="8"/>
      <c r="F637" s="8"/>
      <c r="G637" s="21"/>
      <c r="H637" s="12"/>
      <c r="I637" s="12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idden="1" x14ac:dyDescent="0.3">
      <c r="A638" s="8"/>
      <c r="B638" s="8"/>
      <c r="C638" s="8"/>
      <c r="D638" s="8"/>
      <c r="E638" s="8"/>
      <c r="F638" s="8"/>
      <c r="G638" s="21"/>
      <c r="H638" s="12"/>
      <c r="I638" s="12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idden="1" x14ac:dyDescent="0.3">
      <c r="A639" s="8"/>
      <c r="B639" s="8"/>
      <c r="C639" s="8"/>
      <c r="D639" s="8"/>
      <c r="E639" s="8"/>
      <c r="F639" s="8"/>
      <c r="G639" s="21"/>
      <c r="H639" s="12"/>
      <c r="I639" s="12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idden="1" x14ac:dyDescent="0.3">
      <c r="A640" s="8"/>
      <c r="B640" s="8"/>
      <c r="C640" s="8"/>
      <c r="D640" s="8"/>
      <c r="E640" s="8"/>
      <c r="F640" s="8"/>
      <c r="G640" s="21"/>
      <c r="H640" s="12"/>
      <c r="I640" s="12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idden="1" x14ac:dyDescent="0.3">
      <c r="A641" s="8"/>
      <c r="B641" s="8"/>
      <c r="C641" s="8"/>
      <c r="D641" s="8"/>
      <c r="E641" s="8"/>
      <c r="F641" s="8"/>
      <c r="G641" s="21"/>
      <c r="H641" s="12"/>
      <c r="I641" s="12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idden="1" x14ac:dyDescent="0.3">
      <c r="A642" s="8"/>
      <c r="B642" s="8"/>
      <c r="C642" s="8"/>
      <c r="D642" s="8"/>
      <c r="E642" s="8"/>
      <c r="F642" s="8"/>
      <c r="G642" s="21"/>
      <c r="H642" s="12"/>
      <c r="I642" s="12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idden="1" x14ac:dyDescent="0.3">
      <c r="A643" s="8"/>
      <c r="B643" s="8"/>
      <c r="C643" s="8"/>
      <c r="D643" s="8"/>
      <c r="E643" s="8"/>
      <c r="F643" s="8"/>
      <c r="G643" s="21"/>
      <c r="H643" s="12"/>
      <c r="I643" s="12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idden="1" x14ac:dyDescent="0.3">
      <c r="A644" s="8"/>
      <c r="B644" s="8"/>
      <c r="C644" s="8"/>
      <c r="D644" s="8"/>
      <c r="E644" s="8"/>
      <c r="F644" s="8"/>
      <c r="G644" s="21"/>
      <c r="H644" s="12"/>
      <c r="I644" s="12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idden="1" x14ac:dyDescent="0.3">
      <c r="A645" s="8"/>
      <c r="B645" s="8"/>
      <c r="C645" s="8"/>
      <c r="D645" s="8"/>
      <c r="E645" s="8"/>
      <c r="F645" s="8"/>
      <c r="G645" s="21"/>
      <c r="H645" s="12"/>
      <c r="I645" s="12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idden="1" x14ac:dyDescent="0.3">
      <c r="A646" s="8"/>
      <c r="B646" s="8"/>
      <c r="C646" s="8"/>
      <c r="D646" s="8"/>
      <c r="E646" s="8"/>
      <c r="F646" s="8"/>
      <c r="G646" s="21"/>
      <c r="H646" s="12"/>
      <c r="I646" s="12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idden="1" x14ac:dyDescent="0.3">
      <c r="A647" s="8"/>
      <c r="B647" s="8"/>
      <c r="C647" s="8"/>
      <c r="D647" s="8"/>
      <c r="E647" s="8"/>
      <c r="F647" s="8"/>
      <c r="G647" s="21"/>
      <c r="H647" s="12"/>
      <c r="I647" s="12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idden="1" x14ac:dyDescent="0.3">
      <c r="A648" s="8"/>
      <c r="B648" s="8"/>
      <c r="C648" s="8"/>
      <c r="D648" s="8"/>
      <c r="E648" s="8"/>
      <c r="F648" s="8"/>
      <c r="G648" s="21"/>
      <c r="H648" s="12"/>
      <c r="I648" s="12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idden="1" x14ac:dyDescent="0.3">
      <c r="A649" s="8"/>
      <c r="B649" s="8"/>
      <c r="C649" s="8"/>
      <c r="D649" s="8"/>
      <c r="E649" s="8"/>
      <c r="F649" s="8"/>
      <c r="G649" s="21"/>
      <c r="H649" s="12"/>
      <c r="I649" s="12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idden="1" x14ac:dyDescent="0.3">
      <c r="A650" s="8"/>
      <c r="B650" s="8"/>
      <c r="C650" s="8"/>
      <c r="D650" s="8"/>
      <c r="E650" s="8"/>
      <c r="F650" s="8"/>
      <c r="G650" s="21"/>
      <c r="H650" s="12"/>
      <c r="I650" s="12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idden="1" x14ac:dyDescent="0.3">
      <c r="A651" s="8"/>
      <c r="B651" s="8"/>
      <c r="C651" s="8"/>
      <c r="D651" s="8"/>
      <c r="E651" s="8"/>
      <c r="F651" s="8"/>
      <c r="G651" s="21"/>
      <c r="H651" s="12"/>
      <c r="I651" s="12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idden="1" x14ac:dyDescent="0.3">
      <c r="A652" s="8"/>
      <c r="B652" s="8"/>
      <c r="C652" s="8"/>
      <c r="D652" s="8"/>
      <c r="E652" s="8"/>
      <c r="F652" s="8"/>
      <c r="G652" s="21"/>
      <c r="H652" s="12"/>
      <c r="I652" s="12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idden="1" x14ac:dyDescent="0.3">
      <c r="A653" s="8"/>
      <c r="B653" s="8"/>
      <c r="C653" s="8"/>
      <c r="D653" s="8"/>
      <c r="E653" s="8"/>
      <c r="F653" s="8"/>
      <c r="G653" s="21"/>
      <c r="H653" s="12"/>
      <c r="I653" s="12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idden="1" x14ac:dyDescent="0.3">
      <c r="A654" s="8"/>
      <c r="B654" s="8"/>
      <c r="C654" s="8"/>
      <c r="D654" s="8"/>
      <c r="E654" s="8"/>
      <c r="F654" s="8"/>
      <c r="G654" s="21"/>
      <c r="H654" s="12"/>
      <c r="I654" s="12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idden="1" x14ac:dyDescent="0.3">
      <c r="A655" s="8"/>
      <c r="B655" s="8"/>
      <c r="C655" s="8"/>
      <c r="D655" s="8"/>
      <c r="E655" s="8"/>
      <c r="F655" s="8"/>
      <c r="G655" s="21"/>
      <c r="H655" s="12"/>
      <c r="I655" s="12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idden="1" x14ac:dyDescent="0.3">
      <c r="A656" s="8"/>
      <c r="B656" s="8"/>
      <c r="C656" s="8"/>
      <c r="D656" s="8"/>
      <c r="E656" s="8"/>
      <c r="F656" s="8"/>
      <c r="G656" s="21"/>
      <c r="H656" s="12"/>
      <c r="I656" s="12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idden="1" x14ac:dyDescent="0.3">
      <c r="A657" s="8"/>
      <c r="B657" s="8"/>
      <c r="C657" s="8"/>
      <c r="D657" s="8"/>
      <c r="E657" s="8"/>
      <c r="F657" s="8"/>
      <c r="G657" s="21"/>
      <c r="H657" s="12"/>
      <c r="I657" s="12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idden="1" x14ac:dyDescent="0.3">
      <c r="A658" s="8"/>
      <c r="B658" s="8"/>
      <c r="C658" s="8"/>
      <c r="D658" s="8"/>
      <c r="E658" s="8"/>
      <c r="F658" s="8"/>
      <c r="G658" s="21"/>
      <c r="H658" s="12"/>
      <c r="I658" s="12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idden="1" x14ac:dyDescent="0.3">
      <c r="A659" s="8"/>
      <c r="B659" s="8"/>
      <c r="C659" s="8"/>
      <c r="D659" s="8"/>
      <c r="E659" s="8"/>
      <c r="F659" s="8"/>
      <c r="G659" s="21"/>
      <c r="H659" s="12"/>
      <c r="I659" s="12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idden="1" x14ac:dyDescent="0.3">
      <c r="A660" s="8"/>
      <c r="B660" s="8"/>
      <c r="C660" s="8"/>
      <c r="D660" s="8"/>
      <c r="E660" s="8"/>
      <c r="F660" s="8"/>
      <c r="G660" s="21"/>
      <c r="H660" s="12"/>
      <c r="I660" s="12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idden="1" x14ac:dyDescent="0.3">
      <c r="A661" s="8"/>
      <c r="B661" s="8"/>
      <c r="C661" s="8"/>
      <c r="D661" s="8"/>
      <c r="E661" s="8"/>
      <c r="F661" s="8"/>
      <c r="G661" s="21"/>
      <c r="H661" s="12"/>
      <c r="I661" s="12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idden="1" x14ac:dyDescent="0.3">
      <c r="A662" s="8"/>
      <c r="B662" s="8"/>
      <c r="C662" s="8"/>
      <c r="D662" s="8"/>
      <c r="E662" s="8"/>
      <c r="F662" s="8"/>
      <c r="G662" s="21"/>
      <c r="H662" s="12"/>
      <c r="I662" s="12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idden="1" x14ac:dyDescent="0.3">
      <c r="A663" s="8"/>
      <c r="B663" s="8"/>
      <c r="C663" s="8"/>
      <c r="D663" s="8"/>
      <c r="E663" s="8"/>
      <c r="F663" s="8"/>
      <c r="G663" s="21"/>
      <c r="H663" s="12"/>
      <c r="I663" s="12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idden="1" x14ac:dyDescent="0.3">
      <c r="A664" s="8"/>
      <c r="B664" s="8"/>
      <c r="C664" s="8"/>
      <c r="D664" s="8"/>
      <c r="E664" s="8"/>
      <c r="F664" s="8"/>
      <c r="G664" s="21"/>
      <c r="H664" s="12"/>
      <c r="I664" s="12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idden="1" x14ac:dyDescent="0.3">
      <c r="A665" s="8"/>
      <c r="B665" s="8"/>
      <c r="C665" s="8"/>
      <c r="D665" s="8"/>
      <c r="E665" s="8"/>
      <c r="F665" s="8"/>
      <c r="G665" s="21"/>
      <c r="H665" s="12"/>
      <c r="I665" s="12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idden="1" x14ac:dyDescent="0.3">
      <c r="A666" s="8"/>
      <c r="B666" s="8"/>
      <c r="C666" s="8"/>
      <c r="D666" s="8"/>
      <c r="E666" s="8"/>
      <c r="F666" s="8"/>
      <c r="G666" s="21"/>
      <c r="H666" s="12"/>
      <c r="I666" s="12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idden="1" x14ac:dyDescent="0.3">
      <c r="A667" s="8"/>
      <c r="B667" s="8"/>
      <c r="C667" s="8"/>
      <c r="D667" s="8"/>
      <c r="E667" s="8"/>
      <c r="F667" s="8"/>
      <c r="G667" s="21"/>
      <c r="H667" s="12"/>
      <c r="I667" s="12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idden="1" x14ac:dyDescent="0.3">
      <c r="A668" s="8"/>
      <c r="B668" s="8"/>
      <c r="C668" s="8"/>
      <c r="D668" s="8"/>
      <c r="E668" s="8"/>
      <c r="F668" s="8"/>
      <c r="G668" s="21"/>
      <c r="H668" s="12"/>
      <c r="I668" s="12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idden="1" x14ac:dyDescent="0.3">
      <c r="A669" s="8"/>
      <c r="B669" s="8"/>
      <c r="C669" s="8"/>
      <c r="D669" s="8"/>
      <c r="E669" s="8"/>
      <c r="F669" s="8"/>
      <c r="G669" s="21"/>
      <c r="H669" s="12"/>
      <c r="I669" s="12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idden="1" x14ac:dyDescent="0.3">
      <c r="A670" s="8"/>
      <c r="B670" s="8"/>
      <c r="C670" s="8"/>
      <c r="D670" s="8"/>
      <c r="E670" s="8"/>
      <c r="F670" s="8"/>
      <c r="G670" s="21"/>
      <c r="H670" s="12"/>
      <c r="I670" s="12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idden="1" x14ac:dyDescent="0.3">
      <c r="A671" s="8"/>
      <c r="B671" s="8"/>
      <c r="C671" s="8"/>
      <c r="D671" s="8"/>
      <c r="E671" s="8"/>
      <c r="F671" s="8"/>
      <c r="G671" s="21"/>
      <c r="H671" s="12"/>
      <c r="I671" s="12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idden="1" x14ac:dyDescent="0.3">
      <c r="A672" s="8"/>
      <c r="B672" s="8"/>
      <c r="C672" s="8"/>
      <c r="D672" s="8"/>
      <c r="E672" s="8"/>
      <c r="F672" s="8"/>
      <c r="G672" s="21"/>
      <c r="H672" s="12"/>
      <c r="I672" s="12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idden="1" x14ac:dyDescent="0.3">
      <c r="A673" s="8"/>
      <c r="B673" s="8"/>
      <c r="C673" s="8"/>
      <c r="D673" s="8"/>
      <c r="E673" s="8"/>
      <c r="F673" s="8"/>
      <c r="G673" s="21"/>
      <c r="H673" s="12"/>
      <c r="I673" s="12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idden="1" x14ac:dyDescent="0.3">
      <c r="A674" s="8"/>
      <c r="B674" s="8"/>
      <c r="C674" s="8"/>
      <c r="D674" s="8"/>
      <c r="E674" s="8"/>
      <c r="F674" s="8"/>
      <c r="G674" s="21"/>
      <c r="H674" s="12"/>
      <c r="I674" s="12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idden="1" x14ac:dyDescent="0.3">
      <c r="A675" s="8"/>
      <c r="B675" s="8"/>
      <c r="C675" s="8"/>
      <c r="D675" s="8"/>
      <c r="E675" s="8"/>
      <c r="F675" s="8"/>
      <c r="G675" s="21"/>
      <c r="H675" s="12"/>
      <c r="I675" s="12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idden="1" x14ac:dyDescent="0.3">
      <c r="A676" s="8"/>
      <c r="B676" s="8"/>
      <c r="C676" s="8"/>
      <c r="D676" s="8"/>
      <c r="E676" s="8"/>
      <c r="F676" s="8"/>
      <c r="G676" s="21"/>
      <c r="H676" s="12"/>
      <c r="I676" s="12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idden="1" x14ac:dyDescent="0.3">
      <c r="A677" s="8"/>
      <c r="B677" s="8"/>
      <c r="C677" s="8"/>
      <c r="D677" s="8"/>
      <c r="E677" s="8"/>
      <c r="F677" s="8"/>
      <c r="G677" s="21"/>
      <c r="H677" s="12"/>
      <c r="I677" s="12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idden="1" x14ac:dyDescent="0.3">
      <c r="A678" s="8"/>
      <c r="B678" s="8"/>
      <c r="C678" s="8"/>
      <c r="D678" s="8"/>
      <c r="E678" s="8"/>
      <c r="F678" s="8"/>
      <c r="G678" s="21"/>
      <c r="H678" s="12"/>
      <c r="I678" s="12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idden="1" x14ac:dyDescent="0.3">
      <c r="A679" s="8"/>
      <c r="B679" s="8"/>
      <c r="C679" s="8"/>
      <c r="D679" s="8"/>
      <c r="E679" s="8"/>
      <c r="F679" s="8"/>
      <c r="G679" s="21"/>
      <c r="H679" s="12"/>
      <c r="I679" s="12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idden="1" x14ac:dyDescent="0.3">
      <c r="G680" s="22"/>
      <c r="H680" s="6"/>
      <c r="I680" s="6"/>
    </row>
    <row r="681" spans="1:26" hidden="1" x14ac:dyDescent="0.3">
      <c r="G681" s="22"/>
      <c r="H681" s="6"/>
      <c r="I681" s="6"/>
    </row>
    <row r="682" spans="1:26" hidden="1" x14ac:dyDescent="0.3">
      <c r="G682" s="22"/>
      <c r="H682" s="6"/>
      <c r="I682" s="6"/>
    </row>
    <row r="683" spans="1:26" hidden="1" x14ac:dyDescent="0.3">
      <c r="G683" s="22"/>
      <c r="H683" s="6"/>
      <c r="I683" s="6"/>
    </row>
    <row r="684" spans="1:26" hidden="1" x14ac:dyDescent="0.3">
      <c r="G684" s="22"/>
      <c r="H684" s="6"/>
      <c r="I684" s="6"/>
    </row>
    <row r="685" spans="1:26" hidden="1" x14ac:dyDescent="0.3">
      <c r="G685" s="22"/>
      <c r="H685" s="6"/>
      <c r="I685" s="6"/>
    </row>
    <row r="686" spans="1:26" hidden="1" x14ac:dyDescent="0.3">
      <c r="G686" s="22"/>
      <c r="H686" s="6"/>
      <c r="I686" s="6"/>
    </row>
    <row r="687" spans="1:26" hidden="1" x14ac:dyDescent="0.3">
      <c r="G687" s="22"/>
      <c r="H687" s="6"/>
      <c r="I687" s="6"/>
    </row>
    <row r="688" spans="1:26" hidden="1" x14ac:dyDescent="0.3">
      <c r="G688" s="22"/>
      <c r="H688" s="6"/>
      <c r="I688" s="6"/>
    </row>
    <row r="689" spans="7:9" hidden="1" x14ac:dyDescent="0.3">
      <c r="G689" s="22"/>
      <c r="H689" s="6"/>
      <c r="I689" s="6"/>
    </row>
    <row r="690" spans="7:9" hidden="1" x14ac:dyDescent="0.3">
      <c r="G690" s="22"/>
      <c r="H690" s="6"/>
      <c r="I690" s="6"/>
    </row>
    <row r="691" spans="7:9" hidden="1" x14ac:dyDescent="0.3">
      <c r="G691" s="22"/>
      <c r="H691" s="6"/>
      <c r="I691" s="6"/>
    </row>
    <row r="692" spans="7:9" hidden="1" x14ac:dyDescent="0.3">
      <c r="G692" s="22"/>
      <c r="H692" s="6"/>
      <c r="I692" s="6"/>
    </row>
    <row r="693" spans="7:9" hidden="1" x14ac:dyDescent="0.3">
      <c r="G693" s="22"/>
      <c r="H693" s="6"/>
      <c r="I693" s="6"/>
    </row>
    <row r="694" spans="7:9" hidden="1" x14ac:dyDescent="0.3">
      <c r="G694" s="22"/>
      <c r="H694" s="6"/>
      <c r="I694" s="6"/>
    </row>
    <row r="695" spans="7:9" hidden="1" x14ac:dyDescent="0.3">
      <c r="G695" s="22"/>
      <c r="H695" s="6"/>
      <c r="I695" s="6"/>
    </row>
    <row r="696" spans="7:9" hidden="1" x14ac:dyDescent="0.3">
      <c r="G696" s="22"/>
      <c r="H696" s="6"/>
      <c r="I696" s="6"/>
    </row>
    <row r="697" spans="7:9" hidden="1" x14ac:dyDescent="0.3">
      <c r="G697" s="22"/>
      <c r="H697" s="6"/>
      <c r="I697" s="6"/>
    </row>
    <row r="698" spans="7:9" hidden="1" x14ac:dyDescent="0.3">
      <c r="G698" s="22"/>
      <c r="H698" s="6"/>
      <c r="I698" s="6"/>
    </row>
    <row r="699" spans="7:9" hidden="1" x14ac:dyDescent="0.3">
      <c r="G699" s="22"/>
      <c r="H699" s="6"/>
      <c r="I699" s="6"/>
    </row>
    <row r="700" spans="7:9" hidden="1" x14ac:dyDescent="0.3">
      <c r="G700" s="22"/>
      <c r="H700" s="6"/>
      <c r="I700" s="6"/>
    </row>
    <row r="701" spans="7:9" hidden="1" x14ac:dyDescent="0.3">
      <c r="G701" s="22"/>
      <c r="H701" s="6"/>
      <c r="I701" s="6"/>
    </row>
    <row r="702" spans="7:9" hidden="1" x14ac:dyDescent="0.3">
      <c r="G702" s="22"/>
      <c r="H702" s="6"/>
      <c r="I702" s="6"/>
    </row>
    <row r="703" spans="7:9" hidden="1" x14ac:dyDescent="0.3">
      <c r="G703" s="22"/>
      <c r="H703" s="6"/>
      <c r="I703" s="6"/>
    </row>
    <row r="704" spans="7:9" hidden="1" x14ac:dyDescent="0.3">
      <c r="G704" s="22"/>
      <c r="H704" s="6"/>
      <c r="I704" s="6"/>
    </row>
    <row r="705" spans="7:9" hidden="1" x14ac:dyDescent="0.3">
      <c r="G705" s="22"/>
      <c r="H705" s="6"/>
      <c r="I705" s="6"/>
    </row>
    <row r="706" spans="7:9" hidden="1" x14ac:dyDescent="0.3">
      <c r="G706" s="22"/>
      <c r="H706" s="6"/>
      <c r="I706" s="6"/>
    </row>
    <row r="707" spans="7:9" hidden="1" x14ac:dyDescent="0.3">
      <c r="G707" s="22"/>
      <c r="H707" s="6"/>
      <c r="I707" s="6"/>
    </row>
    <row r="708" spans="7:9" hidden="1" x14ac:dyDescent="0.3">
      <c r="G708" s="22"/>
      <c r="H708" s="6"/>
      <c r="I708" s="6"/>
    </row>
    <row r="709" spans="7:9" hidden="1" x14ac:dyDescent="0.3">
      <c r="G709" s="22"/>
      <c r="H709" s="6"/>
      <c r="I709" s="6"/>
    </row>
    <row r="710" spans="7:9" hidden="1" x14ac:dyDescent="0.3">
      <c r="G710" s="22"/>
      <c r="H710" s="6"/>
      <c r="I710" s="6"/>
    </row>
    <row r="711" spans="7:9" hidden="1" x14ac:dyDescent="0.3">
      <c r="G711" s="22"/>
      <c r="H711" s="6"/>
      <c r="I711" s="6"/>
    </row>
    <row r="712" spans="7:9" hidden="1" x14ac:dyDescent="0.3">
      <c r="G712" s="22"/>
      <c r="H712" s="6"/>
      <c r="I712" s="6"/>
    </row>
    <row r="713" spans="7:9" hidden="1" x14ac:dyDescent="0.3">
      <c r="G713" s="22"/>
      <c r="H713" s="6"/>
      <c r="I713" s="6"/>
    </row>
    <row r="714" spans="7:9" hidden="1" x14ac:dyDescent="0.3">
      <c r="G714" s="22"/>
      <c r="H714" s="6"/>
      <c r="I714" s="6"/>
    </row>
    <row r="715" spans="7:9" hidden="1" x14ac:dyDescent="0.3">
      <c r="G715" s="22"/>
      <c r="H715" s="6"/>
      <c r="I715" s="6"/>
    </row>
    <row r="716" spans="7:9" hidden="1" x14ac:dyDescent="0.3">
      <c r="G716" s="22"/>
      <c r="H716" s="6"/>
      <c r="I716" s="6"/>
    </row>
    <row r="717" spans="7:9" hidden="1" x14ac:dyDescent="0.3">
      <c r="G717" s="22"/>
      <c r="H717" s="6"/>
      <c r="I717" s="6"/>
    </row>
    <row r="718" spans="7:9" hidden="1" x14ac:dyDescent="0.3">
      <c r="G718" s="22"/>
      <c r="H718" s="6"/>
      <c r="I718" s="6"/>
    </row>
    <row r="719" spans="7:9" hidden="1" x14ac:dyDescent="0.3">
      <c r="G719" s="22"/>
      <c r="H719" s="6"/>
      <c r="I719" s="6"/>
    </row>
    <row r="720" spans="7:9" hidden="1" x14ac:dyDescent="0.3">
      <c r="G720" s="22"/>
      <c r="H720" s="6"/>
      <c r="I720" s="6"/>
    </row>
    <row r="721" spans="7:9" hidden="1" x14ac:dyDescent="0.3">
      <c r="G721" s="22"/>
      <c r="H721" s="6"/>
      <c r="I721" s="6"/>
    </row>
    <row r="722" spans="7:9" hidden="1" x14ac:dyDescent="0.3">
      <c r="G722" s="22"/>
      <c r="H722" s="6"/>
      <c r="I722" s="6"/>
    </row>
    <row r="723" spans="7:9" hidden="1" x14ac:dyDescent="0.3">
      <c r="G723" s="22"/>
      <c r="H723" s="6"/>
      <c r="I723" s="6"/>
    </row>
    <row r="724" spans="7:9" hidden="1" x14ac:dyDescent="0.3">
      <c r="G724" s="22"/>
      <c r="H724" s="6"/>
      <c r="I724" s="6"/>
    </row>
    <row r="725" spans="7:9" hidden="1" x14ac:dyDescent="0.3">
      <c r="G725" s="22"/>
      <c r="H725" s="6"/>
      <c r="I725" s="6"/>
    </row>
    <row r="726" spans="7:9" hidden="1" x14ac:dyDescent="0.3">
      <c r="G726" s="22"/>
      <c r="H726" s="6"/>
      <c r="I726" s="6"/>
    </row>
    <row r="727" spans="7:9" hidden="1" x14ac:dyDescent="0.3">
      <c r="G727" s="22"/>
      <c r="H727" s="6"/>
      <c r="I727" s="6"/>
    </row>
    <row r="728" spans="7:9" hidden="1" x14ac:dyDescent="0.3">
      <c r="G728" s="22"/>
      <c r="H728" s="6"/>
      <c r="I728" s="6"/>
    </row>
    <row r="729" spans="7:9" hidden="1" x14ac:dyDescent="0.3">
      <c r="G729" s="22"/>
      <c r="H729" s="6"/>
      <c r="I729" s="6"/>
    </row>
    <row r="730" spans="7:9" hidden="1" x14ac:dyDescent="0.3">
      <c r="G730" s="22"/>
      <c r="H730" s="6"/>
      <c r="I730" s="6"/>
    </row>
    <row r="731" spans="7:9" hidden="1" x14ac:dyDescent="0.3">
      <c r="G731" s="22"/>
      <c r="H731" s="6"/>
      <c r="I731" s="6"/>
    </row>
    <row r="732" spans="7:9" hidden="1" x14ac:dyDescent="0.3">
      <c r="G732" s="22"/>
      <c r="H732" s="6"/>
      <c r="I732" s="6"/>
    </row>
    <row r="733" spans="7:9" hidden="1" x14ac:dyDescent="0.3">
      <c r="G733" s="22"/>
      <c r="H733" s="6"/>
      <c r="I733" s="6"/>
    </row>
    <row r="734" spans="7:9" hidden="1" x14ac:dyDescent="0.3">
      <c r="G734" s="22"/>
      <c r="H734" s="6"/>
      <c r="I734" s="6"/>
    </row>
    <row r="735" spans="7:9" hidden="1" x14ac:dyDescent="0.3">
      <c r="G735" s="22"/>
      <c r="H735" s="6"/>
      <c r="I735" s="6"/>
    </row>
    <row r="736" spans="7:9" hidden="1" x14ac:dyDescent="0.3">
      <c r="G736" s="22"/>
      <c r="H736" s="6"/>
      <c r="I736" s="6"/>
    </row>
    <row r="737" spans="7:9" hidden="1" x14ac:dyDescent="0.3">
      <c r="G737" s="22"/>
      <c r="H737" s="6"/>
      <c r="I737" s="6"/>
    </row>
    <row r="738" spans="7:9" hidden="1" x14ac:dyDescent="0.3">
      <c r="G738" s="22"/>
      <c r="H738" s="6"/>
      <c r="I738" s="6"/>
    </row>
    <row r="739" spans="7:9" hidden="1" x14ac:dyDescent="0.3">
      <c r="G739" s="22"/>
      <c r="H739" s="6"/>
      <c r="I739" s="6"/>
    </row>
    <row r="740" spans="7:9" hidden="1" x14ac:dyDescent="0.3">
      <c r="G740" s="22"/>
      <c r="H740" s="6"/>
      <c r="I740" s="6"/>
    </row>
    <row r="741" spans="7:9" hidden="1" x14ac:dyDescent="0.3">
      <c r="G741" s="22"/>
      <c r="H741" s="6"/>
      <c r="I741" s="6"/>
    </row>
    <row r="742" spans="7:9" hidden="1" x14ac:dyDescent="0.3">
      <c r="G742" s="22"/>
      <c r="H742" s="6"/>
      <c r="I742" s="6"/>
    </row>
    <row r="743" spans="7:9" hidden="1" x14ac:dyDescent="0.3">
      <c r="G743" s="22"/>
      <c r="H743" s="6"/>
      <c r="I743" s="6"/>
    </row>
    <row r="744" spans="7:9" hidden="1" x14ac:dyDescent="0.3">
      <c r="G744" s="22"/>
      <c r="H744" s="6"/>
      <c r="I744" s="6"/>
    </row>
    <row r="1001" x14ac:dyDescent="0.3"/>
    <row r="1002" x14ac:dyDescent="0.3"/>
    <row r="1003" x14ac:dyDescent="0.3"/>
    <row r="1004" x14ac:dyDescent="0.3"/>
    <row r="1005" x14ac:dyDescent="0.3"/>
  </sheetData>
  <mergeCells count="163">
    <mergeCell ref="B11:H11"/>
    <mergeCell ref="F14:H14"/>
    <mergeCell ref="F15:H15"/>
    <mergeCell ref="F16:H16"/>
    <mergeCell ref="F17:H17"/>
    <mergeCell ref="F18:H18"/>
    <mergeCell ref="B1:C1"/>
    <mergeCell ref="E1:F1"/>
    <mergeCell ref="B2:V2"/>
    <mergeCell ref="B3:V3"/>
    <mergeCell ref="B7:H7"/>
    <mergeCell ref="B9:H9"/>
    <mergeCell ref="F25:H25"/>
    <mergeCell ref="F26:H26"/>
    <mergeCell ref="F27:H27"/>
    <mergeCell ref="F28:G28"/>
    <mergeCell ref="F29:G29"/>
    <mergeCell ref="F30:G30"/>
    <mergeCell ref="F19:H19"/>
    <mergeCell ref="F20:H20"/>
    <mergeCell ref="F21:H21"/>
    <mergeCell ref="F22:H22"/>
    <mergeCell ref="F23:H23"/>
    <mergeCell ref="F24:H24"/>
    <mergeCell ref="B60:D60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73:D73"/>
    <mergeCell ref="B77:V77"/>
    <mergeCell ref="H1:I1"/>
    <mergeCell ref="B79:E79"/>
    <mergeCell ref="B80:E80"/>
    <mergeCell ref="B81:E81"/>
    <mergeCell ref="I79:P79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D191:E191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103:E103"/>
    <mergeCell ref="D104:E104"/>
    <mergeCell ref="D105:E105"/>
    <mergeCell ref="D106:E106"/>
    <mergeCell ref="D107:E107"/>
    <mergeCell ref="D108:E108"/>
    <mergeCell ref="D97:E97"/>
    <mergeCell ref="D98:E98"/>
    <mergeCell ref="D99:E99"/>
    <mergeCell ref="D100:E100"/>
    <mergeCell ref="D101:E101"/>
    <mergeCell ref="D102:E102"/>
    <mergeCell ref="D115:E115"/>
    <mergeCell ref="D116:E116"/>
    <mergeCell ref="D117:E117"/>
    <mergeCell ref="D118:E118"/>
    <mergeCell ref="D119:E119"/>
    <mergeCell ref="D120:E120"/>
    <mergeCell ref="D109:E109"/>
    <mergeCell ref="D110:E110"/>
    <mergeCell ref="D111:E111"/>
    <mergeCell ref="D112:E112"/>
    <mergeCell ref="D113:E113"/>
    <mergeCell ref="D114:E114"/>
    <mergeCell ref="D127:E127"/>
    <mergeCell ref="D128:E128"/>
    <mergeCell ref="D129:E129"/>
    <mergeCell ref="D130:E130"/>
    <mergeCell ref="D131:E131"/>
    <mergeCell ref="D132:E132"/>
    <mergeCell ref="D121:E121"/>
    <mergeCell ref="D122:E122"/>
    <mergeCell ref="D123:E123"/>
    <mergeCell ref="D124:E124"/>
    <mergeCell ref="D125:E125"/>
    <mergeCell ref="D126:E126"/>
    <mergeCell ref="D139:E139"/>
    <mergeCell ref="D140:E140"/>
    <mergeCell ref="D141:E141"/>
    <mergeCell ref="D142:E142"/>
    <mergeCell ref="D143:E143"/>
    <mergeCell ref="D144:E144"/>
    <mergeCell ref="D133:E133"/>
    <mergeCell ref="D134:E134"/>
    <mergeCell ref="D135:E135"/>
    <mergeCell ref="D136:E136"/>
    <mergeCell ref="D137:E137"/>
    <mergeCell ref="D138:E138"/>
    <mergeCell ref="D151:E151"/>
    <mergeCell ref="D152:E152"/>
    <mergeCell ref="D153:E153"/>
    <mergeCell ref="D154:E154"/>
    <mergeCell ref="D155:E155"/>
    <mergeCell ref="D156:E156"/>
    <mergeCell ref="D145:E145"/>
    <mergeCell ref="D146:E146"/>
    <mergeCell ref="D147:E147"/>
    <mergeCell ref="D148:E148"/>
    <mergeCell ref="D149:E149"/>
    <mergeCell ref="D150:E150"/>
    <mergeCell ref="D163:E163"/>
    <mergeCell ref="D164:E164"/>
    <mergeCell ref="D165:E165"/>
    <mergeCell ref="D166:E166"/>
    <mergeCell ref="D167:E167"/>
    <mergeCell ref="D168:E168"/>
    <mergeCell ref="D157:E157"/>
    <mergeCell ref="D158:E158"/>
    <mergeCell ref="D159:E159"/>
    <mergeCell ref="D160:E160"/>
    <mergeCell ref="D161:E161"/>
    <mergeCell ref="D162:E162"/>
    <mergeCell ref="D175:E175"/>
    <mergeCell ref="D176:E176"/>
    <mergeCell ref="D177:E177"/>
    <mergeCell ref="D178:E178"/>
    <mergeCell ref="D179:E179"/>
    <mergeCell ref="D180:E180"/>
    <mergeCell ref="D169:E169"/>
    <mergeCell ref="D170:E170"/>
    <mergeCell ref="D171:E171"/>
    <mergeCell ref="D172:E172"/>
    <mergeCell ref="D173:E173"/>
    <mergeCell ref="D174:E174"/>
    <mergeCell ref="D187:E187"/>
    <mergeCell ref="D188:E188"/>
    <mergeCell ref="D189:E189"/>
    <mergeCell ref="D190:E190"/>
    <mergeCell ref="D181:E181"/>
    <mergeCell ref="D182:E182"/>
    <mergeCell ref="D183:E183"/>
    <mergeCell ref="D184:E184"/>
    <mergeCell ref="D185:E185"/>
    <mergeCell ref="D186:E186"/>
  </mergeCells>
  <hyperlinks>
    <hyperlink ref="B1:C1" location="A2:A2" tooltip="Klikni na prechod ku Kryciemu listu..." display="Krycí list rozpočtu" xr:uid="{2300DE2E-E28C-49E1-9D89-7030A3BB5381}"/>
    <hyperlink ref="E1:F1" location="A44:A44" tooltip="Klikni na prechod ku rekapitulácii..." display="Rekapitulácia rozpočtu" xr:uid="{C1D13607-BA5C-4E75-953E-EDE9CCB06CAA}"/>
    <hyperlink ref="H1:I1" location="B77:B77" tooltip="Klikni na prechod k Rozpočet..." display="Rozpočet" xr:uid="{C2514E34-B1C5-4830-BA21-BA19504C704E}"/>
  </hyperlink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Technické vybavenie zariadenia na zber odpadu v Trstenej - neoprávnené výdavky - logický celok č.7 / SO 02 elektrika + optika pre váhu a brány</oddHeader>
    <oddFooter>&amp;RStrana &amp;P z &amp;N    &amp;L&amp;7Spracované systémom Systematic® Kalkulus, tel.: 051 77 10 585</oddFooter>
  </headerFooter>
  <rowBreaks count="2" manualBreakCount="2">
    <brk id="40" max="16383" man="1"/>
    <brk id="7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3EF78-F4C6-4E8E-B9B3-795D8016D965}">
  <dimension ref="A1:AA1005"/>
  <sheetViews>
    <sheetView workbookViewId="0">
      <pane ySplit="1" topLeftCell="A116" activePane="bottomLeft" state="frozen"/>
      <selection pane="bottomLeft" activeCell="A44" sqref="A44"/>
    </sheetView>
  </sheetViews>
  <sheetFormatPr defaultColWidth="0" defaultRowHeight="14.4" zeroHeight="1" x14ac:dyDescent="0.3"/>
  <cols>
    <col min="1" max="1" width="1.5546875" customWidth="1"/>
    <col min="2" max="2" width="4.5546875" customWidth="1"/>
    <col min="3" max="3" width="12.5546875" customWidth="1"/>
    <col min="4" max="5" width="22.5546875" customWidth="1"/>
    <col min="6" max="7" width="9.5546875" customWidth="1"/>
    <col min="8" max="8" width="12.5546875" customWidth="1"/>
    <col min="9" max="9" width="10.5546875" customWidth="1"/>
    <col min="10" max="10" width="10.5546875" hidden="1" customWidth="1"/>
    <col min="11" max="15" width="0" hidden="1" customWidth="1"/>
    <col min="16" max="16" width="9.5546875" customWidth="1"/>
    <col min="17" max="18" width="0" hidden="1" customWidth="1"/>
    <col min="19" max="19" width="9.5546875" customWidth="1"/>
    <col min="20" max="21" width="0" hidden="1" customWidth="1"/>
    <col min="22" max="22" width="7.5546875" customWidth="1"/>
    <col min="23" max="23" width="2.5546875" customWidth="1"/>
    <col min="24" max="26" width="0" hidden="1" customWidth="1"/>
    <col min="27" max="27" width="8.6640625" hidden="1" customWidth="1"/>
  </cols>
  <sheetData>
    <row r="1" spans="1:26" ht="35.1" customHeight="1" x14ac:dyDescent="0.3">
      <c r="A1" s="23"/>
      <c r="B1" s="334" t="s">
        <v>0</v>
      </c>
      <c r="C1" s="335"/>
      <c r="D1" s="24"/>
      <c r="E1" s="336" t="s">
        <v>41</v>
      </c>
      <c r="F1" s="337"/>
      <c r="G1" s="25"/>
      <c r="H1" s="297" t="s">
        <v>53</v>
      </c>
      <c r="I1" s="298"/>
      <c r="J1" s="26"/>
      <c r="K1" s="26"/>
      <c r="L1" s="26"/>
      <c r="M1" s="26"/>
      <c r="N1" s="26"/>
      <c r="O1" s="26"/>
      <c r="P1" s="26"/>
      <c r="Q1" s="24"/>
      <c r="R1" s="24"/>
      <c r="S1" s="24"/>
      <c r="T1" s="24"/>
      <c r="U1" s="24"/>
      <c r="V1" s="24"/>
      <c r="W1" s="27">
        <v>30.126000000000001</v>
      </c>
      <c r="X1" s="13"/>
      <c r="Y1" s="13"/>
      <c r="Z1" s="13"/>
    </row>
    <row r="2" spans="1:26" ht="35.1" customHeight="1" x14ac:dyDescent="0.3">
      <c r="A2" s="28"/>
      <c r="B2" s="316" t="s">
        <v>0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9"/>
      <c r="W2" s="27"/>
      <c r="X2" s="13"/>
      <c r="Y2" s="13"/>
      <c r="Z2" s="13"/>
    </row>
    <row r="3" spans="1:26" ht="20.100000000000001" customHeight="1" x14ac:dyDescent="0.3">
      <c r="A3" s="28"/>
      <c r="B3" s="340" t="s">
        <v>1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2"/>
      <c r="W3" s="27"/>
      <c r="X3" s="13"/>
      <c r="Y3" s="13"/>
      <c r="Z3" s="13"/>
    </row>
    <row r="4" spans="1:26" ht="20.100000000000001" customHeight="1" x14ac:dyDescent="0.3">
      <c r="A4" s="28"/>
      <c r="B4" s="29" t="s">
        <v>272</v>
      </c>
      <c r="C4" s="30"/>
      <c r="D4" s="31"/>
      <c r="E4" s="31"/>
      <c r="F4" s="31" t="s">
        <v>3</v>
      </c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2"/>
      <c r="W4" s="27"/>
      <c r="X4" s="13"/>
      <c r="Y4" s="13"/>
      <c r="Z4" s="13"/>
    </row>
    <row r="5" spans="1:26" ht="20.100000000000001" customHeight="1" x14ac:dyDescent="0.3">
      <c r="A5" s="33"/>
      <c r="B5" s="34"/>
      <c r="C5" s="30"/>
      <c r="D5" s="31"/>
      <c r="E5" s="31"/>
      <c r="F5" s="31" t="s">
        <v>4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2"/>
      <c r="W5" s="27"/>
      <c r="X5" s="13"/>
      <c r="Y5" s="13"/>
      <c r="Z5" s="13"/>
    </row>
    <row r="6" spans="1:26" ht="20.100000000000001" customHeight="1" x14ac:dyDescent="0.3">
      <c r="A6" s="33"/>
      <c r="B6" s="34" t="s">
        <v>5</v>
      </c>
      <c r="C6" s="30"/>
      <c r="D6" s="31" t="s">
        <v>6</v>
      </c>
      <c r="E6" s="31"/>
      <c r="F6" s="31" t="s">
        <v>7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2"/>
      <c r="W6" s="27"/>
      <c r="X6" s="13"/>
      <c r="Y6" s="13"/>
      <c r="Z6" s="13"/>
    </row>
    <row r="7" spans="1:26" ht="20.100000000000001" customHeight="1" x14ac:dyDescent="0.3">
      <c r="A7" s="33"/>
      <c r="B7" s="343" t="s">
        <v>348</v>
      </c>
      <c r="C7" s="344"/>
      <c r="D7" s="344"/>
      <c r="E7" s="344"/>
      <c r="F7" s="344"/>
      <c r="G7" s="344"/>
      <c r="H7" s="345"/>
      <c r="I7" s="30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2"/>
      <c r="W7" s="27"/>
      <c r="X7" s="13"/>
      <c r="Y7" s="13"/>
      <c r="Z7" s="13"/>
    </row>
    <row r="8" spans="1:26" ht="20.100000000000001" customHeight="1" x14ac:dyDescent="0.3">
      <c r="A8" s="33"/>
      <c r="B8" s="35" t="s">
        <v>10</v>
      </c>
      <c r="C8" s="36"/>
      <c r="D8" s="37"/>
      <c r="E8" s="37"/>
      <c r="F8" s="37" t="s">
        <v>11</v>
      </c>
      <c r="G8" s="37"/>
      <c r="H8" s="37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2"/>
      <c r="W8" s="27"/>
      <c r="X8" s="13"/>
      <c r="Y8" s="13"/>
      <c r="Z8" s="13"/>
    </row>
    <row r="9" spans="1:26" ht="20.100000000000001" customHeight="1" x14ac:dyDescent="0.3">
      <c r="A9" s="33"/>
      <c r="B9" s="282" t="s">
        <v>12</v>
      </c>
      <c r="C9" s="283"/>
      <c r="D9" s="283"/>
      <c r="E9" s="283"/>
      <c r="F9" s="283"/>
      <c r="G9" s="283"/>
      <c r="H9" s="284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2"/>
      <c r="W9" s="27"/>
      <c r="X9" s="13"/>
      <c r="Y9" s="13"/>
      <c r="Z9" s="13"/>
    </row>
    <row r="10" spans="1:26" ht="20.100000000000001" customHeight="1" x14ac:dyDescent="0.3">
      <c r="A10" s="33"/>
      <c r="B10" s="34" t="s">
        <v>10</v>
      </c>
      <c r="C10" s="30"/>
      <c r="D10" s="31"/>
      <c r="E10" s="31"/>
      <c r="F10" s="31" t="s">
        <v>11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2"/>
      <c r="W10" s="27"/>
      <c r="X10" s="13"/>
      <c r="Y10" s="13"/>
      <c r="Z10" s="13"/>
    </row>
    <row r="11" spans="1:26" ht="20.100000000000001" customHeight="1" x14ac:dyDescent="0.3">
      <c r="A11" s="33"/>
      <c r="B11" s="343" t="s">
        <v>13</v>
      </c>
      <c r="C11" s="344"/>
      <c r="D11" s="344"/>
      <c r="E11" s="344"/>
      <c r="F11" s="344"/>
      <c r="G11" s="344"/>
      <c r="H11" s="345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2"/>
      <c r="W11" s="27"/>
      <c r="X11" s="13"/>
      <c r="Y11" s="13"/>
      <c r="Z11" s="13"/>
    </row>
    <row r="12" spans="1:26" ht="20.100000000000001" customHeight="1" x14ac:dyDescent="0.3">
      <c r="A12" s="33"/>
      <c r="B12" s="34" t="s">
        <v>10</v>
      </c>
      <c r="C12" s="30"/>
      <c r="D12" s="31"/>
      <c r="E12" s="31"/>
      <c r="F12" s="31" t="s">
        <v>11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2"/>
      <c r="W12" s="27"/>
      <c r="X12" s="13"/>
      <c r="Y12" s="13"/>
      <c r="Z12" s="13"/>
    </row>
    <row r="13" spans="1:26" ht="20.100000000000001" customHeight="1" x14ac:dyDescent="0.3">
      <c r="A13" s="33"/>
      <c r="B13" s="38"/>
      <c r="C13" s="39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1"/>
      <c r="W13" s="27"/>
      <c r="X13" s="13"/>
      <c r="Y13" s="13"/>
      <c r="Z13" s="13"/>
    </row>
    <row r="14" spans="1:26" ht="20.100000000000001" customHeight="1" x14ac:dyDescent="0.3">
      <c r="A14" s="33"/>
      <c r="B14" s="42" t="s">
        <v>14</v>
      </c>
      <c r="C14" s="43" t="s">
        <v>15</v>
      </c>
      <c r="D14" s="44" t="s">
        <v>16</v>
      </c>
      <c r="E14" s="45" t="s">
        <v>17</v>
      </c>
      <c r="F14" s="273" t="s">
        <v>18</v>
      </c>
      <c r="G14" s="256"/>
      <c r="H14" s="325"/>
      <c r="I14" s="46"/>
      <c r="J14" s="46"/>
      <c r="K14" s="46"/>
      <c r="L14" s="46"/>
      <c r="M14" s="46"/>
      <c r="N14" s="46"/>
      <c r="O14" s="47"/>
      <c r="P14" s="48">
        <v>0</v>
      </c>
      <c r="Q14" s="49"/>
      <c r="R14" s="50"/>
      <c r="S14" s="50"/>
      <c r="T14" s="50"/>
      <c r="U14" s="50"/>
      <c r="V14" s="51"/>
      <c r="W14" s="27"/>
      <c r="X14" s="13"/>
      <c r="Y14" s="13"/>
      <c r="Z14" s="13"/>
    </row>
    <row r="15" spans="1:26" ht="20.100000000000001" customHeight="1" x14ac:dyDescent="0.3">
      <c r="A15" s="33"/>
      <c r="B15" s="52" t="s">
        <v>19</v>
      </c>
      <c r="C15" s="53">
        <f>'SO 03 brány5884'!E60</f>
        <v>0</v>
      </c>
      <c r="D15" s="54">
        <f>'SO 03 brány5884'!F60</f>
        <v>0</v>
      </c>
      <c r="E15" s="55">
        <f>'SO 03 brány5884'!G60</f>
        <v>0</v>
      </c>
      <c r="F15" s="263"/>
      <c r="G15" s="258"/>
      <c r="H15" s="327"/>
      <c r="I15" s="56"/>
      <c r="J15" s="56"/>
      <c r="K15" s="56"/>
      <c r="L15" s="56"/>
      <c r="M15" s="56"/>
      <c r="N15" s="56"/>
      <c r="O15" s="57"/>
      <c r="P15" s="58"/>
      <c r="Q15" s="36"/>
      <c r="R15" s="37"/>
      <c r="S15" s="37"/>
      <c r="T15" s="37"/>
      <c r="U15" s="37"/>
      <c r="V15" s="59"/>
      <c r="W15" s="27"/>
      <c r="X15" s="13"/>
      <c r="Y15" s="13"/>
      <c r="Z15" s="13"/>
    </row>
    <row r="16" spans="1:26" ht="20.100000000000001" customHeight="1" x14ac:dyDescent="0.3">
      <c r="A16" s="33"/>
      <c r="B16" s="60" t="s">
        <v>20</v>
      </c>
      <c r="C16" s="61">
        <f>'SO 03 brány5884'!E65</f>
        <v>0</v>
      </c>
      <c r="D16" s="11">
        <f>'SO 03 brány5884'!F65</f>
        <v>0</v>
      </c>
      <c r="E16" s="62">
        <f>'SO 03 brány5884'!G65</f>
        <v>0</v>
      </c>
      <c r="F16" s="267" t="s">
        <v>21</v>
      </c>
      <c r="G16" s="268"/>
      <c r="H16" s="284"/>
      <c r="I16" s="63"/>
      <c r="J16" s="63"/>
      <c r="K16" s="63"/>
      <c r="L16" s="63"/>
      <c r="M16" s="63"/>
      <c r="N16" s="63"/>
      <c r="O16" s="64"/>
      <c r="P16" s="65">
        <f>(SUM(Z82:Z129))</f>
        <v>0</v>
      </c>
      <c r="Q16" s="66"/>
      <c r="R16" s="67"/>
      <c r="S16" s="67"/>
      <c r="T16" s="67"/>
      <c r="U16" s="67"/>
      <c r="V16" s="68"/>
      <c r="W16" s="27"/>
      <c r="X16" s="13"/>
      <c r="Y16" s="13"/>
      <c r="Z16" s="13"/>
    </row>
    <row r="17" spans="1:26" ht="20.100000000000001" customHeight="1" x14ac:dyDescent="0.3">
      <c r="A17" s="33"/>
      <c r="B17" s="52" t="s">
        <v>22</v>
      </c>
      <c r="C17" s="53"/>
      <c r="D17" s="54"/>
      <c r="E17" s="55"/>
      <c r="F17" s="265" t="s">
        <v>23</v>
      </c>
      <c r="G17" s="266"/>
      <c r="H17" s="346"/>
      <c r="I17" s="56"/>
      <c r="J17" s="56"/>
      <c r="K17" s="56"/>
      <c r="L17" s="56"/>
      <c r="M17" s="56"/>
      <c r="N17" s="56"/>
      <c r="O17" s="57"/>
      <c r="P17" s="58">
        <v>0</v>
      </c>
      <c r="Q17" s="36"/>
      <c r="R17" s="37"/>
      <c r="S17" s="37"/>
      <c r="T17" s="37"/>
      <c r="U17" s="37"/>
      <c r="V17" s="59"/>
      <c r="W17" s="27"/>
      <c r="X17" s="13"/>
      <c r="Y17" s="13"/>
      <c r="Z17" s="13"/>
    </row>
    <row r="18" spans="1:26" ht="20.100000000000001" customHeight="1" x14ac:dyDescent="0.3">
      <c r="A18" s="33"/>
      <c r="B18" s="69" t="s">
        <v>24</v>
      </c>
      <c r="C18" s="70"/>
      <c r="D18" s="71"/>
      <c r="E18" s="72"/>
      <c r="F18" s="267"/>
      <c r="G18" s="268"/>
      <c r="H18" s="284"/>
      <c r="I18" s="73"/>
      <c r="J18" s="73"/>
      <c r="K18" s="73"/>
      <c r="L18" s="73"/>
      <c r="M18" s="73"/>
      <c r="N18" s="73"/>
      <c r="O18" s="74"/>
      <c r="P18" s="75"/>
      <c r="Q18" s="30"/>
      <c r="R18" s="31"/>
      <c r="S18" s="31"/>
      <c r="T18" s="31"/>
      <c r="U18" s="31"/>
      <c r="V18" s="32"/>
      <c r="W18" s="27"/>
      <c r="X18" s="13"/>
      <c r="Y18" s="13"/>
      <c r="Z18" s="13"/>
    </row>
    <row r="19" spans="1:26" ht="20.100000000000001" customHeight="1" x14ac:dyDescent="0.3">
      <c r="A19" s="33"/>
      <c r="B19" s="69" t="s">
        <v>25</v>
      </c>
      <c r="C19" s="76"/>
      <c r="D19" s="77"/>
      <c r="E19" s="72"/>
      <c r="F19" s="269"/>
      <c r="G19" s="270"/>
      <c r="H19" s="324"/>
      <c r="I19" s="73"/>
      <c r="J19" s="73"/>
      <c r="K19" s="73"/>
      <c r="L19" s="73"/>
      <c r="M19" s="73"/>
      <c r="N19" s="73"/>
      <c r="O19" s="74"/>
      <c r="P19" s="75"/>
      <c r="Q19" s="30"/>
      <c r="R19" s="31"/>
      <c r="S19" s="31"/>
      <c r="T19" s="31"/>
      <c r="U19" s="31"/>
      <c r="V19" s="32"/>
      <c r="W19" s="27"/>
      <c r="X19" s="13"/>
      <c r="Y19" s="13"/>
      <c r="Z19" s="13"/>
    </row>
    <row r="20" spans="1:26" ht="20.100000000000001" customHeight="1" x14ac:dyDescent="0.3">
      <c r="A20" s="33"/>
      <c r="B20" s="78" t="s">
        <v>26</v>
      </c>
      <c r="C20" s="79"/>
      <c r="D20" s="80"/>
      <c r="E20" s="81">
        <f>SUM(E15:E19)</f>
        <v>0</v>
      </c>
      <c r="F20" s="261" t="s">
        <v>26</v>
      </c>
      <c r="G20" s="256"/>
      <c r="H20" s="325"/>
      <c r="I20" s="46"/>
      <c r="J20" s="46"/>
      <c r="K20" s="46"/>
      <c r="L20" s="46"/>
      <c r="M20" s="46"/>
      <c r="N20" s="46"/>
      <c r="O20" s="47"/>
      <c r="P20" s="82">
        <f>SUM(P14:P19)</f>
        <v>0</v>
      </c>
      <c r="Q20" s="49"/>
      <c r="R20" s="50"/>
      <c r="S20" s="50"/>
      <c r="T20" s="50"/>
      <c r="U20" s="50"/>
      <c r="V20" s="51"/>
      <c r="W20" s="27"/>
      <c r="X20" s="13"/>
      <c r="Y20" s="13"/>
      <c r="Z20" s="13"/>
    </row>
    <row r="21" spans="1:26" ht="20.100000000000001" customHeight="1" x14ac:dyDescent="0.3">
      <c r="A21" s="33"/>
      <c r="B21" s="35" t="s">
        <v>27</v>
      </c>
      <c r="C21" s="83"/>
      <c r="D21" s="57"/>
      <c r="E21" s="57">
        <f>((E15*U22*0)+(E16*V22*0)+(E17*W22*0))/100</f>
        <v>0</v>
      </c>
      <c r="F21" s="271" t="s">
        <v>28</v>
      </c>
      <c r="G21" s="268"/>
      <c r="H21" s="284"/>
      <c r="I21" s="56"/>
      <c r="J21" s="56"/>
      <c r="K21" s="56"/>
      <c r="L21" s="56"/>
      <c r="M21" s="56"/>
      <c r="N21" s="56"/>
      <c r="O21" s="57"/>
      <c r="P21" s="58">
        <f>((E15*X22*0)+(E16*Y22*0)+(E17*Z22*0))/100</f>
        <v>0</v>
      </c>
      <c r="Q21" s="36"/>
      <c r="R21" s="37"/>
      <c r="S21" s="37"/>
      <c r="T21" s="37"/>
      <c r="U21" s="37"/>
      <c r="V21" s="59"/>
      <c r="W21" s="27"/>
      <c r="X21" s="13"/>
      <c r="Y21" s="13"/>
      <c r="Z21" s="13"/>
    </row>
    <row r="22" spans="1:26" ht="20.100000000000001" customHeight="1" x14ac:dyDescent="0.3">
      <c r="A22" s="33"/>
      <c r="B22" s="34" t="s">
        <v>29</v>
      </c>
      <c r="C22" s="84"/>
      <c r="D22" s="74"/>
      <c r="E22" s="74">
        <f>((E15*U23*0)+(E16*V23*0)+(E17*W23*0))/100</f>
        <v>0</v>
      </c>
      <c r="F22" s="271" t="s">
        <v>30</v>
      </c>
      <c r="G22" s="268"/>
      <c r="H22" s="284"/>
      <c r="I22" s="73"/>
      <c r="J22" s="73"/>
      <c r="K22" s="73"/>
      <c r="L22" s="73"/>
      <c r="M22" s="73"/>
      <c r="N22" s="73"/>
      <c r="O22" s="74"/>
      <c r="P22" s="75">
        <f>((E15*X23*0)+(E16*Y23*0)+(E17*Z23*0))/100</f>
        <v>0</v>
      </c>
      <c r="Q22" s="30"/>
      <c r="R22" s="31"/>
      <c r="S22" s="31"/>
      <c r="T22" s="31"/>
      <c r="U22" s="31">
        <v>1</v>
      </c>
      <c r="V22" s="85">
        <v>1</v>
      </c>
      <c r="W22" s="27">
        <v>1</v>
      </c>
      <c r="X22" s="13">
        <v>1</v>
      </c>
      <c r="Y22" s="13">
        <v>1</v>
      </c>
      <c r="Z22" s="13">
        <v>1</v>
      </c>
    </row>
    <row r="23" spans="1:26" ht="20.100000000000001" customHeight="1" x14ac:dyDescent="0.3">
      <c r="A23" s="33"/>
      <c r="B23" s="34" t="s">
        <v>31</v>
      </c>
      <c r="C23" s="84"/>
      <c r="D23" s="74"/>
      <c r="E23" s="74">
        <f>((E15*U24*0)+(E16*V24*0)+(E17*W24*0))/100</f>
        <v>0</v>
      </c>
      <c r="F23" s="271" t="s">
        <v>32</v>
      </c>
      <c r="G23" s="268"/>
      <c r="H23" s="284"/>
      <c r="I23" s="73"/>
      <c r="J23" s="73"/>
      <c r="K23" s="73"/>
      <c r="L23" s="73"/>
      <c r="M23" s="73"/>
      <c r="N23" s="73"/>
      <c r="O23" s="74"/>
      <c r="P23" s="75">
        <f>((E15*X24*0)+(E16*Y24*0)+(E17*Z24*0))/100</f>
        <v>0</v>
      </c>
      <c r="Q23" s="30"/>
      <c r="R23" s="31"/>
      <c r="S23" s="31"/>
      <c r="T23" s="31"/>
      <c r="U23" s="31">
        <v>1</v>
      </c>
      <c r="V23" s="85">
        <v>1</v>
      </c>
      <c r="W23" s="27">
        <v>0</v>
      </c>
      <c r="X23" s="13">
        <v>1</v>
      </c>
      <c r="Y23" s="13">
        <v>1</v>
      </c>
      <c r="Z23" s="13">
        <v>1</v>
      </c>
    </row>
    <row r="24" spans="1:26" ht="20.100000000000001" customHeight="1" x14ac:dyDescent="0.3">
      <c r="A24" s="33"/>
      <c r="B24" s="34"/>
      <c r="C24" s="84"/>
      <c r="D24" s="74"/>
      <c r="E24" s="74"/>
      <c r="F24" s="326"/>
      <c r="G24" s="258"/>
      <c r="H24" s="327"/>
      <c r="I24" s="73"/>
      <c r="J24" s="73"/>
      <c r="K24" s="73"/>
      <c r="L24" s="73"/>
      <c r="M24" s="73"/>
      <c r="N24" s="73"/>
      <c r="O24" s="74"/>
      <c r="P24" s="75"/>
      <c r="Q24" s="30"/>
      <c r="R24" s="31"/>
      <c r="S24" s="31"/>
      <c r="T24" s="31"/>
      <c r="U24" s="31">
        <v>1</v>
      </c>
      <c r="V24" s="85">
        <v>1</v>
      </c>
      <c r="W24" s="27">
        <v>1</v>
      </c>
      <c r="X24" s="13">
        <v>1</v>
      </c>
      <c r="Y24" s="13">
        <v>1</v>
      </c>
      <c r="Z24" s="13">
        <v>0</v>
      </c>
    </row>
    <row r="25" spans="1:26" ht="20.100000000000001" customHeight="1" x14ac:dyDescent="0.3">
      <c r="A25" s="33"/>
      <c r="B25" s="86"/>
      <c r="C25" s="87"/>
      <c r="D25" s="88"/>
      <c r="E25" s="89"/>
      <c r="F25" s="328" t="s">
        <v>26</v>
      </c>
      <c r="G25" s="329"/>
      <c r="H25" s="330"/>
      <c r="I25" s="90"/>
      <c r="J25" s="90"/>
      <c r="K25" s="90"/>
      <c r="L25" s="90"/>
      <c r="M25" s="90"/>
      <c r="N25" s="90"/>
      <c r="O25" s="88"/>
      <c r="P25" s="91">
        <f>SUM(E21:E24)+SUM(P21:P24)</f>
        <v>0</v>
      </c>
      <c r="Q25" s="92"/>
      <c r="R25" s="93"/>
      <c r="S25" s="93"/>
      <c r="T25" s="93"/>
      <c r="U25" s="93"/>
      <c r="V25" s="94"/>
      <c r="W25" s="27"/>
      <c r="X25" s="13"/>
      <c r="Y25" s="13"/>
      <c r="Z25" s="13"/>
    </row>
    <row r="26" spans="1:26" ht="20.100000000000001" customHeight="1" x14ac:dyDescent="0.3">
      <c r="A26" s="33"/>
      <c r="B26" s="95" t="s">
        <v>33</v>
      </c>
      <c r="C26" s="96"/>
      <c r="D26" s="97"/>
      <c r="E26" s="98"/>
      <c r="F26" s="261" t="s">
        <v>34</v>
      </c>
      <c r="G26" s="331"/>
      <c r="H26" s="332"/>
      <c r="I26" s="99"/>
      <c r="J26" s="99"/>
      <c r="K26" s="99"/>
      <c r="L26" s="99"/>
      <c r="M26" s="99"/>
      <c r="N26" s="99"/>
      <c r="O26" s="97"/>
      <c r="P26" s="100"/>
      <c r="Q26" s="101"/>
      <c r="R26" s="102"/>
      <c r="S26" s="102"/>
      <c r="T26" s="102"/>
      <c r="U26" s="102"/>
      <c r="V26" s="103"/>
      <c r="W26" s="27"/>
      <c r="X26" s="13"/>
      <c r="Y26" s="13"/>
      <c r="Z26" s="13"/>
    </row>
    <row r="27" spans="1:26" ht="20.100000000000001" customHeight="1" x14ac:dyDescent="0.3">
      <c r="A27" s="33"/>
      <c r="B27" s="95"/>
      <c r="C27" s="101"/>
      <c r="D27" s="104"/>
      <c r="E27" s="105"/>
      <c r="F27" s="254" t="s">
        <v>35</v>
      </c>
      <c r="G27" s="255"/>
      <c r="H27" s="333"/>
      <c r="I27" s="56"/>
      <c r="J27" s="56"/>
      <c r="K27" s="56"/>
      <c r="L27" s="56"/>
      <c r="M27" s="56"/>
      <c r="N27" s="56"/>
      <c r="O27" s="57"/>
      <c r="P27" s="58">
        <f>E20+P20+E25+P25</f>
        <v>0</v>
      </c>
      <c r="Q27" s="36"/>
      <c r="R27" s="37"/>
      <c r="S27" s="37"/>
      <c r="T27" s="37"/>
      <c r="U27" s="37"/>
      <c r="V27" s="59"/>
      <c r="W27" s="27"/>
      <c r="X27" s="13"/>
      <c r="Y27" s="13"/>
      <c r="Z27" s="13"/>
    </row>
    <row r="28" spans="1:26" ht="20.100000000000001" customHeight="1" x14ac:dyDescent="0.3">
      <c r="A28" s="33"/>
      <c r="B28" s="106"/>
      <c r="C28" s="107"/>
      <c r="D28" s="33"/>
      <c r="E28" s="108"/>
      <c r="F28" s="323" t="s">
        <v>36</v>
      </c>
      <c r="G28" s="323"/>
      <c r="H28" s="109">
        <f>P27-SUM('SO 03 brány5884'!K82:'SO 03 brány5884'!K129)</f>
        <v>0</v>
      </c>
      <c r="I28" s="110"/>
      <c r="J28" s="110"/>
      <c r="K28" s="110"/>
      <c r="L28" s="110"/>
      <c r="M28" s="110"/>
      <c r="N28" s="110"/>
      <c r="O28" s="89"/>
      <c r="P28" s="111">
        <f>ROUND(((ROUND(H28,2)*23)*1/100),2)</f>
        <v>0</v>
      </c>
      <c r="Q28" s="39"/>
      <c r="R28" s="40"/>
      <c r="S28" s="40"/>
      <c r="T28" s="40"/>
      <c r="U28" s="40"/>
      <c r="V28" s="41"/>
      <c r="W28" s="27"/>
      <c r="X28" s="13"/>
      <c r="Y28" s="13"/>
      <c r="Z28" s="13"/>
    </row>
    <row r="29" spans="1:26" ht="20.100000000000001" customHeight="1" x14ac:dyDescent="0.3">
      <c r="A29" s="33"/>
      <c r="B29" s="106"/>
      <c r="C29" s="107"/>
      <c r="D29" s="33"/>
      <c r="E29" s="108"/>
      <c r="F29" s="260" t="s">
        <v>37</v>
      </c>
      <c r="G29" s="260"/>
      <c r="H29" s="84">
        <f>SUM('SO 03 brány5884'!K82:'SO 03 brány5884'!K129)</f>
        <v>0</v>
      </c>
      <c r="I29" s="73"/>
      <c r="J29" s="73"/>
      <c r="K29" s="73"/>
      <c r="L29" s="73"/>
      <c r="M29" s="73"/>
      <c r="N29" s="73"/>
      <c r="O29" s="74"/>
      <c r="P29" s="75">
        <f>ROUND(((ROUND(H29,2)*0)/100),2)</f>
        <v>0</v>
      </c>
      <c r="Q29" s="30"/>
      <c r="R29" s="31"/>
      <c r="S29" s="31"/>
      <c r="T29" s="31"/>
      <c r="U29" s="31"/>
      <c r="V29" s="32"/>
      <c r="W29" s="27"/>
      <c r="X29" s="13"/>
      <c r="Y29" s="13"/>
      <c r="Z29" s="13"/>
    </row>
    <row r="30" spans="1:26" ht="20.100000000000001" customHeight="1" x14ac:dyDescent="0.3">
      <c r="A30" s="33"/>
      <c r="B30" s="106"/>
      <c r="C30" s="107"/>
      <c r="D30" s="33"/>
      <c r="E30" s="108"/>
      <c r="F30" s="323" t="s">
        <v>38</v>
      </c>
      <c r="G30" s="323"/>
      <c r="H30" s="112"/>
      <c r="I30" s="110"/>
      <c r="J30" s="110"/>
      <c r="K30" s="110"/>
      <c r="L30" s="110"/>
      <c r="M30" s="110"/>
      <c r="N30" s="110"/>
      <c r="O30" s="89"/>
      <c r="P30" s="113">
        <f>SUM(P27:P29)</f>
        <v>0</v>
      </c>
      <c r="Q30" s="39"/>
      <c r="R30" s="40"/>
      <c r="S30" s="40"/>
      <c r="T30" s="40"/>
      <c r="U30" s="40"/>
      <c r="V30" s="41"/>
      <c r="W30" s="27"/>
      <c r="X30" s="13"/>
      <c r="Y30" s="13"/>
      <c r="Z30" s="13"/>
    </row>
    <row r="31" spans="1:26" ht="20.100000000000001" customHeight="1" x14ac:dyDescent="0.3">
      <c r="A31" s="33"/>
      <c r="B31" s="114"/>
      <c r="C31" s="115"/>
      <c r="D31" s="116"/>
      <c r="E31" s="117"/>
      <c r="F31" s="255"/>
      <c r="G31" s="260"/>
      <c r="H31" s="30"/>
      <c r="I31" s="31"/>
      <c r="J31" s="31"/>
      <c r="K31" s="31"/>
      <c r="L31" s="31"/>
      <c r="M31" s="31"/>
      <c r="N31" s="31"/>
      <c r="O31" s="118"/>
      <c r="P31" s="34"/>
      <c r="Q31" s="30"/>
      <c r="R31" s="31"/>
      <c r="S31" s="31"/>
      <c r="T31" s="31"/>
      <c r="U31" s="31"/>
      <c r="V31" s="32"/>
      <c r="W31" s="27"/>
      <c r="X31" s="13"/>
      <c r="Y31" s="13"/>
      <c r="Z31" s="13"/>
    </row>
    <row r="32" spans="1:26" ht="20.100000000000001" customHeight="1" x14ac:dyDescent="0.3">
      <c r="A32" s="33"/>
      <c r="B32" s="119" t="s">
        <v>39</v>
      </c>
      <c r="C32" s="120"/>
      <c r="D32" s="121"/>
      <c r="E32" s="102" t="s">
        <v>40</v>
      </c>
      <c r="F32" s="104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2"/>
      <c r="W32" s="27"/>
      <c r="X32" s="13"/>
      <c r="Y32" s="13"/>
      <c r="Z32" s="13"/>
    </row>
    <row r="33" spans="1:26" ht="20.100000000000001" customHeight="1" x14ac:dyDescent="0.3">
      <c r="A33" s="33"/>
      <c r="B33" s="95"/>
      <c r="C33" s="101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3"/>
      <c r="W33" s="27"/>
      <c r="X33" s="13"/>
      <c r="Y33" s="13"/>
      <c r="Z33" s="13"/>
    </row>
    <row r="34" spans="1:26" ht="20.100000000000001" customHeight="1" x14ac:dyDescent="0.3">
      <c r="A34" s="33"/>
      <c r="B34" s="106"/>
      <c r="C34" s="107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4"/>
      <c r="W34" s="27"/>
      <c r="X34" s="13"/>
      <c r="Y34" s="13"/>
      <c r="Z34" s="13"/>
    </row>
    <row r="35" spans="1:26" ht="20.100000000000001" customHeight="1" x14ac:dyDescent="0.3">
      <c r="A35" s="33"/>
      <c r="B35" s="106"/>
      <c r="C35" s="107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4"/>
      <c r="W35" s="27"/>
      <c r="X35" s="13"/>
      <c r="Y35" s="13"/>
      <c r="Z35" s="13"/>
    </row>
    <row r="36" spans="1:26" ht="20.100000000000001" customHeight="1" x14ac:dyDescent="0.3">
      <c r="A36" s="33"/>
      <c r="B36" s="106"/>
      <c r="C36" s="107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4"/>
      <c r="W36" s="27"/>
      <c r="X36" s="13"/>
      <c r="Y36" s="13"/>
      <c r="Z36" s="13"/>
    </row>
    <row r="37" spans="1:26" ht="20.100000000000001" customHeight="1" x14ac:dyDescent="0.3">
      <c r="A37" s="33"/>
      <c r="B37" s="114"/>
      <c r="C37" s="115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125"/>
      <c r="W37" s="27"/>
      <c r="X37" s="13"/>
      <c r="Y37" s="13"/>
      <c r="Z37" s="13"/>
    </row>
    <row r="38" spans="1:26" ht="20.100000000000001" customHeight="1" x14ac:dyDescent="0.3">
      <c r="A38" s="33"/>
      <c r="B38" s="126"/>
      <c r="C38" s="127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9"/>
      <c r="W38" s="27"/>
      <c r="X38" s="13"/>
      <c r="Y38" s="13"/>
      <c r="Z38" s="13"/>
    </row>
    <row r="39" spans="1:26" ht="20.100000000000001" customHeight="1" x14ac:dyDescent="0.3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30"/>
      <c r="X39" s="13"/>
      <c r="Y39" s="13"/>
      <c r="Z39" s="13"/>
    </row>
    <row r="40" spans="1:26" ht="20.100000000000001" customHeight="1" x14ac:dyDescent="0.3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30"/>
      <c r="X40" s="13"/>
      <c r="Y40" s="13"/>
      <c r="Z40" s="13"/>
    </row>
    <row r="41" spans="1:26" ht="20.100000000000001" customHeight="1" x14ac:dyDescent="0.3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30"/>
      <c r="X41" s="13"/>
      <c r="Y41" s="13"/>
      <c r="Z41" s="13"/>
    </row>
    <row r="42" spans="1:26" ht="20.100000000000001" customHeight="1" x14ac:dyDescent="0.3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30"/>
      <c r="X42" s="13"/>
      <c r="Y42" s="13"/>
      <c r="Z42" s="13"/>
    </row>
    <row r="43" spans="1:26" ht="20.100000000000001" customHeight="1" x14ac:dyDescent="0.3">
      <c r="A43" s="123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27"/>
      <c r="X43" s="13"/>
      <c r="Y43" s="13"/>
      <c r="Z43" s="13"/>
    </row>
    <row r="44" spans="1:26" ht="35.1" customHeight="1" x14ac:dyDescent="0.3">
      <c r="A44" s="28"/>
      <c r="B44" s="316" t="s">
        <v>41</v>
      </c>
      <c r="C44" s="317"/>
      <c r="D44" s="317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8"/>
      <c r="W44" s="27"/>
      <c r="X44" s="13"/>
      <c r="Y44" s="13"/>
      <c r="Z44" s="13"/>
    </row>
    <row r="45" spans="1:26" ht="20.100000000000001" customHeight="1" x14ac:dyDescent="0.3">
      <c r="A45" s="28"/>
      <c r="B45" s="131"/>
      <c r="C45" s="132"/>
      <c r="D45" s="132"/>
      <c r="E45" s="132"/>
      <c r="F45" s="132"/>
      <c r="G45" s="132"/>
      <c r="H45" s="132"/>
      <c r="I45" s="13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3"/>
      <c r="W45" s="27"/>
      <c r="X45" s="13"/>
      <c r="Y45" s="13"/>
      <c r="Z45" s="13"/>
    </row>
    <row r="46" spans="1:26" ht="20.100000000000001" customHeight="1" x14ac:dyDescent="0.3">
      <c r="A46" s="133"/>
      <c r="B46" s="319" t="s">
        <v>348</v>
      </c>
      <c r="C46" s="320"/>
      <c r="D46" s="320"/>
      <c r="E46" s="321"/>
      <c r="F46" s="322" t="s">
        <v>6</v>
      </c>
      <c r="G46" s="320"/>
      <c r="H46" s="321"/>
      <c r="I46" s="134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4"/>
      <c r="W46" s="27"/>
      <c r="X46" s="13"/>
      <c r="Y46" s="13"/>
      <c r="Z46" s="13"/>
    </row>
    <row r="47" spans="1:26" ht="20.100000000000001" customHeight="1" x14ac:dyDescent="0.3">
      <c r="A47" s="133"/>
      <c r="B47" s="319" t="s">
        <v>12</v>
      </c>
      <c r="C47" s="320"/>
      <c r="D47" s="320"/>
      <c r="E47" s="321"/>
      <c r="F47" s="322" t="s">
        <v>4</v>
      </c>
      <c r="G47" s="320"/>
      <c r="H47" s="321"/>
      <c r="I47" s="134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4"/>
      <c r="W47" s="27"/>
      <c r="X47" s="13"/>
      <c r="Y47" s="13"/>
      <c r="Z47" s="13"/>
    </row>
    <row r="48" spans="1:26" ht="20.100000000000001" customHeight="1" x14ac:dyDescent="0.3">
      <c r="A48" s="133"/>
      <c r="B48" s="319" t="s">
        <v>13</v>
      </c>
      <c r="C48" s="320"/>
      <c r="D48" s="320"/>
      <c r="E48" s="321"/>
      <c r="F48" s="322" t="s">
        <v>350</v>
      </c>
      <c r="G48" s="320"/>
      <c r="H48" s="321"/>
      <c r="I48" s="134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4"/>
      <c r="W48" s="27"/>
      <c r="X48" s="13"/>
      <c r="Y48" s="13"/>
      <c r="Z48" s="13"/>
    </row>
    <row r="49" spans="1:26" ht="20.100000000000001" customHeight="1" x14ac:dyDescent="0.3">
      <c r="A49" s="133"/>
      <c r="B49" s="302" t="s">
        <v>1</v>
      </c>
      <c r="C49" s="303"/>
      <c r="D49" s="303"/>
      <c r="E49" s="303"/>
      <c r="F49" s="303"/>
      <c r="G49" s="303"/>
      <c r="H49" s="303"/>
      <c r="I49" s="304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4"/>
      <c r="W49" s="27"/>
      <c r="X49" s="13"/>
      <c r="Y49" s="13"/>
      <c r="Z49" s="13"/>
    </row>
    <row r="50" spans="1:26" ht="20.100000000000001" customHeight="1" x14ac:dyDescent="0.3">
      <c r="A50" s="28"/>
      <c r="B50" s="135" t="s">
        <v>272</v>
      </c>
      <c r="C50" s="136"/>
      <c r="D50" s="136"/>
      <c r="E50" s="136"/>
      <c r="F50" s="136"/>
      <c r="G50" s="136"/>
      <c r="H50" s="136"/>
      <c r="I50" s="136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4"/>
      <c r="W50" s="27"/>
      <c r="X50" s="13"/>
      <c r="Y50" s="13"/>
      <c r="Z50" s="13"/>
    </row>
    <row r="51" spans="1:26" ht="20.100000000000001" customHeight="1" x14ac:dyDescent="0.3">
      <c r="A51" s="28"/>
      <c r="B51" s="135"/>
      <c r="C51" s="136"/>
      <c r="D51" s="136"/>
      <c r="E51" s="136"/>
      <c r="F51" s="136"/>
      <c r="G51" s="136"/>
      <c r="H51" s="136"/>
      <c r="I51" s="136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4"/>
      <c r="W51" s="27"/>
      <c r="X51" s="13"/>
      <c r="Y51" s="13"/>
      <c r="Z51" s="13"/>
    </row>
    <row r="52" spans="1:26" ht="20.100000000000001" customHeight="1" x14ac:dyDescent="0.3">
      <c r="A52" s="28"/>
      <c r="B52" s="135"/>
      <c r="C52" s="136"/>
      <c r="D52" s="136"/>
      <c r="E52" s="136"/>
      <c r="F52" s="136"/>
      <c r="G52" s="136"/>
      <c r="H52" s="136"/>
      <c r="I52" s="136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4"/>
      <c r="W52" s="27"/>
      <c r="X52" s="13"/>
      <c r="Y52" s="13"/>
      <c r="Z52" s="13"/>
    </row>
    <row r="53" spans="1:26" ht="20.100000000000001" customHeight="1" x14ac:dyDescent="0.3">
      <c r="A53" s="28"/>
      <c r="B53" s="135" t="s">
        <v>42</v>
      </c>
      <c r="C53" s="136"/>
      <c r="D53" s="136"/>
      <c r="E53" s="136"/>
      <c r="F53" s="136"/>
      <c r="G53" s="136"/>
      <c r="H53" s="136"/>
      <c r="I53" s="136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4"/>
      <c r="W53" s="27"/>
      <c r="X53" s="13"/>
      <c r="Y53" s="13"/>
      <c r="Z53" s="13"/>
    </row>
    <row r="54" spans="1:26" ht="20.100000000000001" customHeight="1" x14ac:dyDescent="0.3">
      <c r="A54" s="19"/>
      <c r="B54" s="314"/>
      <c r="C54" s="315"/>
      <c r="D54" s="137"/>
      <c r="E54" s="137" t="s">
        <v>15</v>
      </c>
      <c r="F54" s="137" t="s">
        <v>16</v>
      </c>
      <c r="G54" s="137" t="s">
        <v>26</v>
      </c>
      <c r="H54" s="137" t="s">
        <v>43</v>
      </c>
      <c r="I54" s="137" t="s">
        <v>44</v>
      </c>
      <c r="J54" s="138"/>
      <c r="K54" s="138"/>
      <c r="L54" s="138"/>
      <c r="M54" s="138"/>
      <c r="N54" s="138"/>
      <c r="O54" s="138"/>
      <c r="P54" s="138"/>
      <c r="Q54" s="139"/>
      <c r="R54" s="139"/>
      <c r="S54" s="139"/>
      <c r="T54" s="139"/>
      <c r="U54" s="139"/>
      <c r="V54" s="140"/>
      <c r="W54" s="27"/>
      <c r="X54" s="13"/>
      <c r="Y54" s="13"/>
      <c r="Z54" s="13"/>
    </row>
    <row r="55" spans="1:26" ht="20.100000000000001" customHeight="1" x14ac:dyDescent="0.3">
      <c r="A55" s="13"/>
      <c r="B55" s="313" t="s">
        <v>45</v>
      </c>
      <c r="C55" s="291"/>
      <c r="D55" s="291"/>
      <c r="E55" s="141"/>
      <c r="F55" s="141"/>
      <c r="G55" s="141"/>
      <c r="H55" s="142"/>
      <c r="I55" s="142"/>
      <c r="J55" s="142"/>
      <c r="K55" s="142"/>
      <c r="L55" s="142"/>
      <c r="M55" s="142"/>
      <c r="N55" s="142"/>
      <c r="O55" s="142"/>
      <c r="P55" s="142"/>
      <c r="Q55" s="143"/>
      <c r="R55" s="143"/>
      <c r="S55" s="143"/>
      <c r="T55" s="143"/>
      <c r="U55" s="143"/>
      <c r="V55" s="144"/>
      <c r="W55" s="27"/>
      <c r="X55" s="13"/>
      <c r="Y55" s="13"/>
      <c r="Z55" s="13"/>
    </row>
    <row r="56" spans="1:26" ht="20.100000000000001" customHeight="1" x14ac:dyDescent="0.3">
      <c r="A56" s="13"/>
      <c r="B56" s="308" t="s">
        <v>46</v>
      </c>
      <c r="C56" s="261"/>
      <c r="D56" s="261"/>
      <c r="E56" s="55">
        <f>'SO 03 brány5884'!L95</f>
        <v>0</v>
      </c>
      <c r="F56" s="55">
        <f>'SO 03 brány5884'!M95</f>
        <v>0</v>
      </c>
      <c r="G56" s="55">
        <f>'SO 03 brány5884'!I95</f>
        <v>0</v>
      </c>
      <c r="H56" s="145">
        <f>'SO 03 brány5884'!S95</f>
        <v>0</v>
      </c>
      <c r="I56" s="145">
        <f>'SO 03 brány5884'!V95</f>
        <v>1.18</v>
      </c>
      <c r="J56" s="145"/>
      <c r="K56" s="145"/>
      <c r="L56" s="145"/>
      <c r="M56" s="145"/>
      <c r="N56" s="145"/>
      <c r="O56" s="145"/>
      <c r="P56" s="145"/>
      <c r="Q56" s="13"/>
      <c r="R56" s="13"/>
      <c r="S56" s="13"/>
      <c r="T56" s="13"/>
      <c r="U56" s="13"/>
      <c r="V56" s="146"/>
      <c r="W56" s="27"/>
      <c r="X56" s="13"/>
      <c r="Y56" s="13"/>
      <c r="Z56" s="13"/>
    </row>
    <row r="57" spans="1:26" ht="20.100000000000001" customHeight="1" x14ac:dyDescent="0.3">
      <c r="A57" s="13"/>
      <c r="B57" s="308" t="s">
        <v>47</v>
      </c>
      <c r="C57" s="261"/>
      <c r="D57" s="261"/>
      <c r="E57" s="55">
        <f>'SO 03 brány5884'!L102</f>
        <v>0</v>
      </c>
      <c r="F57" s="55">
        <f>'SO 03 brány5884'!M102</f>
        <v>0</v>
      </c>
      <c r="G57" s="55">
        <f>'SO 03 brány5884'!I102</f>
        <v>0</v>
      </c>
      <c r="H57" s="145">
        <f>'SO 03 brány5884'!S102</f>
        <v>8.4499999999999993</v>
      </c>
      <c r="I57" s="145">
        <f>'SO 03 brány5884'!V102</f>
        <v>0</v>
      </c>
      <c r="J57" s="145"/>
      <c r="K57" s="145"/>
      <c r="L57" s="145"/>
      <c r="M57" s="145"/>
      <c r="N57" s="145"/>
      <c r="O57" s="145"/>
      <c r="P57" s="145"/>
      <c r="Q57" s="13"/>
      <c r="R57" s="13"/>
      <c r="S57" s="13"/>
      <c r="T57" s="13"/>
      <c r="U57" s="13"/>
      <c r="V57" s="146"/>
      <c r="W57" s="27"/>
      <c r="X57" s="13"/>
      <c r="Y57" s="13"/>
      <c r="Z57" s="13"/>
    </row>
    <row r="58" spans="1:26" ht="20.100000000000001" customHeight="1" x14ac:dyDescent="0.3">
      <c r="A58" s="13"/>
      <c r="B58" s="308" t="s">
        <v>48</v>
      </c>
      <c r="C58" s="261"/>
      <c r="D58" s="261"/>
      <c r="E58" s="55">
        <f>'SO 03 brány5884'!L109</f>
        <v>0</v>
      </c>
      <c r="F58" s="55">
        <f>'SO 03 brány5884'!M109</f>
        <v>0</v>
      </c>
      <c r="G58" s="55">
        <f>'SO 03 brány5884'!I109</f>
        <v>0</v>
      </c>
      <c r="H58" s="145">
        <f>'SO 03 brány5884'!S109</f>
        <v>0</v>
      </c>
      <c r="I58" s="145">
        <f>'SO 03 brány5884'!V109</f>
        <v>0</v>
      </c>
      <c r="J58" s="145"/>
      <c r="K58" s="145"/>
      <c r="L58" s="145"/>
      <c r="M58" s="145"/>
      <c r="N58" s="145"/>
      <c r="O58" s="145"/>
      <c r="P58" s="145"/>
      <c r="Q58" s="13"/>
      <c r="R58" s="13"/>
      <c r="S58" s="13"/>
      <c r="T58" s="13"/>
      <c r="U58" s="13"/>
      <c r="V58" s="146"/>
      <c r="W58" s="27"/>
      <c r="X58" s="13"/>
      <c r="Y58" s="13"/>
      <c r="Z58" s="13"/>
    </row>
    <row r="59" spans="1:26" ht="20.100000000000001" customHeight="1" x14ac:dyDescent="0.3">
      <c r="A59" s="13"/>
      <c r="B59" s="308" t="s">
        <v>49</v>
      </c>
      <c r="C59" s="261"/>
      <c r="D59" s="261"/>
      <c r="E59" s="55">
        <f>'SO 03 brány5884'!L113</f>
        <v>0</v>
      </c>
      <c r="F59" s="55">
        <f>'SO 03 brány5884'!M113</f>
        <v>0</v>
      </c>
      <c r="G59" s="55">
        <f>'SO 03 brány5884'!I113</f>
        <v>0</v>
      </c>
      <c r="H59" s="145">
        <f>'SO 03 brány5884'!S113</f>
        <v>0</v>
      </c>
      <c r="I59" s="145">
        <f>'SO 03 brány5884'!V113</f>
        <v>0</v>
      </c>
      <c r="J59" s="145"/>
      <c r="K59" s="145"/>
      <c r="L59" s="145"/>
      <c r="M59" s="145"/>
      <c r="N59" s="145"/>
      <c r="O59" s="145"/>
      <c r="P59" s="145"/>
      <c r="Q59" s="13"/>
      <c r="R59" s="13"/>
      <c r="S59" s="13"/>
      <c r="T59" s="13"/>
      <c r="U59" s="13"/>
      <c r="V59" s="146"/>
      <c r="W59" s="27"/>
      <c r="X59" s="13"/>
      <c r="Y59" s="13"/>
      <c r="Z59" s="13"/>
    </row>
    <row r="60" spans="1:26" ht="20.100000000000001" customHeight="1" x14ac:dyDescent="0.3">
      <c r="A60" s="13"/>
      <c r="B60" s="309" t="s">
        <v>45</v>
      </c>
      <c r="C60" s="310"/>
      <c r="D60" s="310"/>
      <c r="E60" s="147">
        <f>'SO 03 brány5884'!L115</f>
        <v>0</v>
      </c>
      <c r="F60" s="147">
        <f>'SO 03 brány5884'!M115</f>
        <v>0</v>
      </c>
      <c r="G60" s="147">
        <f>'SO 03 brány5884'!I115</f>
        <v>0</v>
      </c>
      <c r="H60" s="148">
        <f>'SO 03 brány5884'!S115</f>
        <v>8.4499999999999993</v>
      </c>
      <c r="I60" s="148">
        <f>'SO 03 brány5884'!V115</f>
        <v>1.18</v>
      </c>
      <c r="J60" s="148"/>
      <c r="K60" s="148"/>
      <c r="L60" s="148"/>
      <c r="M60" s="148"/>
      <c r="N60" s="148"/>
      <c r="O60" s="148"/>
      <c r="P60" s="148"/>
      <c r="Q60" s="13"/>
      <c r="R60" s="13"/>
      <c r="S60" s="13"/>
      <c r="T60" s="13"/>
      <c r="U60" s="13"/>
      <c r="V60" s="146"/>
      <c r="W60" s="27"/>
      <c r="X60" s="13"/>
      <c r="Y60" s="13"/>
      <c r="Z60" s="13"/>
    </row>
    <row r="61" spans="1:26" ht="20.100000000000001" customHeight="1" x14ac:dyDescent="0.3">
      <c r="A61" s="13"/>
      <c r="B61" s="308"/>
      <c r="C61" s="261"/>
      <c r="D61" s="261"/>
      <c r="E61" s="55"/>
      <c r="F61" s="55"/>
      <c r="G61" s="55"/>
      <c r="H61" s="145"/>
      <c r="I61" s="145"/>
      <c r="J61" s="145"/>
      <c r="K61" s="145"/>
      <c r="L61" s="145"/>
      <c r="M61" s="145"/>
      <c r="N61" s="145"/>
      <c r="O61" s="145"/>
      <c r="P61" s="145"/>
      <c r="Q61" s="13"/>
      <c r="R61" s="13"/>
      <c r="S61" s="13"/>
      <c r="T61" s="13"/>
      <c r="U61" s="13"/>
      <c r="V61" s="146"/>
      <c r="W61" s="27"/>
      <c r="X61" s="13"/>
      <c r="Y61" s="13"/>
      <c r="Z61" s="13"/>
    </row>
    <row r="62" spans="1:26" ht="20.100000000000001" customHeight="1" x14ac:dyDescent="0.3">
      <c r="A62" s="13"/>
      <c r="B62" s="309" t="s">
        <v>50</v>
      </c>
      <c r="C62" s="310"/>
      <c r="D62" s="310"/>
      <c r="E62" s="55"/>
      <c r="F62" s="55"/>
      <c r="G62" s="55"/>
      <c r="H62" s="145"/>
      <c r="I62" s="145"/>
      <c r="J62" s="145"/>
      <c r="K62" s="145"/>
      <c r="L62" s="145"/>
      <c r="M62" s="145"/>
      <c r="N62" s="145"/>
      <c r="O62" s="145"/>
      <c r="P62" s="145"/>
      <c r="Q62" s="13"/>
      <c r="R62" s="13"/>
      <c r="S62" s="13"/>
      <c r="T62" s="13"/>
      <c r="U62" s="13"/>
      <c r="V62" s="146"/>
      <c r="W62" s="27"/>
      <c r="X62" s="13"/>
      <c r="Y62" s="13"/>
      <c r="Z62" s="13"/>
    </row>
    <row r="63" spans="1:26" ht="20.100000000000001" customHeight="1" x14ac:dyDescent="0.3">
      <c r="A63" s="13"/>
      <c r="B63" s="308" t="s">
        <v>273</v>
      </c>
      <c r="C63" s="261"/>
      <c r="D63" s="261"/>
      <c r="E63" s="55">
        <f>'SO 03 brány5884'!L123</f>
        <v>0</v>
      </c>
      <c r="F63" s="55">
        <f>'SO 03 brány5884'!M123</f>
        <v>0</v>
      </c>
      <c r="G63" s="55">
        <f>'SO 03 brány5884'!I123</f>
        <v>0</v>
      </c>
      <c r="H63" s="145">
        <f>'SO 03 brány5884'!S123</f>
        <v>0</v>
      </c>
      <c r="I63" s="145">
        <f>'SO 03 brány5884'!V123</f>
        <v>0</v>
      </c>
      <c r="J63" s="145"/>
      <c r="K63" s="145"/>
      <c r="L63" s="145"/>
      <c r="M63" s="145"/>
      <c r="N63" s="145"/>
      <c r="O63" s="145"/>
      <c r="P63" s="145"/>
      <c r="Q63" s="13"/>
      <c r="R63" s="13"/>
      <c r="S63" s="13"/>
      <c r="T63" s="13"/>
      <c r="U63" s="13"/>
      <c r="V63" s="146"/>
      <c r="W63" s="27"/>
      <c r="X63" s="13"/>
      <c r="Y63" s="13"/>
      <c r="Z63" s="13"/>
    </row>
    <row r="64" spans="1:26" ht="20.100000000000001" customHeight="1" x14ac:dyDescent="0.3">
      <c r="A64" s="13"/>
      <c r="B64" s="308" t="s">
        <v>51</v>
      </c>
      <c r="C64" s="261"/>
      <c r="D64" s="261"/>
      <c r="E64" s="55">
        <f>'SO 03 brány5884'!L127</f>
        <v>0</v>
      </c>
      <c r="F64" s="55">
        <f>'SO 03 brány5884'!M127</f>
        <v>0</v>
      </c>
      <c r="G64" s="55">
        <f>'SO 03 brány5884'!I127</f>
        <v>0</v>
      </c>
      <c r="H64" s="145">
        <f>'SO 03 brány5884'!S127</f>
        <v>0</v>
      </c>
      <c r="I64" s="145">
        <f>'SO 03 brány5884'!V127</f>
        <v>0</v>
      </c>
      <c r="J64" s="145"/>
      <c r="K64" s="145"/>
      <c r="L64" s="145"/>
      <c r="M64" s="145"/>
      <c r="N64" s="145"/>
      <c r="O64" s="145"/>
      <c r="P64" s="145"/>
      <c r="Q64" s="13"/>
      <c r="R64" s="13"/>
      <c r="S64" s="13"/>
      <c r="T64" s="13"/>
      <c r="U64" s="13"/>
      <c r="V64" s="146"/>
      <c r="W64" s="27"/>
      <c r="X64" s="13"/>
      <c r="Y64" s="13"/>
      <c r="Z64" s="13"/>
    </row>
    <row r="65" spans="1:26" ht="20.100000000000001" customHeight="1" x14ac:dyDescent="0.3">
      <c r="A65" s="13"/>
      <c r="B65" s="309" t="s">
        <v>50</v>
      </c>
      <c r="C65" s="310"/>
      <c r="D65" s="310"/>
      <c r="E65" s="147">
        <f>'SO 03 brány5884'!L129</f>
        <v>0</v>
      </c>
      <c r="F65" s="147">
        <f>'SO 03 brány5884'!M129</f>
        <v>0</v>
      </c>
      <c r="G65" s="147">
        <f>'SO 03 brány5884'!I129</f>
        <v>0</v>
      </c>
      <c r="H65" s="148">
        <f>'SO 03 brány5884'!S129</f>
        <v>0</v>
      </c>
      <c r="I65" s="148">
        <f>'SO 03 brány5884'!V129</f>
        <v>0</v>
      </c>
      <c r="J65" s="148"/>
      <c r="K65" s="148"/>
      <c r="L65" s="148"/>
      <c r="M65" s="148"/>
      <c r="N65" s="148"/>
      <c r="O65" s="148"/>
      <c r="P65" s="148"/>
      <c r="Q65" s="13"/>
      <c r="R65" s="13"/>
      <c r="S65" s="13"/>
      <c r="T65" s="13"/>
      <c r="U65" s="13"/>
      <c r="V65" s="146"/>
      <c r="W65" s="27"/>
      <c r="X65" s="13"/>
      <c r="Y65" s="13"/>
      <c r="Z65" s="13"/>
    </row>
    <row r="66" spans="1:26" ht="20.100000000000001" customHeight="1" x14ac:dyDescent="0.3">
      <c r="A66" s="13"/>
      <c r="B66" s="308"/>
      <c r="C66" s="261"/>
      <c r="D66" s="261"/>
      <c r="E66" s="55"/>
      <c r="F66" s="55"/>
      <c r="G66" s="55"/>
      <c r="H66" s="145"/>
      <c r="I66" s="145"/>
      <c r="J66" s="145"/>
      <c r="K66" s="145"/>
      <c r="L66" s="145"/>
      <c r="M66" s="145"/>
      <c r="N66" s="145"/>
      <c r="O66" s="145"/>
      <c r="P66" s="145"/>
      <c r="Q66" s="13"/>
      <c r="R66" s="13"/>
      <c r="S66" s="13"/>
      <c r="T66" s="13"/>
      <c r="U66" s="13"/>
      <c r="V66" s="146"/>
      <c r="W66" s="27"/>
      <c r="X66" s="13"/>
      <c r="Y66" s="13"/>
      <c r="Z66" s="13"/>
    </row>
    <row r="67" spans="1:26" ht="20.100000000000001" customHeight="1" x14ac:dyDescent="0.3">
      <c r="A67" s="149"/>
      <c r="B67" s="311" t="s">
        <v>52</v>
      </c>
      <c r="C67" s="312"/>
      <c r="D67" s="312"/>
      <c r="E67" s="150">
        <f>'SO 03 brány5884'!L130</f>
        <v>0</v>
      </c>
      <c r="F67" s="150">
        <f>'SO 03 brány5884'!M130</f>
        <v>0</v>
      </c>
      <c r="G67" s="150">
        <f>'SO 03 brány5884'!I130</f>
        <v>0</v>
      </c>
      <c r="H67" s="151">
        <f>'SO 03 brány5884'!S130</f>
        <v>8.4499999999999993</v>
      </c>
      <c r="I67" s="151">
        <f>'SO 03 brány5884'!V130</f>
        <v>1.18</v>
      </c>
      <c r="J67" s="152"/>
      <c r="K67" s="152"/>
      <c r="L67" s="152"/>
      <c r="M67" s="152"/>
      <c r="N67" s="152"/>
      <c r="O67" s="152"/>
      <c r="P67" s="152"/>
      <c r="Q67" s="153"/>
      <c r="R67" s="153"/>
      <c r="S67" s="153"/>
      <c r="T67" s="153"/>
      <c r="U67" s="153"/>
      <c r="V67" s="154"/>
      <c r="W67" s="27"/>
      <c r="X67" s="13"/>
      <c r="Y67" s="13"/>
      <c r="Z67" s="13"/>
    </row>
    <row r="68" spans="1:26" ht="20.100000000000001" customHeight="1" x14ac:dyDescent="0.3">
      <c r="A68" s="123"/>
      <c r="B68" s="123"/>
      <c r="C68" s="123"/>
      <c r="D68" s="123"/>
      <c r="E68" s="155"/>
      <c r="F68" s="155"/>
      <c r="G68" s="155"/>
      <c r="H68" s="156"/>
      <c r="I68" s="156"/>
      <c r="J68" s="156"/>
      <c r="K68" s="156"/>
      <c r="L68" s="156"/>
      <c r="M68" s="156"/>
      <c r="N68" s="156"/>
      <c r="O68" s="156"/>
      <c r="P68" s="156"/>
      <c r="Q68" s="123"/>
      <c r="R68" s="123"/>
      <c r="S68" s="123"/>
      <c r="T68" s="123"/>
      <c r="U68" s="123"/>
      <c r="V68" s="123"/>
      <c r="W68" s="27"/>
      <c r="X68" s="13"/>
      <c r="Y68" s="13"/>
      <c r="Z68" s="13"/>
    </row>
    <row r="69" spans="1:26" ht="20.100000000000001" customHeight="1" x14ac:dyDescent="0.3">
      <c r="A69" s="123"/>
      <c r="B69" s="123"/>
      <c r="C69" s="123"/>
      <c r="D69" s="123"/>
      <c r="E69" s="155"/>
      <c r="F69" s="155"/>
      <c r="G69" s="155"/>
      <c r="H69" s="156"/>
      <c r="I69" s="156"/>
      <c r="J69" s="156"/>
      <c r="K69" s="156"/>
      <c r="L69" s="156"/>
      <c r="M69" s="156"/>
      <c r="N69" s="156"/>
      <c r="O69" s="156"/>
      <c r="P69" s="156"/>
      <c r="Q69" s="123"/>
      <c r="R69" s="123"/>
      <c r="S69" s="123"/>
      <c r="T69" s="123"/>
      <c r="U69" s="123"/>
      <c r="V69" s="123"/>
      <c r="W69" s="27"/>
      <c r="X69" s="13"/>
      <c r="Y69" s="13"/>
      <c r="Z69" s="13"/>
    </row>
    <row r="70" spans="1:26" ht="20.100000000000001" customHeight="1" x14ac:dyDescent="0.3">
      <c r="A70" s="123"/>
      <c r="B70" s="9"/>
      <c r="C70" s="9"/>
      <c r="D70" s="9"/>
      <c r="E70" s="157"/>
      <c r="F70" s="157"/>
      <c r="G70" s="157"/>
      <c r="H70" s="158"/>
      <c r="I70" s="158"/>
      <c r="J70" s="158"/>
      <c r="K70" s="158"/>
      <c r="L70" s="158"/>
      <c r="M70" s="158"/>
      <c r="N70" s="158"/>
      <c r="O70" s="158"/>
      <c r="P70" s="158"/>
      <c r="Q70" s="9"/>
      <c r="R70" s="9"/>
      <c r="S70" s="9"/>
      <c r="T70" s="9"/>
      <c r="U70" s="9"/>
      <c r="V70" s="9"/>
      <c r="W70" s="27"/>
      <c r="X70" s="13"/>
      <c r="Y70" s="13"/>
      <c r="Z70" s="13"/>
    </row>
    <row r="71" spans="1:26" ht="35.1" customHeight="1" x14ac:dyDescent="0.3">
      <c r="A71" s="13"/>
      <c r="B71" s="294" t="s">
        <v>53</v>
      </c>
      <c r="C71" s="295"/>
      <c r="D71" s="295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6"/>
      <c r="W71" s="27"/>
      <c r="X71" s="13"/>
      <c r="Y71" s="13"/>
      <c r="Z71" s="13"/>
    </row>
    <row r="72" spans="1:26" ht="20.100000000000001" customHeight="1" x14ac:dyDescent="0.3">
      <c r="A72" s="33"/>
      <c r="B72" s="119"/>
      <c r="C72" s="121"/>
      <c r="D72" s="121"/>
      <c r="E72" s="159"/>
      <c r="F72" s="159"/>
      <c r="G72" s="159"/>
      <c r="H72" s="160"/>
      <c r="I72" s="160"/>
      <c r="J72" s="160"/>
      <c r="K72" s="160"/>
      <c r="L72" s="160"/>
      <c r="M72" s="160"/>
      <c r="N72" s="160"/>
      <c r="O72" s="160"/>
      <c r="P72" s="160"/>
      <c r="Q72" s="121"/>
      <c r="R72" s="121"/>
      <c r="S72" s="121"/>
      <c r="T72" s="121"/>
      <c r="U72" s="121"/>
      <c r="V72" s="122"/>
      <c r="W72" s="27"/>
      <c r="X72" s="13"/>
      <c r="Y72" s="13"/>
      <c r="Z72" s="13"/>
    </row>
    <row r="73" spans="1:26" ht="20.100000000000001" customHeight="1" x14ac:dyDescent="0.3">
      <c r="A73" s="161"/>
      <c r="B73" s="299" t="s">
        <v>348</v>
      </c>
      <c r="C73" s="300"/>
      <c r="D73" s="300"/>
      <c r="E73" s="301"/>
      <c r="F73" s="162"/>
      <c r="G73" s="162"/>
      <c r="H73" s="163" t="s">
        <v>6</v>
      </c>
      <c r="I73" s="305"/>
      <c r="J73" s="306"/>
      <c r="K73" s="306"/>
      <c r="L73" s="306"/>
      <c r="M73" s="306"/>
      <c r="N73" s="306"/>
      <c r="O73" s="306"/>
      <c r="P73" s="307"/>
      <c r="Q73" s="102"/>
      <c r="R73" s="102"/>
      <c r="S73" s="102"/>
      <c r="T73" s="102"/>
      <c r="U73" s="102"/>
      <c r="V73" s="103"/>
      <c r="W73" s="27"/>
      <c r="X73" s="13"/>
      <c r="Y73" s="13"/>
      <c r="Z73" s="13"/>
    </row>
    <row r="74" spans="1:26" ht="20.100000000000001" customHeight="1" x14ac:dyDescent="0.3">
      <c r="A74" s="161"/>
      <c r="B74" s="302" t="s">
        <v>12</v>
      </c>
      <c r="C74" s="303"/>
      <c r="D74" s="303"/>
      <c r="E74" s="304"/>
      <c r="F74" s="164"/>
      <c r="G74" s="164"/>
      <c r="H74" s="165" t="s">
        <v>4</v>
      </c>
      <c r="I74" s="165"/>
      <c r="J74" s="156"/>
      <c r="K74" s="156"/>
      <c r="L74" s="156"/>
      <c r="M74" s="156"/>
      <c r="N74" s="156"/>
      <c r="O74" s="156"/>
      <c r="P74" s="156"/>
      <c r="Q74" s="123"/>
      <c r="R74" s="123"/>
      <c r="S74" s="123"/>
      <c r="T74" s="123"/>
      <c r="U74" s="123"/>
      <c r="V74" s="124"/>
      <c r="W74" s="27"/>
      <c r="X74" s="13"/>
      <c r="Y74" s="13"/>
      <c r="Z74" s="13"/>
    </row>
    <row r="75" spans="1:26" ht="20.100000000000001" customHeight="1" x14ac:dyDescent="0.3">
      <c r="A75" s="161"/>
      <c r="B75" s="302" t="s">
        <v>13</v>
      </c>
      <c r="C75" s="303"/>
      <c r="D75" s="303"/>
      <c r="E75" s="304"/>
      <c r="F75" s="164"/>
      <c r="G75" s="164"/>
      <c r="H75" s="165" t="s">
        <v>54</v>
      </c>
      <c r="I75" s="165"/>
      <c r="J75" s="156"/>
      <c r="K75" s="156"/>
      <c r="L75" s="156"/>
      <c r="M75" s="156"/>
      <c r="N75" s="156"/>
      <c r="O75" s="156"/>
      <c r="P75" s="156"/>
      <c r="Q75" s="123"/>
      <c r="R75" s="123"/>
      <c r="S75" s="123"/>
      <c r="T75" s="123"/>
      <c r="U75" s="123"/>
      <c r="V75" s="124"/>
      <c r="W75" s="27"/>
      <c r="X75" s="13"/>
      <c r="Y75" s="13"/>
      <c r="Z75" s="13"/>
    </row>
    <row r="76" spans="1:26" ht="20.100000000000001" customHeight="1" x14ac:dyDescent="0.3">
      <c r="A76" s="33"/>
      <c r="B76" s="135" t="s">
        <v>55</v>
      </c>
      <c r="C76" s="166"/>
      <c r="D76" s="166"/>
      <c r="E76" s="167"/>
      <c r="F76" s="167"/>
      <c r="G76" s="167"/>
      <c r="H76" s="168"/>
      <c r="I76" s="168"/>
      <c r="J76" s="156"/>
      <c r="K76" s="156"/>
      <c r="L76" s="156"/>
      <c r="M76" s="156"/>
      <c r="N76" s="156"/>
      <c r="O76" s="156"/>
      <c r="P76" s="156"/>
      <c r="Q76" s="123"/>
      <c r="R76" s="123"/>
      <c r="S76" s="123"/>
      <c r="T76" s="123"/>
      <c r="U76" s="123"/>
      <c r="V76" s="124"/>
      <c r="W76" s="27"/>
      <c r="X76" s="13"/>
      <c r="Y76" s="13"/>
      <c r="Z76" s="13"/>
    </row>
    <row r="77" spans="1:26" ht="20.100000000000001" customHeight="1" x14ac:dyDescent="0.3">
      <c r="A77" s="33"/>
      <c r="B77" s="135" t="s">
        <v>272</v>
      </c>
      <c r="C77" s="166"/>
      <c r="D77" s="166"/>
      <c r="E77" s="167"/>
      <c r="F77" s="167"/>
      <c r="G77" s="167"/>
      <c r="H77" s="168"/>
      <c r="I77" s="168"/>
      <c r="J77" s="156"/>
      <c r="K77" s="156"/>
      <c r="L77" s="156"/>
      <c r="M77" s="156"/>
      <c r="N77" s="156"/>
      <c r="O77" s="156"/>
      <c r="P77" s="156"/>
      <c r="Q77" s="123"/>
      <c r="R77" s="123"/>
      <c r="S77" s="123"/>
      <c r="T77" s="123"/>
      <c r="U77" s="123"/>
      <c r="V77" s="124"/>
      <c r="W77" s="27"/>
      <c r="X77" s="13"/>
      <c r="Y77" s="13"/>
      <c r="Z77" s="13"/>
    </row>
    <row r="78" spans="1:26" ht="20.100000000000001" customHeight="1" x14ac:dyDescent="0.3">
      <c r="A78" s="33"/>
      <c r="B78" s="135"/>
      <c r="C78" s="166"/>
      <c r="D78" s="166"/>
      <c r="E78" s="167"/>
      <c r="F78" s="167"/>
      <c r="G78" s="167"/>
      <c r="H78" s="168"/>
      <c r="I78" s="168"/>
      <c r="J78" s="156"/>
      <c r="K78" s="156"/>
      <c r="L78" s="156"/>
      <c r="M78" s="156"/>
      <c r="N78" s="156"/>
      <c r="O78" s="156"/>
      <c r="P78" s="156"/>
      <c r="Q78" s="123"/>
      <c r="R78" s="123"/>
      <c r="S78" s="123"/>
      <c r="T78" s="123"/>
      <c r="U78" s="123"/>
      <c r="V78" s="124"/>
      <c r="W78" s="27"/>
      <c r="X78" s="13"/>
      <c r="Y78" s="13"/>
      <c r="Z78" s="13"/>
    </row>
    <row r="79" spans="1:26" ht="20.100000000000001" customHeight="1" x14ac:dyDescent="0.3">
      <c r="A79" s="33"/>
      <c r="B79" s="135"/>
      <c r="C79" s="166"/>
      <c r="D79" s="166"/>
      <c r="E79" s="167"/>
      <c r="F79" s="167"/>
      <c r="G79" s="167"/>
      <c r="H79" s="168"/>
      <c r="I79" s="168"/>
      <c r="J79" s="156"/>
      <c r="K79" s="156"/>
      <c r="L79" s="156"/>
      <c r="M79" s="156"/>
      <c r="N79" s="156"/>
      <c r="O79" s="156"/>
      <c r="P79" s="156"/>
      <c r="Q79" s="123"/>
      <c r="R79" s="123"/>
      <c r="S79" s="123"/>
      <c r="T79" s="123"/>
      <c r="U79" s="123"/>
      <c r="V79" s="124"/>
      <c r="W79" s="27"/>
      <c r="X79" s="13"/>
      <c r="Y79" s="13"/>
      <c r="Z79" s="13"/>
    </row>
    <row r="80" spans="1:26" ht="20.100000000000001" customHeight="1" x14ac:dyDescent="0.3">
      <c r="A80" s="33"/>
      <c r="B80" s="169" t="s">
        <v>42</v>
      </c>
      <c r="C80" s="170"/>
      <c r="D80" s="170"/>
      <c r="E80" s="167"/>
      <c r="F80" s="167"/>
      <c r="G80" s="167"/>
      <c r="H80" s="168"/>
      <c r="I80" s="168"/>
      <c r="J80" s="156"/>
      <c r="K80" s="156"/>
      <c r="L80" s="156"/>
      <c r="M80" s="156"/>
      <c r="N80" s="156"/>
      <c r="O80" s="156"/>
      <c r="P80" s="156"/>
      <c r="Q80" s="123"/>
      <c r="R80" s="123"/>
      <c r="S80" s="123"/>
      <c r="T80" s="123"/>
      <c r="U80" s="123"/>
      <c r="V80" s="124"/>
      <c r="W80" s="27"/>
      <c r="X80" s="13"/>
      <c r="Y80" s="13"/>
      <c r="Z80" s="13"/>
    </row>
    <row r="81" spans="1:26" x14ac:dyDescent="0.3">
      <c r="A81" s="19"/>
      <c r="B81" s="171" t="s">
        <v>56</v>
      </c>
      <c r="C81" s="137" t="s">
        <v>57</v>
      </c>
      <c r="D81" s="137" t="s">
        <v>58</v>
      </c>
      <c r="E81" s="172"/>
      <c r="F81" s="172" t="s">
        <v>59</v>
      </c>
      <c r="G81" s="172" t="s">
        <v>60</v>
      </c>
      <c r="H81" s="173" t="s">
        <v>61</v>
      </c>
      <c r="I81" s="173" t="s">
        <v>62</v>
      </c>
      <c r="J81" s="173"/>
      <c r="K81" s="173"/>
      <c r="L81" s="173"/>
      <c r="M81" s="173"/>
      <c r="N81" s="173"/>
      <c r="O81" s="173"/>
      <c r="P81" s="173" t="s">
        <v>63</v>
      </c>
      <c r="Q81" s="137"/>
      <c r="R81" s="137"/>
      <c r="S81" s="137" t="s">
        <v>64</v>
      </c>
      <c r="T81" s="137"/>
      <c r="U81" s="137"/>
      <c r="V81" s="174" t="s">
        <v>65</v>
      </c>
      <c r="W81" s="27"/>
      <c r="X81" s="13"/>
      <c r="Y81" s="13"/>
      <c r="Z81" s="13"/>
    </row>
    <row r="82" spans="1:26" x14ac:dyDescent="0.3">
      <c r="A82" s="13"/>
      <c r="B82" s="175"/>
      <c r="C82" s="176"/>
      <c r="D82" s="291" t="s">
        <v>45</v>
      </c>
      <c r="E82" s="291"/>
      <c r="F82" s="141"/>
      <c r="G82" s="177"/>
      <c r="H82" s="141"/>
      <c r="I82" s="141"/>
      <c r="J82" s="142"/>
      <c r="K82" s="142"/>
      <c r="L82" s="177"/>
      <c r="M82" s="177"/>
      <c r="N82" s="177"/>
      <c r="O82" s="177"/>
      <c r="P82" s="177"/>
      <c r="Q82" s="177"/>
      <c r="R82" s="177"/>
      <c r="S82" s="177"/>
      <c r="T82" s="177"/>
      <c r="U82" s="177"/>
      <c r="V82" s="178"/>
      <c r="W82" s="27"/>
      <c r="X82" s="13"/>
      <c r="Y82" s="13"/>
      <c r="Z82" s="13"/>
    </row>
    <row r="83" spans="1:26" x14ac:dyDescent="0.3">
      <c r="A83" s="13"/>
      <c r="B83" s="52"/>
      <c r="C83" s="179" t="s">
        <v>66</v>
      </c>
      <c r="D83" s="292" t="s">
        <v>67</v>
      </c>
      <c r="E83" s="292"/>
      <c r="F83" s="55"/>
      <c r="G83" s="180"/>
      <c r="H83" s="55"/>
      <c r="I83" s="55"/>
      <c r="J83" s="145"/>
      <c r="K83" s="145"/>
      <c r="L83" s="180"/>
      <c r="M83" s="180"/>
      <c r="N83" s="180"/>
      <c r="O83" s="180"/>
      <c r="P83" s="180"/>
      <c r="Q83" s="180"/>
      <c r="R83" s="180"/>
      <c r="S83" s="180"/>
      <c r="T83" s="180"/>
      <c r="U83" s="180"/>
      <c r="V83" s="181"/>
      <c r="W83" s="27"/>
      <c r="X83" s="13"/>
      <c r="Y83" s="13"/>
      <c r="Z83" s="13"/>
    </row>
    <row r="84" spans="1:26" ht="24.9" customHeight="1" x14ac:dyDescent="0.3">
      <c r="A84" s="182"/>
      <c r="B84" s="183"/>
      <c r="C84" s="184" t="s">
        <v>274</v>
      </c>
      <c r="D84" s="293" t="s">
        <v>275</v>
      </c>
      <c r="E84" s="293"/>
      <c r="F84" s="185" t="s">
        <v>70</v>
      </c>
      <c r="G84" s="186">
        <v>3</v>
      </c>
      <c r="H84" s="249">
        <v>0</v>
      </c>
      <c r="I84" s="185">
        <f t="shared" ref="I84:I94" si="0">ROUND(G84*(H84),2)</f>
        <v>0</v>
      </c>
      <c r="J84" s="187">
        <f t="shared" ref="J84:J94" si="1">ROUND(G84*(N84),2)</f>
        <v>44.46</v>
      </c>
      <c r="K84" s="145">
        <f t="shared" ref="K84:K94" si="2">ROUND(G84*(O84),2)</f>
        <v>0</v>
      </c>
      <c r="L84" s="180">
        <f t="shared" ref="L84:L94" si="3">ROUND(G84*(H84),2)</f>
        <v>0</v>
      </c>
      <c r="M84" s="180"/>
      <c r="N84" s="180">
        <v>14.82</v>
      </c>
      <c r="O84" s="180"/>
      <c r="P84" s="180">
        <v>0</v>
      </c>
      <c r="Q84" s="180"/>
      <c r="R84" s="180">
        <v>0</v>
      </c>
      <c r="S84" s="180">
        <f t="shared" ref="S84:S94" si="4">ROUND(G84*(P84),3)</f>
        <v>0</v>
      </c>
      <c r="T84" s="180"/>
      <c r="U84" s="180"/>
      <c r="V84" s="181">
        <f t="shared" ref="V84:V94" si="5">ROUND(G84*(X84),3)</f>
        <v>0</v>
      </c>
      <c r="W84" s="27"/>
      <c r="X84" s="13">
        <v>0</v>
      </c>
      <c r="Y84" s="13"/>
      <c r="Z84" s="13">
        <v>0</v>
      </c>
    </row>
    <row r="85" spans="1:26" ht="24.9" customHeight="1" x14ac:dyDescent="0.3">
      <c r="A85" s="188"/>
      <c r="B85" s="189"/>
      <c r="C85" s="190" t="s">
        <v>276</v>
      </c>
      <c r="D85" s="286" t="s">
        <v>277</v>
      </c>
      <c r="E85" s="286"/>
      <c r="F85" s="191" t="s">
        <v>70</v>
      </c>
      <c r="G85" s="192">
        <v>3</v>
      </c>
      <c r="H85" s="250">
        <v>0</v>
      </c>
      <c r="I85" s="191">
        <f t="shared" si="0"/>
        <v>0</v>
      </c>
      <c r="J85" s="193">
        <f t="shared" si="1"/>
        <v>3.48</v>
      </c>
      <c r="K85" s="194">
        <f t="shared" si="2"/>
        <v>0</v>
      </c>
      <c r="L85" s="195">
        <f t="shared" si="3"/>
        <v>0</v>
      </c>
      <c r="M85" s="195"/>
      <c r="N85" s="195">
        <v>1.1599999999999999</v>
      </c>
      <c r="O85" s="195"/>
      <c r="P85" s="195">
        <v>0</v>
      </c>
      <c r="Q85" s="195"/>
      <c r="R85" s="195">
        <v>0</v>
      </c>
      <c r="S85" s="195">
        <f t="shared" si="4"/>
        <v>0</v>
      </c>
      <c r="T85" s="195"/>
      <c r="U85" s="195"/>
      <c r="V85" s="196">
        <f t="shared" si="5"/>
        <v>0</v>
      </c>
      <c r="W85" s="197"/>
      <c r="X85" s="198">
        <v>0</v>
      </c>
      <c r="Y85" s="198"/>
      <c r="Z85" s="198">
        <v>0</v>
      </c>
    </row>
    <row r="86" spans="1:26" ht="24.9" customHeight="1" x14ac:dyDescent="0.3">
      <c r="A86" s="188"/>
      <c r="B86" s="189"/>
      <c r="C86" s="190" t="s">
        <v>278</v>
      </c>
      <c r="D86" s="286" t="s">
        <v>279</v>
      </c>
      <c r="E86" s="286"/>
      <c r="F86" s="191" t="s">
        <v>70</v>
      </c>
      <c r="G86" s="192">
        <v>0.5</v>
      </c>
      <c r="H86" s="250">
        <v>0</v>
      </c>
      <c r="I86" s="191">
        <f t="shared" si="0"/>
        <v>0</v>
      </c>
      <c r="J86" s="193">
        <f t="shared" si="1"/>
        <v>35.590000000000003</v>
      </c>
      <c r="K86" s="194">
        <f t="shared" si="2"/>
        <v>0</v>
      </c>
      <c r="L86" s="195">
        <f t="shared" si="3"/>
        <v>0</v>
      </c>
      <c r="M86" s="195"/>
      <c r="N86" s="195">
        <v>71.180000000000007</v>
      </c>
      <c r="O86" s="195"/>
      <c r="P86" s="195">
        <v>0</v>
      </c>
      <c r="Q86" s="195"/>
      <c r="R86" s="195">
        <v>0</v>
      </c>
      <c r="S86" s="195">
        <f t="shared" si="4"/>
        <v>0</v>
      </c>
      <c r="T86" s="195"/>
      <c r="U86" s="195"/>
      <c r="V86" s="196">
        <f t="shared" si="5"/>
        <v>0</v>
      </c>
      <c r="W86" s="197"/>
      <c r="X86" s="198">
        <v>0</v>
      </c>
      <c r="Y86" s="198"/>
      <c r="Z86" s="198">
        <v>0</v>
      </c>
    </row>
    <row r="87" spans="1:26" ht="24.9" customHeight="1" x14ac:dyDescent="0.3">
      <c r="A87" s="188"/>
      <c r="B87" s="189"/>
      <c r="C87" s="190" t="s">
        <v>280</v>
      </c>
      <c r="D87" s="286" t="s">
        <v>281</v>
      </c>
      <c r="E87" s="286"/>
      <c r="F87" s="191" t="s">
        <v>70</v>
      </c>
      <c r="G87" s="192">
        <v>0.5</v>
      </c>
      <c r="H87" s="250">
        <v>0</v>
      </c>
      <c r="I87" s="191">
        <f t="shared" si="0"/>
        <v>0</v>
      </c>
      <c r="J87" s="193">
        <f t="shared" si="1"/>
        <v>7.13</v>
      </c>
      <c r="K87" s="194">
        <f t="shared" si="2"/>
        <v>0</v>
      </c>
      <c r="L87" s="195">
        <f t="shared" si="3"/>
        <v>0</v>
      </c>
      <c r="M87" s="195"/>
      <c r="N87" s="195">
        <v>14.25</v>
      </c>
      <c r="O87" s="195"/>
      <c r="P87" s="195">
        <v>0</v>
      </c>
      <c r="Q87" s="195"/>
      <c r="R87" s="195">
        <v>0</v>
      </c>
      <c r="S87" s="195">
        <f t="shared" si="4"/>
        <v>0</v>
      </c>
      <c r="T87" s="195"/>
      <c r="U87" s="195"/>
      <c r="V87" s="196">
        <f t="shared" si="5"/>
        <v>0</v>
      </c>
      <c r="W87" s="197"/>
      <c r="X87" s="198">
        <v>0</v>
      </c>
      <c r="Y87" s="198"/>
      <c r="Z87" s="198">
        <v>0</v>
      </c>
    </row>
    <row r="88" spans="1:26" ht="24.9" customHeight="1" x14ac:dyDescent="0.3">
      <c r="A88" s="188"/>
      <c r="B88" s="189"/>
      <c r="C88" s="190" t="s">
        <v>75</v>
      </c>
      <c r="D88" s="286" t="s">
        <v>76</v>
      </c>
      <c r="E88" s="286"/>
      <c r="F88" s="191" t="s">
        <v>70</v>
      </c>
      <c r="G88" s="192">
        <v>0.89999999999999991</v>
      </c>
      <c r="H88" s="250">
        <v>0</v>
      </c>
      <c r="I88" s="191">
        <f t="shared" si="0"/>
        <v>0</v>
      </c>
      <c r="J88" s="193">
        <f t="shared" si="1"/>
        <v>4.6399999999999997</v>
      </c>
      <c r="K88" s="194">
        <f t="shared" si="2"/>
        <v>0</v>
      </c>
      <c r="L88" s="195">
        <f t="shared" si="3"/>
        <v>0</v>
      </c>
      <c r="M88" s="195"/>
      <c r="N88" s="195">
        <v>5.16</v>
      </c>
      <c r="O88" s="195"/>
      <c r="P88" s="195">
        <v>0</v>
      </c>
      <c r="Q88" s="195"/>
      <c r="R88" s="195">
        <v>0</v>
      </c>
      <c r="S88" s="195">
        <f t="shared" si="4"/>
        <v>0</v>
      </c>
      <c r="T88" s="195"/>
      <c r="U88" s="195"/>
      <c r="V88" s="196">
        <f t="shared" si="5"/>
        <v>0</v>
      </c>
      <c r="W88" s="197"/>
      <c r="X88" s="198">
        <v>0</v>
      </c>
      <c r="Y88" s="198"/>
      <c r="Z88" s="198">
        <v>0</v>
      </c>
    </row>
    <row r="89" spans="1:26" ht="24.9" customHeight="1" x14ac:dyDescent="0.3">
      <c r="A89" s="188"/>
      <c r="B89" s="189"/>
      <c r="C89" s="190" t="s">
        <v>77</v>
      </c>
      <c r="D89" s="286" t="s">
        <v>78</v>
      </c>
      <c r="E89" s="286"/>
      <c r="F89" s="191" t="s">
        <v>70</v>
      </c>
      <c r="G89" s="192">
        <v>2.1</v>
      </c>
      <c r="H89" s="250">
        <v>0</v>
      </c>
      <c r="I89" s="191">
        <f t="shared" si="0"/>
        <v>0</v>
      </c>
      <c r="J89" s="193">
        <f t="shared" si="1"/>
        <v>2.04</v>
      </c>
      <c r="K89" s="194">
        <f t="shared" si="2"/>
        <v>0</v>
      </c>
      <c r="L89" s="195">
        <f t="shared" si="3"/>
        <v>0</v>
      </c>
      <c r="M89" s="195"/>
      <c r="N89" s="195">
        <v>0.97</v>
      </c>
      <c r="O89" s="195"/>
      <c r="P89" s="195">
        <v>0</v>
      </c>
      <c r="Q89" s="195"/>
      <c r="R89" s="195">
        <v>0</v>
      </c>
      <c r="S89" s="195">
        <f t="shared" si="4"/>
        <v>0</v>
      </c>
      <c r="T89" s="195"/>
      <c r="U89" s="195"/>
      <c r="V89" s="196">
        <f t="shared" si="5"/>
        <v>0</v>
      </c>
      <c r="W89" s="197"/>
      <c r="X89" s="198">
        <v>0</v>
      </c>
      <c r="Y89" s="198"/>
      <c r="Z89" s="198">
        <v>0</v>
      </c>
    </row>
    <row r="90" spans="1:26" ht="24.9" customHeight="1" x14ac:dyDescent="0.3">
      <c r="A90" s="188"/>
      <c r="B90" s="189"/>
      <c r="C90" s="190" t="s">
        <v>79</v>
      </c>
      <c r="D90" s="286" t="s">
        <v>80</v>
      </c>
      <c r="E90" s="286"/>
      <c r="F90" s="191" t="s">
        <v>70</v>
      </c>
      <c r="G90" s="192">
        <v>2.1</v>
      </c>
      <c r="H90" s="250">
        <v>0</v>
      </c>
      <c r="I90" s="191">
        <f t="shared" si="0"/>
        <v>0</v>
      </c>
      <c r="J90" s="193">
        <f t="shared" si="1"/>
        <v>42</v>
      </c>
      <c r="K90" s="194">
        <f t="shared" si="2"/>
        <v>0</v>
      </c>
      <c r="L90" s="195">
        <f t="shared" si="3"/>
        <v>0</v>
      </c>
      <c r="M90" s="195"/>
      <c r="N90" s="195">
        <v>20</v>
      </c>
      <c r="O90" s="195"/>
      <c r="P90" s="195">
        <v>0</v>
      </c>
      <c r="Q90" s="195"/>
      <c r="R90" s="195">
        <v>0</v>
      </c>
      <c r="S90" s="195">
        <f t="shared" si="4"/>
        <v>0</v>
      </c>
      <c r="T90" s="195"/>
      <c r="U90" s="195"/>
      <c r="V90" s="196">
        <f t="shared" si="5"/>
        <v>0</v>
      </c>
      <c r="W90" s="197"/>
      <c r="X90" s="198">
        <v>0</v>
      </c>
      <c r="Y90" s="198"/>
      <c r="Z90" s="198">
        <v>0</v>
      </c>
    </row>
    <row r="91" spans="1:26" ht="24.9" customHeight="1" x14ac:dyDescent="0.3">
      <c r="A91" s="188"/>
      <c r="B91" s="189"/>
      <c r="C91" s="190" t="s">
        <v>73</v>
      </c>
      <c r="D91" s="286" t="s">
        <v>74</v>
      </c>
      <c r="E91" s="286"/>
      <c r="F91" s="191" t="s">
        <v>70</v>
      </c>
      <c r="G91" s="192">
        <v>2.1</v>
      </c>
      <c r="H91" s="250">
        <v>0</v>
      </c>
      <c r="I91" s="191">
        <f t="shared" si="0"/>
        <v>0</v>
      </c>
      <c r="J91" s="193">
        <f t="shared" si="1"/>
        <v>9.0500000000000007</v>
      </c>
      <c r="K91" s="194">
        <f t="shared" si="2"/>
        <v>0</v>
      </c>
      <c r="L91" s="195">
        <f t="shared" si="3"/>
        <v>0</v>
      </c>
      <c r="M91" s="195"/>
      <c r="N91" s="195">
        <v>4.3099999999999996</v>
      </c>
      <c r="O91" s="195"/>
      <c r="P91" s="195">
        <v>0</v>
      </c>
      <c r="Q91" s="195"/>
      <c r="R91" s="195">
        <v>0</v>
      </c>
      <c r="S91" s="195">
        <f t="shared" si="4"/>
        <v>0</v>
      </c>
      <c r="T91" s="195"/>
      <c r="U91" s="195"/>
      <c r="V91" s="196">
        <f t="shared" si="5"/>
        <v>0</v>
      </c>
      <c r="W91" s="197"/>
      <c r="X91" s="198">
        <v>0</v>
      </c>
      <c r="Y91" s="198"/>
      <c r="Z91" s="198">
        <v>0</v>
      </c>
    </row>
    <row r="92" spans="1:26" ht="24.9" customHeight="1" x14ac:dyDescent="0.3">
      <c r="A92" s="188"/>
      <c r="B92" s="189"/>
      <c r="C92" s="190" t="s">
        <v>81</v>
      </c>
      <c r="D92" s="286" t="s">
        <v>82</v>
      </c>
      <c r="E92" s="286"/>
      <c r="F92" s="191" t="s">
        <v>83</v>
      </c>
      <c r="G92" s="192">
        <v>3.5</v>
      </c>
      <c r="H92" s="250">
        <v>0</v>
      </c>
      <c r="I92" s="191">
        <f t="shared" si="0"/>
        <v>0</v>
      </c>
      <c r="J92" s="193">
        <f t="shared" si="1"/>
        <v>6.9</v>
      </c>
      <c r="K92" s="194">
        <f t="shared" si="2"/>
        <v>0</v>
      </c>
      <c r="L92" s="195">
        <f t="shared" si="3"/>
        <v>0</v>
      </c>
      <c r="M92" s="195"/>
      <c r="N92" s="195">
        <v>1.97</v>
      </c>
      <c r="O92" s="195"/>
      <c r="P92" s="195">
        <v>0</v>
      </c>
      <c r="Q92" s="195"/>
      <c r="R92" s="195">
        <v>0</v>
      </c>
      <c r="S92" s="195">
        <f t="shared" si="4"/>
        <v>0</v>
      </c>
      <c r="T92" s="195"/>
      <c r="U92" s="195"/>
      <c r="V92" s="196">
        <f t="shared" si="5"/>
        <v>0</v>
      </c>
      <c r="W92" s="197"/>
      <c r="X92" s="198">
        <v>0</v>
      </c>
      <c r="Y92" s="198"/>
      <c r="Z92" s="198">
        <v>0</v>
      </c>
    </row>
    <row r="93" spans="1:26" ht="24.9" customHeight="1" x14ac:dyDescent="0.3">
      <c r="A93" s="188"/>
      <c r="B93" s="189"/>
      <c r="C93" s="190" t="s">
        <v>84</v>
      </c>
      <c r="D93" s="286" t="s">
        <v>85</v>
      </c>
      <c r="E93" s="286"/>
      <c r="F93" s="191" t="s">
        <v>83</v>
      </c>
      <c r="G93" s="192">
        <v>3.5</v>
      </c>
      <c r="H93" s="250">
        <v>0</v>
      </c>
      <c r="I93" s="191">
        <f t="shared" si="0"/>
        <v>0</v>
      </c>
      <c r="J93" s="193">
        <f t="shared" si="1"/>
        <v>20.13</v>
      </c>
      <c r="K93" s="194">
        <f t="shared" si="2"/>
        <v>0</v>
      </c>
      <c r="L93" s="195">
        <f t="shared" si="3"/>
        <v>0</v>
      </c>
      <c r="M93" s="195"/>
      <c r="N93" s="195">
        <v>5.75</v>
      </c>
      <c r="O93" s="195"/>
      <c r="P93" s="195">
        <v>0</v>
      </c>
      <c r="Q93" s="195"/>
      <c r="R93" s="195">
        <v>0</v>
      </c>
      <c r="S93" s="195">
        <f t="shared" si="4"/>
        <v>0</v>
      </c>
      <c r="T93" s="195"/>
      <c r="U93" s="195"/>
      <c r="V93" s="196">
        <f t="shared" si="5"/>
        <v>0.84</v>
      </c>
      <c r="W93" s="197"/>
      <c r="X93" s="198">
        <v>0.24</v>
      </c>
      <c r="Y93" s="198"/>
      <c r="Z93" s="198">
        <v>0</v>
      </c>
    </row>
    <row r="94" spans="1:26" ht="24.9" customHeight="1" x14ac:dyDescent="0.3">
      <c r="A94" s="188"/>
      <c r="B94" s="189"/>
      <c r="C94" s="190" t="s">
        <v>86</v>
      </c>
      <c r="D94" s="286" t="s">
        <v>87</v>
      </c>
      <c r="E94" s="286"/>
      <c r="F94" s="191" t="s">
        <v>83</v>
      </c>
      <c r="G94" s="192">
        <v>3.5</v>
      </c>
      <c r="H94" s="250">
        <v>0</v>
      </c>
      <c r="I94" s="191">
        <f t="shared" si="0"/>
        <v>0</v>
      </c>
      <c r="J94" s="193">
        <f t="shared" si="1"/>
        <v>14.81</v>
      </c>
      <c r="K94" s="194">
        <f t="shared" si="2"/>
        <v>0</v>
      </c>
      <c r="L94" s="195">
        <f t="shared" si="3"/>
        <v>0</v>
      </c>
      <c r="M94" s="195"/>
      <c r="N94" s="195">
        <v>4.2300000000000004</v>
      </c>
      <c r="O94" s="195"/>
      <c r="P94" s="195">
        <v>0</v>
      </c>
      <c r="Q94" s="195"/>
      <c r="R94" s="195">
        <v>0</v>
      </c>
      <c r="S94" s="195">
        <f t="shared" si="4"/>
        <v>0</v>
      </c>
      <c r="T94" s="195"/>
      <c r="U94" s="195"/>
      <c r="V94" s="196">
        <f t="shared" si="5"/>
        <v>0.34300000000000003</v>
      </c>
      <c r="W94" s="197"/>
      <c r="X94" s="198">
        <v>9.8000000000000004E-2</v>
      </c>
      <c r="Y94" s="198"/>
      <c r="Z94" s="198">
        <v>0</v>
      </c>
    </row>
    <row r="95" spans="1:26" x14ac:dyDescent="0.3">
      <c r="A95" s="198"/>
      <c r="B95" s="199"/>
      <c r="C95" s="200" t="s">
        <v>66</v>
      </c>
      <c r="D95" s="285" t="s">
        <v>67</v>
      </c>
      <c r="E95" s="285"/>
      <c r="F95" s="201"/>
      <c r="G95" s="195"/>
      <c r="H95" s="201"/>
      <c r="I95" s="202">
        <f>ROUND((SUM(I83:I94))/1,2)</f>
        <v>0</v>
      </c>
      <c r="J95" s="203"/>
      <c r="K95" s="203"/>
      <c r="L95" s="204">
        <f>ROUND((SUM(L83:L94))/1,2)</f>
        <v>0</v>
      </c>
      <c r="M95" s="204">
        <f>ROUND((SUM(M83:M94))/1,2)</f>
        <v>0</v>
      </c>
      <c r="N95" s="204"/>
      <c r="O95" s="204"/>
      <c r="P95" s="204"/>
      <c r="Q95" s="204"/>
      <c r="R95" s="204"/>
      <c r="S95" s="204">
        <f>ROUND((SUM(S83:S94))/1,2)</f>
        <v>0</v>
      </c>
      <c r="T95" s="204"/>
      <c r="U95" s="204"/>
      <c r="V95" s="205">
        <f>ROUND((SUM(V83:V94))/1,2)</f>
        <v>1.18</v>
      </c>
      <c r="W95" s="197"/>
      <c r="X95" s="198"/>
      <c r="Y95" s="198"/>
      <c r="Z95" s="198"/>
    </row>
    <row r="96" spans="1:26" x14ac:dyDescent="0.3">
      <c r="A96" s="198"/>
      <c r="B96" s="199"/>
      <c r="C96" s="206"/>
      <c r="D96" s="287"/>
      <c r="E96" s="287"/>
      <c r="F96" s="201"/>
      <c r="G96" s="195"/>
      <c r="H96" s="201"/>
      <c r="I96" s="201"/>
      <c r="J96" s="194"/>
      <c r="K96" s="194"/>
      <c r="L96" s="195"/>
      <c r="M96" s="195"/>
      <c r="N96" s="195"/>
      <c r="O96" s="195"/>
      <c r="P96" s="195"/>
      <c r="Q96" s="195"/>
      <c r="R96" s="195"/>
      <c r="S96" s="195"/>
      <c r="T96" s="195"/>
      <c r="U96" s="195"/>
      <c r="V96" s="196"/>
      <c r="W96" s="197"/>
      <c r="X96" s="198"/>
      <c r="Y96" s="198"/>
      <c r="Z96" s="198"/>
    </row>
    <row r="97" spans="1:26" x14ac:dyDescent="0.3">
      <c r="A97" s="198"/>
      <c r="B97" s="199"/>
      <c r="C97" s="200" t="s">
        <v>88</v>
      </c>
      <c r="D97" s="285" t="s">
        <v>89</v>
      </c>
      <c r="E97" s="285"/>
      <c r="F97" s="201"/>
      <c r="G97" s="195"/>
      <c r="H97" s="201"/>
      <c r="I97" s="201"/>
      <c r="J97" s="194"/>
      <c r="K97" s="194"/>
      <c r="L97" s="195"/>
      <c r="M97" s="195"/>
      <c r="N97" s="195"/>
      <c r="O97" s="195"/>
      <c r="P97" s="195"/>
      <c r="Q97" s="195"/>
      <c r="R97" s="195"/>
      <c r="S97" s="195"/>
      <c r="T97" s="195"/>
      <c r="U97" s="195"/>
      <c r="V97" s="196"/>
      <c r="W97" s="197"/>
      <c r="X97" s="198"/>
      <c r="Y97" s="198"/>
      <c r="Z97" s="198"/>
    </row>
    <row r="98" spans="1:26" ht="24.9" customHeight="1" x14ac:dyDescent="0.3">
      <c r="A98" s="188"/>
      <c r="B98" s="189"/>
      <c r="C98" s="190" t="s">
        <v>282</v>
      </c>
      <c r="D98" s="286" t="s">
        <v>283</v>
      </c>
      <c r="E98" s="286"/>
      <c r="F98" s="191" t="s">
        <v>70</v>
      </c>
      <c r="G98" s="192">
        <v>3.5</v>
      </c>
      <c r="H98" s="250">
        <v>0</v>
      </c>
      <c r="I98" s="191">
        <f>ROUND(G98*(H98),2)</f>
        <v>0</v>
      </c>
      <c r="J98" s="193">
        <f>ROUND(G98*(N98),2)</f>
        <v>494.62</v>
      </c>
      <c r="K98" s="194">
        <f>ROUND(G98*(O98),2)</f>
        <v>0</v>
      </c>
      <c r="L98" s="195">
        <f>ROUND(G98*(H98),2)</f>
        <v>0</v>
      </c>
      <c r="M98" s="195"/>
      <c r="N98" s="195">
        <v>141.32</v>
      </c>
      <c r="O98" s="195"/>
      <c r="P98" s="195">
        <v>2.3223400000000001</v>
      </c>
      <c r="Q98" s="195"/>
      <c r="R98" s="195">
        <v>2.3223400000000001</v>
      </c>
      <c r="S98" s="195">
        <f>ROUND(G98*(P98),3)</f>
        <v>8.1280000000000001</v>
      </c>
      <c r="T98" s="195"/>
      <c r="U98" s="195"/>
      <c r="V98" s="196">
        <f>ROUND(G98*(X98),3)</f>
        <v>0</v>
      </c>
      <c r="W98" s="197"/>
      <c r="X98" s="198">
        <v>0</v>
      </c>
      <c r="Y98" s="198"/>
      <c r="Z98" s="198">
        <v>0</v>
      </c>
    </row>
    <row r="99" spans="1:26" ht="24.9" customHeight="1" x14ac:dyDescent="0.3">
      <c r="A99" s="188"/>
      <c r="B99" s="189"/>
      <c r="C99" s="190" t="s">
        <v>124</v>
      </c>
      <c r="D99" s="286" t="s">
        <v>284</v>
      </c>
      <c r="E99" s="286"/>
      <c r="F99" s="191" t="s">
        <v>83</v>
      </c>
      <c r="G99" s="192">
        <v>12.4</v>
      </c>
      <c r="H99" s="250">
        <v>0</v>
      </c>
      <c r="I99" s="191">
        <f>ROUND(G99*(H99),2)</f>
        <v>0</v>
      </c>
      <c r="J99" s="193">
        <f>ROUND(G99*(N99),2)</f>
        <v>52.33</v>
      </c>
      <c r="K99" s="194">
        <f>ROUND(G99*(O99),2)</f>
        <v>0</v>
      </c>
      <c r="L99" s="195">
        <f>ROUND(G99*(H99),2)</f>
        <v>0</v>
      </c>
      <c r="M99" s="195"/>
      <c r="N99" s="195">
        <v>4.22</v>
      </c>
      <c r="O99" s="195"/>
      <c r="P99" s="195">
        <v>0</v>
      </c>
      <c r="Q99" s="195"/>
      <c r="R99" s="195">
        <v>0</v>
      </c>
      <c r="S99" s="195">
        <f>ROUND(G99*(P99),3)</f>
        <v>0</v>
      </c>
      <c r="T99" s="195"/>
      <c r="U99" s="195"/>
      <c r="V99" s="196">
        <f>ROUND(G99*(X99),3)</f>
        <v>0</v>
      </c>
      <c r="W99" s="197"/>
      <c r="X99" s="198">
        <v>0</v>
      </c>
      <c r="Y99" s="198"/>
      <c r="Z99" s="198">
        <v>0</v>
      </c>
    </row>
    <row r="100" spans="1:26" ht="24.9" customHeight="1" x14ac:dyDescent="0.3">
      <c r="A100" s="188"/>
      <c r="B100" s="189"/>
      <c r="C100" s="190" t="s">
        <v>122</v>
      </c>
      <c r="D100" s="286" t="s">
        <v>285</v>
      </c>
      <c r="E100" s="286"/>
      <c r="F100" s="191" t="s">
        <v>83</v>
      </c>
      <c r="G100" s="192">
        <v>12.4</v>
      </c>
      <c r="H100" s="250">
        <v>0</v>
      </c>
      <c r="I100" s="191">
        <f>ROUND(G100*(H100),2)</f>
        <v>0</v>
      </c>
      <c r="J100" s="193">
        <f>ROUND(G100*(N100),2)</f>
        <v>230.39</v>
      </c>
      <c r="K100" s="194">
        <f>ROUND(G100*(O100),2)</f>
        <v>0</v>
      </c>
      <c r="L100" s="195">
        <f>ROUND(G100*(H100),2)</f>
        <v>0</v>
      </c>
      <c r="M100" s="195"/>
      <c r="N100" s="195">
        <v>18.579999999999998</v>
      </c>
      <c r="O100" s="195"/>
      <c r="P100" s="195">
        <v>6.7000000000000002E-4</v>
      </c>
      <c r="Q100" s="195"/>
      <c r="R100" s="195">
        <v>6.7000000000000002E-4</v>
      </c>
      <c r="S100" s="195">
        <f>ROUND(G100*(P100),3)</f>
        <v>8.0000000000000002E-3</v>
      </c>
      <c r="T100" s="195"/>
      <c r="U100" s="195"/>
      <c r="V100" s="196">
        <f>ROUND(G100*(X100),3)</f>
        <v>0</v>
      </c>
      <c r="W100" s="197"/>
      <c r="X100" s="198">
        <v>0</v>
      </c>
      <c r="Y100" s="198"/>
      <c r="Z100" s="198">
        <v>0</v>
      </c>
    </row>
    <row r="101" spans="1:26" ht="24.9" customHeight="1" x14ac:dyDescent="0.3">
      <c r="A101" s="188"/>
      <c r="B101" s="189"/>
      <c r="C101" s="190" t="s">
        <v>126</v>
      </c>
      <c r="D101" s="286" t="s">
        <v>127</v>
      </c>
      <c r="E101" s="286"/>
      <c r="F101" s="191" t="s">
        <v>96</v>
      </c>
      <c r="G101" s="192">
        <v>0.28000000000000003</v>
      </c>
      <c r="H101" s="250">
        <v>0</v>
      </c>
      <c r="I101" s="191">
        <f>ROUND(G101*(H101),2)</f>
        <v>0</v>
      </c>
      <c r="J101" s="193">
        <f>ROUND(G101*(N101),2)</f>
        <v>531.09</v>
      </c>
      <c r="K101" s="194">
        <f>ROUND(G101*(O101),2)</f>
        <v>0</v>
      </c>
      <c r="L101" s="195">
        <f>ROUND(G101*(H101),2)</f>
        <v>0</v>
      </c>
      <c r="M101" s="195"/>
      <c r="N101" s="195">
        <v>1896.75</v>
      </c>
      <c r="O101" s="195"/>
      <c r="P101" s="195">
        <v>1.13453</v>
      </c>
      <c r="Q101" s="195"/>
      <c r="R101" s="195">
        <v>1.13453</v>
      </c>
      <c r="S101" s="195">
        <f>ROUND(G101*(P101),3)</f>
        <v>0.318</v>
      </c>
      <c r="T101" s="195"/>
      <c r="U101" s="195"/>
      <c r="V101" s="196">
        <f>ROUND(G101*(X101),3)</f>
        <v>0</v>
      </c>
      <c r="W101" s="197"/>
      <c r="X101" s="198">
        <v>0</v>
      </c>
      <c r="Y101" s="198"/>
      <c r="Z101" s="198">
        <v>0</v>
      </c>
    </row>
    <row r="102" spans="1:26" x14ac:dyDescent="0.3">
      <c r="A102" s="198"/>
      <c r="B102" s="199"/>
      <c r="C102" s="200" t="s">
        <v>88</v>
      </c>
      <c r="D102" s="285" t="s">
        <v>89</v>
      </c>
      <c r="E102" s="285"/>
      <c r="F102" s="201"/>
      <c r="G102" s="195"/>
      <c r="H102" s="250"/>
      <c r="I102" s="202">
        <f>ROUND((SUM(I97:I101))/1,2)</f>
        <v>0</v>
      </c>
      <c r="J102" s="203"/>
      <c r="K102" s="203"/>
      <c r="L102" s="204">
        <f>ROUND((SUM(L97:L101))/1,2)</f>
        <v>0</v>
      </c>
      <c r="M102" s="204">
        <f>ROUND((SUM(M97:M101))/1,2)</f>
        <v>0</v>
      </c>
      <c r="N102" s="204"/>
      <c r="O102" s="204"/>
      <c r="P102" s="204"/>
      <c r="Q102" s="204"/>
      <c r="R102" s="204"/>
      <c r="S102" s="204">
        <f>ROUND((SUM(S97:S101))/1,2)</f>
        <v>8.4499999999999993</v>
      </c>
      <c r="T102" s="204"/>
      <c r="U102" s="204"/>
      <c r="V102" s="205">
        <f>ROUND((SUM(V97:V101))/1,2)</f>
        <v>0</v>
      </c>
      <c r="W102" s="197"/>
      <c r="X102" s="198"/>
      <c r="Y102" s="198"/>
      <c r="Z102" s="198"/>
    </row>
    <row r="103" spans="1:26" x14ac:dyDescent="0.3">
      <c r="A103" s="198"/>
      <c r="B103" s="199"/>
      <c r="C103" s="206"/>
      <c r="D103" s="287"/>
      <c r="E103" s="287"/>
      <c r="F103" s="201"/>
      <c r="G103" s="195"/>
      <c r="H103" s="201"/>
      <c r="I103" s="201"/>
      <c r="J103" s="194"/>
      <c r="K103" s="194"/>
      <c r="L103" s="195"/>
      <c r="M103" s="195"/>
      <c r="N103" s="195"/>
      <c r="O103" s="195"/>
      <c r="P103" s="195"/>
      <c r="Q103" s="195"/>
      <c r="R103" s="195"/>
      <c r="S103" s="195"/>
      <c r="T103" s="195"/>
      <c r="U103" s="195"/>
      <c r="V103" s="196"/>
      <c r="W103" s="197"/>
      <c r="X103" s="198"/>
      <c r="Y103" s="198"/>
      <c r="Z103" s="198"/>
    </row>
    <row r="104" spans="1:26" x14ac:dyDescent="0.3">
      <c r="A104" s="198"/>
      <c r="B104" s="199"/>
      <c r="C104" s="200" t="s">
        <v>101</v>
      </c>
      <c r="D104" s="285" t="s">
        <v>102</v>
      </c>
      <c r="E104" s="285"/>
      <c r="F104" s="201"/>
      <c r="G104" s="195"/>
      <c r="H104" s="201"/>
      <c r="I104" s="201"/>
      <c r="J104" s="194"/>
      <c r="K104" s="194"/>
      <c r="L104" s="195"/>
      <c r="M104" s="195"/>
      <c r="N104" s="195"/>
      <c r="O104" s="195"/>
      <c r="P104" s="195"/>
      <c r="Q104" s="195"/>
      <c r="R104" s="195"/>
      <c r="S104" s="195"/>
      <c r="T104" s="195"/>
      <c r="U104" s="195"/>
      <c r="V104" s="196"/>
      <c r="W104" s="197"/>
      <c r="X104" s="198"/>
      <c r="Y104" s="198"/>
      <c r="Z104" s="198"/>
    </row>
    <row r="105" spans="1:26" ht="24.9" customHeight="1" x14ac:dyDescent="0.3">
      <c r="A105" s="188"/>
      <c r="B105" s="189"/>
      <c r="C105" s="190" t="s">
        <v>103</v>
      </c>
      <c r="D105" s="286" t="s">
        <v>104</v>
      </c>
      <c r="E105" s="286"/>
      <c r="F105" s="191" t="s">
        <v>96</v>
      </c>
      <c r="G105" s="192">
        <v>1.1830000000000001</v>
      </c>
      <c r="H105" s="250">
        <v>0</v>
      </c>
      <c r="I105" s="191">
        <f>ROUND(G105*(H105),2)</f>
        <v>0</v>
      </c>
      <c r="J105" s="193">
        <f>ROUND(G105*(N105),2)</f>
        <v>5.57</v>
      </c>
      <c r="K105" s="194">
        <f>ROUND(G105*(O105),2)</f>
        <v>0</v>
      </c>
      <c r="L105" s="195">
        <f>ROUND(G105*(H105),2)</f>
        <v>0</v>
      </c>
      <c r="M105" s="195"/>
      <c r="N105" s="195">
        <v>4.71</v>
      </c>
      <c r="O105" s="195"/>
      <c r="P105" s="195">
        <v>0</v>
      </c>
      <c r="Q105" s="195"/>
      <c r="R105" s="195">
        <v>0</v>
      </c>
      <c r="S105" s="195">
        <f>ROUND(G105*(P105),3)</f>
        <v>0</v>
      </c>
      <c r="T105" s="195"/>
      <c r="U105" s="195"/>
      <c r="V105" s="196">
        <f>ROUND(G105*(X105),3)</f>
        <v>0</v>
      </c>
      <c r="W105" s="197"/>
      <c r="X105" s="198">
        <v>0</v>
      </c>
      <c r="Y105" s="198"/>
      <c r="Z105" s="198">
        <v>0</v>
      </c>
    </row>
    <row r="106" spans="1:26" ht="35.1" customHeight="1" x14ac:dyDescent="0.3">
      <c r="A106" s="188"/>
      <c r="B106" s="189"/>
      <c r="C106" s="190" t="s">
        <v>105</v>
      </c>
      <c r="D106" s="286" t="s">
        <v>106</v>
      </c>
      <c r="E106" s="286"/>
      <c r="F106" s="191" t="s">
        <v>96</v>
      </c>
      <c r="G106" s="192">
        <v>1.1830000000000001</v>
      </c>
      <c r="H106" s="250">
        <v>0</v>
      </c>
      <c r="I106" s="191">
        <f>ROUND(G106*(H106),2)</f>
        <v>0</v>
      </c>
      <c r="J106" s="193">
        <f>ROUND(G106*(N106),2)</f>
        <v>76.900000000000006</v>
      </c>
      <c r="K106" s="194">
        <f>ROUND(G106*(O106),2)</f>
        <v>0</v>
      </c>
      <c r="L106" s="195">
        <f>ROUND(G106*(H106),2)</f>
        <v>0</v>
      </c>
      <c r="M106" s="195"/>
      <c r="N106" s="195">
        <v>65</v>
      </c>
      <c r="O106" s="195"/>
      <c r="P106" s="195">
        <v>0</v>
      </c>
      <c r="Q106" s="195"/>
      <c r="R106" s="195">
        <v>0</v>
      </c>
      <c r="S106" s="195">
        <f>ROUND(G106*(P106),3)</f>
        <v>0</v>
      </c>
      <c r="T106" s="195"/>
      <c r="U106" s="195"/>
      <c r="V106" s="196">
        <f>ROUND(G106*(X106),3)</f>
        <v>0</v>
      </c>
      <c r="W106" s="197"/>
      <c r="X106" s="198">
        <v>0</v>
      </c>
      <c r="Y106" s="198"/>
      <c r="Z106" s="198">
        <v>0</v>
      </c>
    </row>
    <row r="107" spans="1:26" ht="24.9" customHeight="1" x14ac:dyDescent="0.3">
      <c r="A107" s="188"/>
      <c r="B107" s="189"/>
      <c r="C107" s="190" t="s">
        <v>286</v>
      </c>
      <c r="D107" s="286" t="s">
        <v>287</v>
      </c>
      <c r="E107" s="286"/>
      <c r="F107" s="191" t="s">
        <v>147</v>
      </c>
      <c r="G107" s="192">
        <v>16.399999999999999</v>
      </c>
      <c r="H107" s="250">
        <v>0</v>
      </c>
      <c r="I107" s="191">
        <f>ROUND(G107*(H107),2)</f>
        <v>0</v>
      </c>
      <c r="J107" s="193">
        <f>ROUND(G107*(N107),2)</f>
        <v>93.32</v>
      </c>
      <c r="K107" s="194">
        <f>ROUND(G107*(O107),2)</f>
        <v>0</v>
      </c>
      <c r="L107" s="195">
        <f>ROUND(G107*(H107),2)</f>
        <v>0</v>
      </c>
      <c r="M107" s="195"/>
      <c r="N107" s="195">
        <v>5.6899999999999995</v>
      </c>
      <c r="O107" s="195"/>
      <c r="P107" s="195">
        <v>2.0000000000000002E-5</v>
      </c>
      <c r="Q107" s="195"/>
      <c r="R107" s="195">
        <v>2.0000000000000002E-5</v>
      </c>
      <c r="S107" s="195">
        <f>ROUND(G107*(P107),3)</f>
        <v>0</v>
      </c>
      <c r="T107" s="195"/>
      <c r="U107" s="195"/>
      <c r="V107" s="196">
        <f>ROUND(G107*(X107),3)</f>
        <v>0</v>
      </c>
      <c r="W107" s="197"/>
      <c r="X107" s="198">
        <v>0</v>
      </c>
      <c r="Y107" s="198"/>
      <c r="Z107" s="198">
        <v>0</v>
      </c>
    </row>
    <row r="108" spans="1:26" ht="24.9" customHeight="1" x14ac:dyDescent="0.3">
      <c r="A108" s="188"/>
      <c r="B108" s="189"/>
      <c r="C108" s="190" t="s">
        <v>288</v>
      </c>
      <c r="D108" s="286" t="s">
        <v>289</v>
      </c>
      <c r="E108" s="286"/>
      <c r="F108" s="191" t="s">
        <v>147</v>
      </c>
      <c r="G108" s="192">
        <v>16.399999999999999</v>
      </c>
      <c r="H108" s="250">
        <v>0</v>
      </c>
      <c r="I108" s="191">
        <f>ROUND(G108*(H108),2)</f>
        <v>0</v>
      </c>
      <c r="J108" s="193">
        <f>ROUND(G108*(N108),2)</f>
        <v>604.34</v>
      </c>
      <c r="K108" s="194">
        <f>ROUND(G108*(O108),2)</f>
        <v>0</v>
      </c>
      <c r="L108" s="195">
        <f>ROUND(G108*(H108),2)</f>
        <v>0</v>
      </c>
      <c r="M108" s="195"/>
      <c r="N108" s="195">
        <v>36.85</v>
      </c>
      <c r="O108" s="195"/>
      <c r="P108" s="195">
        <v>1.6000000000000001E-4</v>
      </c>
      <c r="Q108" s="195"/>
      <c r="R108" s="195">
        <v>1.6000000000000001E-4</v>
      </c>
      <c r="S108" s="195">
        <f>ROUND(G108*(P108),3)</f>
        <v>3.0000000000000001E-3</v>
      </c>
      <c r="T108" s="195"/>
      <c r="U108" s="195"/>
      <c r="V108" s="196">
        <f>ROUND(G108*(X108),3)</f>
        <v>0</v>
      </c>
      <c r="W108" s="197"/>
      <c r="X108" s="198">
        <v>0</v>
      </c>
      <c r="Y108" s="198"/>
      <c r="Z108" s="198">
        <v>0</v>
      </c>
    </row>
    <row r="109" spans="1:26" x14ac:dyDescent="0.3">
      <c r="A109" s="198"/>
      <c r="B109" s="199"/>
      <c r="C109" s="200" t="s">
        <v>101</v>
      </c>
      <c r="D109" s="285" t="s">
        <v>102</v>
      </c>
      <c r="E109" s="285"/>
      <c r="F109" s="198"/>
      <c r="G109" s="195"/>
      <c r="H109" s="250"/>
      <c r="I109" s="202">
        <f>ROUND((SUM(I104:I108))/1,2)</f>
        <v>0</v>
      </c>
      <c r="J109" s="207"/>
      <c r="K109" s="207"/>
      <c r="L109" s="204">
        <f>ROUND((SUM(L104:L108))/1,2)</f>
        <v>0</v>
      </c>
      <c r="M109" s="204">
        <f>ROUND((SUM(M104:M108))/1,2)</f>
        <v>0</v>
      </c>
      <c r="N109" s="204"/>
      <c r="O109" s="204"/>
      <c r="P109" s="204"/>
      <c r="Q109" s="204"/>
      <c r="R109" s="204"/>
      <c r="S109" s="204">
        <f>ROUND((SUM(S104:S108))/1,2)</f>
        <v>0</v>
      </c>
      <c r="T109" s="204"/>
      <c r="U109" s="204"/>
      <c r="V109" s="205">
        <f>ROUND((SUM(V104:V108))/1,2)</f>
        <v>0</v>
      </c>
      <c r="W109" s="197"/>
      <c r="X109" s="198"/>
      <c r="Y109" s="198"/>
      <c r="Z109" s="198"/>
    </row>
    <row r="110" spans="1:26" x14ac:dyDescent="0.3">
      <c r="A110" s="198"/>
      <c r="B110" s="199"/>
      <c r="C110" s="206"/>
      <c r="D110" s="287"/>
      <c r="E110" s="287"/>
      <c r="F110" s="198"/>
      <c r="G110" s="195"/>
      <c r="H110" s="250"/>
      <c r="I110" s="201"/>
      <c r="J110" s="198"/>
      <c r="K110" s="198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6"/>
      <c r="W110" s="197"/>
      <c r="X110" s="198"/>
      <c r="Y110" s="198"/>
      <c r="Z110" s="198"/>
    </row>
    <row r="111" spans="1:26" x14ac:dyDescent="0.3">
      <c r="A111" s="198"/>
      <c r="B111" s="199"/>
      <c r="C111" s="200" t="s">
        <v>107</v>
      </c>
      <c r="D111" s="285" t="s">
        <v>108</v>
      </c>
      <c r="E111" s="285"/>
      <c r="F111" s="198"/>
      <c r="G111" s="195"/>
      <c r="H111" s="250"/>
      <c r="I111" s="201"/>
      <c r="J111" s="198"/>
      <c r="K111" s="198"/>
      <c r="L111" s="195"/>
      <c r="M111" s="195"/>
      <c r="N111" s="195"/>
      <c r="O111" s="195"/>
      <c r="P111" s="195"/>
      <c r="Q111" s="195"/>
      <c r="R111" s="195"/>
      <c r="S111" s="195"/>
      <c r="T111" s="195"/>
      <c r="U111" s="195"/>
      <c r="V111" s="196"/>
      <c r="W111" s="197"/>
      <c r="X111" s="198"/>
      <c r="Y111" s="198"/>
      <c r="Z111" s="198"/>
    </row>
    <row r="112" spans="1:26" ht="24.9" customHeight="1" x14ac:dyDescent="0.3">
      <c r="A112" s="188"/>
      <c r="B112" s="189"/>
      <c r="C112" s="190" t="s">
        <v>290</v>
      </c>
      <c r="D112" s="286" t="s">
        <v>153</v>
      </c>
      <c r="E112" s="286"/>
      <c r="F112" s="208" t="s">
        <v>96</v>
      </c>
      <c r="G112" s="192">
        <v>8.4541664000000001</v>
      </c>
      <c r="H112" s="250">
        <v>0</v>
      </c>
      <c r="I112" s="191">
        <f>ROUND(G112*(H112),2)</f>
        <v>0</v>
      </c>
      <c r="J112" s="208">
        <f>ROUND(G112*(N112),2)</f>
        <v>128.5</v>
      </c>
      <c r="K112" s="198">
        <f>ROUND(G112*(O112),2)</f>
        <v>0</v>
      </c>
      <c r="L112" s="195">
        <f>ROUND(G112*(H112),2)</f>
        <v>0</v>
      </c>
      <c r="M112" s="195"/>
      <c r="N112" s="195">
        <v>15.2</v>
      </c>
      <c r="O112" s="195"/>
      <c r="P112" s="195">
        <v>0</v>
      </c>
      <c r="Q112" s="195"/>
      <c r="R112" s="195">
        <v>0</v>
      </c>
      <c r="S112" s="195">
        <f>ROUND(G112*(P112),3)</f>
        <v>0</v>
      </c>
      <c r="T112" s="195"/>
      <c r="U112" s="195"/>
      <c r="V112" s="196">
        <f>ROUND(G112*(X112),3)</f>
        <v>0</v>
      </c>
      <c r="W112" s="197"/>
      <c r="X112" s="198">
        <v>0</v>
      </c>
      <c r="Y112" s="198"/>
      <c r="Z112" s="198">
        <v>0</v>
      </c>
    </row>
    <row r="113" spans="1:26" x14ac:dyDescent="0.3">
      <c r="A113" s="198"/>
      <c r="B113" s="199"/>
      <c r="C113" s="200" t="s">
        <v>107</v>
      </c>
      <c r="D113" s="285" t="s">
        <v>108</v>
      </c>
      <c r="E113" s="285"/>
      <c r="F113" s="198"/>
      <c r="G113" s="195"/>
      <c r="H113" s="250"/>
      <c r="I113" s="202">
        <f>ROUND((SUM(I111:I112))/1,2)</f>
        <v>0</v>
      </c>
      <c r="J113" s="207"/>
      <c r="K113" s="207"/>
      <c r="L113" s="204">
        <f>ROUND((SUM(L111:L112))/1,2)</f>
        <v>0</v>
      </c>
      <c r="M113" s="204">
        <f>ROUND((SUM(M111:M112))/1,2)</f>
        <v>0</v>
      </c>
      <c r="N113" s="204"/>
      <c r="O113" s="204"/>
      <c r="P113" s="204"/>
      <c r="Q113" s="204"/>
      <c r="R113" s="204"/>
      <c r="S113" s="204">
        <f>ROUND((SUM(S111:S112))/1,2)</f>
        <v>0</v>
      </c>
      <c r="T113" s="204"/>
      <c r="U113" s="204"/>
      <c r="V113" s="205">
        <f>ROUND((SUM(V111:V112))/1,2)</f>
        <v>0</v>
      </c>
      <c r="W113" s="197"/>
      <c r="X113" s="198"/>
      <c r="Y113" s="198"/>
      <c r="Z113" s="198"/>
    </row>
    <row r="114" spans="1:26" x14ac:dyDescent="0.3">
      <c r="A114" s="198"/>
      <c r="B114" s="199"/>
      <c r="C114" s="206"/>
      <c r="D114" s="287"/>
      <c r="E114" s="287"/>
      <c r="F114" s="198"/>
      <c r="G114" s="195"/>
      <c r="H114" s="250"/>
      <c r="I114" s="201"/>
      <c r="J114" s="198"/>
      <c r="K114" s="198"/>
      <c r="L114" s="195"/>
      <c r="M114" s="195"/>
      <c r="N114" s="195"/>
      <c r="O114" s="195"/>
      <c r="P114" s="195"/>
      <c r="Q114" s="195"/>
      <c r="R114" s="195"/>
      <c r="S114" s="195"/>
      <c r="T114" s="195"/>
      <c r="U114" s="195"/>
      <c r="V114" s="196"/>
      <c r="W114" s="197"/>
      <c r="X114" s="198"/>
      <c r="Y114" s="198"/>
      <c r="Z114" s="198"/>
    </row>
    <row r="115" spans="1:26" x14ac:dyDescent="0.3">
      <c r="A115" s="198"/>
      <c r="B115" s="199"/>
      <c r="C115" s="206"/>
      <c r="D115" s="289" t="s">
        <v>45</v>
      </c>
      <c r="E115" s="289"/>
      <c r="F115" s="198"/>
      <c r="G115" s="195"/>
      <c r="H115" s="250"/>
      <c r="I115" s="202">
        <f>ROUND((SUM(I82:I114))/2,2)</f>
        <v>0</v>
      </c>
      <c r="J115" s="207"/>
      <c r="K115" s="207"/>
      <c r="L115" s="204">
        <f>ROUND((SUM(L82:L114))/2,2)</f>
        <v>0</v>
      </c>
      <c r="M115" s="204">
        <f>ROUND((SUM(M82:M114))/2,2)</f>
        <v>0</v>
      </c>
      <c r="N115" s="204"/>
      <c r="O115" s="204"/>
      <c r="P115" s="204"/>
      <c r="Q115" s="204"/>
      <c r="R115" s="204"/>
      <c r="S115" s="204">
        <f>ROUND((SUM(S82:S114))/2,2)</f>
        <v>8.4499999999999993</v>
      </c>
      <c r="T115" s="204"/>
      <c r="U115" s="204"/>
      <c r="V115" s="205">
        <f>ROUND((SUM(V82:V114))/2,2)</f>
        <v>1.18</v>
      </c>
      <c r="W115" s="197"/>
      <c r="X115" s="198"/>
      <c r="Y115" s="198"/>
      <c r="Z115" s="198"/>
    </row>
    <row r="116" spans="1:26" x14ac:dyDescent="0.3">
      <c r="A116" s="198"/>
      <c r="B116" s="199"/>
      <c r="C116" s="206"/>
      <c r="D116" s="287"/>
      <c r="E116" s="287"/>
      <c r="F116" s="198"/>
      <c r="G116" s="195"/>
      <c r="H116" s="250"/>
      <c r="I116" s="201"/>
      <c r="J116" s="198"/>
      <c r="K116" s="198"/>
      <c r="L116" s="195"/>
      <c r="M116" s="195"/>
      <c r="N116" s="195"/>
      <c r="O116" s="195"/>
      <c r="P116" s="195"/>
      <c r="Q116" s="195"/>
      <c r="R116" s="195"/>
      <c r="S116" s="195"/>
      <c r="T116" s="195"/>
      <c r="U116" s="195"/>
      <c r="V116" s="196"/>
      <c r="W116" s="197"/>
      <c r="X116" s="198"/>
      <c r="Y116" s="198"/>
      <c r="Z116" s="198"/>
    </row>
    <row r="117" spans="1:26" x14ac:dyDescent="0.3">
      <c r="A117" s="198"/>
      <c r="B117" s="199"/>
      <c r="C117" s="206"/>
      <c r="D117" s="289" t="s">
        <v>50</v>
      </c>
      <c r="E117" s="289"/>
      <c r="F117" s="198"/>
      <c r="G117" s="195"/>
      <c r="H117" s="250"/>
      <c r="I117" s="201"/>
      <c r="J117" s="198"/>
      <c r="K117" s="198"/>
      <c r="L117" s="195"/>
      <c r="M117" s="195"/>
      <c r="N117" s="195"/>
      <c r="O117" s="195"/>
      <c r="P117" s="195"/>
      <c r="Q117" s="195"/>
      <c r="R117" s="195"/>
      <c r="S117" s="195"/>
      <c r="T117" s="195"/>
      <c r="U117" s="195"/>
      <c r="V117" s="196"/>
      <c r="W117" s="197"/>
      <c r="X117" s="198"/>
      <c r="Y117" s="198"/>
      <c r="Z117" s="198"/>
    </row>
    <row r="118" spans="1:26" ht="21.9" customHeight="1" x14ac:dyDescent="0.3">
      <c r="A118" s="198"/>
      <c r="B118" s="199"/>
      <c r="C118" s="200" t="s">
        <v>291</v>
      </c>
      <c r="D118" s="285" t="s">
        <v>292</v>
      </c>
      <c r="E118" s="285"/>
      <c r="F118" s="198"/>
      <c r="G118" s="195"/>
      <c r="H118" s="250"/>
      <c r="I118" s="201"/>
      <c r="J118" s="198"/>
      <c r="K118" s="198"/>
      <c r="L118" s="195"/>
      <c r="M118" s="195"/>
      <c r="N118" s="195"/>
      <c r="O118" s="195"/>
      <c r="P118" s="195"/>
      <c r="Q118" s="195"/>
      <c r="R118" s="195"/>
      <c r="S118" s="195"/>
      <c r="T118" s="195"/>
      <c r="U118" s="195"/>
      <c r="V118" s="196"/>
      <c r="W118" s="197"/>
      <c r="X118" s="198"/>
      <c r="Y118" s="198"/>
      <c r="Z118" s="198"/>
    </row>
    <row r="119" spans="1:26" ht="24.9" customHeight="1" x14ac:dyDescent="0.3">
      <c r="A119" s="188"/>
      <c r="B119" s="189"/>
      <c r="C119" s="190" t="s">
        <v>293</v>
      </c>
      <c r="D119" s="286" t="s">
        <v>294</v>
      </c>
      <c r="E119" s="286"/>
      <c r="F119" s="208" t="s">
        <v>170</v>
      </c>
      <c r="G119" s="192">
        <v>2</v>
      </c>
      <c r="H119" s="250">
        <v>0</v>
      </c>
      <c r="I119" s="191">
        <f>ROUND(G119*(H119),2)</f>
        <v>0</v>
      </c>
      <c r="J119" s="208">
        <f>ROUND(G119*(N119),2)</f>
        <v>710</v>
      </c>
      <c r="K119" s="198">
        <f>ROUND(G119*(O119),2)</f>
        <v>0</v>
      </c>
      <c r="L119" s="195">
        <f>ROUND(G119*(H119),2)</f>
        <v>0</v>
      </c>
      <c r="M119" s="195"/>
      <c r="N119" s="195">
        <v>355</v>
      </c>
      <c r="O119" s="195"/>
      <c r="P119" s="195">
        <v>0</v>
      </c>
      <c r="Q119" s="195"/>
      <c r="R119" s="195">
        <v>0</v>
      </c>
      <c r="S119" s="195">
        <f>ROUND(G119*(P119),3)</f>
        <v>0</v>
      </c>
      <c r="T119" s="195"/>
      <c r="U119" s="195"/>
      <c r="V119" s="196">
        <f>ROUND(G119*(X119),3)</f>
        <v>0</v>
      </c>
      <c r="W119" s="197"/>
      <c r="X119" s="198">
        <v>0</v>
      </c>
      <c r="Y119" s="198"/>
      <c r="Z119" s="198">
        <v>0</v>
      </c>
    </row>
    <row r="120" spans="1:26" ht="24.9" customHeight="1" x14ac:dyDescent="0.3">
      <c r="A120" s="215"/>
      <c r="B120" s="216"/>
      <c r="C120" s="217" t="s">
        <v>295</v>
      </c>
      <c r="D120" s="347" t="s">
        <v>296</v>
      </c>
      <c r="E120" s="347"/>
      <c r="F120" s="221" t="s">
        <v>224</v>
      </c>
      <c r="G120" s="219">
        <v>2</v>
      </c>
      <c r="H120" s="250">
        <v>0</v>
      </c>
      <c r="I120" s="218">
        <f>ROUND(G120*(H120),2)</f>
        <v>0</v>
      </c>
      <c r="J120" s="221">
        <f>ROUND(G120*(N120),2)</f>
        <v>10840</v>
      </c>
      <c r="K120" s="198">
        <f>ROUND(G120*(O120),2)</f>
        <v>0</v>
      </c>
      <c r="L120" s="195"/>
      <c r="M120" s="195">
        <f>ROUND(G120*(H120),2)</f>
        <v>0</v>
      </c>
      <c r="N120" s="195">
        <v>5420</v>
      </c>
      <c r="O120" s="195"/>
      <c r="P120" s="195">
        <v>0</v>
      </c>
      <c r="Q120" s="195"/>
      <c r="R120" s="195">
        <v>0</v>
      </c>
      <c r="S120" s="195">
        <f>ROUND(G120*(P120),3)</f>
        <v>0</v>
      </c>
      <c r="T120" s="195"/>
      <c r="U120" s="195"/>
      <c r="V120" s="196">
        <f>ROUND(G120*(X120),3)</f>
        <v>0</v>
      </c>
      <c r="W120" s="197"/>
      <c r="X120" s="198">
        <v>0</v>
      </c>
      <c r="Y120" s="198"/>
      <c r="Z120" s="198">
        <v>0</v>
      </c>
    </row>
    <row r="121" spans="1:26" ht="24.9" customHeight="1" x14ac:dyDescent="0.3">
      <c r="A121" s="188"/>
      <c r="B121" s="189"/>
      <c r="C121" s="190" t="s">
        <v>222</v>
      </c>
      <c r="D121" s="286" t="s">
        <v>297</v>
      </c>
      <c r="E121" s="286"/>
      <c r="F121" s="208" t="s">
        <v>224</v>
      </c>
      <c r="G121" s="192">
        <v>2</v>
      </c>
      <c r="H121" s="250">
        <v>0</v>
      </c>
      <c r="I121" s="191">
        <f>ROUND(G121*(H121),2)</f>
        <v>0</v>
      </c>
      <c r="J121" s="208">
        <f>ROUND(G121*(N121),2)</f>
        <v>2247</v>
      </c>
      <c r="K121" s="198">
        <f>ROUND(G121*(O121),2)</f>
        <v>0</v>
      </c>
      <c r="L121" s="195">
        <f>ROUND(G121*(H121),2)</f>
        <v>0</v>
      </c>
      <c r="M121" s="195"/>
      <c r="N121" s="195">
        <v>1123.5</v>
      </c>
      <c r="O121" s="195"/>
      <c r="P121" s="195">
        <v>0</v>
      </c>
      <c r="Q121" s="195"/>
      <c r="R121" s="195">
        <v>0</v>
      </c>
      <c r="S121" s="195">
        <f>ROUND(G121*(P121),3)</f>
        <v>0</v>
      </c>
      <c r="T121" s="195"/>
      <c r="U121" s="195"/>
      <c r="V121" s="196">
        <f>ROUND(G121*(X121),3)</f>
        <v>0</v>
      </c>
      <c r="W121" s="197"/>
      <c r="X121" s="198">
        <v>0</v>
      </c>
      <c r="Y121" s="198"/>
      <c r="Z121" s="198">
        <v>0</v>
      </c>
    </row>
    <row r="122" spans="1:26" ht="24.9" customHeight="1" x14ac:dyDescent="0.3">
      <c r="A122" s="188"/>
      <c r="B122" s="189"/>
      <c r="C122" s="190" t="s">
        <v>298</v>
      </c>
      <c r="D122" s="286" t="s">
        <v>299</v>
      </c>
      <c r="E122" s="286"/>
      <c r="F122" s="208" t="s">
        <v>216</v>
      </c>
      <c r="G122" s="192">
        <v>13797</v>
      </c>
      <c r="H122" s="251">
        <v>0</v>
      </c>
      <c r="I122" s="193">
        <f>ROUND(G122*(H122),2)</f>
        <v>0</v>
      </c>
      <c r="J122" s="208">
        <f>ROUND(G122*(N122),2)</f>
        <v>275.94</v>
      </c>
      <c r="K122" s="198">
        <f>ROUND(G122*(O122),2)</f>
        <v>0</v>
      </c>
      <c r="L122" s="195">
        <f>ROUND(G122*(H122),2)</f>
        <v>0</v>
      </c>
      <c r="M122" s="195"/>
      <c r="N122" s="195">
        <v>0.02</v>
      </c>
      <c r="O122" s="195"/>
      <c r="P122" s="195">
        <v>0</v>
      </c>
      <c r="Q122" s="195"/>
      <c r="R122" s="195">
        <v>0</v>
      </c>
      <c r="S122" s="195">
        <f>ROUND(G122*(P122),3)</f>
        <v>0</v>
      </c>
      <c r="T122" s="195"/>
      <c r="U122" s="195"/>
      <c r="V122" s="196">
        <f>ROUND(G122*(X122),3)</f>
        <v>0</v>
      </c>
      <c r="W122" s="197"/>
      <c r="X122" s="198">
        <v>0</v>
      </c>
      <c r="Y122" s="198"/>
      <c r="Z122" s="198">
        <v>0</v>
      </c>
    </row>
    <row r="123" spans="1:26" ht="21.9" customHeight="1" x14ac:dyDescent="0.3">
      <c r="A123" s="198"/>
      <c r="B123" s="199"/>
      <c r="C123" s="200" t="s">
        <v>291</v>
      </c>
      <c r="D123" s="285" t="s">
        <v>292</v>
      </c>
      <c r="E123" s="285"/>
      <c r="F123" s="198"/>
      <c r="G123" s="195"/>
      <c r="H123" s="250"/>
      <c r="I123" s="202">
        <f>ROUND((SUM(I118:I122))/1,2)</f>
        <v>0</v>
      </c>
      <c r="J123" s="207"/>
      <c r="K123" s="207"/>
      <c r="L123" s="204">
        <f>ROUND((SUM(L118:L122))/1,2)</f>
        <v>0</v>
      </c>
      <c r="M123" s="204">
        <f>ROUND((SUM(M118:M122))/1,2)</f>
        <v>0</v>
      </c>
      <c r="N123" s="204"/>
      <c r="O123" s="204"/>
      <c r="P123" s="204"/>
      <c r="Q123" s="204"/>
      <c r="R123" s="204"/>
      <c r="S123" s="204">
        <f>ROUND((SUM(S118:S122))/1,2)</f>
        <v>0</v>
      </c>
      <c r="T123" s="204"/>
      <c r="U123" s="204"/>
      <c r="V123" s="205">
        <f>ROUND((SUM(V118:V122))/1,2)</f>
        <v>0</v>
      </c>
      <c r="W123" s="197"/>
      <c r="X123" s="198"/>
      <c r="Y123" s="198"/>
      <c r="Z123" s="198"/>
    </row>
    <row r="124" spans="1:26" x14ac:dyDescent="0.3">
      <c r="A124" s="198"/>
      <c r="B124" s="199"/>
      <c r="C124" s="206"/>
      <c r="D124" s="287"/>
      <c r="E124" s="287"/>
      <c r="F124" s="198"/>
      <c r="G124" s="195"/>
      <c r="H124" s="250"/>
      <c r="I124" s="201"/>
      <c r="J124" s="198"/>
      <c r="K124" s="198"/>
      <c r="L124" s="195"/>
      <c r="M124" s="195"/>
      <c r="N124" s="195"/>
      <c r="O124" s="195"/>
      <c r="P124" s="195"/>
      <c r="Q124" s="195"/>
      <c r="R124" s="195"/>
      <c r="S124" s="195"/>
      <c r="T124" s="195"/>
      <c r="U124" s="195"/>
      <c r="V124" s="196"/>
      <c r="W124" s="197"/>
      <c r="X124" s="198"/>
      <c r="Y124" s="198"/>
      <c r="Z124" s="198"/>
    </row>
    <row r="125" spans="1:26" x14ac:dyDescent="0.3">
      <c r="A125" s="198"/>
      <c r="B125" s="199"/>
      <c r="C125" s="200" t="s">
        <v>111</v>
      </c>
      <c r="D125" s="285" t="s">
        <v>112</v>
      </c>
      <c r="E125" s="285"/>
      <c r="F125" s="198"/>
      <c r="G125" s="195"/>
      <c r="H125" s="250"/>
      <c r="I125" s="201"/>
      <c r="J125" s="198"/>
      <c r="K125" s="198"/>
      <c r="L125" s="195"/>
      <c r="M125" s="195"/>
      <c r="N125" s="195"/>
      <c r="O125" s="195"/>
      <c r="P125" s="195"/>
      <c r="Q125" s="195"/>
      <c r="R125" s="195"/>
      <c r="S125" s="195"/>
      <c r="T125" s="195"/>
      <c r="U125" s="195"/>
      <c r="V125" s="196"/>
      <c r="W125" s="197"/>
      <c r="X125" s="198"/>
      <c r="Y125" s="198"/>
      <c r="Z125" s="198"/>
    </row>
    <row r="126" spans="1:26" ht="24.9" customHeight="1" x14ac:dyDescent="0.3">
      <c r="A126" s="188"/>
      <c r="B126" s="189"/>
      <c r="C126" s="190"/>
      <c r="D126" s="286"/>
      <c r="E126" s="286"/>
      <c r="F126" s="208"/>
      <c r="G126" s="192"/>
      <c r="H126" s="250"/>
      <c r="I126" s="191"/>
      <c r="J126" s="208"/>
      <c r="K126" s="198"/>
      <c r="L126" s="195"/>
      <c r="M126" s="195"/>
      <c r="N126" s="195"/>
      <c r="O126" s="195"/>
      <c r="P126" s="195"/>
      <c r="Q126" s="195"/>
      <c r="R126" s="195"/>
      <c r="S126" s="195"/>
      <c r="T126" s="195"/>
      <c r="U126" s="195"/>
      <c r="V126" s="196"/>
      <c r="W126" s="197"/>
      <c r="X126" s="198"/>
      <c r="Y126" s="198"/>
      <c r="Z126" s="198"/>
    </row>
    <row r="127" spans="1:26" x14ac:dyDescent="0.3">
      <c r="A127" s="198"/>
      <c r="B127" s="199"/>
      <c r="C127" s="200" t="s">
        <v>111</v>
      </c>
      <c r="D127" s="285" t="s">
        <v>112</v>
      </c>
      <c r="E127" s="285"/>
      <c r="F127" s="198"/>
      <c r="G127" s="195"/>
      <c r="H127" s="250"/>
      <c r="I127" s="202">
        <f>ROUND((SUM(I125:I126))/1,2)</f>
        <v>0</v>
      </c>
      <c r="J127" s="207"/>
      <c r="K127" s="207"/>
      <c r="L127" s="204">
        <f>ROUND((SUM(L125:L126))/1,2)</f>
        <v>0</v>
      </c>
      <c r="M127" s="204">
        <f>ROUND((SUM(M125:M126))/1,2)</f>
        <v>0</v>
      </c>
      <c r="N127" s="204"/>
      <c r="O127" s="204"/>
      <c r="P127" s="204"/>
      <c r="Q127" s="195"/>
      <c r="R127" s="195"/>
      <c r="S127" s="204">
        <f>ROUND((SUM(S125:S126))/1,2)</f>
        <v>0</v>
      </c>
      <c r="T127" s="204"/>
      <c r="U127" s="204"/>
      <c r="V127" s="205">
        <f>ROUND((SUM(V125:V126))/1,2)</f>
        <v>0</v>
      </c>
      <c r="W127" s="197"/>
      <c r="X127" s="198"/>
      <c r="Y127" s="198"/>
      <c r="Z127" s="198"/>
    </row>
    <row r="128" spans="1:26" x14ac:dyDescent="0.3">
      <c r="A128" s="198"/>
      <c r="B128" s="199"/>
      <c r="C128" s="206"/>
      <c r="D128" s="287"/>
      <c r="E128" s="287"/>
      <c r="F128" s="198"/>
      <c r="G128" s="195"/>
      <c r="H128" s="201"/>
      <c r="I128" s="201"/>
      <c r="J128" s="198"/>
      <c r="K128" s="198"/>
      <c r="L128" s="195"/>
      <c r="M128" s="195"/>
      <c r="N128" s="195"/>
      <c r="O128" s="195"/>
      <c r="P128" s="195"/>
      <c r="Q128" s="195"/>
      <c r="R128" s="195"/>
      <c r="S128" s="195"/>
      <c r="T128" s="195"/>
      <c r="U128" s="195"/>
      <c r="V128" s="196"/>
      <c r="W128" s="197"/>
      <c r="X128" s="198"/>
      <c r="Y128" s="198"/>
      <c r="Z128" s="198"/>
    </row>
    <row r="129" spans="1:26" x14ac:dyDescent="0.3">
      <c r="A129" s="198"/>
      <c r="B129" s="199"/>
      <c r="C129" s="206"/>
      <c r="D129" s="288" t="s">
        <v>50</v>
      </c>
      <c r="E129" s="288"/>
      <c r="F129" s="198"/>
      <c r="G129" s="195"/>
      <c r="H129" s="201"/>
      <c r="I129" s="202">
        <f>ROUND((SUM(I117:I128))/2,2)</f>
        <v>0</v>
      </c>
      <c r="J129" s="198"/>
      <c r="K129" s="198"/>
      <c r="L129" s="195">
        <f>ROUND((SUM(L117:L128))/2,2)</f>
        <v>0</v>
      </c>
      <c r="M129" s="195">
        <f>ROUND((SUM(M117:M128))/2,2)</f>
        <v>0</v>
      </c>
      <c r="N129" s="195"/>
      <c r="O129" s="195"/>
      <c r="P129" s="204"/>
      <c r="Q129" s="195"/>
      <c r="R129" s="195"/>
      <c r="S129" s="204">
        <f>ROUND((SUM(S117:S128))/2,2)</f>
        <v>0</v>
      </c>
      <c r="T129" s="195"/>
      <c r="U129" s="195"/>
      <c r="V129" s="205">
        <f>ROUND((SUM(V117:V128))/2,2)</f>
        <v>0</v>
      </c>
      <c r="W129" s="197"/>
      <c r="X129" s="198"/>
      <c r="Y129" s="198"/>
      <c r="Z129" s="198"/>
    </row>
    <row r="130" spans="1:26" x14ac:dyDescent="0.3">
      <c r="A130" s="13"/>
      <c r="B130" s="209"/>
      <c r="C130" s="210"/>
      <c r="D130" s="290" t="s">
        <v>52</v>
      </c>
      <c r="E130" s="290"/>
      <c r="F130" s="211"/>
      <c r="G130" s="212"/>
      <c r="H130" s="213"/>
      <c r="I130" s="213">
        <f>ROUND((SUM(I82:I129))/3,2)</f>
        <v>0</v>
      </c>
      <c r="J130" s="211"/>
      <c r="K130" s="211">
        <f>ROUND((SUM(K82:K129))/3,2)</f>
        <v>0</v>
      </c>
      <c r="L130" s="212">
        <f>ROUND((SUM(L82:L129))/3,2)</f>
        <v>0</v>
      </c>
      <c r="M130" s="212">
        <f>ROUND((SUM(M82:M129))/3,2)</f>
        <v>0</v>
      </c>
      <c r="N130" s="212"/>
      <c r="O130" s="212"/>
      <c r="P130" s="212"/>
      <c r="Q130" s="212"/>
      <c r="R130" s="212"/>
      <c r="S130" s="212">
        <f>ROUND((SUM(S82:S129))/3,2)</f>
        <v>8.4499999999999993</v>
      </c>
      <c r="T130" s="212"/>
      <c r="U130" s="212"/>
      <c r="V130" s="214">
        <f>ROUND((SUM(V82:V129))/3,2)</f>
        <v>1.18</v>
      </c>
      <c r="W130" s="27"/>
      <c r="X130" s="13"/>
      <c r="Y130" s="13">
        <f>(SUM(Y82:Y129))</f>
        <v>0</v>
      </c>
      <c r="Z130" s="13">
        <f>(SUM(Z82:Z129))</f>
        <v>0</v>
      </c>
    </row>
    <row r="131" spans="1:26" hidden="1" x14ac:dyDescent="0.3">
      <c r="A131" s="13"/>
      <c r="B131" s="13"/>
      <c r="C131" s="13"/>
      <c r="D131" s="13"/>
      <c r="E131" s="13"/>
      <c r="F131" s="13"/>
      <c r="G131" s="180"/>
      <c r="H131" s="55"/>
      <c r="I131" s="55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idden="1" x14ac:dyDescent="0.3">
      <c r="A132" s="13"/>
      <c r="B132" s="13"/>
      <c r="C132" s="13"/>
      <c r="D132" s="13"/>
      <c r="E132" s="13"/>
      <c r="F132" s="13"/>
      <c r="G132" s="180"/>
      <c r="H132" s="55"/>
      <c r="I132" s="55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idden="1" x14ac:dyDescent="0.3">
      <c r="A133" s="13"/>
      <c r="B133" s="13"/>
      <c r="C133" s="13"/>
      <c r="D133" s="13"/>
      <c r="E133" s="13"/>
      <c r="F133" s="13"/>
      <c r="G133" s="180"/>
      <c r="H133" s="55"/>
      <c r="I133" s="55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idden="1" x14ac:dyDescent="0.3">
      <c r="A134" s="13"/>
      <c r="B134" s="13"/>
      <c r="C134" s="13"/>
      <c r="D134" s="13"/>
      <c r="E134" s="13"/>
      <c r="F134" s="13"/>
      <c r="G134" s="180"/>
      <c r="H134" s="55"/>
      <c r="I134" s="55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idden="1" x14ac:dyDescent="0.3">
      <c r="A135" s="13"/>
      <c r="B135" s="13"/>
      <c r="C135" s="13"/>
      <c r="D135" s="13"/>
      <c r="E135" s="13"/>
      <c r="F135" s="13"/>
      <c r="G135" s="180"/>
      <c r="H135" s="55"/>
      <c r="I135" s="55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idden="1" x14ac:dyDescent="0.3">
      <c r="A136" s="13"/>
      <c r="B136" s="13"/>
      <c r="C136" s="13"/>
      <c r="D136" s="13"/>
      <c r="E136" s="13"/>
      <c r="F136" s="13"/>
      <c r="G136" s="180"/>
      <c r="H136" s="55"/>
      <c r="I136" s="55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idden="1" x14ac:dyDescent="0.3">
      <c r="A137" s="13"/>
      <c r="B137" s="13"/>
      <c r="C137" s="13"/>
      <c r="D137" s="13"/>
      <c r="E137" s="13"/>
      <c r="F137" s="13"/>
      <c r="G137" s="180"/>
      <c r="H137" s="55"/>
      <c r="I137" s="55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idden="1" x14ac:dyDescent="0.3">
      <c r="A138" s="13"/>
      <c r="B138" s="13"/>
      <c r="C138" s="13"/>
      <c r="D138" s="13"/>
      <c r="E138" s="13"/>
      <c r="F138" s="13"/>
      <c r="G138" s="180"/>
      <c r="H138" s="55"/>
      <c r="I138" s="55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idden="1" x14ac:dyDescent="0.3">
      <c r="A139" s="13"/>
      <c r="B139" s="13"/>
      <c r="C139" s="13"/>
      <c r="D139" s="13"/>
      <c r="E139" s="13"/>
      <c r="F139" s="13"/>
      <c r="G139" s="180"/>
      <c r="H139" s="55"/>
      <c r="I139" s="55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idden="1" x14ac:dyDescent="0.3">
      <c r="A140" s="8"/>
      <c r="B140" s="8"/>
      <c r="C140" s="8"/>
      <c r="D140" s="8"/>
      <c r="E140" s="8"/>
      <c r="F140" s="8"/>
      <c r="G140" s="21"/>
      <c r="H140" s="12"/>
      <c r="I140" s="12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idden="1" x14ac:dyDescent="0.3">
      <c r="A141" s="8"/>
      <c r="B141" s="8"/>
      <c r="C141" s="8"/>
      <c r="D141" s="8"/>
      <c r="E141" s="8"/>
      <c r="F141" s="8"/>
      <c r="G141" s="21"/>
      <c r="H141" s="12"/>
      <c r="I141" s="12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idden="1" x14ac:dyDescent="0.3">
      <c r="A142" s="8"/>
      <c r="B142" s="8"/>
      <c r="C142" s="8"/>
      <c r="D142" s="8"/>
      <c r="E142" s="8"/>
      <c r="F142" s="8"/>
      <c r="G142" s="21"/>
      <c r="H142" s="12"/>
      <c r="I142" s="12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idden="1" x14ac:dyDescent="0.3">
      <c r="A143" s="8"/>
      <c r="B143" s="8"/>
      <c r="C143" s="8"/>
      <c r="D143" s="8"/>
      <c r="E143" s="8"/>
      <c r="F143" s="8"/>
      <c r="G143" s="21"/>
      <c r="H143" s="12"/>
      <c r="I143" s="12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idden="1" x14ac:dyDescent="0.3">
      <c r="A144" s="8"/>
      <c r="B144" s="8"/>
      <c r="C144" s="8"/>
      <c r="D144" s="8"/>
      <c r="E144" s="8"/>
      <c r="F144" s="8"/>
      <c r="G144" s="21"/>
      <c r="H144" s="12"/>
      <c r="I144" s="12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idden="1" x14ac:dyDescent="0.3">
      <c r="A145" s="8"/>
      <c r="B145" s="8"/>
      <c r="C145" s="8"/>
      <c r="D145" s="8"/>
      <c r="E145" s="8"/>
      <c r="F145" s="8"/>
      <c r="G145" s="21"/>
      <c r="H145" s="12"/>
      <c r="I145" s="12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idden="1" x14ac:dyDescent="0.3">
      <c r="A146" s="8"/>
      <c r="B146" s="8"/>
      <c r="C146" s="8"/>
      <c r="D146" s="8"/>
      <c r="E146" s="8"/>
      <c r="F146" s="8"/>
      <c r="G146" s="21"/>
      <c r="H146" s="12"/>
      <c r="I146" s="12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idden="1" x14ac:dyDescent="0.3">
      <c r="A147" s="8"/>
      <c r="B147" s="8"/>
      <c r="C147" s="8"/>
      <c r="D147" s="8"/>
      <c r="E147" s="8"/>
      <c r="F147" s="8"/>
      <c r="G147" s="21"/>
      <c r="H147" s="12"/>
      <c r="I147" s="12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idden="1" x14ac:dyDescent="0.3">
      <c r="A148" s="8"/>
      <c r="B148" s="8"/>
      <c r="C148" s="8"/>
      <c r="D148" s="8"/>
      <c r="E148" s="8"/>
      <c r="F148" s="8"/>
      <c r="G148" s="21"/>
      <c r="H148" s="12"/>
      <c r="I148" s="12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idden="1" x14ac:dyDescent="0.3">
      <c r="A149" s="8"/>
      <c r="B149" s="8"/>
      <c r="C149" s="8"/>
      <c r="D149" s="8"/>
      <c r="E149" s="8"/>
      <c r="F149" s="8"/>
      <c r="G149" s="21"/>
      <c r="H149" s="12"/>
      <c r="I149" s="12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idden="1" x14ac:dyDescent="0.3">
      <c r="A150" s="8"/>
      <c r="B150" s="8"/>
      <c r="C150" s="8"/>
      <c r="D150" s="8"/>
      <c r="E150" s="8"/>
      <c r="F150" s="8"/>
      <c r="G150" s="21"/>
      <c r="H150" s="12"/>
      <c r="I150" s="12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idden="1" x14ac:dyDescent="0.3">
      <c r="A151" s="8"/>
      <c r="B151" s="8"/>
      <c r="C151" s="8"/>
      <c r="D151" s="8"/>
      <c r="E151" s="8"/>
      <c r="F151" s="8"/>
      <c r="G151" s="21"/>
      <c r="H151" s="12"/>
      <c r="I151" s="12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idden="1" x14ac:dyDescent="0.3">
      <c r="A152" s="8"/>
      <c r="B152" s="8"/>
      <c r="C152" s="8"/>
      <c r="D152" s="8"/>
      <c r="E152" s="8"/>
      <c r="F152" s="8"/>
      <c r="G152" s="21"/>
      <c r="H152" s="12"/>
      <c r="I152" s="12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idden="1" x14ac:dyDescent="0.3">
      <c r="A153" s="8"/>
      <c r="B153" s="8"/>
      <c r="C153" s="8"/>
      <c r="D153" s="8"/>
      <c r="E153" s="8"/>
      <c r="F153" s="8"/>
      <c r="G153" s="21"/>
      <c r="H153" s="12"/>
      <c r="I153" s="12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idden="1" x14ac:dyDescent="0.3">
      <c r="A154" s="8"/>
      <c r="B154" s="8"/>
      <c r="C154" s="8"/>
      <c r="D154" s="8"/>
      <c r="E154" s="8"/>
      <c r="F154" s="8"/>
      <c r="G154" s="21"/>
      <c r="H154" s="12"/>
      <c r="I154" s="12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idden="1" x14ac:dyDescent="0.3">
      <c r="A155" s="8"/>
      <c r="B155" s="8"/>
      <c r="C155" s="8"/>
      <c r="D155" s="8"/>
      <c r="E155" s="8"/>
      <c r="F155" s="8"/>
      <c r="G155" s="21"/>
      <c r="H155" s="12"/>
      <c r="I155" s="12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idden="1" x14ac:dyDescent="0.3">
      <c r="A156" s="8"/>
      <c r="B156" s="8"/>
      <c r="C156" s="8"/>
      <c r="D156" s="8"/>
      <c r="E156" s="8"/>
      <c r="F156" s="8"/>
      <c r="G156" s="21"/>
      <c r="H156" s="12"/>
      <c r="I156" s="12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idden="1" x14ac:dyDescent="0.3">
      <c r="A157" s="8"/>
      <c r="B157" s="8"/>
      <c r="C157" s="8"/>
      <c r="D157" s="8"/>
      <c r="E157" s="8"/>
      <c r="F157" s="8"/>
      <c r="G157" s="21"/>
      <c r="H157" s="12"/>
      <c r="I157" s="12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idden="1" x14ac:dyDescent="0.3">
      <c r="A158" s="8"/>
      <c r="B158" s="8"/>
      <c r="C158" s="8"/>
      <c r="D158" s="8"/>
      <c r="E158" s="8"/>
      <c r="F158" s="8"/>
      <c r="G158" s="21"/>
      <c r="H158" s="12"/>
      <c r="I158" s="12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idden="1" x14ac:dyDescent="0.3">
      <c r="A159" s="8"/>
      <c r="B159" s="8"/>
      <c r="C159" s="8"/>
      <c r="D159" s="8"/>
      <c r="E159" s="8"/>
      <c r="F159" s="8"/>
      <c r="G159" s="21"/>
      <c r="H159" s="12"/>
      <c r="I159" s="12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idden="1" x14ac:dyDescent="0.3">
      <c r="A160" s="8"/>
      <c r="B160" s="8"/>
      <c r="C160" s="8"/>
      <c r="D160" s="8"/>
      <c r="E160" s="8"/>
      <c r="F160" s="8"/>
      <c r="G160" s="21"/>
      <c r="H160" s="12"/>
      <c r="I160" s="12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idden="1" x14ac:dyDescent="0.3">
      <c r="A161" s="8"/>
      <c r="B161" s="8"/>
      <c r="C161" s="8"/>
      <c r="D161" s="8"/>
      <c r="E161" s="8"/>
      <c r="F161" s="8"/>
      <c r="G161" s="21"/>
      <c r="H161" s="12"/>
      <c r="I161" s="12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idden="1" x14ac:dyDescent="0.3">
      <c r="A162" s="8"/>
      <c r="B162" s="8"/>
      <c r="C162" s="8"/>
      <c r="D162" s="8"/>
      <c r="E162" s="8"/>
      <c r="F162" s="8"/>
      <c r="G162" s="21"/>
      <c r="H162" s="12"/>
      <c r="I162" s="12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idden="1" x14ac:dyDescent="0.3">
      <c r="A163" s="8"/>
      <c r="B163" s="8"/>
      <c r="C163" s="8"/>
      <c r="D163" s="8"/>
      <c r="E163" s="8"/>
      <c r="F163" s="8"/>
      <c r="G163" s="21"/>
      <c r="H163" s="12"/>
      <c r="I163" s="12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idden="1" x14ac:dyDescent="0.3">
      <c r="A164" s="8"/>
      <c r="B164" s="8"/>
      <c r="C164" s="8"/>
      <c r="D164" s="8"/>
      <c r="E164" s="8"/>
      <c r="F164" s="8"/>
      <c r="G164" s="21"/>
      <c r="H164" s="12"/>
      <c r="I164" s="12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idden="1" x14ac:dyDescent="0.3">
      <c r="A165" s="8"/>
      <c r="B165" s="8"/>
      <c r="C165" s="8"/>
      <c r="D165" s="8"/>
      <c r="E165" s="8"/>
      <c r="F165" s="8"/>
      <c r="G165" s="21"/>
      <c r="H165" s="12"/>
      <c r="I165" s="12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idden="1" x14ac:dyDescent="0.3">
      <c r="A166" s="8"/>
      <c r="B166" s="8"/>
      <c r="C166" s="8"/>
      <c r="D166" s="8"/>
      <c r="E166" s="8"/>
      <c r="F166" s="8"/>
      <c r="G166" s="21"/>
      <c r="H166" s="12"/>
      <c r="I166" s="12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idden="1" x14ac:dyDescent="0.3">
      <c r="A167" s="8"/>
      <c r="B167" s="8"/>
      <c r="C167" s="8"/>
      <c r="D167" s="8"/>
      <c r="E167" s="8"/>
      <c r="F167" s="8"/>
      <c r="G167" s="21"/>
      <c r="H167" s="12"/>
      <c r="I167" s="12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idden="1" x14ac:dyDescent="0.3">
      <c r="A168" s="8"/>
      <c r="B168" s="8"/>
      <c r="C168" s="8"/>
      <c r="D168" s="8"/>
      <c r="E168" s="8"/>
      <c r="F168" s="8"/>
      <c r="G168" s="21"/>
      <c r="H168" s="12"/>
      <c r="I168" s="12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idden="1" x14ac:dyDescent="0.3">
      <c r="A169" s="8"/>
      <c r="B169" s="8"/>
      <c r="C169" s="8"/>
      <c r="D169" s="8"/>
      <c r="E169" s="8"/>
      <c r="F169" s="8"/>
      <c r="G169" s="21"/>
      <c r="H169" s="12"/>
      <c r="I169" s="12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idden="1" x14ac:dyDescent="0.3">
      <c r="A170" s="8"/>
      <c r="B170" s="8"/>
      <c r="C170" s="8"/>
      <c r="D170" s="8"/>
      <c r="E170" s="8"/>
      <c r="F170" s="8"/>
      <c r="G170" s="21"/>
      <c r="H170" s="12"/>
      <c r="I170" s="12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idden="1" x14ac:dyDescent="0.3">
      <c r="A171" s="8"/>
      <c r="B171" s="8"/>
      <c r="C171" s="8"/>
      <c r="D171" s="8"/>
      <c r="E171" s="8"/>
      <c r="F171" s="8"/>
      <c r="G171" s="21"/>
      <c r="H171" s="12"/>
      <c r="I171" s="12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idden="1" x14ac:dyDescent="0.3">
      <c r="A172" s="8"/>
      <c r="B172" s="8"/>
      <c r="C172" s="8"/>
      <c r="D172" s="8"/>
      <c r="E172" s="8"/>
      <c r="F172" s="8"/>
      <c r="G172" s="21"/>
      <c r="H172" s="12"/>
      <c r="I172" s="12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idden="1" x14ac:dyDescent="0.3">
      <c r="A173" s="8"/>
      <c r="B173" s="8"/>
      <c r="C173" s="8"/>
      <c r="D173" s="8"/>
      <c r="E173" s="8"/>
      <c r="F173" s="8"/>
      <c r="G173" s="21"/>
      <c r="H173" s="12"/>
      <c r="I173" s="12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idden="1" x14ac:dyDescent="0.3">
      <c r="A174" s="8"/>
      <c r="B174" s="8"/>
      <c r="C174" s="8"/>
      <c r="D174" s="8"/>
      <c r="E174" s="8"/>
      <c r="F174" s="8"/>
      <c r="G174" s="21"/>
      <c r="H174" s="12"/>
      <c r="I174" s="12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idden="1" x14ac:dyDescent="0.3">
      <c r="A175" s="8"/>
      <c r="B175" s="8"/>
      <c r="C175" s="8"/>
      <c r="D175" s="8"/>
      <c r="E175" s="8"/>
      <c r="F175" s="8"/>
      <c r="G175" s="21"/>
      <c r="H175" s="12"/>
      <c r="I175" s="12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idden="1" x14ac:dyDescent="0.3">
      <c r="A176" s="8"/>
      <c r="B176" s="8"/>
      <c r="C176" s="8"/>
      <c r="D176" s="8"/>
      <c r="E176" s="8"/>
      <c r="F176" s="8"/>
      <c r="G176" s="21"/>
      <c r="H176" s="12"/>
      <c r="I176" s="12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idden="1" x14ac:dyDescent="0.3">
      <c r="A177" s="8"/>
      <c r="B177" s="8"/>
      <c r="C177" s="8"/>
      <c r="D177" s="8"/>
      <c r="E177" s="8"/>
      <c r="F177" s="8"/>
      <c r="G177" s="21"/>
      <c r="H177" s="12"/>
      <c r="I177" s="12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idden="1" x14ac:dyDescent="0.3">
      <c r="A178" s="8"/>
      <c r="B178" s="8"/>
      <c r="C178" s="8"/>
      <c r="D178" s="8"/>
      <c r="E178" s="8"/>
      <c r="F178" s="8"/>
      <c r="G178" s="21"/>
      <c r="H178" s="12"/>
      <c r="I178" s="12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idden="1" x14ac:dyDescent="0.3">
      <c r="A179" s="8"/>
      <c r="B179" s="8"/>
      <c r="C179" s="8"/>
      <c r="D179" s="8"/>
      <c r="E179" s="8"/>
      <c r="F179" s="8"/>
      <c r="G179" s="21"/>
      <c r="H179" s="12"/>
      <c r="I179" s="12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idden="1" x14ac:dyDescent="0.3">
      <c r="A180" s="8"/>
      <c r="B180" s="8"/>
      <c r="C180" s="8"/>
      <c r="D180" s="8"/>
      <c r="E180" s="8"/>
      <c r="F180" s="8"/>
      <c r="G180" s="21"/>
      <c r="H180" s="12"/>
      <c r="I180" s="12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idden="1" x14ac:dyDescent="0.3">
      <c r="A181" s="8"/>
      <c r="B181" s="8"/>
      <c r="C181" s="8"/>
      <c r="D181" s="8"/>
      <c r="E181" s="8"/>
      <c r="F181" s="8"/>
      <c r="G181" s="21"/>
      <c r="H181" s="12"/>
      <c r="I181" s="12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idden="1" x14ac:dyDescent="0.3">
      <c r="A182" s="8"/>
      <c r="B182" s="8"/>
      <c r="C182" s="8"/>
      <c r="D182" s="8"/>
      <c r="E182" s="8"/>
      <c r="F182" s="8"/>
      <c r="G182" s="21"/>
      <c r="H182" s="12"/>
      <c r="I182" s="12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idden="1" x14ac:dyDescent="0.3">
      <c r="A183" s="8"/>
      <c r="B183" s="8"/>
      <c r="C183" s="8"/>
      <c r="D183" s="8"/>
      <c r="E183" s="8"/>
      <c r="F183" s="8"/>
      <c r="G183" s="21"/>
      <c r="H183" s="12"/>
      <c r="I183" s="12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idden="1" x14ac:dyDescent="0.3">
      <c r="A184" s="8"/>
      <c r="B184" s="8"/>
      <c r="C184" s="8"/>
      <c r="D184" s="8"/>
      <c r="E184" s="8"/>
      <c r="F184" s="8"/>
      <c r="G184" s="21"/>
      <c r="H184" s="12"/>
      <c r="I184" s="12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idden="1" x14ac:dyDescent="0.3">
      <c r="A185" s="8"/>
      <c r="B185" s="8"/>
      <c r="C185" s="8"/>
      <c r="D185" s="8"/>
      <c r="E185" s="8"/>
      <c r="F185" s="8"/>
      <c r="G185" s="21"/>
      <c r="H185" s="12"/>
      <c r="I185" s="12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idden="1" x14ac:dyDescent="0.3">
      <c r="A186" s="8"/>
      <c r="B186" s="8"/>
      <c r="C186" s="8"/>
      <c r="D186" s="8"/>
      <c r="E186" s="8"/>
      <c r="F186" s="8"/>
      <c r="G186" s="21"/>
      <c r="H186" s="12"/>
      <c r="I186" s="12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idden="1" x14ac:dyDescent="0.3">
      <c r="A187" s="8"/>
      <c r="B187" s="8"/>
      <c r="C187" s="8"/>
      <c r="D187" s="8"/>
      <c r="E187" s="8"/>
      <c r="F187" s="8"/>
      <c r="G187" s="21"/>
      <c r="H187" s="12"/>
      <c r="I187" s="12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idden="1" x14ac:dyDescent="0.3">
      <c r="A188" s="8"/>
      <c r="B188" s="8"/>
      <c r="C188" s="8"/>
      <c r="D188" s="8"/>
      <c r="E188" s="8"/>
      <c r="F188" s="8"/>
      <c r="G188" s="21"/>
      <c r="H188" s="12"/>
      <c r="I188" s="12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idden="1" x14ac:dyDescent="0.3">
      <c r="A189" s="8"/>
      <c r="B189" s="8"/>
      <c r="C189" s="8"/>
      <c r="D189" s="8"/>
      <c r="E189" s="8"/>
      <c r="F189" s="8"/>
      <c r="G189" s="21"/>
      <c r="H189" s="12"/>
      <c r="I189" s="12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idden="1" x14ac:dyDescent="0.3">
      <c r="A190" s="8"/>
      <c r="B190" s="8"/>
      <c r="C190" s="8"/>
      <c r="D190" s="8"/>
      <c r="E190" s="8"/>
      <c r="F190" s="8"/>
      <c r="G190" s="21"/>
      <c r="H190" s="12"/>
      <c r="I190" s="12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idden="1" x14ac:dyDescent="0.3">
      <c r="A191" s="8"/>
      <c r="B191" s="8"/>
      <c r="C191" s="8"/>
      <c r="D191" s="8"/>
      <c r="E191" s="8"/>
      <c r="F191" s="8"/>
      <c r="G191" s="21"/>
      <c r="H191" s="12"/>
      <c r="I191" s="12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idden="1" x14ac:dyDescent="0.3">
      <c r="A192" s="8"/>
      <c r="B192" s="8"/>
      <c r="C192" s="8"/>
      <c r="D192" s="8"/>
      <c r="E192" s="8"/>
      <c r="F192" s="8"/>
      <c r="G192" s="21"/>
      <c r="H192" s="12"/>
      <c r="I192" s="12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idden="1" x14ac:dyDescent="0.3">
      <c r="A193" s="8"/>
      <c r="B193" s="8"/>
      <c r="C193" s="8"/>
      <c r="D193" s="8"/>
      <c r="E193" s="8"/>
      <c r="F193" s="8"/>
      <c r="G193" s="21"/>
      <c r="H193" s="12"/>
      <c r="I193" s="12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idden="1" x14ac:dyDescent="0.3">
      <c r="A194" s="8"/>
      <c r="B194" s="8"/>
      <c r="C194" s="8"/>
      <c r="D194" s="8"/>
      <c r="E194" s="8"/>
      <c r="F194" s="8"/>
      <c r="G194" s="21"/>
      <c r="H194" s="12"/>
      <c r="I194" s="12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idden="1" x14ac:dyDescent="0.3">
      <c r="A195" s="8"/>
      <c r="B195" s="8"/>
      <c r="C195" s="8"/>
      <c r="D195" s="8"/>
      <c r="E195" s="8"/>
      <c r="F195" s="8"/>
      <c r="G195" s="21"/>
      <c r="H195" s="12"/>
      <c r="I195" s="12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idden="1" x14ac:dyDescent="0.3">
      <c r="A196" s="8"/>
      <c r="B196" s="8"/>
      <c r="C196" s="8"/>
      <c r="D196" s="8"/>
      <c r="E196" s="8"/>
      <c r="F196" s="8"/>
      <c r="G196" s="21"/>
      <c r="H196" s="12"/>
      <c r="I196" s="12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idden="1" x14ac:dyDescent="0.3">
      <c r="A197" s="8"/>
      <c r="B197" s="8"/>
      <c r="C197" s="8"/>
      <c r="D197" s="8"/>
      <c r="E197" s="8"/>
      <c r="F197" s="8"/>
      <c r="G197" s="21"/>
      <c r="H197" s="12"/>
      <c r="I197" s="12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idden="1" x14ac:dyDescent="0.3">
      <c r="A198" s="8"/>
      <c r="B198" s="8"/>
      <c r="C198" s="8"/>
      <c r="D198" s="8"/>
      <c r="E198" s="8"/>
      <c r="F198" s="8"/>
      <c r="G198" s="21"/>
      <c r="H198" s="12"/>
      <c r="I198" s="12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idden="1" x14ac:dyDescent="0.3">
      <c r="A199" s="8"/>
      <c r="B199" s="8"/>
      <c r="C199" s="8"/>
      <c r="D199" s="8"/>
      <c r="E199" s="8"/>
      <c r="F199" s="8"/>
      <c r="G199" s="21"/>
      <c r="H199" s="12"/>
      <c r="I199" s="12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idden="1" x14ac:dyDescent="0.3">
      <c r="A200" s="8"/>
      <c r="B200" s="8"/>
      <c r="C200" s="8"/>
      <c r="D200" s="8"/>
      <c r="E200" s="8"/>
      <c r="F200" s="8"/>
      <c r="G200" s="21"/>
      <c r="H200" s="12"/>
      <c r="I200" s="12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idden="1" x14ac:dyDescent="0.3">
      <c r="A201" s="8"/>
      <c r="B201" s="8"/>
      <c r="C201" s="8"/>
      <c r="D201" s="8"/>
      <c r="E201" s="8"/>
      <c r="F201" s="8"/>
      <c r="G201" s="21"/>
      <c r="H201" s="12"/>
      <c r="I201" s="12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idden="1" x14ac:dyDescent="0.3">
      <c r="A202" s="8"/>
      <c r="B202" s="8"/>
      <c r="C202" s="8"/>
      <c r="D202" s="8"/>
      <c r="E202" s="8"/>
      <c r="F202" s="8"/>
      <c r="G202" s="21"/>
      <c r="H202" s="12"/>
      <c r="I202" s="12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idden="1" x14ac:dyDescent="0.3">
      <c r="A203" s="8"/>
      <c r="B203" s="8"/>
      <c r="C203" s="8"/>
      <c r="D203" s="8"/>
      <c r="E203" s="8"/>
      <c r="F203" s="8"/>
      <c r="G203" s="21"/>
      <c r="H203" s="12"/>
      <c r="I203" s="12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idden="1" x14ac:dyDescent="0.3">
      <c r="A204" s="8"/>
      <c r="B204" s="8"/>
      <c r="C204" s="8"/>
      <c r="D204" s="8"/>
      <c r="E204" s="8"/>
      <c r="F204" s="8"/>
      <c r="G204" s="21"/>
      <c r="H204" s="12"/>
      <c r="I204" s="12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idden="1" x14ac:dyDescent="0.3">
      <c r="A205" s="8"/>
      <c r="B205" s="8"/>
      <c r="C205" s="8"/>
      <c r="D205" s="8"/>
      <c r="E205" s="8"/>
      <c r="F205" s="8"/>
      <c r="G205" s="21"/>
      <c r="H205" s="12"/>
      <c r="I205" s="12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idden="1" x14ac:dyDescent="0.3">
      <c r="A206" s="8"/>
      <c r="B206" s="8"/>
      <c r="C206" s="8"/>
      <c r="D206" s="8"/>
      <c r="E206" s="8"/>
      <c r="F206" s="8"/>
      <c r="G206" s="21"/>
      <c r="H206" s="12"/>
      <c r="I206" s="12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idden="1" x14ac:dyDescent="0.3">
      <c r="A207" s="8"/>
      <c r="B207" s="8"/>
      <c r="C207" s="8"/>
      <c r="D207" s="8"/>
      <c r="E207" s="8"/>
      <c r="F207" s="8"/>
      <c r="G207" s="21"/>
      <c r="H207" s="12"/>
      <c r="I207" s="12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idden="1" x14ac:dyDescent="0.3">
      <c r="A208" s="8"/>
      <c r="B208" s="8"/>
      <c r="C208" s="8"/>
      <c r="D208" s="8"/>
      <c r="E208" s="8"/>
      <c r="F208" s="8"/>
      <c r="G208" s="21"/>
      <c r="H208" s="12"/>
      <c r="I208" s="12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idden="1" x14ac:dyDescent="0.3">
      <c r="A209" s="8"/>
      <c r="B209" s="8"/>
      <c r="C209" s="8"/>
      <c r="D209" s="8"/>
      <c r="E209" s="8"/>
      <c r="F209" s="8"/>
      <c r="G209" s="21"/>
      <c r="H209" s="12"/>
      <c r="I209" s="12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idden="1" x14ac:dyDescent="0.3">
      <c r="A210" s="8"/>
      <c r="B210" s="8"/>
      <c r="C210" s="8"/>
      <c r="D210" s="8"/>
      <c r="E210" s="8"/>
      <c r="F210" s="8"/>
      <c r="G210" s="21"/>
      <c r="H210" s="12"/>
      <c r="I210" s="12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idden="1" x14ac:dyDescent="0.3">
      <c r="A211" s="8"/>
      <c r="B211" s="8"/>
      <c r="C211" s="8"/>
      <c r="D211" s="8"/>
      <c r="E211" s="8"/>
      <c r="F211" s="8"/>
      <c r="G211" s="21"/>
      <c r="H211" s="12"/>
      <c r="I211" s="12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idden="1" x14ac:dyDescent="0.3">
      <c r="A212" s="8"/>
      <c r="B212" s="8"/>
      <c r="C212" s="8"/>
      <c r="D212" s="8"/>
      <c r="E212" s="8"/>
      <c r="F212" s="8"/>
      <c r="G212" s="21"/>
      <c r="H212" s="12"/>
      <c r="I212" s="12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idden="1" x14ac:dyDescent="0.3">
      <c r="A213" s="8"/>
      <c r="B213" s="8"/>
      <c r="C213" s="8"/>
      <c r="D213" s="8"/>
      <c r="E213" s="8"/>
      <c r="F213" s="8"/>
      <c r="G213" s="21"/>
      <c r="H213" s="12"/>
      <c r="I213" s="12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idden="1" x14ac:dyDescent="0.3">
      <c r="A214" s="8"/>
      <c r="B214" s="8"/>
      <c r="C214" s="8"/>
      <c r="D214" s="8"/>
      <c r="E214" s="8"/>
      <c r="F214" s="8"/>
      <c r="G214" s="21"/>
      <c r="H214" s="12"/>
      <c r="I214" s="12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idden="1" x14ac:dyDescent="0.3">
      <c r="A215" s="8"/>
      <c r="B215" s="8"/>
      <c r="C215" s="8"/>
      <c r="D215" s="8"/>
      <c r="E215" s="8"/>
      <c r="F215" s="8"/>
      <c r="G215" s="21"/>
      <c r="H215" s="12"/>
      <c r="I215" s="12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idden="1" x14ac:dyDescent="0.3">
      <c r="A216" s="8"/>
      <c r="B216" s="8"/>
      <c r="C216" s="8"/>
      <c r="D216" s="8"/>
      <c r="E216" s="8"/>
      <c r="F216" s="8"/>
      <c r="G216" s="21"/>
      <c r="H216" s="12"/>
      <c r="I216" s="12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idden="1" x14ac:dyDescent="0.3">
      <c r="A217" s="8"/>
      <c r="B217" s="8"/>
      <c r="C217" s="8"/>
      <c r="D217" s="8"/>
      <c r="E217" s="8"/>
      <c r="F217" s="8"/>
      <c r="G217" s="21"/>
      <c r="H217" s="12"/>
      <c r="I217" s="12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idden="1" x14ac:dyDescent="0.3">
      <c r="A218" s="8"/>
      <c r="B218" s="8"/>
      <c r="C218" s="8"/>
      <c r="D218" s="8"/>
      <c r="E218" s="8"/>
      <c r="F218" s="8"/>
      <c r="G218" s="21"/>
      <c r="H218" s="12"/>
      <c r="I218" s="12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idden="1" x14ac:dyDescent="0.3">
      <c r="A219" s="8"/>
      <c r="B219" s="8"/>
      <c r="C219" s="8"/>
      <c r="D219" s="8"/>
      <c r="E219" s="8"/>
      <c r="F219" s="8"/>
      <c r="G219" s="21"/>
      <c r="H219" s="12"/>
      <c r="I219" s="12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idden="1" x14ac:dyDescent="0.3">
      <c r="A220" s="8"/>
      <c r="B220" s="8"/>
      <c r="C220" s="8"/>
      <c r="D220" s="8"/>
      <c r="E220" s="8"/>
      <c r="F220" s="8"/>
      <c r="G220" s="21"/>
      <c r="H220" s="12"/>
      <c r="I220" s="12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idden="1" x14ac:dyDescent="0.3">
      <c r="A221" s="8"/>
      <c r="B221" s="8"/>
      <c r="C221" s="8"/>
      <c r="D221" s="8"/>
      <c r="E221" s="8"/>
      <c r="F221" s="8"/>
      <c r="G221" s="21"/>
      <c r="H221" s="12"/>
      <c r="I221" s="12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idden="1" x14ac:dyDescent="0.3">
      <c r="A222" s="8"/>
      <c r="B222" s="8"/>
      <c r="C222" s="8"/>
      <c r="D222" s="8"/>
      <c r="E222" s="8"/>
      <c r="F222" s="8"/>
      <c r="G222" s="21"/>
      <c r="H222" s="12"/>
      <c r="I222" s="12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idden="1" x14ac:dyDescent="0.3">
      <c r="A223" s="8"/>
      <c r="B223" s="8"/>
      <c r="C223" s="8"/>
      <c r="D223" s="8"/>
      <c r="E223" s="8"/>
      <c r="F223" s="8"/>
      <c r="G223" s="21"/>
      <c r="H223" s="12"/>
      <c r="I223" s="12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idden="1" x14ac:dyDescent="0.3">
      <c r="A224" s="8"/>
      <c r="B224" s="8"/>
      <c r="C224" s="8"/>
      <c r="D224" s="8"/>
      <c r="E224" s="8"/>
      <c r="F224" s="8"/>
      <c r="G224" s="21"/>
      <c r="H224" s="12"/>
      <c r="I224" s="12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idden="1" x14ac:dyDescent="0.3">
      <c r="A225" s="8"/>
      <c r="B225" s="8"/>
      <c r="C225" s="8"/>
      <c r="D225" s="8"/>
      <c r="E225" s="8"/>
      <c r="F225" s="8"/>
      <c r="G225" s="21"/>
      <c r="H225" s="12"/>
      <c r="I225" s="12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idden="1" x14ac:dyDescent="0.3">
      <c r="A226" s="8"/>
      <c r="B226" s="8"/>
      <c r="C226" s="8"/>
      <c r="D226" s="8"/>
      <c r="E226" s="8"/>
      <c r="F226" s="8"/>
      <c r="G226" s="21"/>
      <c r="H226" s="12"/>
      <c r="I226" s="12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idden="1" x14ac:dyDescent="0.3">
      <c r="A227" s="8"/>
      <c r="B227" s="8"/>
      <c r="C227" s="8"/>
      <c r="D227" s="8"/>
      <c r="E227" s="8"/>
      <c r="F227" s="8"/>
      <c r="G227" s="21"/>
      <c r="H227" s="12"/>
      <c r="I227" s="12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idden="1" x14ac:dyDescent="0.3">
      <c r="A228" s="8"/>
      <c r="B228" s="8"/>
      <c r="C228" s="8"/>
      <c r="D228" s="8"/>
      <c r="E228" s="8"/>
      <c r="F228" s="8"/>
      <c r="G228" s="21"/>
      <c r="H228" s="12"/>
      <c r="I228" s="12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idden="1" x14ac:dyDescent="0.3">
      <c r="A229" s="8"/>
      <c r="B229" s="8"/>
      <c r="C229" s="8"/>
      <c r="D229" s="8"/>
      <c r="E229" s="8"/>
      <c r="F229" s="8"/>
      <c r="G229" s="21"/>
      <c r="H229" s="12"/>
      <c r="I229" s="12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idden="1" x14ac:dyDescent="0.3">
      <c r="A230" s="8"/>
      <c r="B230" s="8"/>
      <c r="C230" s="8"/>
      <c r="D230" s="8"/>
      <c r="E230" s="8"/>
      <c r="F230" s="8"/>
      <c r="G230" s="21"/>
      <c r="H230" s="12"/>
      <c r="I230" s="12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idden="1" x14ac:dyDescent="0.3">
      <c r="A231" s="8"/>
      <c r="B231" s="8"/>
      <c r="C231" s="8"/>
      <c r="D231" s="8"/>
      <c r="E231" s="8"/>
      <c r="F231" s="8"/>
      <c r="G231" s="21"/>
      <c r="H231" s="12"/>
      <c r="I231" s="12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idden="1" x14ac:dyDescent="0.3">
      <c r="A232" s="8"/>
      <c r="B232" s="8"/>
      <c r="C232" s="8"/>
      <c r="D232" s="8"/>
      <c r="E232" s="8"/>
      <c r="F232" s="8"/>
      <c r="G232" s="21"/>
      <c r="H232" s="12"/>
      <c r="I232" s="12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idden="1" x14ac:dyDescent="0.3">
      <c r="A233" s="8"/>
      <c r="B233" s="8"/>
      <c r="C233" s="8"/>
      <c r="D233" s="8"/>
      <c r="E233" s="8"/>
      <c r="F233" s="8"/>
      <c r="G233" s="21"/>
      <c r="H233" s="12"/>
      <c r="I233" s="12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idden="1" x14ac:dyDescent="0.3">
      <c r="A234" s="8"/>
      <c r="B234" s="8"/>
      <c r="C234" s="8"/>
      <c r="D234" s="8"/>
      <c r="E234" s="8"/>
      <c r="F234" s="8"/>
      <c r="G234" s="21"/>
      <c r="H234" s="12"/>
      <c r="I234" s="12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idden="1" x14ac:dyDescent="0.3">
      <c r="A235" s="8"/>
      <c r="B235" s="8"/>
      <c r="C235" s="8"/>
      <c r="D235" s="8"/>
      <c r="E235" s="8"/>
      <c r="F235" s="8"/>
      <c r="G235" s="21"/>
      <c r="H235" s="12"/>
      <c r="I235" s="12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idden="1" x14ac:dyDescent="0.3">
      <c r="A236" s="8"/>
      <c r="B236" s="8"/>
      <c r="C236" s="8"/>
      <c r="D236" s="8"/>
      <c r="E236" s="8"/>
      <c r="F236" s="8"/>
      <c r="G236" s="21"/>
      <c r="H236" s="12"/>
      <c r="I236" s="12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idden="1" x14ac:dyDescent="0.3">
      <c r="A237" s="8"/>
      <c r="B237" s="8"/>
      <c r="C237" s="8"/>
      <c r="D237" s="8"/>
      <c r="E237" s="8"/>
      <c r="F237" s="8"/>
      <c r="G237" s="21"/>
      <c r="H237" s="12"/>
      <c r="I237" s="12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idden="1" x14ac:dyDescent="0.3">
      <c r="A238" s="8"/>
      <c r="B238" s="8"/>
      <c r="C238" s="8"/>
      <c r="D238" s="8"/>
      <c r="E238" s="8"/>
      <c r="F238" s="8"/>
      <c r="G238" s="21"/>
      <c r="H238" s="12"/>
      <c r="I238" s="12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idden="1" x14ac:dyDescent="0.3">
      <c r="A239" s="8"/>
      <c r="B239" s="8"/>
      <c r="C239" s="8"/>
      <c r="D239" s="8"/>
      <c r="E239" s="8"/>
      <c r="F239" s="8"/>
      <c r="G239" s="21"/>
      <c r="H239" s="12"/>
      <c r="I239" s="12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idden="1" x14ac:dyDescent="0.3">
      <c r="A240" s="8"/>
      <c r="B240" s="8"/>
      <c r="C240" s="8"/>
      <c r="D240" s="8"/>
      <c r="E240" s="8"/>
      <c r="F240" s="8"/>
      <c r="G240" s="21"/>
      <c r="H240" s="12"/>
      <c r="I240" s="12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idden="1" x14ac:dyDescent="0.3">
      <c r="A241" s="8"/>
      <c r="B241" s="8"/>
      <c r="C241" s="8"/>
      <c r="D241" s="8"/>
      <c r="E241" s="8"/>
      <c r="F241" s="8"/>
      <c r="G241" s="21"/>
      <c r="H241" s="12"/>
      <c r="I241" s="12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idden="1" x14ac:dyDescent="0.3">
      <c r="A242" s="8"/>
      <c r="B242" s="8"/>
      <c r="C242" s="8"/>
      <c r="D242" s="8"/>
      <c r="E242" s="8"/>
      <c r="F242" s="8"/>
      <c r="G242" s="21"/>
      <c r="H242" s="12"/>
      <c r="I242" s="12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idden="1" x14ac:dyDescent="0.3">
      <c r="A243" s="8"/>
      <c r="B243" s="8"/>
      <c r="C243" s="8"/>
      <c r="D243" s="8"/>
      <c r="E243" s="8"/>
      <c r="F243" s="8"/>
      <c r="G243" s="21"/>
      <c r="H243" s="12"/>
      <c r="I243" s="12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idden="1" x14ac:dyDescent="0.3">
      <c r="A244" s="8"/>
      <c r="B244" s="8"/>
      <c r="C244" s="8"/>
      <c r="D244" s="8"/>
      <c r="E244" s="8"/>
      <c r="F244" s="8"/>
      <c r="G244" s="21"/>
      <c r="H244" s="12"/>
      <c r="I244" s="12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idden="1" x14ac:dyDescent="0.3">
      <c r="A245" s="8"/>
      <c r="B245" s="8"/>
      <c r="C245" s="8"/>
      <c r="D245" s="8"/>
      <c r="E245" s="8"/>
      <c r="F245" s="8"/>
      <c r="G245" s="21"/>
      <c r="H245" s="12"/>
      <c r="I245" s="12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idden="1" x14ac:dyDescent="0.3">
      <c r="A246" s="8"/>
      <c r="B246" s="8"/>
      <c r="C246" s="8"/>
      <c r="D246" s="8"/>
      <c r="E246" s="8"/>
      <c r="F246" s="8"/>
      <c r="G246" s="21"/>
      <c r="H246" s="12"/>
      <c r="I246" s="12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idden="1" x14ac:dyDescent="0.3">
      <c r="A247" s="8"/>
      <c r="B247" s="8"/>
      <c r="C247" s="8"/>
      <c r="D247" s="8"/>
      <c r="E247" s="8"/>
      <c r="F247" s="8"/>
      <c r="G247" s="21"/>
      <c r="H247" s="12"/>
      <c r="I247" s="12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idden="1" x14ac:dyDescent="0.3">
      <c r="A248" s="8"/>
      <c r="B248" s="8"/>
      <c r="C248" s="8"/>
      <c r="D248" s="8"/>
      <c r="E248" s="8"/>
      <c r="F248" s="8"/>
      <c r="G248" s="21"/>
      <c r="H248" s="12"/>
      <c r="I248" s="12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idden="1" x14ac:dyDescent="0.3">
      <c r="A249" s="8"/>
      <c r="B249" s="8"/>
      <c r="C249" s="8"/>
      <c r="D249" s="8"/>
      <c r="E249" s="8"/>
      <c r="F249" s="8"/>
      <c r="G249" s="21"/>
      <c r="H249" s="12"/>
      <c r="I249" s="12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idden="1" x14ac:dyDescent="0.3">
      <c r="A250" s="8"/>
      <c r="B250" s="8"/>
      <c r="C250" s="8"/>
      <c r="D250" s="8"/>
      <c r="E250" s="8"/>
      <c r="F250" s="8"/>
      <c r="G250" s="21"/>
      <c r="H250" s="12"/>
      <c r="I250" s="12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idden="1" x14ac:dyDescent="0.3">
      <c r="A251" s="8"/>
      <c r="B251" s="8"/>
      <c r="C251" s="8"/>
      <c r="D251" s="8"/>
      <c r="E251" s="8"/>
      <c r="F251" s="8"/>
      <c r="G251" s="21"/>
      <c r="H251" s="12"/>
      <c r="I251" s="12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idden="1" x14ac:dyDescent="0.3">
      <c r="A252" s="8"/>
      <c r="B252" s="8"/>
      <c r="C252" s="8"/>
      <c r="D252" s="8"/>
      <c r="E252" s="8"/>
      <c r="F252" s="8"/>
      <c r="G252" s="21"/>
      <c r="H252" s="12"/>
      <c r="I252" s="12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idden="1" x14ac:dyDescent="0.3">
      <c r="A253" s="8"/>
      <c r="B253" s="8"/>
      <c r="C253" s="8"/>
      <c r="D253" s="8"/>
      <c r="E253" s="8"/>
      <c r="F253" s="8"/>
      <c r="G253" s="21"/>
      <c r="H253" s="12"/>
      <c r="I253" s="12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idden="1" x14ac:dyDescent="0.3">
      <c r="A254" s="8"/>
      <c r="B254" s="8"/>
      <c r="C254" s="8"/>
      <c r="D254" s="8"/>
      <c r="E254" s="8"/>
      <c r="F254" s="8"/>
      <c r="G254" s="21"/>
      <c r="H254" s="12"/>
      <c r="I254" s="12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idden="1" x14ac:dyDescent="0.3">
      <c r="A255" s="8"/>
      <c r="B255" s="8"/>
      <c r="C255" s="8"/>
      <c r="D255" s="8"/>
      <c r="E255" s="8"/>
      <c r="F255" s="8"/>
      <c r="G255" s="21"/>
      <c r="H255" s="12"/>
      <c r="I255" s="12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idden="1" x14ac:dyDescent="0.3">
      <c r="A256" s="8"/>
      <c r="B256" s="8"/>
      <c r="C256" s="8"/>
      <c r="D256" s="8"/>
      <c r="E256" s="8"/>
      <c r="F256" s="8"/>
      <c r="G256" s="21"/>
      <c r="H256" s="12"/>
      <c r="I256" s="12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idden="1" x14ac:dyDescent="0.3">
      <c r="A257" s="8"/>
      <c r="B257" s="8"/>
      <c r="C257" s="8"/>
      <c r="D257" s="8"/>
      <c r="E257" s="8"/>
      <c r="F257" s="8"/>
      <c r="G257" s="21"/>
      <c r="H257" s="12"/>
      <c r="I257" s="12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idden="1" x14ac:dyDescent="0.3">
      <c r="A258" s="8"/>
      <c r="B258" s="8"/>
      <c r="C258" s="8"/>
      <c r="D258" s="8"/>
      <c r="E258" s="8"/>
      <c r="F258" s="8"/>
      <c r="G258" s="21"/>
      <c r="H258" s="12"/>
      <c r="I258" s="12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idden="1" x14ac:dyDescent="0.3">
      <c r="A259" s="8"/>
      <c r="B259" s="8"/>
      <c r="C259" s="8"/>
      <c r="D259" s="8"/>
      <c r="E259" s="8"/>
      <c r="F259" s="8"/>
      <c r="G259" s="21"/>
      <c r="H259" s="12"/>
      <c r="I259" s="12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idden="1" x14ac:dyDescent="0.3">
      <c r="A260" s="8"/>
      <c r="B260" s="8"/>
      <c r="C260" s="8"/>
      <c r="D260" s="8"/>
      <c r="E260" s="8"/>
      <c r="F260" s="8"/>
      <c r="G260" s="21"/>
      <c r="H260" s="12"/>
      <c r="I260" s="12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idden="1" x14ac:dyDescent="0.3">
      <c r="A261" s="8"/>
      <c r="B261" s="8"/>
      <c r="C261" s="8"/>
      <c r="D261" s="8"/>
      <c r="E261" s="8"/>
      <c r="F261" s="8"/>
      <c r="G261" s="21"/>
      <c r="H261" s="12"/>
      <c r="I261" s="12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idden="1" x14ac:dyDescent="0.3">
      <c r="A262" s="8"/>
      <c r="B262" s="8"/>
      <c r="C262" s="8"/>
      <c r="D262" s="8"/>
      <c r="E262" s="8"/>
      <c r="F262" s="8"/>
      <c r="G262" s="21"/>
      <c r="H262" s="12"/>
      <c r="I262" s="12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idden="1" x14ac:dyDescent="0.3">
      <c r="A263" s="8"/>
      <c r="B263" s="8"/>
      <c r="C263" s="8"/>
      <c r="D263" s="8"/>
      <c r="E263" s="8"/>
      <c r="F263" s="8"/>
      <c r="G263" s="21"/>
      <c r="H263" s="12"/>
      <c r="I263" s="12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idden="1" x14ac:dyDescent="0.3">
      <c r="A264" s="8"/>
      <c r="B264" s="8"/>
      <c r="C264" s="8"/>
      <c r="D264" s="8"/>
      <c r="E264" s="8"/>
      <c r="F264" s="8"/>
      <c r="G264" s="21"/>
      <c r="H264" s="12"/>
      <c r="I264" s="12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idden="1" x14ac:dyDescent="0.3">
      <c r="A265" s="8"/>
      <c r="B265" s="8"/>
      <c r="C265" s="8"/>
      <c r="D265" s="8"/>
      <c r="E265" s="8"/>
      <c r="F265" s="8"/>
      <c r="G265" s="21"/>
      <c r="H265" s="12"/>
      <c r="I265" s="12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idden="1" x14ac:dyDescent="0.3">
      <c r="A266" s="8"/>
      <c r="B266" s="8"/>
      <c r="C266" s="8"/>
      <c r="D266" s="8"/>
      <c r="E266" s="8"/>
      <c r="F266" s="8"/>
      <c r="G266" s="21"/>
      <c r="H266" s="12"/>
      <c r="I266" s="12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idden="1" x14ac:dyDescent="0.3">
      <c r="A267" s="8"/>
      <c r="B267" s="8"/>
      <c r="C267" s="8"/>
      <c r="D267" s="8"/>
      <c r="E267" s="8"/>
      <c r="F267" s="8"/>
      <c r="G267" s="21"/>
      <c r="H267" s="12"/>
      <c r="I267" s="12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idden="1" x14ac:dyDescent="0.3">
      <c r="A268" s="8"/>
      <c r="B268" s="8"/>
      <c r="C268" s="8"/>
      <c r="D268" s="8"/>
      <c r="E268" s="8"/>
      <c r="F268" s="8"/>
      <c r="G268" s="21"/>
      <c r="H268" s="12"/>
      <c r="I268" s="12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idden="1" x14ac:dyDescent="0.3">
      <c r="A269" s="8"/>
      <c r="B269" s="8"/>
      <c r="C269" s="8"/>
      <c r="D269" s="8"/>
      <c r="E269" s="8"/>
      <c r="F269" s="8"/>
      <c r="G269" s="21"/>
      <c r="H269" s="12"/>
      <c r="I269" s="12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idden="1" x14ac:dyDescent="0.3">
      <c r="A270" s="8"/>
      <c r="B270" s="8"/>
      <c r="C270" s="8"/>
      <c r="D270" s="8"/>
      <c r="E270" s="8"/>
      <c r="F270" s="8"/>
      <c r="G270" s="21"/>
      <c r="H270" s="12"/>
      <c r="I270" s="12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idden="1" x14ac:dyDescent="0.3">
      <c r="A271" s="8"/>
      <c r="B271" s="8"/>
      <c r="C271" s="8"/>
      <c r="D271" s="8"/>
      <c r="E271" s="8"/>
      <c r="F271" s="8"/>
      <c r="G271" s="21"/>
      <c r="H271" s="12"/>
      <c r="I271" s="12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idden="1" x14ac:dyDescent="0.3">
      <c r="A272" s="8"/>
      <c r="B272" s="8"/>
      <c r="C272" s="8"/>
      <c r="D272" s="8"/>
      <c r="E272" s="8"/>
      <c r="F272" s="8"/>
      <c r="G272" s="21"/>
      <c r="H272" s="12"/>
      <c r="I272" s="12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idden="1" x14ac:dyDescent="0.3">
      <c r="A273" s="8"/>
      <c r="B273" s="8"/>
      <c r="C273" s="8"/>
      <c r="D273" s="8"/>
      <c r="E273" s="8"/>
      <c r="F273" s="8"/>
      <c r="G273" s="21"/>
      <c r="H273" s="12"/>
      <c r="I273" s="12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idden="1" x14ac:dyDescent="0.3">
      <c r="A274" s="8"/>
      <c r="B274" s="8"/>
      <c r="C274" s="8"/>
      <c r="D274" s="8"/>
      <c r="E274" s="8"/>
      <c r="F274" s="8"/>
      <c r="G274" s="21"/>
      <c r="H274" s="12"/>
      <c r="I274" s="12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idden="1" x14ac:dyDescent="0.3">
      <c r="A275" s="8"/>
      <c r="B275" s="8"/>
      <c r="C275" s="8"/>
      <c r="D275" s="8"/>
      <c r="E275" s="8"/>
      <c r="F275" s="8"/>
      <c r="G275" s="21"/>
      <c r="H275" s="12"/>
      <c r="I275" s="12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idden="1" x14ac:dyDescent="0.3">
      <c r="A276" s="8"/>
      <c r="B276" s="8"/>
      <c r="C276" s="8"/>
      <c r="D276" s="8"/>
      <c r="E276" s="8"/>
      <c r="F276" s="8"/>
      <c r="G276" s="21"/>
      <c r="H276" s="12"/>
      <c r="I276" s="12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idden="1" x14ac:dyDescent="0.3">
      <c r="A277" s="8"/>
      <c r="B277" s="8"/>
      <c r="C277" s="8"/>
      <c r="D277" s="8"/>
      <c r="E277" s="8"/>
      <c r="F277" s="8"/>
      <c r="G277" s="21"/>
      <c r="H277" s="12"/>
      <c r="I277" s="12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idden="1" x14ac:dyDescent="0.3">
      <c r="A278" s="8"/>
      <c r="B278" s="8"/>
      <c r="C278" s="8"/>
      <c r="D278" s="8"/>
      <c r="E278" s="8"/>
      <c r="F278" s="8"/>
      <c r="G278" s="21"/>
      <c r="H278" s="12"/>
      <c r="I278" s="12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idden="1" x14ac:dyDescent="0.3">
      <c r="A279" s="8"/>
      <c r="B279" s="8"/>
      <c r="C279" s="8"/>
      <c r="D279" s="8"/>
      <c r="E279" s="8"/>
      <c r="F279" s="8"/>
      <c r="G279" s="21"/>
      <c r="H279" s="12"/>
      <c r="I279" s="12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idden="1" x14ac:dyDescent="0.3">
      <c r="A280" s="8"/>
      <c r="B280" s="8"/>
      <c r="C280" s="8"/>
      <c r="D280" s="8"/>
      <c r="E280" s="8"/>
      <c r="F280" s="8"/>
      <c r="G280" s="21"/>
      <c r="H280" s="12"/>
      <c r="I280" s="12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idden="1" x14ac:dyDescent="0.3">
      <c r="A281" s="8"/>
      <c r="B281" s="8"/>
      <c r="C281" s="8"/>
      <c r="D281" s="8"/>
      <c r="E281" s="8"/>
      <c r="F281" s="8"/>
      <c r="G281" s="21"/>
      <c r="H281" s="12"/>
      <c r="I281" s="12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idden="1" x14ac:dyDescent="0.3">
      <c r="A282" s="8"/>
      <c r="B282" s="8"/>
      <c r="C282" s="8"/>
      <c r="D282" s="8"/>
      <c r="E282" s="8"/>
      <c r="F282" s="8"/>
      <c r="G282" s="21"/>
      <c r="H282" s="12"/>
      <c r="I282" s="12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idden="1" x14ac:dyDescent="0.3">
      <c r="A283" s="8"/>
      <c r="B283" s="8"/>
      <c r="C283" s="8"/>
      <c r="D283" s="8"/>
      <c r="E283" s="8"/>
      <c r="F283" s="8"/>
      <c r="G283" s="21"/>
      <c r="H283" s="12"/>
      <c r="I283" s="12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idden="1" x14ac:dyDescent="0.3">
      <c r="A284" s="8"/>
      <c r="B284" s="8"/>
      <c r="C284" s="8"/>
      <c r="D284" s="8"/>
      <c r="E284" s="8"/>
      <c r="F284" s="8"/>
      <c r="G284" s="21"/>
      <c r="H284" s="12"/>
      <c r="I284" s="12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idden="1" x14ac:dyDescent="0.3">
      <c r="A285" s="8"/>
      <c r="B285" s="8"/>
      <c r="C285" s="8"/>
      <c r="D285" s="8"/>
      <c r="E285" s="8"/>
      <c r="F285" s="8"/>
      <c r="G285" s="21"/>
      <c r="H285" s="12"/>
      <c r="I285" s="12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idden="1" x14ac:dyDescent="0.3">
      <c r="A286" s="8"/>
      <c r="B286" s="8"/>
      <c r="C286" s="8"/>
      <c r="D286" s="8"/>
      <c r="E286" s="8"/>
      <c r="F286" s="8"/>
      <c r="G286" s="21"/>
      <c r="H286" s="12"/>
      <c r="I286" s="12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idden="1" x14ac:dyDescent="0.3">
      <c r="A287" s="8"/>
      <c r="B287" s="8"/>
      <c r="C287" s="8"/>
      <c r="D287" s="8"/>
      <c r="E287" s="8"/>
      <c r="F287" s="8"/>
      <c r="G287" s="21"/>
      <c r="H287" s="12"/>
      <c r="I287" s="12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idden="1" x14ac:dyDescent="0.3">
      <c r="A288" s="8"/>
      <c r="B288" s="8"/>
      <c r="C288" s="8"/>
      <c r="D288" s="8"/>
      <c r="E288" s="8"/>
      <c r="F288" s="8"/>
      <c r="G288" s="21"/>
      <c r="H288" s="12"/>
      <c r="I288" s="12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idden="1" x14ac:dyDescent="0.3">
      <c r="A289" s="8"/>
      <c r="B289" s="8"/>
      <c r="C289" s="8"/>
      <c r="D289" s="8"/>
      <c r="E289" s="8"/>
      <c r="F289" s="8"/>
      <c r="G289" s="21"/>
      <c r="H289" s="12"/>
      <c r="I289" s="12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idden="1" x14ac:dyDescent="0.3">
      <c r="A290" s="8"/>
      <c r="B290" s="8"/>
      <c r="C290" s="8"/>
      <c r="D290" s="8"/>
      <c r="E290" s="8"/>
      <c r="F290" s="8"/>
      <c r="G290" s="21"/>
      <c r="H290" s="12"/>
      <c r="I290" s="12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idden="1" x14ac:dyDescent="0.3">
      <c r="A291" s="8"/>
      <c r="B291" s="8"/>
      <c r="C291" s="8"/>
      <c r="D291" s="8"/>
      <c r="E291" s="8"/>
      <c r="F291" s="8"/>
      <c r="G291" s="21"/>
      <c r="H291" s="12"/>
      <c r="I291" s="12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idden="1" x14ac:dyDescent="0.3">
      <c r="A292" s="8"/>
      <c r="B292" s="8"/>
      <c r="C292" s="8"/>
      <c r="D292" s="8"/>
      <c r="E292" s="8"/>
      <c r="F292" s="8"/>
      <c r="G292" s="21"/>
      <c r="H292" s="12"/>
      <c r="I292" s="12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idden="1" x14ac:dyDescent="0.3">
      <c r="A293" s="8"/>
      <c r="B293" s="8"/>
      <c r="C293" s="8"/>
      <c r="D293" s="8"/>
      <c r="E293" s="8"/>
      <c r="F293" s="8"/>
      <c r="G293" s="21"/>
      <c r="H293" s="12"/>
      <c r="I293" s="12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idden="1" x14ac:dyDescent="0.3">
      <c r="A294" s="8"/>
      <c r="B294" s="8"/>
      <c r="C294" s="8"/>
      <c r="D294" s="8"/>
      <c r="E294" s="8"/>
      <c r="F294" s="8"/>
      <c r="G294" s="21"/>
      <c r="H294" s="12"/>
      <c r="I294" s="12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idden="1" x14ac:dyDescent="0.3">
      <c r="A295" s="8"/>
      <c r="B295" s="8"/>
      <c r="C295" s="8"/>
      <c r="D295" s="8"/>
      <c r="E295" s="8"/>
      <c r="F295" s="8"/>
      <c r="G295" s="21"/>
      <c r="H295" s="12"/>
      <c r="I295" s="12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idden="1" x14ac:dyDescent="0.3">
      <c r="A296" s="8"/>
      <c r="B296" s="8"/>
      <c r="C296" s="8"/>
      <c r="D296" s="8"/>
      <c r="E296" s="8"/>
      <c r="F296" s="8"/>
      <c r="G296" s="21"/>
      <c r="H296" s="12"/>
      <c r="I296" s="12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idden="1" x14ac:dyDescent="0.3">
      <c r="A297" s="8"/>
      <c r="B297" s="8"/>
      <c r="C297" s="8"/>
      <c r="D297" s="8"/>
      <c r="E297" s="8"/>
      <c r="F297" s="8"/>
      <c r="G297" s="21"/>
      <c r="H297" s="12"/>
      <c r="I297" s="12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idden="1" x14ac:dyDescent="0.3">
      <c r="A298" s="8"/>
      <c r="B298" s="8"/>
      <c r="C298" s="8"/>
      <c r="D298" s="8"/>
      <c r="E298" s="8"/>
      <c r="F298" s="8"/>
      <c r="G298" s="21"/>
      <c r="H298" s="12"/>
      <c r="I298" s="12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idden="1" x14ac:dyDescent="0.3">
      <c r="A299" s="8"/>
      <c r="B299" s="8"/>
      <c r="C299" s="8"/>
      <c r="D299" s="8"/>
      <c r="E299" s="8"/>
      <c r="F299" s="8"/>
      <c r="G299" s="21"/>
      <c r="H299" s="12"/>
      <c r="I299" s="12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idden="1" x14ac:dyDescent="0.3">
      <c r="A300" s="8"/>
      <c r="B300" s="8"/>
      <c r="C300" s="8"/>
      <c r="D300" s="8"/>
      <c r="E300" s="8"/>
      <c r="F300" s="8"/>
      <c r="G300" s="21"/>
      <c r="H300" s="12"/>
      <c r="I300" s="12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idden="1" x14ac:dyDescent="0.3">
      <c r="A301" s="8"/>
      <c r="B301" s="8"/>
      <c r="C301" s="8"/>
      <c r="D301" s="8"/>
      <c r="E301" s="8"/>
      <c r="F301" s="8"/>
      <c r="G301" s="21"/>
      <c r="H301" s="12"/>
      <c r="I301" s="12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idden="1" x14ac:dyDescent="0.3">
      <c r="A302" s="8"/>
      <c r="B302" s="8"/>
      <c r="C302" s="8"/>
      <c r="D302" s="8"/>
      <c r="E302" s="8"/>
      <c r="F302" s="8"/>
      <c r="G302" s="21"/>
      <c r="H302" s="12"/>
      <c r="I302" s="12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idden="1" x14ac:dyDescent="0.3">
      <c r="A303" s="8"/>
      <c r="B303" s="8"/>
      <c r="C303" s="8"/>
      <c r="D303" s="8"/>
      <c r="E303" s="8"/>
      <c r="F303" s="8"/>
      <c r="G303" s="21"/>
      <c r="H303" s="12"/>
      <c r="I303" s="12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idden="1" x14ac:dyDescent="0.3">
      <c r="A304" s="8"/>
      <c r="B304" s="8"/>
      <c r="C304" s="8"/>
      <c r="D304" s="8"/>
      <c r="E304" s="8"/>
      <c r="F304" s="8"/>
      <c r="G304" s="21"/>
      <c r="H304" s="12"/>
      <c r="I304" s="12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idden="1" x14ac:dyDescent="0.3">
      <c r="A305" s="8"/>
      <c r="B305" s="8"/>
      <c r="C305" s="8"/>
      <c r="D305" s="8"/>
      <c r="E305" s="8"/>
      <c r="F305" s="8"/>
      <c r="G305" s="21"/>
      <c r="H305" s="12"/>
      <c r="I305" s="12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idden="1" x14ac:dyDescent="0.3">
      <c r="A306" s="8"/>
      <c r="B306" s="8"/>
      <c r="C306" s="8"/>
      <c r="D306" s="8"/>
      <c r="E306" s="8"/>
      <c r="F306" s="8"/>
      <c r="G306" s="21"/>
      <c r="H306" s="12"/>
      <c r="I306" s="12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idden="1" x14ac:dyDescent="0.3">
      <c r="A307" s="8"/>
      <c r="B307" s="8"/>
      <c r="C307" s="8"/>
      <c r="D307" s="8"/>
      <c r="E307" s="8"/>
      <c r="F307" s="8"/>
      <c r="G307" s="21"/>
      <c r="H307" s="12"/>
      <c r="I307" s="12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idden="1" x14ac:dyDescent="0.3">
      <c r="A308" s="8"/>
      <c r="B308" s="8"/>
      <c r="C308" s="8"/>
      <c r="D308" s="8"/>
      <c r="E308" s="8"/>
      <c r="F308" s="8"/>
      <c r="G308" s="21"/>
      <c r="H308" s="12"/>
      <c r="I308" s="12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idden="1" x14ac:dyDescent="0.3">
      <c r="A309" s="8"/>
      <c r="B309" s="8"/>
      <c r="C309" s="8"/>
      <c r="D309" s="8"/>
      <c r="E309" s="8"/>
      <c r="F309" s="8"/>
      <c r="G309" s="21"/>
      <c r="H309" s="12"/>
      <c r="I309" s="12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idden="1" x14ac:dyDescent="0.3">
      <c r="A310" s="8"/>
      <c r="B310" s="8"/>
      <c r="C310" s="8"/>
      <c r="D310" s="8"/>
      <c r="E310" s="8"/>
      <c r="F310" s="8"/>
      <c r="G310" s="21"/>
      <c r="H310" s="12"/>
      <c r="I310" s="12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idden="1" x14ac:dyDescent="0.3">
      <c r="A311" s="8"/>
      <c r="B311" s="8"/>
      <c r="C311" s="8"/>
      <c r="D311" s="8"/>
      <c r="E311" s="8"/>
      <c r="F311" s="8"/>
      <c r="G311" s="21"/>
      <c r="H311" s="12"/>
      <c r="I311" s="12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idden="1" x14ac:dyDescent="0.3">
      <c r="A312" s="8"/>
      <c r="B312" s="8"/>
      <c r="C312" s="8"/>
      <c r="D312" s="8"/>
      <c r="E312" s="8"/>
      <c r="F312" s="8"/>
      <c r="G312" s="21"/>
      <c r="H312" s="12"/>
      <c r="I312" s="12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idden="1" x14ac:dyDescent="0.3">
      <c r="A313" s="8"/>
      <c r="B313" s="8"/>
      <c r="C313" s="8"/>
      <c r="D313" s="8"/>
      <c r="E313" s="8"/>
      <c r="F313" s="8"/>
      <c r="G313" s="21"/>
      <c r="H313" s="12"/>
      <c r="I313" s="12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idden="1" x14ac:dyDescent="0.3">
      <c r="A314" s="8"/>
      <c r="B314" s="8"/>
      <c r="C314" s="8"/>
      <c r="D314" s="8"/>
      <c r="E314" s="8"/>
      <c r="F314" s="8"/>
      <c r="G314" s="21"/>
      <c r="H314" s="12"/>
      <c r="I314" s="12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idden="1" x14ac:dyDescent="0.3">
      <c r="A315" s="8"/>
      <c r="B315" s="8"/>
      <c r="C315" s="8"/>
      <c r="D315" s="8"/>
      <c r="E315" s="8"/>
      <c r="F315" s="8"/>
      <c r="G315" s="21"/>
      <c r="H315" s="12"/>
      <c r="I315" s="12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idden="1" x14ac:dyDescent="0.3">
      <c r="A316" s="8"/>
      <c r="B316" s="8"/>
      <c r="C316" s="8"/>
      <c r="D316" s="8"/>
      <c r="E316" s="8"/>
      <c r="F316" s="8"/>
      <c r="G316" s="21"/>
      <c r="H316" s="12"/>
      <c r="I316" s="12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idden="1" x14ac:dyDescent="0.3">
      <c r="A317" s="8"/>
      <c r="B317" s="8"/>
      <c r="C317" s="8"/>
      <c r="D317" s="8"/>
      <c r="E317" s="8"/>
      <c r="F317" s="8"/>
      <c r="G317" s="21"/>
      <c r="H317" s="12"/>
      <c r="I317" s="12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idden="1" x14ac:dyDescent="0.3">
      <c r="A318" s="8"/>
      <c r="B318" s="8"/>
      <c r="C318" s="8"/>
      <c r="D318" s="8"/>
      <c r="E318" s="8"/>
      <c r="F318" s="8"/>
      <c r="G318" s="21"/>
      <c r="H318" s="12"/>
      <c r="I318" s="12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idden="1" x14ac:dyDescent="0.3">
      <c r="A319" s="8"/>
      <c r="B319" s="8"/>
      <c r="C319" s="8"/>
      <c r="D319" s="8"/>
      <c r="E319" s="8"/>
      <c r="F319" s="8"/>
      <c r="G319" s="21"/>
      <c r="H319" s="12"/>
      <c r="I319" s="12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idden="1" x14ac:dyDescent="0.3">
      <c r="A320" s="8"/>
      <c r="B320" s="8"/>
      <c r="C320" s="8"/>
      <c r="D320" s="8"/>
      <c r="E320" s="8"/>
      <c r="F320" s="8"/>
      <c r="G320" s="21"/>
      <c r="H320" s="12"/>
      <c r="I320" s="12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idden="1" x14ac:dyDescent="0.3">
      <c r="A321" s="8"/>
      <c r="B321" s="8"/>
      <c r="C321" s="8"/>
      <c r="D321" s="8"/>
      <c r="E321" s="8"/>
      <c r="F321" s="8"/>
      <c r="G321" s="21"/>
      <c r="H321" s="12"/>
      <c r="I321" s="12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idden="1" x14ac:dyDescent="0.3">
      <c r="A322" s="8"/>
      <c r="B322" s="8"/>
      <c r="C322" s="8"/>
      <c r="D322" s="8"/>
      <c r="E322" s="8"/>
      <c r="F322" s="8"/>
      <c r="G322" s="21"/>
      <c r="H322" s="12"/>
      <c r="I322" s="12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idden="1" x14ac:dyDescent="0.3">
      <c r="A323" s="8"/>
      <c r="B323" s="8"/>
      <c r="C323" s="8"/>
      <c r="D323" s="8"/>
      <c r="E323" s="8"/>
      <c r="F323" s="8"/>
      <c r="G323" s="21"/>
      <c r="H323" s="12"/>
      <c r="I323" s="12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idden="1" x14ac:dyDescent="0.3">
      <c r="A324" s="8"/>
      <c r="B324" s="8"/>
      <c r="C324" s="8"/>
      <c r="D324" s="8"/>
      <c r="E324" s="8"/>
      <c r="F324" s="8"/>
      <c r="G324" s="21"/>
      <c r="H324" s="12"/>
      <c r="I324" s="12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idden="1" x14ac:dyDescent="0.3">
      <c r="A325" s="8"/>
      <c r="B325" s="8"/>
      <c r="C325" s="8"/>
      <c r="D325" s="8"/>
      <c r="E325" s="8"/>
      <c r="F325" s="8"/>
      <c r="G325" s="21"/>
      <c r="H325" s="12"/>
      <c r="I325" s="12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idden="1" x14ac:dyDescent="0.3">
      <c r="A326" s="8"/>
      <c r="B326" s="8"/>
      <c r="C326" s="8"/>
      <c r="D326" s="8"/>
      <c r="E326" s="8"/>
      <c r="F326" s="8"/>
      <c r="G326" s="21"/>
      <c r="H326" s="12"/>
      <c r="I326" s="12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idden="1" x14ac:dyDescent="0.3">
      <c r="A327" s="8"/>
      <c r="B327" s="8"/>
      <c r="C327" s="8"/>
      <c r="D327" s="8"/>
      <c r="E327" s="8"/>
      <c r="F327" s="8"/>
      <c r="G327" s="21"/>
      <c r="H327" s="12"/>
      <c r="I327" s="12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idden="1" x14ac:dyDescent="0.3">
      <c r="A328" s="8"/>
      <c r="B328" s="8"/>
      <c r="C328" s="8"/>
      <c r="D328" s="8"/>
      <c r="E328" s="8"/>
      <c r="F328" s="8"/>
      <c r="G328" s="21"/>
      <c r="H328" s="12"/>
      <c r="I328" s="12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idden="1" x14ac:dyDescent="0.3">
      <c r="A329" s="8"/>
      <c r="B329" s="8"/>
      <c r="C329" s="8"/>
      <c r="D329" s="8"/>
      <c r="E329" s="8"/>
      <c r="F329" s="8"/>
      <c r="G329" s="21"/>
      <c r="H329" s="12"/>
      <c r="I329" s="12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idden="1" x14ac:dyDescent="0.3">
      <c r="A330" s="8"/>
      <c r="B330" s="8"/>
      <c r="C330" s="8"/>
      <c r="D330" s="8"/>
      <c r="E330" s="8"/>
      <c r="F330" s="8"/>
      <c r="G330" s="21"/>
      <c r="H330" s="12"/>
      <c r="I330" s="12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idden="1" x14ac:dyDescent="0.3">
      <c r="A331" s="8"/>
      <c r="B331" s="8"/>
      <c r="C331" s="8"/>
      <c r="D331" s="8"/>
      <c r="E331" s="8"/>
      <c r="F331" s="8"/>
      <c r="G331" s="21"/>
      <c r="H331" s="12"/>
      <c r="I331" s="12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idden="1" x14ac:dyDescent="0.3">
      <c r="A332" s="8"/>
      <c r="B332" s="8"/>
      <c r="C332" s="8"/>
      <c r="D332" s="8"/>
      <c r="E332" s="8"/>
      <c r="F332" s="8"/>
      <c r="G332" s="21"/>
      <c r="H332" s="12"/>
      <c r="I332" s="12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idden="1" x14ac:dyDescent="0.3">
      <c r="A333" s="8"/>
      <c r="B333" s="8"/>
      <c r="C333" s="8"/>
      <c r="D333" s="8"/>
      <c r="E333" s="8"/>
      <c r="F333" s="8"/>
      <c r="G333" s="21"/>
      <c r="H333" s="12"/>
      <c r="I333" s="12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idden="1" x14ac:dyDescent="0.3">
      <c r="A334" s="8"/>
      <c r="B334" s="8"/>
      <c r="C334" s="8"/>
      <c r="D334" s="8"/>
      <c r="E334" s="8"/>
      <c r="F334" s="8"/>
      <c r="G334" s="21"/>
      <c r="H334" s="12"/>
      <c r="I334" s="12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idden="1" x14ac:dyDescent="0.3">
      <c r="A335" s="8"/>
      <c r="B335" s="8"/>
      <c r="C335" s="8"/>
      <c r="D335" s="8"/>
      <c r="E335" s="8"/>
      <c r="F335" s="8"/>
      <c r="G335" s="21"/>
      <c r="H335" s="12"/>
      <c r="I335" s="12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idden="1" x14ac:dyDescent="0.3">
      <c r="A336" s="8"/>
      <c r="B336" s="8"/>
      <c r="C336" s="8"/>
      <c r="D336" s="8"/>
      <c r="E336" s="8"/>
      <c r="F336" s="8"/>
      <c r="G336" s="21"/>
      <c r="H336" s="12"/>
      <c r="I336" s="12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idden="1" x14ac:dyDescent="0.3">
      <c r="A337" s="8"/>
      <c r="B337" s="8"/>
      <c r="C337" s="8"/>
      <c r="D337" s="8"/>
      <c r="E337" s="8"/>
      <c r="F337" s="8"/>
      <c r="G337" s="21"/>
      <c r="H337" s="12"/>
      <c r="I337" s="12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idden="1" x14ac:dyDescent="0.3">
      <c r="A338" s="8"/>
      <c r="B338" s="8"/>
      <c r="C338" s="8"/>
      <c r="D338" s="8"/>
      <c r="E338" s="8"/>
      <c r="F338" s="8"/>
      <c r="G338" s="21"/>
      <c r="H338" s="12"/>
      <c r="I338" s="12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idden="1" x14ac:dyDescent="0.3">
      <c r="A339" s="8"/>
      <c r="B339" s="8"/>
      <c r="C339" s="8"/>
      <c r="D339" s="8"/>
      <c r="E339" s="8"/>
      <c r="F339" s="8"/>
      <c r="G339" s="21"/>
      <c r="H339" s="12"/>
      <c r="I339" s="12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idden="1" x14ac:dyDescent="0.3">
      <c r="A340" s="8"/>
      <c r="B340" s="8"/>
      <c r="C340" s="8"/>
      <c r="D340" s="8"/>
      <c r="E340" s="8"/>
      <c r="F340" s="8"/>
      <c r="G340" s="21"/>
      <c r="H340" s="12"/>
      <c r="I340" s="12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idden="1" x14ac:dyDescent="0.3">
      <c r="A341" s="8"/>
      <c r="B341" s="8"/>
      <c r="C341" s="8"/>
      <c r="D341" s="8"/>
      <c r="E341" s="8"/>
      <c r="F341" s="8"/>
      <c r="G341" s="21"/>
      <c r="H341" s="12"/>
      <c r="I341" s="12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idden="1" x14ac:dyDescent="0.3">
      <c r="A342" s="8"/>
      <c r="B342" s="8"/>
      <c r="C342" s="8"/>
      <c r="D342" s="8"/>
      <c r="E342" s="8"/>
      <c r="F342" s="8"/>
      <c r="G342" s="21"/>
      <c r="H342" s="12"/>
      <c r="I342" s="12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idden="1" x14ac:dyDescent="0.3">
      <c r="A343" s="8"/>
      <c r="B343" s="8"/>
      <c r="C343" s="8"/>
      <c r="D343" s="8"/>
      <c r="E343" s="8"/>
      <c r="F343" s="8"/>
      <c r="G343" s="21"/>
      <c r="H343" s="12"/>
      <c r="I343" s="12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idden="1" x14ac:dyDescent="0.3">
      <c r="A344" s="8"/>
      <c r="B344" s="8"/>
      <c r="C344" s="8"/>
      <c r="D344" s="8"/>
      <c r="E344" s="8"/>
      <c r="F344" s="8"/>
      <c r="G344" s="21"/>
      <c r="H344" s="12"/>
      <c r="I344" s="12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idden="1" x14ac:dyDescent="0.3">
      <c r="A345" s="8"/>
      <c r="B345" s="8"/>
      <c r="C345" s="8"/>
      <c r="D345" s="8"/>
      <c r="E345" s="8"/>
      <c r="F345" s="8"/>
      <c r="G345" s="21"/>
      <c r="H345" s="12"/>
      <c r="I345" s="12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idden="1" x14ac:dyDescent="0.3">
      <c r="A346" s="8"/>
      <c r="B346" s="8"/>
      <c r="C346" s="8"/>
      <c r="D346" s="8"/>
      <c r="E346" s="8"/>
      <c r="F346" s="8"/>
      <c r="G346" s="21"/>
      <c r="H346" s="12"/>
      <c r="I346" s="12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idden="1" x14ac:dyDescent="0.3">
      <c r="A347" s="8"/>
      <c r="B347" s="8"/>
      <c r="C347" s="8"/>
      <c r="D347" s="8"/>
      <c r="E347" s="8"/>
      <c r="F347" s="8"/>
      <c r="G347" s="21"/>
      <c r="H347" s="12"/>
      <c r="I347" s="12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idden="1" x14ac:dyDescent="0.3">
      <c r="A348" s="8"/>
      <c r="B348" s="8"/>
      <c r="C348" s="8"/>
      <c r="D348" s="8"/>
      <c r="E348" s="8"/>
      <c r="F348" s="8"/>
      <c r="G348" s="21"/>
      <c r="H348" s="12"/>
      <c r="I348" s="12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idden="1" x14ac:dyDescent="0.3">
      <c r="A349" s="8"/>
      <c r="B349" s="8"/>
      <c r="C349" s="8"/>
      <c r="D349" s="8"/>
      <c r="E349" s="8"/>
      <c r="F349" s="8"/>
      <c r="G349" s="21"/>
      <c r="H349" s="12"/>
      <c r="I349" s="12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idden="1" x14ac:dyDescent="0.3">
      <c r="A350" s="8"/>
      <c r="B350" s="8"/>
      <c r="C350" s="8"/>
      <c r="D350" s="8"/>
      <c r="E350" s="8"/>
      <c r="F350" s="8"/>
      <c r="G350" s="21"/>
      <c r="H350" s="12"/>
      <c r="I350" s="12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idden="1" x14ac:dyDescent="0.3">
      <c r="A351" s="8"/>
      <c r="B351" s="8"/>
      <c r="C351" s="8"/>
      <c r="D351" s="8"/>
      <c r="E351" s="8"/>
      <c r="F351" s="8"/>
      <c r="G351" s="21"/>
      <c r="H351" s="12"/>
      <c r="I351" s="12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idden="1" x14ac:dyDescent="0.3">
      <c r="A352" s="8"/>
      <c r="B352" s="8"/>
      <c r="C352" s="8"/>
      <c r="D352" s="8"/>
      <c r="E352" s="8"/>
      <c r="F352" s="8"/>
      <c r="G352" s="21"/>
      <c r="H352" s="12"/>
      <c r="I352" s="12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idden="1" x14ac:dyDescent="0.3">
      <c r="A353" s="8"/>
      <c r="B353" s="8"/>
      <c r="C353" s="8"/>
      <c r="D353" s="8"/>
      <c r="E353" s="8"/>
      <c r="F353" s="8"/>
      <c r="G353" s="21"/>
      <c r="H353" s="12"/>
      <c r="I353" s="12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idden="1" x14ac:dyDescent="0.3">
      <c r="A354" s="8"/>
      <c r="B354" s="8"/>
      <c r="C354" s="8"/>
      <c r="D354" s="8"/>
      <c r="E354" s="8"/>
      <c r="F354" s="8"/>
      <c r="G354" s="21"/>
      <c r="H354" s="12"/>
      <c r="I354" s="12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idden="1" x14ac:dyDescent="0.3">
      <c r="A355" s="8"/>
      <c r="B355" s="8"/>
      <c r="C355" s="8"/>
      <c r="D355" s="8"/>
      <c r="E355" s="8"/>
      <c r="F355" s="8"/>
      <c r="G355" s="21"/>
      <c r="H355" s="12"/>
      <c r="I355" s="12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idden="1" x14ac:dyDescent="0.3">
      <c r="A356" s="8"/>
      <c r="B356" s="8"/>
      <c r="C356" s="8"/>
      <c r="D356" s="8"/>
      <c r="E356" s="8"/>
      <c r="F356" s="8"/>
      <c r="G356" s="21"/>
      <c r="H356" s="12"/>
      <c r="I356" s="12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idden="1" x14ac:dyDescent="0.3">
      <c r="A357" s="8"/>
      <c r="B357" s="8"/>
      <c r="C357" s="8"/>
      <c r="D357" s="8"/>
      <c r="E357" s="8"/>
      <c r="F357" s="8"/>
      <c r="G357" s="21"/>
      <c r="H357" s="12"/>
      <c r="I357" s="12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idden="1" x14ac:dyDescent="0.3">
      <c r="A358" s="8"/>
      <c r="B358" s="8"/>
      <c r="C358" s="8"/>
      <c r="D358" s="8"/>
      <c r="E358" s="8"/>
      <c r="F358" s="8"/>
      <c r="G358" s="21"/>
      <c r="H358" s="12"/>
      <c r="I358" s="12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idden="1" x14ac:dyDescent="0.3">
      <c r="A359" s="8"/>
      <c r="B359" s="8"/>
      <c r="C359" s="8"/>
      <c r="D359" s="8"/>
      <c r="E359" s="8"/>
      <c r="F359" s="8"/>
      <c r="G359" s="21"/>
      <c r="H359" s="12"/>
      <c r="I359" s="12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idden="1" x14ac:dyDescent="0.3">
      <c r="A360" s="8"/>
      <c r="B360" s="8"/>
      <c r="C360" s="8"/>
      <c r="D360" s="8"/>
      <c r="E360" s="8"/>
      <c r="F360" s="8"/>
      <c r="G360" s="21"/>
      <c r="H360" s="12"/>
      <c r="I360" s="12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idden="1" x14ac:dyDescent="0.3">
      <c r="A361" s="8"/>
      <c r="B361" s="8"/>
      <c r="C361" s="8"/>
      <c r="D361" s="8"/>
      <c r="E361" s="8"/>
      <c r="F361" s="8"/>
      <c r="G361" s="21"/>
      <c r="H361" s="12"/>
      <c r="I361" s="12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idden="1" x14ac:dyDescent="0.3">
      <c r="A362" s="8"/>
      <c r="B362" s="8"/>
      <c r="C362" s="8"/>
      <c r="D362" s="8"/>
      <c r="E362" s="8"/>
      <c r="F362" s="8"/>
      <c r="G362" s="21"/>
      <c r="H362" s="12"/>
      <c r="I362" s="12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idden="1" x14ac:dyDescent="0.3">
      <c r="A363" s="8"/>
      <c r="B363" s="8"/>
      <c r="C363" s="8"/>
      <c r="D363" s="8"/>
      <c r="E363" s="8"/>
      <c r="F363" s="8"/>
      <c r="G363" s="21"/>
      <c r="H363" s="12"/>
      <c r="I363" s="12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idden="1" x14ac:dyDescent="0.3">
      <c r="A364" s="8"/>
      <c r="B364" s="8"/>
      <c r="C364" s="8"/>
      <c r="D364" s="8"/>
      <c r="E364" s="8"/>
      <c r="F364" s="8"/>
      <c r="G364" s="21"/>
      <c r="H364" s="12"/>
      <c r="I364" s="12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idden="1" x14ac:dyDescent="0.3">
      <c r="A365" s="8"/>
      <c r="B365" s="8"/>
      <c r="C365" s="8"/>
      <c r="D365" s="8"/>
      <c r="E365" s="8"/>
      <c r="F365" s="8"/>
      <c r="G365" s="21"/>
      <c r="H365" s="12"/>
      <c r="I365" s="12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idden="1" x14ac:dyDescent="0.3">
      <c r="A366" s="8"/>
      <c r="B366" s="8"/>
      <c r="C366" s="8"/>
      <c r="D366" s="8"/>
      <c r="E366" s="8"/>
      <c r="F366" s="8"/>
      <c r="G366" s="21"/>
      <c r="H366" s="12"/>
      <c r="I366" s="12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idden="1" x14ac:dyDescent="0.3">
      <c r="A367" s="8"/>
      <c r="B367" s="8"/>
      <c r="C367" s="8"/>
      <c r="D367" s="8"/>
      <c r="E367" s="8"/>
      <c r="F367" s="8"/>
      <c r="G367" s="21"/>
      <c r="H367" s="12"/>
      <c r="I367" s="12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idden="1" x14ac:dyDescent="0.3">
      <c r="A368" s="8"/>
      <c r="B368" s="8"/>
      <c r="C368" s="8"/>
      <c r="D368" s="8"/>
      <c r="E368" s="8"/>
      <c r="F368" s="8"/>
      <c r="G368" s="21"/>
      <c r="H368" s="12"/>
      <c r="I368" s="12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idden="1" x14ac:dyDescent="0.3">
      <c r="A369" s="8"/>
      <c r="B369" s="8"/>
      <c r="C369" s="8"/>
      <c r="D369" s="8"/>
      <c r="E369" s="8"/>
      <c r="F369" s="8"/>
      <c r="G369" s="21"/>
      <c r="H369" s="12"/>
      <c r="I369" s="12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idden="1" x14ac:dyDescent="0.3">
      <c r="A370" s="8"/>
      <c r="B370" s="8"/>
      <c r="C370" s="8"/>
      <c r="D370" s="8"/>
      <c r="E370" s="8"/>
      <c r="F370" s="8"/>
      <c r="G370" s="21"/>
      <c r="H370" s="12"/>
      <c r="I370" s="12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idden="1" x14ac:dyDescent="0.3">
      <c r="A371" s="8"/>
      <c r="B371" s="8"/>
      <c r="C371" s="8"/>
      <c r="D371" s="8"/>
      <c r="E371" s="8"/>
      <c r="F371" s="8"/>
      <c r="G371" s="21"/>
      <c r="H371" s="12"/>
      <c r="I371" s="12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idden="1" x14ac:dyDescent="0.3">
      <c r="A372" s="8"/>
      <c r="B372" s="8"/>
      <c r="C372" s="8"/>
      <c r="D372" s="8"/>
      <c r="E372" s="8"/>
      <c r="F372" s="8"/>
      <c r="G372" s="21"/>
      <c r="H372" s="12"/>
      <c r="I372" s="12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idden="1" x14ac:dyDescent="0.3">
      <c r="A373" s="8"/>
      <c r="B373" s="8"/>
      <c r="C373" s="8"/>
      <c r="D373" s="8"/>
      <c r="E373" s="8"/>
      <c r="F373" s="8"/>
      <c r="G373" s="21"/>
      <c r="H373" s="12"/>
      <c r="I373" s="12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idden="1" x14ac:dyDescent="0.3">
      <c r="A374" s="8"/>
      <c r="B374" s="8"/>
      <c r="C374" s="8"/>
      <c r="D374" s="8"/>
      <c r="E374" s="8"/>
      <c r="F374" s="8"/>
      <c r="G374" s="21"/>
      <c r="H374" s="12"/>
      <c r="I374" s="12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idden="1" x14ac:dyDescent="0.3">
      <c r="A375" s="8"/>
      <c r="B375" s="8"/>
      <c r="C375" s="8"/>
      <c r="D375" s="8"/>
      <c r="E375" s="8"/>
      <c r="F375" s="8"/>
      <c r="G375" s="21"/>
      <c r="H375" s="12"/>
      <c r="I375" s="12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idden="1" x14ac:dyDescent="0.3">
      <c r="A376" s="8"/>
      <c r="B376" s="8"/>
      <c r="C376" s="8"/>
      <c r="D376" s="8"/>
      <c r="E376" s="8"/>
      <c r="F376" s="8"/>
      <c r="G376" s="21"/>
      <c r="H376" s="12"/>
      <c r="I376" s="12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idden="1" x14ac:dyDescent="0.3">
      <c r="A377" s="8"/>
      <c r="B377" s="8"/>
      <c r="C377" s="8"/>
      <c r="D377" s="8"/>
      <c r="E377" s="8"/>
      <c r="F377" s="8"/>
      <c r="G377" s="21"/>
      <c r="H377" s="12"/>
      <c r="I377" s="12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idden="1" x14ac:dyDescent="0.3">
      <c r="A378" s="8"/>
      <c r="B378" s="8"/>
      <c r="C378" s="8"/>
      <c r="D378" s="8"/>
      <c r="E378" s="8"/>
      <c r="F378" s="8"/>
      <c r="G378" s="21"/>
      <c r="H378" s="12"/>
      <c r="I378" s="12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idden="1" x14ac:dyDescent="0.3">
      <c r="A379" s="8"/>
      <c r="B379" s="8"/>
      <c r="C379" s="8"/>
      <c r="D379" s="8"/>
      <c r="E379" s="8"/>
      <c r="F379" s="8"/>
      <c r="G379" s="21"/>
      <c r="H379" s="12"/>
      <c r="I379" s="12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idden="1" x14ac:dyDescent="0.3">
      <c r="A380" s="8"/>
      <c r="B380" s="8"/>
      <c r="C380" s="8"/>
      <c r="D380" s="8"/>
      <c r="E380" s="8"/>
      <c r="F380" s="8"/>
      <c r="G380" s="21"/>
      <c r="H380" s="12"/>
      <c r="I380" s="12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idden="1" x14ac:dyDescent="0.3">
      <c r="A381" s="8"/>
      <c r="B381" s="8"/>
      <c r="C381" s="8"/>
      <c r="D381" s="8"/>
      <c r="E381" s="8"/>
      <c r="F381" s="8"/>
      <c r="G381" s="21"/>
      <c r="H381" s="12"/>
      <c r="I381" s="12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idden="1" x14ac:dyDescent="0.3">
      <c r="A382" s="8"/>
      <c r="B382" s="8"/>
      <c r="C382" s="8"/>
      <c r="D382" s="8"/>
      <c r="E382" s="8"/>
      <c r="F382" s="8"/>
      <c r="G382" s="21"/>
      <c r="H382" s="12"/>
      <c r="I382" s="12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idden="1" x14ac:dyDescent="0.3">
      <c r="A383" s="8"/>
      <c r="B383" s="8"/>
      <c r="C383" s="8"/>
      <c r="D383" s="8"/>
      <c r="E383" s="8"/>
      <c r="F383" s="8"/>
      <c r="G383" s="21"/>
      <c r="H383" s="12"/>
      <c r="I383" s="12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idden="1" x14ac:dyDescent="0.3">
      <c r="A384" s="8"/>
      <c r="B384" s="8"/>
      <c r="C384" s="8"/>
      <c r="D384" s="8"/>
      <c r="E384" s="8"/>
      <c r="F384" s="8"/>
      <c r="G384" s="21"/>
      <c r="H384" s="12"/>
      <c r="I384" s="12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idden="1" x14ac:dyDescent="0.3">
      <c r="A385" s="8"/>
      <c r="B385" s="8"/>
      <c r="C385" s="8"/>
      <c r="D385" s="8"/>
      <c r="E385" s="8"/>
      <c r="F385" s="8"/>
      <c r="G385" s="21"/>
      <c r="H385" s="12"/>
      <c r="I385" s="12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idden="1" x14ac:dyDescent="0.3">
      <c r="A386" s="8"/>
      <c r="B386" s="8"/>
      <c r="C386" s="8"/>
      <c r="D386" s="8"/>
      <c r="E386" s="8"/>
      <c r="F386" s="8"/>
      <c r="G386" s="21"/>
      <c r="H386" s="12"/>
      <c r="I386" s="12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idden="1" x14ac:dyDescent="0.3">
      <c r="A387" s="8"/>
      <c r="B387" s="8"/>
      <c r="C387" s="8"/>
      <c r="D387" s="8"/>
      <c r="E387" s="8"/>
      <c r="F387" s="8"/>
      <c r="G387" s="21"/>
      <c r="H387" s="12"/>
      <c r="I387" s="12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idden="1" x14ac:dyDescent="0.3">
      <c r="A388" s="8"/>
      <c r="B388" s="8"/>
      <c r="C388" s="8"/>
      <c r="D388" s="8"/>
      <c r="E388" s="8"/>
      <c r="F388" s="8"/>
      <c r="G388" s="21"/>
      <c r="H388" s="12"/>
      <c r="I388" s="12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idden="1" x14ac:dyDescent="0.3">
      <c r="A389" s="8"/>
      <c r="B389" s="8"/>
      <c r="C389" s="8"/>
      <c r="D389" s="8"/>
      <c r="E389" s="8"/>
      <c r="F389" s="8"/>
      <c r="G389" s="21"/>
      <c r="H389" s="12"/>
      <c r="I389" s="12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idden="1" x14ac:dyDescent="0.3">
      <c r="A390" s="8"/>
      <c r="B390" s="8"/>
      <c r="C390" s="8"/>
      <c r="D390" s="8"/>
      <c r="E390" s="8"/>
      <c r="F390" s="8"/>
      <c r="G390" s="21"/>
      <c r="H390" s="12"/>
      <c r="I390" s="12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idden="1" x14ac:dyDescent="0.3">
      <c r="A391" s="8"/>
      <c r="B391" s="8"/>
      <c r="C391" s="8"/>
      <c r="D391" s="8"/>
      <c r="E391" s="8"/>
      <c r="F391" s="8"/>
      <c r="G391" s="21"/>
      <c r="H391" s="12"/>
      <c r="I391" s="12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idden="1" x14ac:dyDescent="0.3">
      <c r="A392" s="8"/>
      <c r="B392" s="8"/>
      <c r="C392" s="8"/>
      <c r="D392" s="8"/>
      <c r="E392" s="8"/>
      <c r="F392" s="8"/>
      <c r="G392" s="21"/>
      <c r="H392" s="12"/>
      <c r="I392" s="12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idden="1" x14ac:dyDescent="0.3">
      <c r="A393" s="8"/>
      <c r="B393" s="8"/>
      <c r="C393" s="8"/>
      <c r="D393" s="8"/>
      <c r="E393" s="8"/>
      <c r="F393" s="8"/>
      <c r="G393" s="21"/>
      <c r="H393" s="12"/>
      <c r="I393" s="12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idden="1" x14ac:dyDescent="0.3">
      <c r="A394" s="8"/>
      <c r="B394" s="8"/>
      <c r="C394" s="8"/>
      <c r="D394" s="8"/>
      <c r="E394" s="8"/>
      <c r="F394" s="8"/>
      <c r="G394" s="21"/>
      <c r="H394" s="12"/>
      <c r="I394" s="12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idden="1" x14ac:dyDescent="0.3">
      <c r="A395" s="8"/>
      <c r="B395" s="8"/>
      <c r="C395" s="8"/>
      <c r="D395" s="8"/>
      <c r="E395" s="8"/>
      <c r="F395" s="8"/>
      <c r="G395" s="21"/>
      <c r="H395" s="12"/>
      <c r="I395" s="12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idden="1" x14ac:dyDescent="0.3">
      <c r="A396" s="8"/>
      <c r="B396" s="8"/>
      <c r="C396" s="8"/>
      <c r="D396" s="8"/>
      <c r="E396" s="8"/>
      <c r="F396" s="8"/>
      <c r="G396" s="21"/>
      <c r="H396" s="12"/>
      <c r="I396" s="12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idden="1" x14ac:dyDescent="0.3">
      <c r="A397" s="8"/>
      <c r="B397" s="8"/>
      <c r="C397" s="8"/>
      <c r="D397" s="8"/>
      <c r="E397" s="8"/>
      <c r="F397" s="8"/>
      <c r="G397" s="21"/>
      <c r="H397" s="12"/>
      <c r="I397" s="12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idden="1" x14ac:dyDescent="0.3">
      <c r="A398" s="8"/>
      <c r="B398" s="8"/>
      <c r="C398" s="8"/>
      <c r="D398" s="8"/>
      <c r="E398" s="8"/>
      <c r="F398" s="8"/>
      <c r="G398" s="21"/>
      <c r="H398" s="12"/>
      <c r="I398" s="12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idden="1" x14ac:dyDescent="0.3">
      <c r="A399" s="8"/>
      <c r="B399" s="8"/>
      <c r="C399" s="8"/>
      <c r="D399" s="8"/>
      <c r="E399" s="8"/>
      <c r="F399" s="8"/>
      <c r="G399" s="21"/>
      <c r="H399" s="12"/>
      <c r="I399" s="12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idden="1" x14ac:dyDescent="0.3">
      <c r="A400" s="8"/>
      <c r="B400" s="8"/>
      <c r="C400" s="8"/>
      <c r="D400" s="8"/>
      <c r="E400" s="8"/>
      <c r="F400" s="8"/>
      <c r="G400" s="21"/>
      <c r="H400" s="12"/>
      <c r="I400" s="12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idden="1" x14ac:dyDescent="0.3">
      <c r="A401" s="8"/>
      <c r="B401" s="8"/>
      <c r="C401" s="8"/>
      <c r="D401" s="8"/>
      <c r="E401" s="8"/>
      <c r="F401" s="8"/>
      <c r="G401" s="21"/>
      <c r="H401" s="12"/>
      <c r="I401" s="12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idden="1" x14ac:dyDescent="0.3">
      <c r="A402" s="8"/>
      <c r="B402" s="8"/>
      <c r="C402" s="8"/>
      <c r="D402" s="8"/>
      <c r="E402" s="8"/>
      <c r="F402" s="8"/>
      <c r="G402" s="21"/>
      <c r="H402" s="12"/>
      <c r="I402" s="12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idden="1" x14ac:dyDescent="0.3">
      <c r="A403" s="8"/>
      <c r="B403" s="8"/>
      <c r="C403" s="8"/>
      <c r="D403" s="8"/>
      <c r="E403" s="8"/>
      <c r="F403" s="8"/>
      <c r="G403" s="21"/>
      <c r="H403" s="12"/>
      <c r="I403" s="12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idden="1" x14ac:dyDescent="0.3">
      <c r="A404" s="8"/>
      <c r="B404" s="8"/>
      <c r="C404" s="8"/>
      <c r="D404" s="8"/>
      <c r="E404" s="8"/>
      <c r="F404" s="8"/>
      <c r="G404" s="21"/>
      <c r="H404" s="12"/>
      <c r="I404" s="12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idden="1" x14ac:dyDescent="0.3">
      <c r="A405" s="8"/>
      <c r="B405" s="8"/>
      <c r="C405" s="8"/>
      <c r="D405" s="8"/>
      <c r="E405" s="8"/>
      <c r="F405" s="8"/>
      <c r="G405" s="21"/>
      <c r="H405" s="12"/>
      <c r="I405" s="12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idden="1" x14ac:dyDescent="0.3">
      <c r="A406" s="8"/>
      <c r="B406" s="8"/>
      <c r="C406" s="8"/>
      <c r="D406" s="8"/>
      <c r="E406" s="8"/>
      <c r="F406" s="8"/>
      <c r="G406" s="21"/>
      <c r="H406" s="12"/>
      <c r="I406" s="12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idden="1" x14ac:dyDescent="0.3">
      <c r="A407" s="8"/>
      <c r="B407" s="8"/>
      <c r="C407" s="8"/>
      <c r="D407" s="8"/>
      <c r="E407" s="8"/>
      <c r="F407" s="8"/>
      <c r="G407" s="21"/>
      <c r="H407" s="12"/>
      <c r="I407" s="12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idden="1" x14ac:dyDescent="0.3">
      <c r="A408" s="8"/>
      <c r="B408" s="8"/>
      <c r="C408" s="8"/>
      <c r="D408" s="8"/>
      <c r="E408" s="8"/>
      <c r="F408" s="8"/>
      <c r="G408" s="21"/>
      <c r="H408" s="12"/>
      <c r="I408" s="12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idden="1" x14ac:dyDescent="0.3">
      <c r="A409" s="8"/>
      <c r="B409" s="8"/>
      <c r="C409" s="8"/>
      <c r="D409" s="8"/>
      <c r="E409" s="8"/>
      <c r="F409" s="8"/>
      <c r="G409" s="21"/>
      <c r="H409" s="12"/>
      <c r="I409" s="12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idden="1" x14ac:dyDescent="0.3">
      <c r="A410" s="8"/>
      <c r="B410" s="8"/>
      <c r="C410" s="8"/>
      <c r="D410" s="8"/>
      <c r="E410" s="8"/>
      <c r="F410" s="8"/>
      <c r="G410" s="21"/>
      <c r="H410" s="12"/>
      <c r="I410" s="12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idden="1" x14ac:dyDescent="0.3">
      <c r="A411" s="8"/>
      <c r="B411" s="8"/>
      <c r="C411" s="8"/>
      <c r="D411" s="8"/>
      <c r="E411" s="8"/>
      <c r="F411" s="8"/>
      <c r="G411" s="21"/>
      <c r="H411" s="12"/>
      <c r="I411" s="12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idden="1" x14ac:dyDescent="0.3">
      <c r="A412" s="8"/>
      <c r="B412" s="8"/>
      <c r="C412" s="8"/>
      <c r="D412" s="8"/>
      <c r="E412" s="8"/>
      <c r="F412" s="8"/>
      <c r="G412" s="21"/>
      <c r="H412" s="12"/>
      <c r="I412" s="12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idden="1" x14ac:dyDescent="0.3">
      <c r="A413" s="8"/>
      <c r="B413" s="8"/>
      <c r="C413" s="8"/>
      <c r="D413" s="8"/>
      <c r="E413" s="8"/>
      <c r="F413" s="8"/>
      <c r="G413" s="21"/>
      <c r="H413" s="12"/>
      <c r="I413" s="12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idden="1" x14ac:dyDescent="0.3">
      <c r="A414" s="8"/>
      <c r="B414" s="8"/>
      <c r="C414" s="8"/>
      <c r="D414" s="8"/>
      <c r="E414" s="8"/>
      <c r="F414" s="8"/>
      <c r="G414" s="21"/>
      <c r="H414" s="12"/>
      <c r="I414" s="12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idden="1" x14ac:dyDescent="0.3">
      <c r="A415" s="8"/>
      <c r="B415" s="8"/>
      <c r="C415" s="8"/>
      <c r="D415" s="8"/>
      <c r="E415" s="8"/>
      <c r="F415" s="8"/>
      <c r="G415" s="21"/>
      <c r="H415" s="12"/>
      <c r="I415" s="12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idden="1" x14ac:dyDescent="0.3">
      <c r="A416" s="8"/>
      <c r="B416" s="8"/>
      <c r="C416" s="8"/>
      <c r="D416" s="8"/>
      <c r="E416" s="8"/>
      <c r="F416" s="8"/>
      <c r="G416" s="21"/>
      <c r="H416" s="12"/>
      <c r="I416" s="12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idden="1" x14ac:dyDescent="0.3">
      <c r="A417" s="8"/>
      <c r="B417" s="8"/>
      <c r="C417" s="8"/>
      <c r="D417" s="8"/>
      <c r="E417" s="8"/>
      <c r="F417" s="8"/>
      <c r="G417" s="21"/>
      <c r="H417" s="12"/>
      <c r="I417" s="12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idden="1" x14ac:dyDescent="0.3">
      <c r="A418" s="8"/>
      <c r="B418" s="8"/>
      <c r="C418" s="8"/>
      <c r="D418" s="8"/>
      <c r="E418" s="8"/>
      <c r="F418" s="8"/>
      <c r="G418" s="21"/>
      <c r="H418" s="12"/>
      <c r="I418" s="12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idden="1" x14ac:dyDescent="0.3">
      <c r="A419" s="8"/>
      <c r="B419" s="8"/>
      <c r="C419" s="8"/>
      <c r="D419" s="8"/>
      <c r="E419" s="8"/>
      <c r="F419" s="8"/>
      <c r="G419" s="21"/>
      <c r="H419" s="12"/>
      <c r="I419" s="12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idden="1" x14ac:dyDescent="0.3">
      <c r="A420" s="8"/>
      <c r="B420" s="8"/>
      <c r="C420" s="8"/>
      <c r="D420" s="8"/>
      <c r="E420" s="8"/>
      <c r="F420" s="8"/>
      <c r="G420" s="21"/>
      <c r="H420" s="12"/>
      <c r="I420" s="12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idden="1" x14ac:dyDescent="0.3">
      <c r="A421" s="8"/>
      <c r="B421" s="8"/>
      <c r="C421" s="8"/>
      <c r="D421" s="8"/>
      <c r="E421" s="8"/>
      <c r="F421" s="8"/>
      <c r="G421" s="21"/>
      <c r="H421" s="12"/>
      <c r="I421" s="12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idden="1" x14ac:dyDescent="0.3">
      <c r="A422" s="8"/>
      <c r="B422" s="8"/>
      <c r="C422" s="8"/>
      <c r="D422" s="8"/>
      <c r="E422" s="8"/>
      <c r="F422" s="8"/>
      <c r="G422" s="21"/>
      <c r="H422" s="12"/>
      <c r="I422" s="12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idden="1" x14ac:dyDescent="0.3">
      <c r="A423" s="8"/>
      <c r="B423" s="8"/>
      <c r="C423" s="8"/>
      <c r="D423" s="8"/>
      <c r="E423" s="8"/>
      <c r="F423" s="8"/>
      <c r="G423" s="21"/>
      <c r="H423" s="12"/>
      <c r="I423" s="12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idden="1" x14ac:dyDescent="0.3">
      <c r="A424" s="8"/>
      <c r="B424" s="8"/>
      <c r="C424" s="8"/>
      <c r="D424" s="8"/>
      <c r="E424" s="8"/>
      <c r="F424" s="8"/>
      <c r="G424" s="21"/>
      <c r="H424" s="12"/>
      <c r="I424" s="12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idden="1" x14ac:dyDescent="0.3">
      <c r="A425" s="8"/>
      <c r="B425" s="8"/>
      <c r="C425" s="8"/>
      <c r="D425" s="8"/>
      <c r="E425" s="8"/>
      <c r="F425" s="8"/>
      <c r="G425" s="21"/>
      <c r="H425" s="12"/>
      <c r="I425" s="12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idden="1" x14ac:dyDescent="0.3">
      <c r="A426" s="8"/>
      <c r="B426" s="8"/>
      <c r="C426" s="8"/>
      <c r="D426" s="8"/>
      <c r="E426" s="8"/>
      <c r="F426" s="8"/>
      <c r="G426" s="21"/>
      <c r="H426" s="12"/>
      <c r="I426" s="12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idden="1" x14ac:dyDescent="0.3">
      <c r="A427" s="8"/>
      <c r="B427" s="8"/>
      <c r="C427" s="8"/>
      <c r="D427" s="8"/>
      <c r="E427" s="8"/>
      <c r="F427" s="8"/>
      <c r="G427" s="21"/>
      <c r="H427" s="12"/>
      <c r="I427" s="12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idden="1" x14ac:dyDescent="0.3">
      <c r="A428" s="8"/>
      <c r="B428" s="8"/>
      <c r="C428" s="8"/>
      <c r="D428" s="8"/>
      <c r="E428" s="8"/>
      <c r="F428" s="8"/>
      <c r="G428" s="21"/>
      <c r="H428" s="12"/>
      <c r="I428" s="12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idden="1" x14ac:dyDescent="0.3">
      <c r="A429" s="8"/>
      <c r="B429" s="8"/>
      <c r="C429" s="8"/>
      <c r="D429" s="8"/>
      <c r="E429" s="8"/>
      <c r="F429" s="8"/>
      <c r="G429" s="21"/>
      <c r="H429" s="12"/>
      <c r="I429" s="12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idden="1" x14ac:dyDescent="0.3">
      <c r="A430" s="8"/>
      <c r="B430" s="8"/>
      <c r="C430" s="8"/>
      <c r="D430" s="8"/>
      <c r="E430" s="8"/>
      <c r="F430" s="8"/>
      <c r="G430" s="21"/>
      <c r="H430" s="12"/>
      <c r="I430" s="12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idden="1" x14ac:dyDescent="0.3">
      <c r="A431" s="8"/>
      <c r="B431" s="8"/>
      <c r="C431" s="8"/>
      <c r="D431" s="8"/>
      <c r="E431" s="8"/>
      <c r="F431" s="8"/>
      <c r="G431" s="21"/>
      <c r="H431" s="12"/>
      <c r="I431" s="12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idden="1" x14ac:dyDescent="0.3">
      <c r="A432" s="8"/>
      <c r="B432" s="8"/>
      <c r="C432" s="8"/>
      <c r="D432" s="8"/>
      <c r="E432" s="8"/>
      <c r="F432" s="8"/>
      <c r="G432" s="21"/>
      <c r="H432" s="12"/>
      <c r="I432" s="12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idden="1" x14ac:dyDescent="0.3">
      <c r="A433" s="8"/>
      <c r="B433" s="8"/>
      <c r="C433" s="8"/>
      <c r="D433" s="8"/>
      <c r="E433" s="8"/>
      <c r="F433" s="8"/>
      <c r="G433" s="21"/>
      <c r="H433" s="12"/>
      <c r="I433" s="12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idden="1" x14ac:dyDescent="0.3">
      <c r="A434" s="8"/>
      <c r="B434" s="8"/>
      <c r="C434" s="8"/>
      <c r="D434" s="8"/>
      <c r="E434" s="8"/>
      <c r="F434" s="8"/>
      <c r="G434" s="21"/>
      <c r="H434" s="12"/>
      <c r="I434" s="12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idden="1" x14ac:dyDescent="0.3">
      <c r="A435" s="8"/>
      <c r="B435" s="8"/>
      <c r="C435" s="8"/>
      <c r="D435" s="8"/>
      <c r="E435" s="8"/>
      <c r="F435" s="8"/>
      <c r="G435" s="21"/>
      <c r="H435" s="12"/>
      <c r="I435" s="12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idden="1" x14ac:dyDescent="0.3">
      <c r="A436" s="8"/>
      <c r="B436" s="8"/>
      <c r="C436" s="8"/>
      <c r="D436" s="8"/>
      <c r="E436" s="8"/>
      <c r="F436" s="8"/>
      <c r="G436" s="21"/>
      <c r="H436" s="12"/>
      <c r="I436" s="12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idden="1" x14ac:dyDescent="0.3">
      <c r="A437" s="8"/>
      <c r="B437" s="8"/>
      <c r="C437" s="8"/>
      <c r="D437" s="8"/>
      <c r="E437" s="8"/>
      <c r="F437" s="8"/>
      <c r="G437" s="21"/>
      <c r="H437" s="12"/>
      <c r="I437" s="12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idden="1" x14ac:dyDescent="0.3">
      <c r="A438" s="8"/>
      <c r="B438" s="8"/>
      <c r="C438" s="8"/>
      <c r="D438" s="8"/>
      <c r="E438" s="8"/>
      <c r="F438" s="8"/>
      <c r="G438" s="21"/>
      <c r="H438" s="12"/>
      <c r="I438" s="12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idden="1" x14ac:dyDescent="0.3">
      <c r="A439" s="8"/>
      <c r="B439" s="8"/>
      <c r="C439" s="8"/>
      <c r="D439" s="8"/>
      <c r="E439" s="8"/>
      <c r="F439" s="8"/>
      <c r="G439" s="21"/>
      <c r="H439" s="12"/>
      <c r="I439" s="12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idden="1" x14ac:dyDescent="0.3">
      <c r="A440" s="8"/>
      <c r="B440" s="8"/>
      <c r="C440" s="8"/>
      <c r="D440" s="8"/>
      <c r="E440" s="8"/>
      <c r="F440" s="8"/>
      <c r="G440" s="21"/>
      <c r="H440" s="12"/>
      <c r="I440" s="12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idden="1" x14ac:dyDescent="0.3">
      <c r="A441" s="8"/>
      <c r="B441" s="8"/>
      <c r="C441" s="8"/>
      <c r="D441" s="8"/>
      <c r="E441" s="8"/>
      <c r="F441" s="8"/>
      <c r="G441" s="21"/>
      <c r="H441" s="12"/>
      <c r="I441" s="12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idden="1" x14ac:dyDescent="0.3">
      <c r="A442" s="8"/>
      <c r="B442" s="8"/>
      <c r="C442" s="8"/>
      <c r="D442" s="8"/>
      <c r="E442" s="8"/>
      <c r="F442" s="8"/>
      <c r="G442" s="21"/>
      <c r="H442" s="12"/>
      <c r="I442" s="12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idden="1" x14ac:dyDescent="0.3">
      <c r="A443" s="8"/>
      <c r="B443" s="8"/>
      <c r="C443" s="8"/>
      <c r="D443" s="8"/>
      <c r="E443" s="8"/>
      <c r="F443" s="8"/>
      <c r="G443" s="21"/>
      <c r="H443" s="12"/>
      <c r="I443" s="12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idden="1" x14ac:dyDescent="0.3">
      <c r="A444" s="8"/>
      <c r="B444" s="8"/>
      <c r="C444" s="8"/>
      <c r="D444" s="8"/>
      <c r="E444" s="8"/>
      <c r="F444" s="8"/>
      <c r="G444" s="21"/>
      <c r="H444" s="12"/>
      <c r="I444" s="12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idden="1" x14ac:dyDescent="0.3">
      <c r="A445" s="8"/>
      <c r="B445" s="8"/>
      <c r="C445" s="8"/>
      <c r="D445" s="8"/>
      <c r="E445" s="8"/>
      <c r="F445" s="8"/>
      <c r="G445" s="21"/>
      <c r="H445" s="12"/>
      <c r="I445" s="12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idden="1" x14ac:dyDescent="0.3">
      <c r="A446" s="8"/>
      <c r="B446" s="8"/>
      <c r="C446" s="8"/>
      <c r="D446" s="8"/>
      <c r="E446" s="8"/>
      <c r="F446" s="8"/>
      <c r="G446" s="21"/>
      <c r="H446" s="12"/>
      <c r="I446" s="12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idden="1" x14ac:dyDescent="0.3">
      <c r="A447" s="8"/>
      <c r="B447" s="8"/>
      <c r="C447" s="8"/>
      <c r="D447" s="8"/>
      <c r="E447" s="8"/>
      <c r="F447" s="8"/>
      <c r="G447" s="21"/>
      <c r="H447" s="12"/>
      <c r="I447" s="12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idden="1" x14ac:dyDescent="0.3">
      <c r="A448" s="8"/>
      <c r="B448" s="8"/>
      <c r="C448" s="8"/>
      <c r="D448" s="8"/>
      <c r="E448" s="8"/>
      <c r="F448" s="8"/>
      <c r="G448" s="21"/>
      <c r="H448" s="12"/>
      <c r="I448" s="12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idden="1" x14ac:dyDescent="0.3">
      <c r="A449" s="8"/>
      <c r="B449" s="8"/>
      <c r="C449" s="8"/>
      <c r="D449" s="8"/>
      <c r="E449" s="8"/>
      <c r="F449" s="8"/>
      <c r="G449" s="21"/>
      <c r="H449" s="12"/>
      <c r="I449" s="12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idden="1" x14ac:dyDescent="0.3">
      <c r="A450" s="8"/>
      <c r="B450" s="8"/>
      <c r="C450" s="8"/>
      <c r="D450" s="8"/>
      <c r="E450" s="8"/>
      <c r="F450" s="8"/>
      <c r="G450" s="21"/>
      <c r="H450" s="12"/>
      <c r="I450" s="12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idden="1" x14ac:dyDescent="0.3">
      <c r="A451" s="8"/>
      <c r="B451" s="8"/>
      <c r="C451" s="8"/>
      <c r="D451" s="8"/>
      <c r="E451" s="8"/>
      <c r="F451" s="8"/>
      <c r="G451" s="21"/>
      <c r="H451" s="12"/>
      <c r="I451" s="12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idden="1" x14ac:dyDescent="0.3">
      <c r="A452" s="8"/>
      <c r="B452" s="8"/>
      <c r="C452" s="8"/>
      <c r="D452" s="8"/>
      <c r="E452" s="8"/>
      <c r="F452" s="8"/>
      <c r="G452" s="21"/>
      <c r="H452" s="12"/>
      <c r="I452" s="12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idden="1" x14ac:dyDescent="0.3">
      <c r="A453" s="8"/>
      <c r="B453" s="8"/>
      <c r="C453" s="8"/>
      <c r="D453" s="8"/>
      <c r="E453" s="8"/>
      <c r="F453" s="8"/>
      <c r="G453" s="21"/>
      <c r="H453" s="12"/>
      <c r="I453" s="12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idden="1" x14ac:dyDescent="0.3">
      <c r="A454" s="8"/>
      <c r="B454" s="8"/>
      <c r="C454" s="8"/>
      <c r="D454" s="8"/>
      <c r="E454" s="8"/>
      <c r="F454" s="8"/>
      <c r="G454" s="21"/>
      <c r="H454" s="12"/>
      <c r="I454" s="12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idden="1" x14ac:dyDescent="0.3">
      <c r="A455" s="8"/>
      <c r="B455" s="8"/>
      <c r="C455" s="8"/>
      <c r="D455" s="8"/>
      <c r="E455" s="8"/>
      <c r="F455" s="8"/>
      <c r="G455" s="21"/>
      <c r="H455" s="12"/>
      <c r="I455" s="12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idden="1" x14ac:dyDescent="0.3">
      <c r="A456" s="8"/>
      <c r="B456" s="8"/>
      <c r="C456" s="8"/>
      <c r="D456" s="8"/>
      <c r="E456" s="8"/>
      <c r="F456" s="8"/>
      <c r="G456" s="21"/>
      <c r="H456" s="12"/>
      <c r="I456" s="12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idden="1" x14ac:dyDescent="0.3">
      <c r="A457" s="8"/>
      <c r="B457" s="8"/>
      <c r="C457" s="8"/>
      <c r="D457" s="8"/>
      <c r="E457" s="8"/>
      <c r="F457" s="8"/>
      <c r="G457" s="21"/>
      <c r="H457" s="12"/>
      <c r="I457" s="12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idden="1" x14ac:dyDescent="0.3">
      <c r="A458" s="8"/>
      <c r="B458" s="8"/>
      <c r="C458" s="8"/>
      <c r="D458" s="8"/>
      <c r="E458" s="8"/>
      <c r="F458" s="8"/>
      <c r="G458" s="21"/>
      <c r="H458" s="12"/>
      <c r="I458" s="12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idden="1" x14ac:dyDescent="0.3">
      <c r="A459" s="8"/>
      <c r="B459" s="8"/>
      <c r="C459" s="8"/>
      <c r="D459" s="8"/>
      <c r="E459" s="8"/>
      <c r="F459" s="8"/>
      <c r="G459" s="21"/>
      <c r="H459" s="12"/>
      <c r="I459" s="12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idden="1" x14ac:dyDescent="0.3">
      <c r="A460" s="8"/>
      <c r="B460" s="8"/>
      <c r="C460" s="8"/>
      <c r="D460" s="8"/>
      <c r="E460" s="8"/>
      <c r="F460" s="8"/>
      <c r="G460" s="21"/>
      <c r="H460" s="12"/>
      <c r="I460" s="12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idden="1" x14ac:dyDescent="0.3">
      <c r="A461" s="8"/>
      <c r="B461" s="8"/>
      <c r="C461" s="8"/>
      <c r="D461" s="8"/>
      <c r="E461" s="8"/>
      <c r="F461" s="8"/>
      <c r="G461" s="21"/>
      <c r="H461" s="12"/>
      <c r="I461" s="12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idden="1" x14ac:dyDescent="0.3">
      <c r="A462" s="8"/>
      <c r="B462" s="8"/>
      <c r="C462" s="8"/>
      <c r="D462" s="8"/>
      <c r="E462" s="8"/>
      <c r="F462" s="8"/>
      <c r="G462" s="21"/>
      <c r="H462" s="12"/>
      <c r="I462" s="12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idden="1" x14ac:dyDescent="0.3">
      <c r="A463" s="8"/>
      <c r="B463" s="8"/>
      <c r="C463" s="8"/>
      <c r="D463" s="8"/>
      <c r="E463" s="8"/>
      <c r="F463" s="8"/>
      <c r="G463" s="21"/>
      <c r="H463" s="12"/>
      <c r="I463" s="12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idden="1" x14ac:dyDescent="0.3">
      <c r="A464" s="8"/>
      <c r="B464" s="8"/>
      <c r="C464" s="8"/>
      <c r="D464" s="8"/>
      <c r="E464" s="8"/>
      <c r="F464" s="8"/>
      <c r="G464" s="21"/>
      <c r="H464" s="12"/>
      <c r="I464" s="12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idden="1" x14ac:dyDescent="0.3">
      <c r="A465" s="8"/>
      <c r="B465" s="8"/>
      <c r="C465" s="8"/>
      <c r="D465" s="8"/>
      <c r="E465" s="8"/>
      <c r="F465" s="8"/>
      <c r="G465" s="21"/>
      <c r="H465" s="12"/>
      <c r="I465" s="12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idden="1" x14ac:dyDescent="0.3">
      <c r="A466" s="8"/>
      <c r="B466" s="8"/>
      <c r="C466" s="8"/>
      <c r="D466" s="8"/>
      <c r="E466" s="8"/>
      <c r="F466" s="8"/>
      <c r="G466" s="21"/>
      <c r="H466" s="12"/>
      <c r="I466" s="12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idden="1" x14ac:dyDescent="0.3">
      <c r="A467" s="8"/>
      <c r="B467" s="8"/>
      <c r="C467" s="8"/>
      <c r="D467" s="8"/>
      <c r="E467" s="8"/>
      <c r="F467" s="8"/>
      <c r="G467" s="21"/>
      <c r="H467" s="12"/>
      <c r="I467" s="12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idden="1" x14ac:dyDescent="0.3">
      <c r="A468" s="8"/>
      <c r="B468" s="8"/>
      <c r="C468" s="8"/>
      <c r="D468" s="8"/>
      <c r="E468" s="8"/>
      <c r="F468" s="8"/>
      <c r="G468" s="21"/>
      <c r="H468" s="12"/>
      <c r="I468" s="12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idden="1" x14ac:dyDescent="0.3">
      <c r="A469" s="8"/>
      <c r="B469" s="8"/>
      <c r="C469" s="8"/>
      <c r="D469" s="8"/>
      <c r="E469" s="8"/>
      <c r="F469" s="8"/>
      <c r="G469" s="21"/>
      <c r="H469" s="12"/>
      <c r="I469" s="12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idden="1" x14ac:dyDescent="0.3">
      <c r="A470" s="8"/>
      <c r="B470" s="8"/>
      <c r="C470" s="8"/>
      <c r="D470" s="8"/>
      <c r="E470" s="8"/>
      <c r="F470" s="8"/>
      <c r="G470" s="21"/>
      <c r="H470" s="12"/>
      <c r="I470" s="12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idden="1" x14ac:dyDescent="0.3">
      <c r="A471" s="8"/>
      <c r="B471" s="8"/>
      <c r="C471" s="8"/>
      <c r="D471" s="8"/>
      <c r="E471" s="8"/>
      <c r="F471" s="8"/>
      <c r="G471" s="21"/>
      <c r="H471" s="12"/>
      <c r="I471" s="12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idden="1" x14ac:dyDescent="0.3">
      <c r="A472" s="8"/>
      <c r="B472" s="8"/>
      <c r="C472" s="8"/>
      <c r="D472" s="8"/>
      <c r="E472" s="8"/>
      <c r="F472" s="8"/>
      <c r="G472" s="21"/>
      <c r="H472" s="12"/>
      <c r="I472" s="12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idden="1" x14ac:dyDescent="0.3">
      <c r="A473" s="8"/>
      <c r="B473" s="8"/>
      <c r="C473" s="8"/>
      <c r="D473" s="8"/>
      <c r="E473" s="8"/>
      <c r="F473" s="8"/>
      <c r="G473" s="21"/>
      <c r="H473" s="12"/>
      <c r="I473" s="12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idden="1" x14ac:dyDescent="0.3">
      <c r="A474" s="8"/>
      <c r="B474" s="8"/>
      <c r="C474" s="8"/>
      <c r="D474" s="8"/>
      <c r="E474" s="8"/>
      <c r="F474" s="8"/>
      <c r="G474" s="21"/>
      <c r="H474" s="12"/>
      <c r="I474" s="12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idden="1" x14ac:dyDescent="0.3">
      <c r="A475" s="8"/>
      <c r="B475" s="8"/>
      <c r="C475" s="8"/>
      <c r="D475" s="8"/>
      <c r="E475" s="8"/>
      <c r="F475" s="8"/>
      <c r="G475" s="21"/>
      <c r="H475" s="12"/>
      <c r="I475" s="12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idden="1" x14ac:dyDescent="0.3">
      <c r="A476" s="8"/>
      <c r="B476" s="8"/>
      <c r="C476" s="8"/>
      <c r="D476" s="8"/>
      <c r="E476" s="8"/>
      <c r="F476" s="8"/>
      <c r="G476" s="21"/>
      <c r="H476" s="12"/>
      <c r="I476" s="12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idden="1" x14ac:dyDescent="0.3">
      <c r="A477" s="8"/>
      <c r="B477" s="8"/>
      <c r="C477" s="8"/>
      <c r="D477" s="8"/>
      <c r="E477" s="8"/>
      <c r="F477" s="8"/>
      <c r="G477" s="21"/>
      <c r="H477" s="12"/>
      <c r="I477" s="12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idden="1" x14ac:dyDescent="0.3">
      <c r="A478" s="8"/>
      <c r="B478" s="8"/>
      <c r="C478" s="8"/>
      <c r="D478" s="8"/>
      <c r="E478" s="8"/>
      <c r="F478" s="8"/>
      <c r="G478" s="21"/>
      <c r="H478" s="12"/>
      <c r="I478" s="12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idden="1" x14ac:dyDescent="0.3">
      <c r="A479" s="8"/>
      <c r="B479" s="8"/>
      <c r="C479" s="8"/>
      <c r="D479" s="8"/>
      <c r="E479" s="8"/>
      <c r="F479" s="8"/>
      <c r="G479" s="21"/>
      <c r="H479" s="12"/>
      <c r="I479" s="12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idden="1" x14ac:dyDescent="0.3">
      <c r="A480" s="8"/>
      <c r="B480" s="8"/>
      <c r="C480" s="8"/>
      <c r="D480" s="8"/>
      <c r="E480" s="8"/>
      <c r="F480" s="8"/>
      <c r="G480" s="21"/>
      <c r="H480" s="12"/>
      <c r="I480" s="12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idden="1" x14ac:dyDescent="0.3">
      <c r="A481" s="8"/>
      <c r="B481" s="8"/>
      <c r="C481" s="8"/>
      <c r="D481" s="8"/>
      <c r="E481" s="8"/>
      <c r="F481" s="8"/>
      <c r="G481" s="21"/>
      <c r="H481" s="12"/>
      <c r="I481" s="12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idden="1" x14ac:dyDescent="0.3">
      <c r="A482" s="8"/>
      <c r="B482" s="8"/>
      <c r="C482" s="8"/>
      <c r="D482" s="8"/>
      <c r="E482" s="8"/>
      <c r="F482" s="8"/>
      <c r="G482" s="21"/>
      <c r="H482" s="12"/>
      <c r="I482" s="12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idden="1" x14ac:dyDescent="0.3">
      <c r="A483" s="8"/>
      <c r="B483" s="8"/>
      <c r="C483" s="8"/>
      <c r="D483" s="8"/>
      <c r="E483" s="8"/>
      <c r="F483" s="8"/>
      <c r="G483" s="21"/>
      <c r="H483" s="12"/>
      <c r="I483" s="12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idden="1" x14ac:dyDescent="0.3">
      <c r="A484" s="8"/>
      <c r="B484" s="8"/>
      <c r="C484" s="8"/>
      <c r="D484" s="8"/>
      <c r="E484" s="8"/>
      <c r="F484" s="8"/>
      <c r="G484" s="21"/>
      <c r="H484" s="12"/>
      <c r="I484" s="12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idden="1" x14ac:dyDescent="0.3">
      <c r="A485" s="8"/>
      <c r="B485" s="8"/>
      <c r="C485" s="8"/>
      <c r="D485" s="8"/>
      <c r="E485" s="8"/>
      <c r="F485" s="8"/>
      <c r="G485" s="21"/>
      <c r="H485" s="12"/>
      <c r="I485" s="12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idden="1" x14ac:dyDescent="0.3">
      <c r="A486" s="8"/>
      <c r="B486" s="8"/>
      <c r="C486" s="8"/>
      <c r="D486" s="8"/>
      <c r="E486" s="8"/>
      <c r="F486" s="8"/>
      <c r="G486" s="21"/>
      <c r="H486" s="12"/>
      <c r="I486" s="12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idden="1" x14ac:dyDescent="0.3">
      <c r="A487" s="8"/>
      <c r="B487" s="8"/>
      <c r="C487" s="8"/>
      <c r="D487" s="8"/>
      <c r="E487" s="8"/>
      <c r="F487" s="8"/>
      <c r="G487" s="21"/>
      <c r="H487" s="12"/>
      <c r="I487" s="12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idden="1" x14ac:dyDescent="0.3">
      <c r="A488" s="8"/>
      <c r="B488" s="8"/>
      <c r="C488" s="8"/>
      <c r="D488" s="8"/>
      <c r="E488" s="8"/>
      <c r="F488" s="8"/>
      <c r="G488" s="21"/>
      <c r="H488" s="12"/>
      <c r="I488" s="12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idden="1" x14ac:dyDescent="0.3">
      <c r="A489" s="8"/>
      <c r="B489" s="8"/>
      <c r="C489" s="8"/>
      <c r="D489" s="8"/>
      <c r="E489" s="8"/>
      <c r="F489" s="8"/>
      <c r="G489" s="21"/>
      <c r="H489" s="12"/>
      <c r="I489" s="12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idden="1" x14ac:dyDescent="0.3">
      <c r="A490" s="8"/>
      <c r="B490" s="8"/>
      <c r="C490" s="8"/>
      <c r="D490" s="8"/>
      <c r="E490" s="8"/>
      <c r="F490" s="8"/>
      <c r="G490" s="21"/>
      <c r="H490" s="12"/>
      <c r="I490" s="12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idden="1" x14ac:dyDescent="0.3">
      <c r="A491" s="8"/>
      <c r="B491" s="8"/>
      <c r="C491" s="8"/>
      <c r="D491" s="8"/>
      <c r="E491" s="8"/>
      <c r="F491" s="8"/>
      <c r="G491" s="21"/>
      <c r="H491" s="12"/>
      <c r="I491" s="12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idden="1" x14ac:dyDescent="0.3">
      <c r="A492" s="8"/>
      <c r="B492" s="8"/>
      <c r="C492" s="8"/>
      <c r="D492" s="8"/>
      <c r="E492" s="8"/>
      <c r="F492" s="8"/>
      <c r="G492" s="21"/>
      <c r="H492" s="12"/>
      <c r="I492" s="12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idden="1" x14ac:dyDescent="0.3">
      <c r="A493" s="8"/>
      <c r="B493" s="8"/>
      <c r="C493" s="8"/>
      <c r="D493" s="8"/>
      <c r="E493" s="8"/>
      <c r="F493" s="8"/>
      <c r="G493" s="21"/>
      <c r="H493" s="12"/>
      <c r="I493" s="12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idden="1" x14ac:dyDescent="0.3">
      <c r="A494" s="8"/>
      <c r="B494" s="8"/>
      <c r="C494" s="8"/>
      <c r="D494" s="8"/>
      <c r="E494" s="8"/>
      <c r="F494" s="8"/>
      <c r="G494" s="21"/>
      <c r="H494" s="12"/>
      <c r="I494" s="12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idden="1" x14ac:dyDescent="0.3">
      <c r="A495" s="8"/>
      <c r="B495" s="8"/>
      <c r="C495" s="8"/>
      <c r="D495" s="8"/>
      <c r="E495" s="8"/>
      <c r="F495" s="8"/>
      <c r="G495" s="21"/>
      <c r="H495" s="12"/>
      <c r="I495" s="12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idden="1" x14ac:dyDescent="0.3">
      <c r="A496" s="8"/>
      <c r="B496" s="8"/>
      <c r="C496" s="8"/>
      <c r="D496" s="8"/>
      <c r="E496" s="8"/>
      <c r="F496" s="8"/>
      <c r="G496" s="21"/>
      <c r="H496" s="12"/>
      <c r="I496" s="12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idden="1" x14ac:dyDescent="0.3">
      <c r="A497" s="8"/>
      <c r="B497" s="8"/>
      <c r="C497" s="8"/>
      <c r="D497" s="8"/>
      <c r="E497" s="8"/>
      <c r="F497" s="8"/>
      <c r="G497" s="21"/>
      <c r="H497" s="12"/>
      <c r="I497" s="12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idden="1" x14ac:dyDescent="0.3">
      <c r="A498" s="8"/>
      <c r="B498" s="8"/>
      <c r="C498" s="8"/>
      <c r="D498" s="8"/>
      <c r="E498" s="8"/>
      <c r="F498" s="8"/>
      <c r="G498" s="21"/>
      <c r="H498" s="12"/>
      <c r="I498" s="12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idden="1" x14ac:dyDescent="0.3">
      <c r="A499" s="8"/>
      <c r="B499" s="8"/>
      <c r="C499" s="8"/>
      <c r="D499" s="8"/>
      <c r="E499" s="8"/>
      <c r="F499" s="8"/>
      <c r="G499" s="21"/>
      <c r="H499" s="12"/>
      <c r="I499" s="12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idden="1" x14ac:dyDescent="0.3">
      <c r="A500" s="8"/>
      <c r="B500" s="8"/>
      <c r="C500" s="8"/>
      <c r="D500" s="8"/>
      <c r="E500" s="8"/>
      <c r="F500" s="8"/>
      <c r="G500" s="21"/>
      <c r="H500" s="12"/>
      <c r="I500" s="12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idden="1" x14ac:dyDescent="0.3">
      <c r="A501" s="8"/>
      <c r="B501" s="8"/>
      <c r="C501" s="8"/>
      <c r="D501" s="8"/>
      <c r="E501" s="8"/>
      <c r="F501" s="8"/>
      <c r="G501" s="21"/>
      <c r="H501" s="12"/>
      <c r="I501" s="12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idden="1" x14ac:dyDescent="0.3">
      <c r="A502" s="8"/>
      <c r="B502" s="8"/>
      <c r="C502" s="8"/>
      <c r="D502" s="8"/>
      <c r="E502" s="8"/>
      <c r="F502" s="8"/>
      <c r="G502" s="21"/>
      <c r="H502" s="12"/>
      <c r="I502" s="12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idden="1" x14ac:dyDescent="0.3">
      <c r="A503" s="8"/>
      <c r="B503" s="8"/>
      <c r="C503" s="8"/>
      <c r="D503" s="8"/>
      <c r="E503" s="8"/>
      <c r="F503" s="8"/>
      <c r="G503" s="21"/>
      <c r="H503" s="12"/>
      <c r="I503" s="12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idden="1" x14ac:dyDescent="0.3">
      <c r="A504" s="8"/>
      <c r="B504" s="8"/>
      <c r="C504" s="8"/>
      <c r="D504" s="8"/>
      <c r="E504" s="8"/>
      <c r="F504" s="8"/>
      <c r="G504" s="21"/>
      <c r="H504" s="12"/>
      <c r="I504" s="12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idden="1" x14ac:dyDescent="0.3">
      <c r="A505" s="8"/>
      <c r="B505" s="8"/>
      <c r="C505" s="8"/>
      <c r="D505" s="8"/>
      <c r="E505" s="8"/>
      <c r="F505" s="8"/>
      <c r="G505" s="21"/>
      <c r="H505" s="12"/>
      <c r="I505" s="12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idden="1" x14ac:dyDescent="0.3">
      <c r="A506" s="8"/>
      <c r="B506" s="8"/>
      <c r="C506" s="8"/>
      <c r="D506" s="8"/>
      <c r="E506" s="8"/>
      <c r="F506" s="8"/>
      <c r="G506" s="21"/>
      <c r="H506" s="12"/>
      <c r="I506" s="12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idden="1" x14ac:dyDescent="0.3">
      <c r="A507" s="8"/>
      <c r="B507" s="8"/>
      <c r="C507" s="8"/>
      <c r="D507" s="8"/>
      <c r="E507" s="8"/>
      <c r="F507" s="8"/>
      <c r="G507" s="21"/>
      <c r="H507" s="12"/>
      <c r="I507" s="12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idden="1" x14ac:dyDescent="0.3">
      <c r="A508" s="8"/>
      <c r="B508" s="8"/>
      <c r="C508" s="8"/>
      <c r="D508" s="8"/>
      <c r="E508" s="8"/>
      <c r="F508" s="8"/>
      <c r="G508" s="21"/>
      <c r="H508" s="12"/>
      <c r="I508" s="12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idden="1" x14ac:dyDescent="0.3">
      <c r="A509" s="8"/>
      <c r="B509" s="8"/>
      <c r="C509" s="8"/>
      <c r="D509" s="8"/>
      <c r="E509" s="8"/>
      <c r="F509" s="8"/>
      <c r="G509" s="21"/>
      <c r="H509" s="12"/>
      <c r="I509" s="12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idden="1" x14ac:dyDescent="0.3">
      <c r="A510" s="8"/>
      <c r="B510" s="8"/>
      <c r="C510" s="8"/>
      <c r="D510" s="8"/>
      <c r="E510" s="8"/>
      <c r="F510" s="8"/>
      <c r="G510" s="21"/>
      <c r="H510" s="12"/>
      <c r="I510" s="12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idden="1" x14ac:dyDescent="0.3">
      <c r="A511" s="8"/>
      <c r="B511" s="8"/>
      <c r="C511" s="8"/>
      <c r="D511" s="8"/>
      <c r="E511" s="8"/>
      <c r="F511" s="8"/>
      <c r="G511" s="21"/>
      <c r="H511" s="12"/>
      <c r="I511" s="12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idden="1" x14ac:dyDescent="0.3">
      <c r="A512" s="8"/>
      <c r="B512" s="8"/>
      <c r="C512" s="8"/>
      <c r="D512" s="8"/>
      <c r="E512" s="8"/>
      <c r="F512" s="8"/>
      <c r="G512" s="21"/>
      <c r="H512" s="12"/>
      <c r="I512" s="12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idden="1" x14ac:dyDescent="0.3">
      <c r="A513" s="8"/>
      <c r="B513" s="8"/>
      <c r="C513" s="8"/>
      <c r="D513" s="8"/>
      <c r="E513" s="8"/>
      <c r="F513" s="8"/>
      <c r="G513" s="21"/>
      <c r="H513" s="12"/>
      <c r="I513" s="12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idden="1" x14ac:dyDescent="0.3">
      <c r="A514" s="8"/>
      <c r="B514" s="8"/>
      <c r="C514" s="8"/>
      <c r="D514" s="8"/>
      <c r="E514" s="8"/>
      <c r="F514" s="8"/>
      <c r="G514" s="21"/>
      <c r="H514" s="12"/>
      <c r="I514" s="12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idden="1" x14ac:dyDescent="0.3">
      <c r="A515" s="8"/>
      <c r="B515" s="8"/>
      <c r="C515" s="8"/>
      <c r="D515" s="8"/>
      <c r="E515" s="8"/>
      <c r="F515" s="8"/>
      <c r="G515" s="21"/>
      <c r="H515" s="12"/>
      <c r="I515" s="12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idden="1" x14ac:dyDescent="0.3">
      <c r="A516" s="8"/>
      <c r="B516" s="8"/>
      <c r="C516" s="8"/>
      <c r="D516" s="8"/>
      <c r="E516" s="8"/>
      <c r="F516" s="8"/>
      <c r="G516" s="21"/>
      <c r="H516" s="12"/>
      <c r="I516" s="12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idden="1" x14ac:dyDescent="0.3">
      <c r="A517" s="8"/>
      <c r="B517" s="8"/>
      <c r="C517" s="8"/>
      <c r="D517" s="8"/>
      <c r="E517" s="8"/>
      <c r="F517" s="8"/>
      <c r="G517" s="21"/>
      <c r="H517" s="12"/>
      <c r="I517" s="12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idden="1" x14ac:dyDescent="0.3">
      <c r="A518" s="8"/>
      <c r="B518" s="8"/>
      <c r="C518" s="8"/>
      <c r="D518" s="8"/>
      <c r="E518" s="8"/>
      <c r="F518" s="8"/>
      <c r="G518" s="21"/>
      <c r="H518" s="12"/>
      <c r="I518" s="12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idden="1" x14ac:dyDescent="0.3">
      <c r="A519" s="8"/>
      <c r="B519" s="8"/>
      <c r="C519" s="8"/>
      <c r="D519" s="8"/>
      <c r="E519" s="8"/>
      <c r="F519" s="8"/>
      <c r="G519" s="21"/>
      <c r="H519" s="12"/>
      <c r="I519" s="12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idden="1" x14ac:dyDescent="0.3">
      <c r="A520" s="8"/>
      <c r="B520" s="8"/>
      <c r="C520" s="8"/>
      <c r="D520" s="8"/>
      <c r="E520" s="8"/>
      <c r="F520" s="8"/>
      <c r="G520" s="21"/>
      <c r="H520" s="12"/>
      <c r="I520" s="12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idden="1" x14ac:dyDescent="0.3">
      <c r="A521" s="8"/>
      <c r="B521" s="8"/>
      <c r="C521" s="8"/>
      <c r="D521" s="8"/>
      <c r="E521" s="8"/>
      <c r="F521" s="8"/>
      <c r="G521" s="21"/>
      <c r="H521" s="12"/>
      <c r="I521" s="12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idden="1" x14ac:dyDescent="0.3">
      <c r="A522" s="8"/>
      <c r="B522" s="8"/>
      <c r="C522" s="8"/>
      <c r="D522" s="8"/>
      <c r="E522" s="8"/>
      <c r="F522" s="8"/>
      <c r="G522" s="21"/>
      <c r="H522" s="12"/>
      <c r="I522" s="12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idden="1" x14ac:dyDescent="0.3">
      <c r="A523" s="8"/>
      <c r="B523" s="8"/>
      <c r="C523" s="8"/>
      <c r="D523" s="8"/>
      <c r="E523" s="8"/>
      <c r="F523" s="8"/>
      <c r="G523" s="21"/>
      <c r="H523" s="12"/>
      <c r="I523" s="12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idden="1" x14ac:dyDescent="0.3">
      <c r="A524" s="8"/>
      <c r="B524" s="8"/>
      <c r="C524" s="8"/>
      <c r="D524" s="8"/>
      <c r="E524" s="8"/>
      <c r="F524" s="8"/>
      <c r="G524" s="21"/>
      <c r="H524" s="12"/>
      <c r="I524" s="12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idden="1" x14ac:dyDescent="0.3">
      <c r="A525" s="8"/>
      <c r="B525" s="8"/>
      <c r="C525" s="8"/>
      <c r="D525" s="8"/>
      <c r="E525" s="8"/>
      <c r="F525" s="8"/>
      <c r="G525" s="21"/>
      <c r="H525" s="12"/>
      <c r="I525" s="12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idden="1" x14ac:dyDescent="0.3">
      <c r="A526" s="8"/>
      <c r="B526" s="8"/>
      <c r="C526" s="8"/>
      <c r="D526" s="8"/>
      <c r="E526" s="8"/>
      <c r="F526" s="8"/>
      <c r="G526" s="21"/>
      <c r="H526" s="12"/>
      <c r="I526" s="12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idden="1" x14ac:dyDescent="0.3">
      <c r="A527" s="8"/>
      <c r="B527" s="8"/>
      <c r="C527" s="8"/>
      <c r="D527" s="8"/>
      <c r="E527" s="8"/>
      <c r="F527" s="8"/>
      <c r="G527" s="21"/>
      <c r="H527" s="12"/>
      <c r="I527" s="12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idden="1" x14ac:dyDescent="0.3">
      <c r="A528" s="8"/>
      <c r="B528" s="8"/>
      <c r="C528" s="8"/>
      <c r="D528" s="8"/>
      <c r="E528" s="8"/>
      <c r="F528" s="8"/>
      <c r="G528" s="21"/>
      <c r="H528" s="12"/>
      <c r="I528" s="12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idden="1" x14ac:dyDescent="0.3">
      <c r="A529" s="8"/>
      <c r="B529" s="8"/>
      <c r="C529" s="8"/>
      <c r="D529" s="8"/>
      <c r="E529" s="8"/>
      <c r="F529" s="8"/>
      <c r="G529" s="21"/>
      <c r="H529" s="12"/>
      <c r="I529" s="12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idden="1" x14ac:dyDescent="0.3">
      <c r="A530" s="8"/>
      <c r="B530" s="8"/>
      <c r="C530" s="8"/>
      <c r="D530" s="8"/>
      <c r="E530" s="8"/>
      <c r="F530" s="8"/>
      <c r="G530" s="21"/>
      <c r="H530" s="12"/>
      <c r="I530" s="12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idden="1" x14ac:dyDescent="0.3">
      <c r="A531" s="8"/>
      <c r="B531" s="8"/>
      <c r="C531" s="8"/>
      <c r="D531" s="8"/>
      <c r="E531" s="8"/>
      <c r="F531" s="8"/>
      <c r="G531" s="21"/>
      <c r="H531" s="12"/>
      <c r="I531" s="12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idden="1" x14ac:dyDescent="0.3">
      <c r="A532" s="8"/>
      <c r="B532" s="8"/>
      <c r="C532" s="8"/>
      <c r="D532" s="8"/>
      <c r="E532" s="8"/>
      <c r="F532" s="8"/>
      <c r="G532" s="21"/>
      <c r="H532" s="12"/>
      <c r="I532" s="12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idden="1" x14ac:dyDescent="0.3">
      <c r="A533" s="8"/>
      <c r="B533" s="8"/>
      <c r="C533" s="8"/>
      <c r="D533" s="8"/>
      <c r="E533" s="8"/>
      <c r="F533" s="8"/>
      <c r="G533" s="21"/>
      <c r="H533" s="12"/>
      <c r="I533" s="12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idden="1" x14ac:dyDescent="0.3">
      <c r="A534" s="8"/>
      <c r="B534" s="8"/>
      <c r="C534" s="8"/>
      <c r="D534" s="8"/>
      <c r="E534" s="8"/>
      <c r="F534" s="8"/>
      <c r="G534" s="21"/>
      <c r="H534" s="12"/>
      <c r="I534" s="12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idden="1" x14ac:dyDescent="0.3">
      <c r="A535" s="8"/>
      <c r="B535" s="8"/>
      <c r="C535" s="8"/>
      <c r="D535" s="8"/>
      <c r="E535" s="8"/>
      <c r="F535" s="8"/>
      <c r="G535" s="21"/>
      <c r="H535" s="12"/>
      <c r="I535" s="12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idden="1" x14ac:dyDescent="0.3">
      <c r="A536" s="8"/>
      <c r="B536" s="8"/>
      <c r="C536" s="8"/>
      <c r="D536" s="8"/>
      <c r="E536" s="8"/>
      <c r="F536" s="8"/>
      <c r="G536" s="21"/>
      <c r="H536" s="12"/>
      <c r="I536" s="12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idden="1" x14ac:dyDescent="0.3">
      <c r="A537" s="8"/>
      <c r="B537" s="8"/>
      <c r="C537" s="8"/>
      <c r="D537" s="8"/>
      <c r="E537" s="8"/>
      <c r="F537" s="8"/>
      <c r="G537" s="21"/>
      <c r="H537" s="12"/>
      <c r="I537" s="12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idden="1" x14ac:dyDescent="0.3">
      <c r="A538" s="8"/>
      <c r="B538" s="8"/>
      <c r="C538" s="8"/>
      <c r="D538" s="8"/>
      <c r="E538" s="8"/>
      <c r="F538" s="8"/>
      <c r="G538" s="21"/>
      <c r="H538" s="12"/>
      <c r="I538" s="12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idden="1" x14ac:dyDescent="0.3">
      <c r="A539" s="8"/>
      <c r="B539" s="8"/>
      <c r="C539" s="8"/>
      <c r="D539" s="8"/>
      <c r="E539" s="8"/>
      <c r="F539" s="8"/>
      <c r="G539" s="21"/>
      <c r="H539" s="12"/>
      <c r="I539" s="12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idden="1" x14ac:dyDescent="0.3">
      <c r="A540" s="8"/>
      <c r="B540" s="8"/>
      <c r="C540" s="8"/>
      <c r="D540" s="8"/>
      <c r="E540" s="8"/>
      <c r="F540" s="8"/>
      <c r="G540" s="21"/>
      <c r="H540" s="12"/>
      <c r="I540" s="12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idden="1" x14ac:dyDescent="0.3">
      <c r="A541" s="8"/>
      <c r="B541" s="8"/>
      <c r="C541" s="8"/>
      <c r="D541" s="8"/>
      <c r="E541" s="8"/>
      <c r="F541" s="8"/>
      <c r="G541" s="21"/>
      <c r="H541" s="12"/>
      <c r="I541" s="12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idden="1" x14ac:dyDescent="0.3">
      <c r="A542" s="8"/>
      <c r="B542" s="8"/>
      <c r="C542" s="8"/>
      <c r="D542" s="8"/>
      <c r="E542" s="8"/>
      <c r="F542" s="8"/>
      <c r="G542" s="21"/>
      <c r="H542" s="12"/>
      <c r="I542" s="12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idden="1" x14ac:dyDescent="0.3">
      <c r="A543" s="8"/>
      <c r="B543" s="8"/>
      <c r="C543" s="8"/>
      <c r="D543" s="8"/>
      <c r="E543" s="8"/>
      <c r="F543" s="8"/>
      <c r="G543" s="21"/>
      <c r="H543" s="12"/>
      <c r="I543" s="12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idden="1" x14ac:dyDescent="0.3">
      <c r="A544" s="8"/>
      <c r="B544" s="8"/>
      <c r="C544" s="8"/>
      <c r="D544" s="8"/>
      <c r="E544" s="8"/>
      <c r="F544" s="8"/>
      <c r="G544" s="21"/>
      <c r="H544" s="12"/>
      <c r="I544" s="12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idden="1" x14ac:dyDescent="0.3">
      <c r="A545" s="8"/>
      <c r="B545" s="8"/>
      <c r="C545" s="8"/>
      <c r="D545" s="8"/>
      <c r="E545" s="8"/>
      <c r="F545" s="8"/>
      <c r="G545" s="21"/>
      <c r="H545" s="12"/>
      <c r="I545" s="12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idden="1" x14ac:dyDescent="0.3">
      <c r="A546" s="8"/>
      <c r="B546" s="8"/>
      <c r="C546" s="8"/>
      <c r="D546" s="8"/>
      <c r="E546" s="8"/>
      <c r="F546" s="8"/>
      <c r="G546" s="21"/>
      <c r="H546" s="12"/>
      <c r="I546" s="12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idden="1" x14ac:dyDescent="0.3">
      <c r="A547" s="8"/>
      <c r="B547" s="8"/>
      <c r="C547" s="8"/>
      <c r="D547" s="8"/>
      <c r="E547" s="8"/>
      <c r="F547" s="8"/>
      <c r="G547" s="21"/>
      <c r="H547" s="12"/>
      <c r="I547" s="12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idden="1" x14ac:dyDescent="0.3">
      <c r="A548" s="8"/>
      <c r="B548" s="8"/>
      <c r="C548" s="8"/>
      <c r="D548" s="8"/>
      <c r="E548" s="8"/>
      <c r="F548" s="8"/>
      <c r="G548" s="21"/>
      <c r="H548" s="12"/>
      <c r="I548" s="12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idden="1" x14ac:dyDescent="0.3">
      <c r="A549" s="8"/>
      <c r="B549" s="8"/>
      <c r="C549" s="8"/>
      <c r="D549" s="8"/>
      <c r="E549" s="8"/>
      <c r="F549" s="8"/>
      <c r="G549" s="21"/>
      <c r="H549" s="12"/>
      <c r="I549" s="12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idden="1" x14ac:dyDescent="0.3">
      <c r="A550" s="8"/>
      <c r="B550" s="8"/>
      <c r="C550" s="8"/>
      <c r="D550" s="8"/>
      <c r="E550" s="8"/>
      <c r="F550" s="8"/>
      <c r="G550" s="21"/>
      <c r="H550" s="12"/>
      <c r="I550" s="12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idden="1" x14ac:dyDescent="0.3">
      <c r="A551" s="8"/>
      <c r="B551" s="8"/>
      <c r="C551" s="8"/>
      <c r="D551" s="8"/>
      <c r="E551" s="8"/>
      <c r="F551" s="8"/>
      <c r="G551" s="21"/>
      <c r="H551" s="12"/>
      <c r="I551" s="12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idden="1" x14ac:dyDescent="0.3">
      <c r="A552" s="8"/>
      <c r="B552" s="8"/>
      <c r="C552" s="8"/>
      <c r="D552" s="8"/>
      <c r="E552" s="8"/>
      <c r="F552" s="8"/>
      <c r="G552" s="21"/>
      <c r="H552" s="12"/>
      <c r="I552" s="12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idden="1" x14ac:dyDescent="0.3">
      <c r="A553" s="8"/>
      <c r="B553" s="8"/>
      <c r="C553" s="8"/>
      <c r="D553" s="8"/>
      <c r="E553" s="8"/>
      <c r="F553" s="8"/>
      <c r="G553" s="21"/>
      <c r="H553" s="12"/>
      <c r="I553" s="12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idden="1" x14ac:dyDescent="0.3">
      <c r="A554" s="8"/>
      <c r="B554" s="8"/>
      <c r="C554" s="8"/>
      <c r="D554" s="8"/>
      <c r="E554" s="8"/>
      <c r="F554" s="8"/>
      <c r="G554" s="21"/>
      <c r="H554" s="12"/>
      <c r="I554" s="12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idden="1" x14ac:dyDescent="0.3">
      <c r="A555" s="8"/>
      <c r="B555" s="8"/>
      <c r="C555" s="8"/>
      <c r="D555" s="8"/>
      <c r="E555" s="8"/>
      <c r="F555" s="8"/>
      <c r="G555" s="21"/>
      <c r="H555" s="12"/>
      <c r="I555" s="12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idden="1" x14ac:dyDescent="0.3">
      <c r="A556" s="8"/>
      <c r="B556" s="8"/>
      <c r="C556" s="8"/>
      <c r="D556" s="8"/>
      <c r="E556" s="8"/>
      <c r="F556" s="8"/>
      <c r="G556" s="21"/>
      <c r="H556" s="12"/>
      <c r="I556" s="12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idden="1" x14ac:dyDescent="0.3">
      <c r="A557" s="8"/>
      <c r="B557" s="8"/>
      <c r="C557" s="8"/>
      <c r="D557" s="8"/>
      <c r="E557" s="8"/>
      <c r="F557" s="8"/>
      <c r="G557" s="21"/>
      <c r="H557" s="12"/>
      <c r="I557" s="12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idden="1" x14ac:dyDescent="0.3">
      <c r="A558" s="8"/>
      <c r="B558" s="8"/>
      <c r="C558" s="8"/>
      <c r="D558" s="8"/>
      <c r="E558" s="8"/>
      <c r="F558" s="8"/>
      <c r="G558" s="21"/>
      <c r="H558" s="12"/>
      <c r="I558" s="12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idden="1" x14ac:dyDescent="0.3">
      <c r="A559" s="8"/>
      <c r="B559" s="8"/>
      <c r="C559" s="8"/>
      <c r="D559" s="8"/>
      <c r="E559" s="8"/>
      <c r="F559" s="8"/>
      <c r="G559" s="21"/>
      <c r="H559" s="12"/>
      <c r="I559" s="12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idden="1" x14ac:dyDescent="0.3">
      <c r="A560" s="8"/>
      <c r="B560" s="8"/>
      <c r="C560" s="8"/>
      <c r="D560" s="8"/>
      <c r="E560" s="8"/>
      <c r="F560" s="8"/>
      <c r="G560" s="21"/>
      <c r="H560" s="12"/>
      <c r="I560" s="12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idden="1" x14ac:dyDescent="0.3">
      <c r="A561" s="8"/>
      <c r="B561" s="8"/>
      <c r="C561" s="8"/>
      <c r="D561" s="8"/>
      <c r="E561" s="8"/>
      <c r="F561" s="8"/>
      <c r="G561" s="21"/>
      <c r="H561" s="12"/>
      <c r="I561" s="12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idden="1" x14ac:dyDescent="0.3">
      <c r="A562" s="8"/>
      <c r="B562" s="8"/>
      <c r="C562" s="8"/>
      <c r="D562" s="8"/>
      <c r="E562" s="8"/>
      <c r="F562" s="8"/>
      <c r="G562" s="21"/>
      <c r="H562" s="12"/>
      <c r="I562" s="12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idden="1" x14ac:dyDescent="0.3">
      <c r="A563" s="8"/>
      <c r="B563" s="8"/>
      <c r="C563" s="8"/>
      <c r="D563" s="8"/>
      <c r="E563" s="8"/>
      <c r="F563" s="8"/>
      <c r="G563" s="21"/>
      <c r="H563" s="12"/>
      <c r="I563" s="12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idden="1" x14ac:dyDescent="0.3">
      <c r="A564" s="8"/>
      <c r="B564" s="8"/>
      <c r="C564" s="8"/>
      <c r="D564" s="8"/>
      <c r="E564" s="8"/>
      <c r="F564" s="8"/>
      <c r="G564" s="21"/>
      <c r="H564" s="12"/>
      <c r="I564" s="12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idden="1" x14ac:dyDescent="0.3">
      <c r="A565" s="8"/>
      <c r="B565" s="8"/>
      <c r="C565" s="8"/>
      <c r="D565" s="8"/>
      <c r="E565" s="8"/>
      <c r="F565" s="8"/>
      <c r="G565" s="21"/>
      <c r="H565" s="12"/>
      <c r="I565" s="12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idden="1" x14ac:dyDescent="0.3">
      <c r="A566" s="8"/>
      <c r="B566" s="8"/>
      <c r="C566" s="8"/>
      <c r="D566" s="8"/>
      <c r="E566" s="8"/>
      <c r="F566" s="8"/>
      <c r="G566" s="21"/>
      <c r="H566" s="12"/>
      <c r="I566" s="12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idden="1" x14ac:dyDescent="0.3">
      <c r="A567" s="8"/>
      <c r="B567" s="8"/>
      <c r="C567" s="8"/>
      <c r="D567" s="8"/>
      <c r="E567" s="8"/>
      <c r="F567" s="8"/>
      <c r="G567" s="21"/>
      <c r="H567" s="12"/>
      <c r="I567" s="12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idden="1" x14ac:dyDescent="0.3">
      <c r="A568" s="8"/>
      <c r="B568" s="8"/>
      <c r="C568" s="8"/>
      <c r="D568" s="8"/>
      <c r="E568" s="8"/>
      <c r="F568" s="8"/>
      <c r="G568" s="21"/>
      <c r="H568" s="12"/>
      <c r="I568" s="12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idden="1" x14ac:dyDescent="0.3">
      <c r="A569" s="8"/>
      <c r="B569" s="8"/>
      <c r="C569" s="8"/>
      <c r="D569" s="8"/>
      <c r="E569" s="8"/>
      <c r="F569" s="8"/>
      <c r="G569" s="21"/>
      <c r="H569" s="12"/>
      <c r="I569" s="12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idden="1" x14ac:dyDescent="0.3">
      <c r="A570" s="8"/>
      <c r="B570" s="8"/>
      <c r="C570" s="8"/>
      <c r="D570" s="8"/>
      <c r="E570" s="8"/>
      <c r="F570" s="8"/>
      <c r="G570" s="21"/>
      <c r="H570" s="12"/>
      <c r="I570" s="12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idden="1" x14ac:dyDescent="0.3">
      <c r="A571" s="8"/>
      <c r="B571" s="8"/>
      <c r="C571" s="8"/>
      <c r="D571" s="8"/>
      <c r="E571" s="8"/>
      <c r="F571" s="8"/>
      <c r="G571" s="21"/>
      <c r="H571" s="12"/>
      <c r="I571" s="12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idden="1" x14ac:dyDescent="0.3">
      <c r="A572" s="8"/>
      <c r="B572" s="8"/>
      <c r="C572" s="8"/>
      <c r="D572" s="8"/>
      <c r="E572" s="8"/>
      <c r="F572" s="8"/>
      <c r="G572" s="21"/>
      <c r="H572" s="12"/>
      <c r="I572" s="12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idden="1" x14ac:dyDescent="0.3">
      <c r="A573" s="8"/>
      <c r="B573" s="8"/>
      <c r="C573" s="8"/>
      <c r="D573" s="8"/>
      <c r="E573" s="8"/>
      <c r="F573" s="8"/>
      <c r="G573" s="21"/>
      <c r="H573" s="12"/>
      <c r="I573" s="12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idden="1" x14ac:dyDescent="0.3">
      <c r="A574" s="8"/>
      <c r="B574" s="8"/>
      <c r="C574" s="8"/>
      <c r="D574" s="8"/>
      <c r="E574" s="8"/>
      <c r="F574" s="8"/>
      <c r="G574" s="21"/>
      <c r="H574" s="12"/>
      <c r="I574" s="12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idden="1" x14ac:dyDescent="0.3">
      <c r="A575" s="8"/>
      <c r="B575" s="8"/>
      <c r="C575" s="8"/>
      <c r="D575" s="8"/>
      <c r="E575" s="8"/>
      <c r="F575" s="8"/>
      <c r="G575" s="21"/>
      <c r="H575" s="12"/>
      <c r="I575" s="12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idden="1" x14ac:dyDescent="0.3">
      <c r="A576" s="8"/>
      <c r="B576" s="8"/>
      <c r="C576" s="8"/>
      <c r="D576" s="8"/>
      <c r="E576" s="8"/>
      <c r="F576" s="8"/>
      <c r="G576" s="21"/>
      <c r="H576" s="12"/>
      <c r="I576" s="12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idden="1" x14ac:dyDescent="0.3">
      <c r="A577" s="8"/>
      <c r="B577" s="8"/>
      <c r="C577" s="8"/>
      <c r="D577" s="8"/>
      <c r="E577" s="8"/>
      <c r="F577" s="8"/>
      <c r="G577" s="21"/>
      <c r="H577" s="12"/>
      <c r="I577" s="12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idden="1" x14ac:dyDescent="0.3">
      <c r="A578" s="8"/>
      <c r="B578" s="8"/>
      <c r="C578" s="8"/>
      <c r="D578" s="8"/>
      <c r="E578" s="8"/>
      <c r="F578" s="8"/>
      <c r="G578" s="21"/>
      <c r="H578" s="12"/>
      <c r="I578" s="12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idden="1" x14ac:dyDescent="0.3">
      <c r="A579" s="8"/>
      <c r="B579" s="8"/>
      <c r="C579" s="8"/>
      <c r="D579" s="8"/>
      <c r="E579" s="8"/>
      <c r="F579" s="8"/>
      <c r="G579" s="21"/>
      <c r="H579" s="12"/>
      <c r="I579" s="12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idden="1" x14ac:dyDescent="0.3">
      <c r="A580" s="8"/>
      <c r="B580" s="8"/>
      <c r="C580" s="8"/>
      <c r="D580" s="8"/>
      <c r="E580" s="8"/>
      <c r="F580" s="8"/>
      <c r="G580" s="21"/>
      <c r="H580" s="12"/>
      <c r="I580" s="12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idden="1" x14ac:dyDescent="0.3">
      <c r="A581" s="8"/>
      <c r="B581" s="8"/>
      <c r="C581" s="8"/>
      <c r="D581" s="8"/>
      <c r="E581" s="8"/>
      <c r="F581" s="8"/>
      <c r="G581" s="21"/>
      <c r="H581" s="12"/>
      <c r="I581" s="12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idden="1" x14ac:dyDescent="0.3">
      <c r="A582" s="8"/>
      <c r="B582" s="8"/>
      <c r="C582" s="8"/>
      <c r="D582" s="8"/>
      <c r="E582" s="8"/>
      <c r="F582" s="8"/>
      <c r="G582" s="21"/>
      <c r="H582" s="12"/>
      <c r="I582" s="12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idden="1" x14ac:dyDescent="0.3">
      <c r="A583" s="8"/>
      <c r="B583" s="8"/>
      <c r="C583" s="8"/>
      <c r="D583" s="8"/>
      <c r="E583" s="8"/>
      <c r="F583" s="8"/>
      <c r="G583" s="21"/>
      <c r="H583" s="12"/>
      <c r="I583" s="12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idden="1" x14ac:dyDescent="0.3">
      <c r="A584" s="8"/>
      <c r="B584" s="8"/>
      <c r="C584" s="8"/>
      <c r="D584" s="8"/>
      <c r="E584" s="8"/>
      <c r="F584" s="8"/>
      <c r="G584" s="21"/>
      <c r="H584" s="12"/>
      <c r="I584" s="12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idden="1" x14ac:dyDescent="0.3">
      <c r="A585" s="8"/>
      <c r="B585" s="8"/>
      <c r="C585" s="8"/>
      <c r="D585" s="8"/>
      <c r="E585" s="8"/>
      <c r="F585" s="8"/>
      <c r="G585" s="21"/>
      <c r="H585" s="12"/>
      <c r="I585" s="12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idden="1" x14ac:dyDescent="0.3">
      <c r="A586" s="8"/>
      <c r="B586" s="8"/>
      <c r="C586" s="8"/>
      <c r="D586" s="8"/>
      <c r="E586" s="8"/>
      <c r="F586" s="8"/>
      <c r="G586" s="21"/>
      <c r="H586" s="12"/>
      <c r="I586" s="12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idden="1" x14ac:dyDescent="0.3">
      <c r="A587" s="8"/>
      <c r="B587" s="8"/>
      <c r="C587" s="8"/>
      <c r="D587" s="8"/>
      <c r="E587" s="8"/>
      <c r="F587" s="8"/>
      <c r="G587" s="21"/>
      <c r="H587" s="12"/>
      <c r="I587" s="12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idden="1" x14ac:dyDescent="0.3">
      <c r="A588" s="8"/>
      <c r="B588" s="8"/>
      <c r="C588" s="8"/>
      <c r="D588" s="8"/>
      <c r="E588" s="8"/>
      <c r="F588" s="8"/>
      <c r="G588" s="21"/>
      <c r="H588" s="12"/>
      <c r="I588" s="12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idden="1" x14ac:dyDescent="0.3">
      <c r="A589" s="8"/>
      <c r="B589" s="8"/>
      <c r="C589" s="8"/>
      <c r="D589" s="8"/>
      <c r="E589" s="8"/>
      <c r="F589" s="8"/>
      <c r="G589" s="21"/>
      <c r="H589" s="12"/>
      <c r="I589" s="12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idden="1" x14ac:dyDescent="0.3">
      <c r="A590" s="8"/>
      <c r="B590" s="8"/>
      <c r="C590" s="8"/>
      <c r="D590" s="8"/>
      <c r="E590" s="8"/>
      <c r="F590" s="8"/>
      <c r="G590" s="21"/>
      <c r="H590" s="12"/>
      <c r="I590" s="12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idden="1" x14ac:dyDescent="0.3">
      <c r="A591" s="8"/>
      <c r="B591" s="8"/>
      <c r="C591" s="8"/>
      <c r="D591" s="8"/>
      <c r="E591" s="8"/>
      <c r="F591" s="8"/>
      <c r="G591" s="21"/>
      <c r="H591" s="12"/>
      <c r="I591" s="12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idden="1" x14ac:dyDescent="0.3">
      <c r="A592" s="8"/>
      <c r="B592" s="8"/>
      <c r="C592" s="8"/>
      <c r="D592" s="8"/>
      <c r="E592" s="8"/>
      <c r="F592" s="8"/>
      <c r="G592" s="21"/>
      <c r="H592" s="12"/>
      <c r="I592" s="12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idden="1" x14ac:dyDescent="0.3">
      <c r="A593" s="8"/>
      <c r="B593" s="8"/>
      <c r="C593" s="8"/>
      <c r="D593" s="8"/>
      <c r="E593" s="8"/>
      <c r="F593" s="8"/>
      <c r="G593" s="21"/>
      <c r="H593" s="12"/>
      <c r="I593" s="12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idden="1" x14ac:dyDescent="0.3">
      <c r="A594" s="8"/>
      <c r="B594" s="8"/>
      <c r="C594" s="8"/>
      <c r="D594" s="8"/>
      <c r="E594" s="8"/>
      <c r="F594" s="8"/>
      <c r="G594" s="21"/>
      <c r="H594" s="12"/>
      <c r="I594" s="12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idden="1" x14ac:dyDescent="0.3">
      <c r="A595" s="8"/>
      <c r="B595" s="8"/>
      <c r="C595" s="8"/>
      <c r="D595" s="8"/>
      <c r="E595" s="8"/>
      <c r="F595" s="8"/>
      <c r="G595" s="21"/>
      <c r="H595" s="12"/>
      <c r="I595" s="12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idden="1" x14ac:dyDescent="0.3">
      <c r="A596" s="8"/>
      <c r="B596" s="8"/>
      <c r="C596" s="8"/>
      <c r="D596" s="8"/>
      <c r="E596" s="8"/>
      <c r="F596" s="8"/>
      <c r="G596" s="21"/>
      <c r="H596" s="12"/>
      <c r="I596" s="12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idden="1" x14ac:dyDescent="0.3">
      <c r="A597" s="8"/>
      <c r="B597" s="8"/>
      <c r="C597" s="8"/>
      <c r="D597" s="8"/>
      <c r="E597" s="8"/>
      <c r="F597" s="8"/>
      <c r="G597" s="21"/>
      <c r="H597" s="12"/>
      <c r="I597" s="12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idden="1" x14ac:dyDescent="0.3">
      <c r="A598" s="8"/>
      <c r="B598" s="8"/>
      <c r="C598" s="8"/>
      <c r="D598" s="8"/>
      <c r="E598" s="8"/>
      <c r="F598" s="8"/>
      <c r="G598" s="21"/>
      <c r="H598" s="12"/>
      <c r="I598" s="12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idden="1" x14ac:dyDescent="0.3">
      <c r="A599" s="8"/>
      <c r="B599" s="8"/>
      <c r="C599" s="8"/>
      <c r="D599" s="8"/>
      <c r="E599" s="8"/>
      <c r="F599" s="8"/>
      <c r="G599" s="21"/>
      <c r="H599" s="12"/>
      <c r="I599" s="12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idden="1" x14ac:dyDescent="0.3">
      <c r="A600" s="8"/>
      <c r="B600" s="8"/>
      <c r="C600" s="8"/>
      <c r="D600" s="8"/>
      <c r="E600" s="8"/>
      <c r="F600" s="8"/>
      <c r="G600" s="21"/>
      <c r="H600" s="12"/>
      <c r="I600" s="12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idden="1" x14ac:dyDescent="0.3">
      <c r="A601" s="8"/>
      <c r="B601" s="8"/>
      <c r="C601" s="8"/>
      <c r="D601" s="8"/>
      <c r="E601" s="8"/>
      <c r="F601" s="8"/>
      <c r="G601" s="21"/>
      <c r="H601" s="12"/>
      <c r="I601" s="12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idden="1" x14ac:dyDescent="0.3">
      <c r="A602" s="8"/>
      <c r="B602" s="8"/>
      <c r="C602" s="8"/>
      <c r="D602" s="8"/>
      <c r="E602" s="8"/>
      <c r="F602" s="8"/>
      <c r="G602" s="21"/>
      <c r="H602" s="12"/>
      <c r="I602" s="12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idden="1" x14ac:dyDescent="0.3">
      <c r="A603" s="8"/>
      <c r="B603" s="8"/>
      <c r="C603" s="8"/>
      <c r="D603" s="8"/>
      <c r="E603" s="8"/>
      <c r="F603" s="8"/>
      <c r="G603" s="21"/>
      <c r="H603" s="12"/>
      <c r="I603" s="12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idden="1" x14ac:dyDescent="0.3">
      <c r="A604" s="8"/>
      <c r="B604" s="8"/>
      <c r="C604" s="8"/>
      <c r="D604" s="8"/>
      <c r="E604" s="8"/>
      <c r="F604" s="8"/>
      <c r="G604" s="21"/>
      <c r="H604" s="12"/>
      <c r="I604" s="12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idden="1" x14ac:dyDescent="0.3">
      <c r="A605" s="8"/>
      <c r="B605" s="8"/>
      <c r="C605" s="8"/>
      <c r="D605" s="8"/>
      <c r="E605" s="8"/>
      <c r="F605" s="8"/>
      <c r="G605" s="21"/>
      <c r="H605" s="12"/>
      <c r="I605" s="12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idden="1" x14ac:dyDescent="0.3">
      <c r="A606" s="8"/>
      <c r="B606" s="8"/>
      <c r="C606" s="8"/>
      <c r="D606" s="8"/>
      <c r="E606" s="8"/>
      <c r="F606" s="8"/>
      <c r="G606" s="21"/>
      <c r="H606" s="12"/>
      <c r="I606" s="12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idden="1" x14ac:dyDescent="0.3">
      <c r="A607" s="8"/>
      <c r="B607" s="8"/>
      <c r="C607" s="8"/>
      <c r="D607" s="8"/>
      <c r="E607" s="8"/>
      <c r="F607" s="8"/>
      <c r="G607" s="21"/>
      <c r="H607" s="12"/>
      <c r="I607" s="12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idden="1" x14ac:dyDescent="0.3">
      <c r="A608" s="8"/>
      <c r="B608" s="8"/>
      <c r="C608" s="8"/>
      <c r="D608" s="8"/>
      <c r="E608" s="8"/>
      <c r="F608" s="8"/>
      <c r="G608" s="21"/>
      <c r="H608" s="12"/>
      <c r="I608" s="12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idden="1" x14ac:dyDescent="0.3">
      <c r="A609" s="8"/>
      <c r="B609" s="8"/>
      <c r="C609" s="8"/>
      <c r="D609" s="8"/>
      <c r="E609" s="8"/>
      <c r="F609" s="8"/>
      <c r="G609" s="21"/>
      <c r="H609" s="12"/>
      <c r="I609" s="12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idden="1" x14ac:dyDescent="0.3">
      <c r="A610" s="8"/>
      <c r="B610" s="8"/>
      <c r="C610" s="8"/>
      <c r="D610" s="8"/>
      <c r="E610" s="8"/>
      <c r="F610" s="8"/>
      <c r="G610" s="21"/>
      <c r="H610" s="12"/>
      <c r="I610" s="12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idden="1" x14ac:dyDescent="0.3">
      <c r="A611" s="8"/>
      <c r="B611" s="8"/>
      <c r="C611" s="8"/>
      <c r="D611" s="8"/>
      <c r="E611" s="8"/>
      <c r="F611" s="8"/>
      <c r="G611" s="21"/>
      <c r="H611" s="12"/>
      <c r="I611" s="12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idden="1" x14ac:dyDescent="0.3">
      <c r="A612" s="8"/>
      <c r="B612" s="8"/>
      <c r="C612" s="8"/>
      <c r="D612" s="8"/>
      <c r="E612" s="8"/>
      <c r="F612" s="8"/>
      <c r="G612" s="21"/>
      <c r="H612" s="12"/>
      <c r="I612" s="12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idden="1" x14ac:dyDescent="0.3">
      <c r="A613" s="8"/>
      <c r="B613" s="8"/>
      <c r="C613" s="8"/>
      <c r="D613" s="8"/>
      <c r="E613" s="8"/>
      <c r="F613" s="8"/>
      <c r="G613" s="21"/>
      <c r="H613" s="12"/>
      <c r="I613" s="12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idden="1" x14ac:dyDescent="0.3">
      <c r="A614" s="8"/>
      <c r="B614" s="8"/>
      <c r="C614" s="8"/>
      <c r="D614" s="8"/>
      <c r="E614" s="8"/>
      <c r="F614" s="8"/>
      <c r="G614" s="21"/>
      <c r="H614" s="12"/>
      <c r="I614" s="12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idden="1" x14ac:dyDescent="0.3">
      <c r="A615" s="8"/>
      <c r="B615" s="8"/>
      <c r="C615" s="8"/>
      <c r="D615" s="8"/>
      <c r="E615" s="8"/>
      <c r="F615" s="8"/>
      <c r="G615" s="21"/>
      <c r="H615" s="12"/>
      <c r="I615" s="12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idden="1" x14ac:dyDescent="0.3">
      <c r="A616" s="8"/>
      <c r="B616" s="8"/>
      <c r="C616" s="8"/>
      <c r="D616" s="8"/>
      <c r="E616" s="8"/>
      <c r="F616" s="8"/>
      <c r="G616" s="21"/>
      <c r="H616" s="12"/>
      <c r="I616" s="12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idden="1" x14ac:dyDescent="0.3">
      <c r="A617" s="8"/>
      <c r="B617" s="8"/>
      <c r="C617" s="8"/>
      <c r="D617" s="8"/>
      <c r="E617" s="8"/>
      <c r="F617" s="8"/>
      <c r="G617" s="21"/>
      <c r="H617" s="12"/>
      <c r="I617" s="12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idden="1" x14ac:dyDescent="0.3">
      <c r="A618" s="8"/>
      <c r="B618" s="8"/>
      <c r="C618" s="8"/>
      <c r="D618" s="8"/>
      <c r="E618" s="8"/>
      <c r="F618" s="8"/>
      <c r="G618" s="21"/>
      <c r="H618" s="12"/>
      <c r="I618" s="12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idden="1" x14ac:dyDescent="0.3">
      <c r="A619" s="8"/>
      <c r="B619" s="8"/>
      <c r="C619" s="8"/>
      <c r="D619" s="8"/>
      <c r="E619" s="8"/>
      <c r="F619" s="8"/>
      <c r="G619" s="21"/>
      <c r="H619" s="12"/>
      <c r="I619" s="12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idden="1" x14ac:dyDescent="0.3">
      <c r="A620" s="8"/>
      <c r="B620" s="8"/>
      <c r="C620" s="8"/>
      <c r="D620" s="8"/>
      <c r="E620" s="8"/>
      <c r="F620" s="8"/>
      <c r="G620" s="21"/>
      <c r="H620" s="12"/>
      <c r="I620" s="12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idden="1" x14ac:dyDescent="0.3">
      <c r="A621" s="8"/>
      <c r="B621" s="8"/>
      <c r="C621" s="8"/>
      <c r="D621" s="8"/>
      <c r="E621" s="8"/>
      <c r="F621" s="8"/>
      <c r="G621" s="21"/>
      <c r="H621" s="12"/>
      <c r="I621" s="12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idden="1" x14ac:dyDescent="0.3">
      <c r="A622" s="8"/>
      <c r="B622" s="8"/>
      <c r="C622" s="8"/>
      <c r="D622" s="8"/>
      <c r="E622" s="8"/>
      <c r="F622" s="8"/>
      <c r="G622" s="21"/>
      <c r="H622" s="12"/>
      <c r="I622" s="12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idden="1" x14ac:dyDescent="0.3">
      <c r="A623" s="8"/>
      <c r="B623" s="8"/>
      <c r="C623" s="8"/>
      <c r="D623" s="8"/>
      <c r="E623" s="8"/>
      <c r="F623" s="8"/>
      <c r="G623" s="21"/>
      <c r="H623" s="12"/>
      <c r="I623" s="12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idden="1" x14ac:dyDescent="0.3">
      <c r="A624" s="8"/>
      <c r="B624" s="8"/>
      <c r="C624" s="8"/>
      <c r="D624" s="8"/>
      <c r="E624" s="8"/>
      <c r="F624" s="8"/>
      <c r="G624" s="21"/>
      <c r="H624" s="12"/>
      <c r="I624" s="12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idden="1" x14ac:dyDescent="0.3">
      <c r="A625" s="8"/>
      <c r="B625" s="8"/>
      <c r="C625" s="8"/>
      <c r="D625" s="8"/>
      <c r="E625" s="8"/>
      <c r="F625" s="8"/>
      <c r="G625" s="21"/>
      <c r="H625" s="12"/>
      <c r="I625" s="12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idden="1" x14ac:dyDescent="0.3">
      <c r="A626" s="8"/>
      <c r="B626" s="8"/>
      <c r="C626" s="8"/>
      <c r="D626" s="8"/>
      <c r="E626" s="8"/>
      <c r="F626" s="8"/>
      <c r="G626" s="21"/>
      <c r="H626" s="12"/>
      <c r="I626" s="12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idden="1" x14ac:dyDescent="0.3">
      <c r="A627" s="8"/>
      <c r="B627" s="8"/>
      <c r="C627" s="8"/>
      <c r="D627" s="8"/>
      <c r="E627" s="8"/>
      <c r="F627" s="8"/>
      <c r="G627" s="21"/>
      <c r="H627" s="12"/>
      <c r="I627" s="12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idden="1" x14ac:dyDescent="0.3">
      <c r="A628" s="8"/>
      <c r="B628" s="8"/>
      <c r="C628" s="8"/>
      <c r="D628" s="8"/>
      <c r="E628" s="8"/>
      <c r="F628" s="8"/>
      <c r="G628" s="21"/>
      <c r="H628" s="12"/>
      <c r="I628" s="12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idden="1" x14ac:dyDescent="0.3">
      <c r="A629" s="8"/>
      <c r="B629" s="8"/>
      <c r="C629" s="8"/>
      <c r="D629" s="8"/>
      <c r="E629" s="8"/>
      <c r="F629" s="8"/>
      <c r="G629" s="21"/>
      <c r="H629" s="12"/>
      <c r="I629" s="12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idden="1" x14ac:dyDescent="0.3">
      <c r="A630" s="8"/>
      <c r="B630" s="8"/>
      <c r="C630" s="8"/>
      <c r="D630" s="8"/>
      <c r="E630" s="8"/>
      <c r="F630" s="8"/>
      <c r="G630" s="21"/>
      <c r="H630" s="12"/>
      <c r="I630" s="12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idden="1" x14ac:dyDescent="0.3">
      <c r="A631" s="8"/>
      <c r="B631" s="8"/>
      <c r="C631" s="8"/>
      <c r="D631" s="8"/>
      <c r="E631" s="8"/>
      <c r="F631" s="8"/>
      <c r="G631" s="21"/>
      <c r="H631" s="12"/>
      <c r="I631" s="12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idden="1" x14ac:dyDescent="0.3">
      <c r="A632" s="8"/>
      <c r="B632" s="8"/>
      <c r="C632" s="8"/>
      <c r="D632" s="8"/>
      <c r="E632" s="8"/>
      <c r="F632" s="8"/>
      <c r="G632" s="21"/>
      <c r="H632" s="12"/>
      <c r="I632" s="12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idden="1" x14ac:dyDescent="0.3">
      <c r="A633" s="8"/>
      <c r="B633" s="8"/>
      <c r="C633" s="8"/>
      <c r="D633" s="8"/>
      <c r="E633" s="8"/>
      <c r="F633" s="8"/>
      <c r="G633" s="21"/>
      <c r="H633" s="12"/>
      <c r="I633" s="12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idden="1" x14ac:dyDescent="0.3">
      <c r="A634" s="8"/>
      <c r="B634" s="8"/>
      <c r="C634" s="8"/>
      <c r="D634" s="8"/>
      <c r="E634" s="8"/>
      <c r="F634" s="8"/>
      <c r="G634" s="21"/>
      <c r="H634" s="12"/>
      <c r="I634" s="12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idden="1" x14ac:dyDescent="0.3">
      <c r="A635" s="8"/>
      <c r="B635" s="8"/>
      <c r="C635" s="8"/>
      <c r="D635" s="8"/>
      <c r="E635" s="8"/>
      <c r="F635" s="8"/>
      <c r="G635" s="21"/>
      <c r="H635" s="12"/>
      <c r="I635" s="12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idden="1" x14ac:dyDescent="0.3">
      <c r="A636" s="8"/>
      <c r="B636" s="8"/>
      <c r="C636" s="8"/>
      <c r="D636" s="8"/>
      <c r="E636" s="8"/>
      <c r="F636" s="8"/>
      <c r="G636" s="21"/>
      <c r="H636" s="12"/>
      <c r="I636" s="12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idden="1" x14ac:dyDescent="0.3">
      <c r="A637" s="8"/>
      <c r="B637" s="8"/>
      <c r="C637" s="8"/>
      <c r="D637" s="8"/>
      <c r="E637" s="8"/>
      <c r="F637" s="8"/>
      <c r="G637" s="21"/>
      <c r="H637" s="12"/>
      <c r="I637" s="12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idden="1" x14ac:dyDescent="0.3">
      <c r="A638" s="8"/>
      <c r="B638" s="8"/>
      <c r="C638" s="8"/>
      <c r="D638" s="8"/>
      <c r="E638" s="8"/>
      <c r="F638" s="8"/>
      <c r="G638" s="21"/>
      <c r="H638" s="12"/>
      <c r="I638" s="12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idden="1" x14ac:dyDescent="0.3">
      <c r="A639" s="8"/>
      <c r="B639" s="8"/>
      <c r="C639" s="8"/>
      <c r="D639" s="8"/>
      <c r="E639" s="8"/>
      <c r="F639" s="8"/>
      <c r="G639" s="21"/>
      <c r="H639" s="12"/>
      <c r="I639" s="12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idden="1" x14ac:dyDescent="0.3">
      <c r="A640" s="8"/>
      <c r="B640" s="8"/>
      <c r="C640" s="8"/>
      <c r="D640" s="8"/>
      <c r="E640" s="8"/>
      <c r="F640" s="8"/>
      <c r="G640" s="21"/>
      <c r="H640" s="12"/>
      <c r="I640" s="12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idden="1" x14ac:dyDescent="0.3">
      <c r="A641" s="8"/>
      <c r="B641" s="8"/>
      <c r="C641" s="8"/>
      <c r="D641" s="8"/>
      <c r="E641" s="8"/>
      <c r="F641" s="8"/>
      <c r="G641" s="21"/>
      <c r="H641" s="12"/>
      <c r="I641" s="12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idden="1" x14ac:dyDescent="0.3">
      <c r="A642" s="8"/>
      <c r="B642" s="8"/>
      <c r="C642" s="8"/>
      <c r="D642" s="8"/>
      <c r="E642" s="8"/>
      <c r="F642" s="8"/>
      <c r="G642" s="21"/>
      <c r="H642" s="12"/>
      <c r="I642" s="12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idden="1" x14ac:dyDescent="0.3">
      <c r="A643" s="8"/>
      <c r="B643" s="8"/>
      <c r="C643" s="8"/>
      <c r="D643" s="8"/>
      <c r="E643" s="8"/>
      <c r="F643" s="8"/>
      <c r="G643" s="21"/>
      <c r="H643" s="12"/>
      <c r="I643" s="12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idden="1" x14ac:dyDescent="0.3">
      <c r="A644" s="8"/>
      <c r="B644" s="8"/>
      <c r="C644" s="8"/>
      <c r="D644" s="8"/>
      <c r="E644" s="8"/>
      <c r="F644" s="8"/>
      <c r="G644" s="21"/>
      <c r="H644" s="12"/>
      <c r="I644" s="12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idden="1" x14ac:dyDescent="0.3">
      <c r="A645" s="8"/>
      <c r="B645" s="8"/>
      <c r="C645" s="8"/>
      <c r="D645" s="8"/>
      <c r="E645" s="8"/>
      <c r="F645" s="8"/>
      <c r="G645" s="21"/>
      <c r="H645" s="12"/>
      <c r="I645" s="12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idden="1" x14ac:dyDescent="0.3">
      <c r="A646" s="8"/>
      <c r="B646" s="8"/>
      <c r="C646" s="8"/>
      <c r="D646" s="8"/>
      <c r="E646" s="8"/>
      <c r="F646" s="8"/>
      <c r="G646" s="21"/>
      <c r="H646" s="12"/>
      <c r="I646" s="12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idden="1" x14ac:dyDescent="0.3">
      <c r="A647" s="8"/>
      <c r="B647" s="8"/>
      <c r="C647" s="8"/>
      <c r="D647" s="8"/>
      <c r="E647" s="8"/>
      <c r="F647" s="8"/>
      <c r="G647" s="21"/>
      <c r="H647" s="12"/>
      <c r="I647" s="12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idden="1" x14ac:dyDescent="0.3">
      <c r="A648" s="8"/>
      <c r="B648" s="8"/>
      <c r="C648" s="8"/>
      <c r="D648" s="8"/>
      <c r="E648" s="8"/>
      <c r="F648" s="8"/>
      <c r="G648" s="21"/>
      <c r="H648" s="12"/>
      <c r="I648" s="12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idden="1" x14ac:dyDescent="0.3">
      <c r="A649" s="8"/>
      <c r="B649" s="8"/>
      <c r="C649" s="8"/>
      <c r="D649" s="8"/>
      <c r="E649" s="8"/>
      <c r="F649" s="8"/>
      <c r="G649" s="21"/>
      <c r="H649" s="12"/>
      <c r="I649" s="12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idden="1" x14ac:dyDescent="0.3">
      <c r="A650" s="8"/>
      <c r="B650" s="8"/>
      <c r="C650" s="8"/>
      <c r="D650" s="8"/>
      <c r="E650" s="8"/>
      <c r="F650" s="8"/>
      <c r="G650" s="21"/>
      <c r="H650" s="12"/>
      <c r="I650" s="12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idden="1" x14ac:dyDescent="0.3">
      <c r="A651" s="8"/>
      <c r="B651" s="8"/>
      <c r="C651" s="8"/>
      <c r="D651" s="8"/>
      <c r="E651" s="8"/>
      <c r="F651" s="8"/>
      <c r="G651" s="21"/>
      <c r="H651" s="12"/>
      <c r="I651" s="12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idden="1" x14ac:dyDescent="0.3">
      <c r="A652" s="8"/>
      <c r="B652" s="8"/>
      <c r="C652" s="8"/>
      <c r="D652" s="8"/>
      <c r="E652" s="8"/>
      <c r="F652" s="8"/>
      <c r="G652" s="21"/>
      <c r="H652" s="12"/>
      <c r="I652" s="12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idden="1" x14ac:dyDescent="0.3">
      <c r="A653" s="8"/>
      <c r="B653" s="8"/>
      <c r="C653" s="8"/>
      <c r="D653" s="8"/>
      <c r="E653" s="8"/>
      <c r="F653" s="8"/>
      <c r="G653" s="21"/>
      <c r="H653" s="12"/>
      <c r="I653" s="12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idden="1" x14ac:dyDescent="0.3">
      <c r="A654" s="8"/>
      <c r="B654" s="8"/>
      <c r="C654" s="8"/>
      <c r="D654" s="8"/>
      <c r="E654" s="8"/>
      <c r="F654" s="8"/>
      <c r="G654" s="21"/>
      <c r="H654" s="12"/>
      <c r="I654" s="12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idden="1" x14ac:dyDescent="0.3">
      <c r="A655" s="8"/>
      <c r="B655" s="8"/>
      <c r="C655" s="8"/>
      <c r="D655" s="8"/>
      <c r="E655" s="8"/>
      <c r="F655" s="8"/>
      <c r="G655" s="21"/>
      <c r="H655" s="12"/>
      <c r="I655" s="12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idden="1" x14ac:dyDescent="0.3">
      <c r="A656" s="8"/>
      <c r="B656" s="8"/>
      <c r="C656" s="8"/>
      <c r="D656" s="8"/>
      <c r="E656" s="8"/>
      <c r="F656" s="8"/>
      <c r="G656" s="21"/>
      <c r="H656" s="12"/>
      <c r="I656" s="12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idden="1" x14ac:dyDescent="0.3">
      <c r="A657" s="8"/>
      <c r="B657" s="8"/>
      <c r="C657" s="8"/>
      <c r="D657" s="8"/>
      <c r="E657" s="8"/>
      <c r="F657" s="8"/>
      <c r="G657" s="21"/>
      <c r="H657" s="12"/>
      <c r="I657" s="12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idden="1" x14ac:dyDescent="0.3">
      <c r="A658" s="8"/>
      <c r="B658" s="8"/>
      <c r="C658" s="8"/>
      <c r="D658" s="8"/>
      <c r="E658" s="8"/>
      <c r="F658" s="8"/>
      <c r="G658" s="21"/>
      <c r="H658" s="12"/>
      <c r="I658" s="12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idden="1" x14ac:dyDescent="0.3">
      <c r="A659" s="8"/>
      <c r="B659" s="8"/>
      <c r="C659" s="8"/>
      <c r="D659" s="8"/>
      <c r="E659" s="8"/>
      <c r="F659" s="8"/>
      <c r="G659" s="21"/>
      <c r="H659" s="12"/>
      <c r="I659" s="12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idden="1" x14ac:dyDescent="0.3">
      <c r="A660" s="8"/>
      <c r="B660" s="8"/>
      <c r="C660" s="8"/>
      <c r="D660" s="8"/>
      <c r="E660" s="8"/>
      <c r="F660" s="8"/>
      <c r="G660" s="21"/>
      <c r="H660" s="12"/>
      <c r="I660" s="12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idden="1" x14ac:dyDescent="0.3">
      <c r="A661" s="8"/>
      <c r="B661" s="8"/>
      <c r="C661" s="8"/>
      <c r="D661" s="8"/>
      <c r="E661" s="8"/>
      <c r="F661" s="8"/>
      <c r="G661" s="21"/>
      <c r="H661" s="12"/>
      <c r="I661" s="12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idden="1" x14ac:dyDescent="0.3">
      <c r="A662" s="8"/>
      <c r="B662" s="8"/>
      <c r="C662" s="8"/>
      <c r="D662" s="8"/>
      <c r="E662" s="8"/>
      <c r="F662" s="8"/>
      <c r="G662" s="21"/>
      <c r="H662" s="12"/>
      <c r="I662" s="12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idden="1" x14ac:dyDescent="0.3">
      <c r="A663" s="8"/>
      <c r="B663" s="8"/>
      <c r="C663" s="8"/>
      <c r="D663" s="8"/>
      <c r="E663" s="8"/>
      <c r="F663" s="8"/>
      <c r="G663" s="21"/>
      <c r="H663" s="12"/>
      <c r="I663" s="12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idden="1" x14ac:dyDescent="0.3">
      <c r="A664" s="8"/>
      <c r="B664" s="8"/>
      <c r="C664" s="8"/>
      <c r="D664" s="8"/>
      <c r="E664" s="8"/>
      <c r="F664" s="8"/>
      <c r="G664" s="21"/>
      <c r="H664" s="12"/>
      <c r="I664" s="12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idden="1" x14ac:dyDescent="0.3">
      <c r="A665" s="8"/>
      <c r="B665" s="8"/>
      <c r="C665" s="8"/>
      <c r="D665" s="8"/>
      <c r="E665" s="8"/>
      <c r="F665" s="8"/>
      <c r="G665" s="21"/>
      <c r="H665" s="12"/>
      <c r="I665" s="12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idden="1" x14ac:dyDescent="0.3">
      <c r="A666" s="8"/>
      <c r="B666" s="8"/>
      <c r="C666" s="8"/>
      <c r="D666" s="8"/>
      <c r="E666" s="8"/>
      <c r="F666" s="8"/>
      <c r="G666" s="21"/>
      <c r="H666" s="12"/>
      <c r="I666" s="12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idden="1" x14ac:dyDescent="0.3">
      <c r="A667" s="8"/>
      <c r="B667" s="8"/>
      <c r="C667" s="8"/>
      <c r="D667" s="8"/>
      <c r="E667" s="8"/>
      <c r="F667" s="8"/>
      <c r="G667" s="21"/>
      <c r="H667" s="12"/>
      <c r="I667" s="12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idden="1" x14ac:dyDescent="0.3">
      <c r="A668" s="8"/>
      <c r="B668" s="8"/>
      <c r="C668" s="8"/>
      <c r="D668" s="8"/>
      <c r="E668" s="8"/>
      <c r="F668" s="8"/>
      <c r="G668" s="21"/>
      <c r="H668" s="12"/>
      <c r="I668" s="12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idden="1" x14ac:dyDescent="0.3">
      <c r="A669" s="8"/>
      <c r="B669" s="8"/>
      <c r="C669" s="8"/>
      <c r="D669" s="8"/>
      <c r="E669" s="8"/>
      <c r="F669" s="8"/>
      <c r="G669" s="21"/>
      <c r="H669" s="12"/>
      <c r="I669" s="12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idden="1" x14ac:dyDescent="0.3">
      <c r="A670" s="8"/>
      <c r="B670" s="8"/>
      <c r="C670" s="8"/>
      <c r="D670" s="8"/>
      <c r="E670" s="8"/>
      <c r="F670" s="8"/>
      <c r="G670" s="21"/>
      <c r="H670" s="12"/>
      <c r="I670" s="12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idden="1" x14ac:dyDescent="0.3">
      <c r="A671" s="8"/>
      <c r="B671" s="8"/>
      <c r="C671" s="8"/>
      <c r="D671" s="8"/>
      <c r="E671" s="8"/>
      <c r="F671" s="8"/>
      <c r="G671" s="21"/>
      <c r="H671" s="12"/>
      <c r="I671" s="12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idden="1" x14ac:dyDescent="0.3">
      <c r="A672" s="8"/>
      <c r="B672" s="8"/>
      <c r="C672" s="8"/>
      <c r="D672" s="8"/>
      <c r="E672" s="8"/>
      <c r="F672" s="8"/>
      <c r="G672" s="21"/>
      <c r="H672" s="12"/>
      <c r="I672" s="12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idden="1" x14ac:dyDescent="0.3">
      <c r="A673" s="8"/>
      <c r="B673" s="8"/>
      <c r="C673" s="8"/>
      <c r="D673" s="8"/>
      <c r="E673" s="8"/>
      <c r="F673" s="8"/>
      <c r="G673" s="21"/>
      <c r="H673" s="12"/>
      <c r="I673" s="12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idden="1" x14ac:dyDescent="0.3">
      <c r="A674" s="8"/>
      <c r="B674" s="8"/>
      <c r="C674" s="8"/>
      <c r="D674" s="8"/>
      <c r="E674" s="8"/>
      <c r="F674" s="8"/>
      <c r="G674" s="21"/>
      <c r="H674" s="12"/>
      <c r="I674" s="12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idden="1" x14ac:dyDescent="0.3">
      <c r="A675" s="8"/>
      <c r="B675" s="8"/>
      <c r="C675" s="8"/>
      <c r="D675" s="8"/>
      <c r="E675" s="8"/>
      <c r="F675" s="8"/>
      <c r="G675" s="21"/>
      <c r="H675" s="12"/>
      <c r="I675" s="12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idden="1" x14ac:dyDescent="0.3">
      <c r="A676" s="8"/>
      <c r="B676" s="8"/>
      <c r="C676" s="8"/>
      <c r="D676" s="8"/>
      <c r="E676" s="8"/>
      <c r="F676" s="8"/>
      <c r="G676" s="21"/>
      <c r="H676" s="12"/>
      <c r="I676" s="12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idden="1" x14ac:dyDescent="0.3">
      <c r="A677" s="8"/>
      <c r="B677" s="8"/>
      <c r="C677" s="8"/>
      <c r="D677" s="8"/>
      <c r="E677" s="8"/>
      <c r="F677" s="8"/>
      <c r="G677" s="21"/>
      <c r="H677" s="12"/>
      <c r="I677" s="12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idden="1" x14ac:dyDescent="0.3">
      <c r="A678" s="8"/>
      <c r="B678" s="8"/>
      <c r="C678" s="8"/>
      <c r="D678" s="8"/>
      <c r="E678" s="8"/>
      <c r="F678" s="8"/>
      <c r="G678" s="21"/>
      <c r="H678" s="12"/>
      <c r="I678" s="12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idden="1" x14ac:dyDescent="0.3">
      <c r="A679" s="8"/>
      <c r="B679" s="8"/>
      <c r="C679" s="8"/>
      <c r="D679" s="8"/>
      <c r="E679" s="8"/>
      <c r="F679" s="8"/>
      <c r="G679" s="21"/>
      <c r="H679" s="12"/>
      <c r="I679" s="12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idden="1" x14ac:dyDescent="0.3">
      <c r="G680" s="22"/>
      <c r="H680" s="6"/>
      <c r="I680" s="6"/>
    </row>
    <row r="681" spans="1:26" hidden="1" x14ac:dyDescent="0.3">
      <c r="G681" s="22"/>
      <c r="H681" s="6"/>
      <c r="I681" s="6"/>
    </row>
    <row r="682" spans="1:26" hidden="1" x14ac:dyDescent="0.3">
      <c r="G682" s="22"/>
      <c r="H682" s="6"/>
      <c r="I682" s="6"/>
    </row>
    <row r="683" spans="1:26" hidden="1" x14ac:dyDescent="0.3">
      <c r="G683" s="22"/>
      <c r="H683" s="6"/>
      <c r="I683" s="6"/>
    </row>
    <row r="684" spans="1:26" hidden="1" x14ac:dyDescent="0.3">
      <c r="G684" s="22"/>
      <c r="H684" s="6"/>
      <c r="I684" s="6"/>
    </row>
    <row r="685" spans="1:26" hidden="1" x14ac:dyDescent="0.3">
      <c r="G685" s="22"/>
      <c r="H685" s="6"/>
      <c r="I685" s="6"/>
    </row>
    <row r="686" spans="1:26" hidden="1" x14ac:dyDescent="0.3">
      <c r="G686" s="22"/>
      <c r="H686" s="6"/>
      <c r="I686" s="6"/>
    </row>
    <row r="687" spans="1:26" hidden="1" x14ac:dyDescent="0.3">
      <c r="G687" s="22"/>
      <c r="H687" s="6"/>
      <c r="I687" s="6"/>
    </row>
    <row r="688" spans="1:26" hidden="1" x14ac:dyDescent="0.3">
      <c r="G688" s="22"/>
      <c r="H688" s="6"/>
      <c r="I688" s="6"/>
    </row>
    <row r="689" spans="7:9" hidden="1" x14ac:dyDescent="0.3">
      <c r="G689" s="22"/>
      <c r="H689" s="6"/>
      <c r="I689" s="6"/>
    </row>
    <row r="690" spans="7:9" hidden="1" x14ac:dyDescent="0.3">
      <c r="G690" s="22"/>
      <c r="H690" s="6"/>
      <c r="I690" s="6"/>
    </row>
    <row r="691" spans="7:9" hidden="1" x14ac:dyDescent="0.3">
      <c r="G691" s="22"/>
      <c r="H691" s="6"/>
      <c r="I691" s="6"/>
    </row>
    <row r="692" spans="7:9" hidden="1" x14ac:dyDescent="0.3">
      <c r="G692" s="22"/>
      <c r="H692" s="6"/>
      <c r="I692" s="6"/>
    </row>
    <row r="693" spans="7:9" hidden="1" x14ac:dyDescent="0.3">
      <c r="G693" s="22"/>
      <c r="H693" s="6"/>
      <c r="I693" s="6"/>
    </row>
    <row r="694" spans="7:9" hidden="1" x14ac:dyDescent="0.3">
      <c r="G694" s="22"/>
      <c r="H694" s="6"/>
      <c r="I694" s="6"/>
    </row>
    <row r="695" spans="7:9" hidden="1" x14ac:dyDescent="0.3">
      <c r="G695" s="22"/>
      <c r="H695" s="6"/>
      <c r="I695" s="6"/>
    </row>
    <row r="696" spans="7:9" hidden="1" x14ac:dyDescent="0.3">
      <c r="G696" s="22"/>
      <c r="H696" s="6"/>
      <c r="I696" s="6"/>
    </row>
    <row r="697" spans="7:9" hidden="1" x14ac:dyDescent="0.3">
      <c r="G697" s="22"/>
      <c r="H697" s="6"/>
      <c r="I697" s="6"/>
    </row>
    <row r="698" spans="7:9" hidden="1" x14ac:dyDescent="0.3">
      <c r="G698" s="22"/>
      <c r="H698" s="6"/>
      <c r="I698" s="6"/>
    </row>
    <row r="699" spans="7:9" hidden="1" x14ac:dyDescent="0.3">
      <c r="G699" s="22"/>
      <c r="H699" s="6"/>
      <c r="I699" s="6"/>
    </row>
    <row r="700" spans="7:9" hidden="1" x14ac:dyDescent="0.3">
      <c r="G700" s="22"/>
      <c r="H700" s="6"/>
      <c r="I700" s="6"/>
    </row>
    <row r="701" spans="7:9" hidden="1" x14ac:dyDescent="0.3">
      <c r="G701" s="22"/>
      <c r="H701" s="6"/>
      <c r="I701" s="6"/>
    </row>
    <row r="702" spans="7:9" hidden="1" x14ac:dyDescent="0.3">
      <c r="G702" s="22"/>
      <c r="H702" s="6"/>
      <c r="I702" s="6"/>
    </row>
    <row r="703" spans="7:9" hidden="1" x14ac:dyDescent="0.3">
      <c r="G703" s="22"/>
      <c r="H703" s="6"/>
      <c r="I703" s="6"/>
    </row>
    <row r="704" spans="7:9" hidden="1" x14ac:dyDescent="0.3">
      <c r="G704" s="22"/>
      <c r="H704" s="6"/>
      <c r="I704" s="6"/>
    </row>
    <row r="705" spans="7:9" hidden="1" x14ac:dyDescent="0.3">
      <c r="G705" s="22"/>
      <c r="H705" s="6"/>
      <c r="I705" s="6"/>
    </row>
    <row r="706" spans="7:9" hidden="1" x14ac:dyDescent="0.3">
      <c r="G706" s="22"/>
      <c r="H706" s="6"/>
      <c r="I706" s="6"/>
    </row>
    <row r="707" spans="7:9" hidden="1" x14ac:dyDescent="0.3">
      <c r="G707" s="22"/>
      <c r="H707" s="6"/>
      <c r="I707" s="6"/>
    </row>
    <row r="708" spans="7:9" hidden="1" x14ac:dyDescent="0.3">
      <c r="G708" s="22"/>
      <c r="H708" s="6"/>
      <c r="I708" s="6"/>
    </row>
    <row r="709" spans="7:9" hidden="1" x14ac:dyDescent="0.3">
      <c r="G709" s="22"/>
      <c r="H709" s="6"/>
      <c r="I709" s="6"/>
    </row>
    <row r="710" spans="7:9" hidden="1" x14ac:dyDescent="0.3">
      <c r="G710" s="22"/>
      <c r="H710" s="6"/>
      <c r="I710" s="6"/>
    </row>
    <row r="711" spans="7:9" hidden="1" x14ac:dyDescent="0.3">
      <c r="G711" s="22"/>
      <c r="H711" s="6"/>
      <c r="I711" s="6"/>
    </row>
    <row r="712" spans="7:9" hidden="1" x14ac:dyDescent="0.3">
      <c r="G712" s="22"/>
      <c r="H712" s="6"/>
      <c r="I712" s="6"/>
    </row>
    <row r="713" spans="7:9" hidden="1" x14ac:dyDescent="0.3">
      <c r="G713" s="22"/>
      <c r="H713" s="6"/>
      <c r="I713" s="6"/>
    </row>
    <row r="714" spans="7:9" hidden="1" x14ac:dyDescent="0.3">
      <c r="G714" s="22"/>
      <c r="H714" s="6"/>
      <c r="I714" s="6"/>
    </row>
    <row r="715" spans="7:9" hidden="1" x14ac:dyDescent="0.3">
      <c r="G715" s="22"/>
      <c r="H715" s="6"/>
      <c r="I715" s="6"/>
    </row>
    <row r="716" spans="7:9" hidden="1" x14ac:dyDescent="0.3">
      <c r="G716" s="22"/>
      <c r="H716" s="6"/>
      <c r="I716" s="6"/>
    </row>
    <row r="717" spans="7:9" hidden="1" x14ac:dyDescent="0.3">
      <c r="G717" s="22"/>
      <c r="H717" s="6"/>
      <c r="I717" s="6"/>
    </row>
    <row r="718" spans="7:9" hidden="1" x14ac:dyDescent="0.3">
      <c r="G718" s="22"/>
      <c r="H718" s="6"/>
      <c r="I718" s="6"/>
    </row>
    <row r="719" spans="7:9" hidden="1" x14ac:dyDescent="0.3">
      <c r="G719" s="22"/>
      <c r="H719" s="6"/>
      <c r="I719" s="6"/>
    </row>
    <row r="720" spans="7:9" hidden="1" x14ac:dyDescent="0.3">
      <c r="G720" s="22"/>
      <c r="H720" s="6"/>
      <c r="I720" s="6"/>
    </row>
    <row r="721" spans="7:9" hidden="1" x14ac:dyDescent="0.3">
      <c r="G721" s="22"/>
      <c r="H721" s="6"/>
      <c r="I721" s="6"/>
    </row>
    <row r="722" spans="7:9" hidden="1" x14ac:dyDescent="0.3">
      <c r="G722" s="22"/>
      <c r="H722" s="6"/>
      <c r="I722" s="6"/>
    </row>
    <row r="723" spans="7:9" hidden="1" x14ac:dyDescent="0.3">
      <c r="G723" s="22"/>
      <c r="H723" s="6"/>
      <c r="I723" s="6"/>
    </row>
    <row r="724" spans="7:9" hidden="1" x14ac:dyDescent="0.3">
      <c r="G724" s="22"/>
      <c r="H724" s="6"/>
      <c r="I724" s="6"/>
    </row>
    <row r="725" spans="7:9" hidden="1" x14ac:dyDescent="0.3">
      <c r="G725" s="22"/>
      <c r="H725" s="6"/>
      <c r="I725" s="6"/>
    </row>
    <row r="726" spans="7:9" hidden="1" x14ac:dyDescent="0.3">
      <c r="G726" s="22"/>
      <c r="H726" s="6"/>
      <c r="I726" s="6"/>
    </row>
    <row r="727" spans="7:9" hidden="1" x14ac:dyDescent="0.3">
      <c r="G727" s="22"/>
      <c r="H727" s="6"/>
      <c r="I727" s="6"/>
    </row>
    <row r="728" spans="7:9" hidden="1" x14ac:dyDescent="0.3">
      <c r="G728" s="22"/>
      <c r="H728" s="6"/>
      <c r="I728" s="6"/>
    </row>
    <row r="729" spans="7:9" hidden="1" x14ac:dyDescent="0.3">
      <c r="G729" s="22"/>
      <c r="H729" s="6"/>
      <c r="I729" s="6"/>
    </row>
    <row r="730" spans="7:9" hidden="1" x14ac:dyDescent="0.3">
      <c r="G730" s="22"/>
      <c r="H730" s="6"/>
      <c r="I730" s="6"/>
    </row>
    <row r="731" spans="7:9" hidden="1" x14ac:dyDescent="0.3">
      <c r="G731" s="22"/>
      <c r="H731" s="6"/>
      <c r="I731" s="6"/>
    </row>
    <row r="732" spans="7:9" hidden="1" x14ac:dyDescent="0.3">
      <c r="G732" s="22"/>
      <c r="H732" s="6"/>
      <c r="I732" s="6"/>
    </row>
    <row r="733" spans="7:9" hidden="1" x14ac:dyDescent="0.3">
      <c r="G733" s="22"/>
      <c r="H733" s="6"/>
      <c r="I733" s="6"/>
    </row>
    <row r="734" spans="7:9" hidden="1" x14ac:dyDescent="0.3">
      <c r="G734" s="22"/>
      <c r="H734" s="6"/>
      <c r="I734" s="6"/>
    </row>
    <row r="735" spans="7:9" hidden="1" x14ac:dyDescent="0.3">
      <c r="G735" s="22"/>
      <c r="H735" s="6"/>
      <c r="I735" s="6"/>
    </row>
    <row r="736" spans="7:9" hidden="1" x14ac:dyDescent="0.3">
      <c r="G736" s="22"/>
      <c r="H736" s="6"/>
      <c r="I736" s="6"/>
    </row>
    <row r="737" spans="7:9" hidden="1" x14ac:dyDescent="0.3">
      <c r="G737" s="22"/>
      <c r="H737" s="6"/>
      <c r="I737" s="6"/>
    </row>
    <row r="738" spans="7:9" hidden="1" x14ac:dyDescent="0.3">
      <c r="G738" s="22"/>
      <c r="H738" s="6"/>
      <c r="I738" s="6"/>
    </row>
    <row r="1001" x14ac:dyDescent="0.3"/>
    <row r="1002" x14ac:dyDescent="0.3"/>
    <row r="1003" x14ac:dyDescent="0.3"/>
    <row r="1004" x14ac:dyDescent="0.3"/>
    <row r="1005" x14ac:dyDescent="0.3"/>
  </sheetData>
  <mergeCells count="102">
    <mergeCell ref="B1:C1"/>
    <mergeCell ref="E1:F1"/>
    <mergeCell ref="B2:V2"/>
    <mergeCell ref="B3:V3"/>
    <mergeCell ref="B7:H7"/>
    <mergeCell ref="B9:H9"/>
    <mergeCell ref="F19:H19"/>
    <mergeCell ref="F20:H20"/>
    <mergeCell ref="F21:H21"/>
    <mergeCell ref="F22:H22"/>
    <mergeCell ref="F23:H23"/>
    <mergeCell ref="F24:H24"/>
    <mergeCell ref="B11:H11"/>
    <mergeCell ref="F14:H14"/>
    <mergeCell ref="F15:H15"/>
    <mergeCell ref="F16:H16"/>
    <mergeCell ref="F17:H17"/>
    <mergeCell ref="F18:H18"/>
    <mergeCell ref="B48:E48"/>
    <mergeCell ref="F46:H46"/>
    <mergeCell ref="F47:H47"/>
    <mergeCell ref="F48:H48"/>
    <mergeCell ref="B49:I49"/>
    <mergeCell ref="F25:H25"/>
    <mergeCell ref="F26:H26"/>
    <mergeCell ref="F27:H27"/>
    <mergeCell ref="F28:G28"/>
    <mergeCell ref="F29:G29"/>
    <mergeCell ref="F30:G30"/>
    <mergeCell ref="B67:D67"/>
    <mergeCell ref="B71:V71"/>
    <mergeCell ref="H1:I1"/>
    <mergeCell ref="B73:E73"/>
    <mergeCell ref="B74:E74"/>
    <mergeCell ref="B75:E75"/>
    <mergeCell ref="I73:P73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F31:G31"/>
    <mergeCell ref="B54:C54"/>
    <mergeCell ref="B44:V44"/>
    <mergeCell ref="B46:E46"/>
    <mergeCell ref="B47:E47"/>
    <mergeCell ref="D91:E91"/>
    <mergeCell ref="D92:E92"/>
    <mergeCell ref="D93:E93"/>
    <mergeCell ref="D94:E94"/>
    <mergeCell ref="D95:E95"/>
    <mergeCell ref="D96:E96"/>
    <mergeCell ref="D130:E130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103:E103"/>
    <mergeCell ref="D104:E104"/>
    <mergeCell ref="D105:E105"/>
    <mergeCell ref="D106:E106"/>
    <mergeCell ref="D107:E107"/>
    <mergeCell ref="D108:E108"/>
    <mergeCell ref="D97:E97"/>
    <mergeCell ref="D98:E98"/>
    <mergeCell ref="D99:E99"/>
    <mergeCell ref="D100:E100"/>
    <mergeCell ref="D101:E101"/>
    <mergeCell ref="D102:E102"/>
    <mergeCell ref="D115:E115"/>
    <mergeCell ref="D116:E116"/>
    <mergeCell ref="D117:E117"/>
    <mergeCell ref="D118:E118"/>
    <mergeCell ref="D119:E119"/>
    <mergeCell ref="D129:E129"/>
    <mergeCell ref="D121:E121"/>
    <mergeCell ref="D122:E122"/>
    <mergeCell ref="D123:E123"/>
    <mergeCell ref="D124:E124"/>
    <mergeCell ref="D125:E125"/>
    <mergeCell ref="D126:E126"/>
    <mergeCell ref="D120:E120"/>
    <mergeCell ref="D109:E109"/>
    <mergeCell ref="D110:E110"/>
    <mergeCell ref="D111:E111"/>
    <mergeCell ref="D112:E112"/>
    <mergeCell ref="D113:E113"/>
    <mergeCell ref="D114:E114"/>
    <mergeCell ref="D127:E127"/>
    <mergeCell ref="D128:E128"/>
  </mergeCells>
  <hyperlinks>
    <hyperlink ref="B1:C1" location="A2:A2" tooltip="Klikni na prechod ku Kryciemu listu..." display="Krycí list rozpočtu" xr:uid="{98B8AFB8-FD0F-4503-BAF3-AAB60577884C}"/>
    <hyperlink ref="E1:F1" location="A44:A44" tooltip="Klikni na prechod ku rekapitulácii..." display="Rekapitulácia rozpočtu" xr:uid="{EAEA709E-7C34-4CF1-AEAD-0398D1B18161}"/>
    <hyperlink ref="H1:I1" location="B71:B71" tooltip="Klikni na prechod k Rozpočet..." display="Rozpočet" xr:uid="{5BE57C62-621A-421B-A1AC-5C6B217592EB}"/>
  </hyperlink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Technické vybavenie zariadenia na zber odpadu v Trstenej - neoprávnené výdavky - logický celok č.7 / SO 03 brány</oddHeader>
    <oddFooter>&amp;RStrana &amp;P z &amp;N    &amp;L&amp;7Spracované systémom Systematic® Kalkulus, tel.: 051 77 10 585</oddFooter>
  </headerFooter>
  <rowBreaks count="2" manualBreakCount="2">
    <brk id="40" max="16383" man="1"/>
    <brk id="7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CB904-CF8E-4DD6-B1FA-B5A1C6EF8B22}">
  <dimension ref="A1:AA1005"/>
  <sheetViews>
    <sheetView tabSelected="1" workbookViewId="0">
      <pane ySplit="1" topLeftCell="A89" activePane="bottomLeft" state="frozen"/>
      <selection pane="bottomLeft" activeCell="V95" sqref="V95"/>
    </sheetView>
  </sheetViews>
  <sheetFormatPr defaultColWidth="0" defaultRowHeight="14.4" zeroHeight="1" x14ac:dyDescent="0.3"/>
  <cols>
    <col min="1" max="1" width="1.5546875" customWidth="1"/>
    <col min="2" max="2" width="4.5546875" customWidth="1"/>
    <col min="3" max="3" width="12.5546875" customWidth="1"/>
    <col min="4" max="5" width="22.5546875" customWidth="1"/>
    <col min="6" max="7" width="9.5546875" customWidth="1"/>
    <col min="8" max="8" width="12.5546875" customWidth="1"/>
    <col min="9" max="9" width="10.5546875" customWidth="1"/>
    <col min="10" max="10" width="10.5546875" hidden="1" customWidth="1"/>
    <col min="11" max="15" width="0" hidden="1" customWidth="1"/>
    <col min="16" max="16" width="9.5546875" customWidth="1"/>
    <col min="17" max="18" width="0" hidden="1" customWidth="1"/>
    <col min="19" max="19" width="9.5546875" customWidth="1"/>
    <col min="20" max="21" width="0" hidden="1" customWidth="1"/>
    <col min="22" max="22" width="7.5546875" customWidth="1"/>
    <col min="23" max="23" width="2.5546875" customWidth="1"/>
    <col min="24" max="26" width="0" hidden="1" customWidth="1"/>
    <col min="27" max="27" width="8.6640625" hidden="1" customWidth="1"/>
  </cols>
  <sheetData>
    <row r="1" spans="1:26" ht="35.1" customHeight="1" x14ac:dyDescent="0.3">
      <c r="A1" s="23"/>
      <c r="B1" s="334" t="s">
        <v>0</v>
      </c>
      <c r="C1" s="335"/>
      <c r="D1" s="24"/>
      <c r="E1" s="336" t="s">
        <v>41</v>
      </c>
      <c r="F1" s="337"/>
      <c r="G1" s="25"/>
      <c r="H1" s="297" t="s">
        <v>53</v>
      </c>
      <c r="I1" s="298"/>
      <c r="J1" s="26"/>
      <c r="K1" s="26"/>
      <c r="L1" s="26"/>
      <c r="M1" s="26"/>
      <c r="N1" s="26"/>
      <c r="O1" s="26"/>
      <c r="P1" s="26"/>
      <c r="Q1" s="24"/>
      <c r="R1" s="24"/>
      <c r="S1" s="24"/>
      <c r="T1" s="24"/>
      <c r="U1" s="24"/>
      <c r="V1" s="24"/>
      <c r="W1" s="27">
        <v>30.126000000000001</v>
      </c>
      <c r="X1" s="13"/>
      <c r="Y1" s="13"/>
      <c r="Z1" s="13"/>
    </row>
    <row r="2" spans="1:26" ht="35.1" customHeight="1" x14ac:dyDescent="0.3">
      <c r="A2" s="28"/>
      <c r="B2" s="316" t="s">
        <v>0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9"/>
      <c r="W2" s="27"/>
      <c r="X2" s="13"/>
      <c r="Y2" s="13"/>
      <c r="Z2" s="13"/>
    </row>
    <row r="3" spans="1:26" ht="20.100000000000001" customHeight="1" x14ac:dyDescent="0.3">
      <c r="A3" s="28"/>
      <c r="B3" s="340" t="s">
        <v>1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2"/>
      <c r="W3" s="27"/>
      <c r="X3" s="13"/>
      <c r="Y3" s="13"/>
      <c r="Z3" s="13"/>
    </row>
    <row r="4" spans="1:26" ht="20.100000000000001" customHeight="1" x14ac:dyDescent="0.3">
      <c r="A4" s="28"/>
      <c r="B4" s="29" t="s">
        <v>300</v>
      </c>
      <c r="C4" s="30"/>
      <c r="D4" s="31"/>
      <c r="E4" s="31"/>
      <c r="F4" s="31" t="s">
        <v>3</v>
      </c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2"/>
      <c r="W4" s="27"/>
      <c r="X4" s="13"/>
      <c r="Y4" s="13"/>
      <c r="Z4" s="13"/>
    </row>
    <row r="5" spans="1:26" ht="20.100000000000001" customHeight="1" x14ac:dyDescent="0.3">
      <c r="A5" s="33"/>
      <c r="B5" s="34"/>
      <c r="C5" s="30"/>
      <c r="D5" s="31"/>
      <c r="E5" s="31"/>
      <c r="F5" s="31" t="s">
        <v>4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2"/>
      <c r="W5" s="27"/>
      <c r="X5" s="13"/>
      <c r="Y5" s="13"/>
      <c r="Z5" s="13"/>
    </row>
    <row r="6" spans="1:26" ht="20.100000000000001" customHeight="1" x14ac:dyDescent="0.3">
      <c r="A6" s="33"/>
      <c r="B6" s="34" t="s">
        <v>5</v>
      </c>
      <c r="C6" s="30"/>
      <c r="D6" s="31" t="s">
        <v>6</v>
      </c>
      <c r="E6" s="31"/>
      <c r="F6" s="31" t="s">
        <v>7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2"/>
      <c r="W6" s="27"/>
      <c r="X6" s="13"/>
      <c r="Y6" s="13"/>
      <c r="Z6" s="13"/>
    </row>
    <row r="7" spans="1:26" ht="20.100000000000001" customHeight="1" x14ac:dyDescent="0.3">
      <c r="A7" s="33"/>
      <c r="B7" s="343" t="s">
        <v>9</v>
      </c>
      <c r="C7" s="344"/>
      <c r="D7" s="344"/>
      <c r="E7" s="344"/>
      <c r="F7" s="344"/>
      <c r="G7" s="344"/>
      <c r="H7" s="345"/>
      <c r="I7" s="30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2"/>
      <c r="W7" s="27"/>
      <c r="X7" s="13"/>
      <c r="Y7" s="13"/>
      <c r="Z7" s="13"/>
    </row>
    <row r="8" spans="1:26" ht="20.100000000000001" customHeight="1" x14ac:dyDescent="0.3">
      <c r="A8" s="33"/>
      <c r="B8" s="35" t="s">
        <v>10</v>
      </c>
      <c r="C8" s="36"/>
      <c r="D8" s="37"/>
      <c r="E8" s="37"/>
      <c r="F8" s="37" t="s">
        <v>11</v>
      </c>
      <c r="G8" s="37"/>
      <c r="H8" s="37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2"/>
      <c r="W8" s="27"/>
      <c r="X8" s="13"/>
      <c r="Y8" s="13"/>
      <c r="Z8" s="13"/>
    </row>
    <row r="9" spans="1:26" ht="20.100000000000001" customHeight="1" x14ac:dyDescent="0.3">
      <c r="A9" s="33"/>
      <c r="B9" s="282" t="s">
        <v>12</v>
      </c>
      <c r="C9" s="283"/>
      <c r="D9" s="283"/>
      <c r="E9" s="283"/>
      <c r="F9" s="283"/>
      <c r="G9" s="283"/>
      <c r="H9" s="284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2"/>
      <c r="W9" s="27"/>
      <c r="X9" s="13"/>
      <c r="Y9" s="13"/>
      <c r="Z9" s="13"/>
    </row>
    <row r="10" spans="1:26" ht="20.100000000000001" customHeight="1" x14ac:dyDescent="0.3">
      <c r="A10" s="33"/>
      <c r="B10" s="34" t="s">
        <v>10</v>
      </c>
      <c r="C10" s="30"/>
      <c r="D10" s="31"/>
      <c r="E10" s="31"/>
      <c r="F10" s="31" t="s">
        <v>11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2"/>
      <c r="W10" s="27"/>
      <c r="X10" s="13"/>
      <c r="Y10" s="13"/>
      <c r="Z10" s="13"/>
    </row>
    <row r="11" spans="1:26" ht="20.100000000000001" customHeight="1" x14ac:dyDescent="0.3">
      <c r="A11" s="33"/>
      <c r="B11" s="343" t="s">
        <v>13</v>
      </c>
      <c r="C11" s="344"/>
      <c r="D11" s="344"/>
      <c r="E11" s="344"/>
      <c r="F11" s="344"/>
      <c r="G11" s="344"/>
      <c r="H11" s="345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2"/>
      <c r="W11" s="27"/>
      <c r="X11" s="13"/>
      <c r="Y11" s="13"/>
      <c r="Z11" s="13"/>
    </row>
    <row r="12" spans="1:26" ht="20.100000000000001" customHeight="1" x14ac:dyDescent="0.3">
      <c r="A12" s="33"/>
      <c r="B12" s="34" t="s">
        <v>10</v>
      </c>
      <c r="C12" s="30"/>
      <c r="D12" s="31"/>
      <c r="E12" s="31"/>
      <c r="F12" s="31" t="s">
        <v>11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2"/>
      <c r="W12" s="27"/>
      <c r="X12" s="13"/>
      <c r="Y12" s="13"/>
      <c r="Z12" s="13"/>
    </row>
    <row r="13" spans="1:26" ht="20.100000000000001" customHeight="1" x14ac:dyDescent="0.3">
      <c r="A13" s="33"/>
      <c r="B13" s="38"/>
      <c r="C13" s="39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1"/>
      <c r="W13" s="27"/>
      <c r="X13" s="13"/>
      <c r="Y13" s="13"/>
      <c r="Z13" s="13"/>
    </row>
    <row r="14" spans="1:26" ht="20.100000000000001" customHeight="1" x14ac:dyDescent="0.3">
      <c r="A14" s="33"/>
      <c r="B14" s="42" t="s">
        <v>14</v>
      </c>
      <c r="C14" s="43" t="s">
        <v>15</v>
      </c>
      <c r="D14" s="44" t="s">
        <v>16</v>
      </c>
      <c r="E14" s="45" t="s">
        <v>17</v>
      </c>
      <c r="F14" s="273" t="s">
        <v>18</v>
      </c>
      <c r="G14" s="256"/>
      <c r="H14" s="325"/>
      <c r="I14" s="46"/>
      <c r="J14" s="46"/>
      <c r="K14" s="46"/>
      <c r="L14" s="46"/>
      <c r="M14" s="46"/>
      <c r="N14" s="46"/>
      <c r="O14" s="47"/>
      <c r="P14" s="48">
        <v>0</v>
      </c>
      <c r="Q14" s="49"/>
      <c r="R14" s="50"/>
      <c r="S14" s="50"/>
      <c r="T14" s="50"/>
      <c r="U14" s="50"/>
      <c r="V14" s="51"/>
      <c r="W14" s="27"/>
      <c r="X14" s="13"/>
      <c r="Y14" s="13"/>
      <c r="Z14" s="13"/>
    </row>
    <row r="15" spans="1:26" ht="20.100000000000001" customHeight="1" x14ac:dyDescent="0.3">
      <c r="A15" s="33"/>
      <c r="B15" s="52" t="s">
        <v>19</v>
      </c>
      <c r="C15" s="53"/>
      <c r="D15" s="54"/>
      <c r="E15" s="55"/>
      <c r="F15" s="263"/>
      <c r="G15" s="258"/>
      <c r="H15" s="327"/>
      <c r="I15" s="56"/>
      <c r="J15" s="56"/>
      <c r="K15" s="56"/>
      <c r="L15" s="56"/>
      <c r="M15" s="56"/>
      <c r="N15" s="56"/>
      <c r="O15" s="57"/>
      <c r="P15" s="58"/>
      <c r="Q15" s="36"/>
      <c r="R15" s="37"/>
      <c r="S15" s="37"/>
      <c r="T15" s="37"/>
      <c r="U15" s="37"/>
      <c r="V15" s="59"/>
      <c r="W15" s="27"/>
      <c r="X15" s="13"/>
      <c r="Y15" s="13"/>
      <c r="Z15" s="13"/>
    </row>
    <row r="16" spans="1:26" ht="20.100000000000001" customHeight="1" x14ac:dyDescent="0.3">
      <c r="A16" s="33"/>
      <c r="B16" s="60" t="s">
        <v>20</v>
      </c>
      <c r="C16" s="61">
        <f>'SO 04 oplotenie5885'!E59</f>
        <v>0</v>
      </c>
      <c r="D16" s="11">
        <f>'SO 04 oplotenie5885'!F59</f>
        <v>0</v>
      </c>
      <c r="E16" s="62">
        <f>'SO 04 oplotenie5885'!G59</f>
        <v>0</v>
      </c>
      <c r="F16" s="267" t="s">
        <v>21</v>
      </c>
      <c r="G16" s="268"/>
      <c r="H16" s="284"/>
      <c r="I16" s="63"/>
      <c r="J16" s="63"/>
      <c r="K16" s="63"/>
      <c r="L16" s="63"/>
      <c r="M16" s="63"/>
      <c r="N16" s="63"/>
      <c r="O16" s="64"/>
      <c r="P16" s="65">
        <f>(SUM(Z76:Z96))</f>
        <v>0</v>
      </c>
      <c r="Q16" s="66"/>
      <c r="R16" s="67"/>
      <c r="S16" s="67"/>
      <c r="T16" s="67"/>
      <c r="U16" s="67"/>
      <c r="V16" s="68"/>
      <c r="W16" s="27"/>
      <c r="X16" s="13"/>
      <c r="Y16" s="13"/>
      <c r="Z16" s="13"/>
    </row>
    <row r="17" spans="1:26" ht="20.100000000000001" customHeight="1" x14ac:dyDescent="0.3">
      <c r="A17" s="33"/>
      <c r="B17" s="52" t="s">
        <v>22</v>
      </c>
      <c r="C17" s="53"/>
      <c r="D17" s="54"/>
      <c r="E17" s="55"/>
      <c r="F17" s="265" t="s">
        <v>23</v>
      </c>
      <c r="G17" s="266"/>
      <c r="H17" s="346"/>
      <c r="I17" s="56"/>
      <c r="J17" s="56"/>
      <c r="K17" s="56"/>
      <c r="L17" s="56"/>
      <c r="M17" s="56"/>
      <c r="N17" s="56"/>
      <c r="O17" s="57"/>
      <c r="P17" s="58">
        <v>0</v>
      </c>
      <c r="Q17" s="36"/>
      <c r="R17" s="37"/>
      <c r="S17" s="37"/>
      <c r="T17" s="37"/>
      <c r="U17" s="37"/>
      <c r="V17" s="59"/>
      <c r="W17" s="27"/>
      <c r="X17" s="13"/>
      <c r="Y17" s="13"/>
      <c r="Z17" s="13"/>
    </row>
    <row r="18" spans="1:26" ht="20.100000000000001" customHeight="1" x14ac:dyDescent="0.3">
      <c r="A18" s="33"/>
      <c r="B18" s="69" t="s">
        <v>24</v>
      </c>
      <c r="C18" s="70"/>
      <c r="D18" s="71"/>
      <c r="E18" s="72"/>
      <c r="F18" s="267"/>
      <c r="G18" s="268"/>
      <c r="H18" s="284"/>
      <c r="I18" s="73"/>
      <c r="J18" s="73"/>
      <c r="K18" s="73"/>
      <c r="L18" s="73"/>
      <c r="M18" s="73"/>
      <c r="N18" s="73"/>
      <c r="O18" s="74"/>
      <c r="P18" s="75"/>
      <c r="Q18" s="30"/>
      <c r="R18" s="31"/>
      <c r="S18" s="31"/>
      <c r="T18" s="31"/>
      <c r="U18" s="31"/>
      <c r="V18" s="32"/>
      <c r="W18" s="27"/>
      <c r="X18" s="13"/>
      <c r="Y18" s="13"/>
      <c r="Z18" s="13"/>
    </row>
    <row r="19" spans="1:26" ht="20.100000000000001" customHeight="1" x14ac:dyDescent="0.3">
      <c r="A19" s="33"/>
      <c r="B19" s="69" t="s">
        <v>25</v>
      </c>
      <c r="C19" s="76"/>
      <c r="D19" s="77"/>
      <c r="E19" s="72"/>
      <c r="F19" s="269"/>
      <c r="G19" s="270"/>
      <c r="H19" s="324"/>
      <c r="I19" s="73"/>
      <c r="J19" s="73"/>
      <c r="K19" s="73"/>
      <c r="L19" s="73"/>
      <c r="M19" s="73"/>
      <c r="N19" s="73"/>
      <c r="O19" s="74"/>
      <c r="P19" s="75"/>
      <c r="Q19" s="30"/>
      <c r="R19" s="31"/>
      <c r="S19" s="31"/>
      <c r="T19" s="31"/>
      <c r="U19" s="31"/>
      <c r="V19" s="32"/>
      <c r="W19" s="27"/>
      <c r="X19" s="13"/>
      <c r="Y19" s="13"/>
      <c r="Z19" s="13"/>
    </row>
    <row r="20" spans="1:26" ht="20.100000000000001" customHeight="1" x14ac:dyDescent="0.3">
      <c r="A20" s="33"/>
      <c r="B20" s="78" t="s">
        <v>26</v>
      </c>
      <c r="C20" s="79"/>
      <c r="D20" s="80"/>
      <c r="E20" s="81">
        <f>SUM(E15:E19)</f>
        <v>0</v>
      </c>
      <c r="F20" s="261" t="s">
        <v>26</v>
      </c>
      <c r="G20" s="256"/>
      <c r="H20" s="325"/>
      <c r="I20" s="46"/>
      <c r="J20" s="46"/>
      <c r="K20" s="46"/>
      <c r="L20" s="46"/>
      <c r="M20" s="46"/>
      <c r="N20" s="46"/>
      <c r="O20" s="47"/>
      <c r="P20" s="82">
        <f>SUM(P14:P19)</f>
        <v>0</v>
      </c>
      <c r="Q20" s="49"/>
      <c r="R20" s="50"/>
      <c r="S20" s="50"/>
      <c r="T20" s="50"/>
      <c r="U20" s="50"/>
      <c r="V20" s="51"/>
      <c r="W20" s="27"/>
      <c r="X20" s="13"/>
      <c r="Y20" s="13"/>
      <c r="Z20" s="13"/>
    </row>
    <row r="21" spans="1:26" ht="20.100000000000001" customHeight="1" x14ac:dyDescent="0.3">
      <c r="A21" s="33"/>
      <c r="B21" s="35" t="s">
        <v>27</v>
      </c>
      <c r="C21" s="83"/>
      <c r="D21" s="57"/>
      <c r="E21" s="57">
        <f>((E15*U22*0)+(E16*V22*0)+(E17*W22*0))/100</f>
        <v>0</v>
      </c>
      <c r="F21" s="271" t="s">
        <v>28</v>
      </c>
      <c r="G21" s="268"/>
      <c r="H21" s="284"/>
      <c r="I21" s="56"/>
      <c r="J21" s="56"/>
      <c r="K21" s="56"/>
      <c r="L21" s="56"/>
      <c r="M21" s="56"/>
      <c r="N21" s="56"/>
      <c r="O21" s="57"/>
      <c r="P21" s="58">
        <f>((E15*X22*0)+(E16*Y22*0)+(E17*Z22*0))/100</f>
        <v>0</v>
      </c>
      <c r="Q21" s="36"/>
      <c r="R21" s="37"/>
      <c r="S21" s="37"/>
      <c r="T21" s="37"/>
      <c r="U21" s="37"/>
      <c r="V21" s="59"/>
      <c r="W21" s="27"/>
      <c r="X21" s="13"/>
      <c r="Y21" s="13"/>
      <c r="Z21" s="13"/>
    </row>
    <row r="22" spans="1:26" ht="20.100000000000001" customHeight="1" x14ac:dyDescent="0.3">
      <c r="A22" s="33"/>
      <c r="B22" s="34" t="s">
        <v>29</v>
      </c>
      <c r="C22" s="84"/>
      <c r="D22" s="74"/>
      <c r="E22" s="74">
        <f>((E15*U23*0)+(E16*V23*0)+(E17*W23*0))/100</f>
        <v>0</v>
      </c>
      <c r="F22" s="271" t="s">
        <v>30</v>
      </c>
      <c r="G22" s="268"/>
      <c r="H22" s="284"/>
      <c r="I22" s="73"/>
      <c r="J22" s="73"/>
      <c r="K22" s="73"/>
      <c r="L22" s="73"/>
      <c r="M22" s="73"/>
      <c r="N22" s="73"/>
      <c r="O22" s="74"/>
      <c r="P22" s="75">
        <f>((E15*X23*0)+(E16*Y23*0)+(E17*Z23*0))/100</f>
        <v>0</v>
      </c>
      <c r="Q22" s="30"/>
      <c r="R22" s="31"/>
      <c r="S22" s="31"/>
      <c r="T22" s="31"/>
      <c r="U22" s="31">
        <v>1</v>
      </c>
      <c r="V22" s="85">
        <v>1</v>
      </c>
      <c r="W22" s="27">
        <v>1</v>
      </c>
      <c r="X22" s="13">
        <v>1</v>
      </c>
      <c r="Y22" s="13">
        <v>1</v>
      </c>
      <c r="Z22" s="13">
        <v>1</v>
      </c>
    </row>
    <row r="23" spans="1:26" ht="20.100000000000001" customHeight="1" x14ac:dyDescent="0.3">
      <c r="A23" s="33"/>
      <c r="B23" s="34" t="s">
        <v>31</v>
      </c>
      <c r="C23" s="84"/>
      <c r="D23" s="74"/>
      <c r="E23" s="74">
        <f>((E15*U24*0)+(E16*V24*0)+(E17*W24*0))/100</f>
        <v>0</v>
      </c>
      <c r="F23" s="271" t="s">
        <v>32</v>
      </c>
      <c r="G23" s="268"/>
      <c r="H23" s="284"/>
      <c r="I23" s="73"/>
      <c r="J23" s="73"/>
      <c r="K23" s="73"/>
      <c r="L23" s="73"/>
      <c r="M23" s="73"/>
      <c r="N23" s="73"/>
      <c r="O23" s="74"/>
      <c r="P23" s="75">
        <f>((E15*X24*0)+(E16*Y24*0)+(E17*Z24*0))/100</f>
        <v>0</v>
      </c>
      <c r="Q23" s="30"/>
      <c r="R23" s="31"/>
      <c r="S23" s="31"/>
      <c r="T23" s="31"/>
      <c r="U23" s="31">
        <v>1</v>
      </c>
      <c r="V23" s="85">
        <v>1</v>
      </c>
      <c r="W23" s="27">
        <v>0</v>
      </c>
      <c r="X23" s="13">
        <v>1</v>
      </c>
      <c r="Y23" s="13">
        <v>1</v>
      </c>
      <c r="Z23" s="13">
        <v>1</v>
      </c>
    </row>
    <row r="24" spans="1:26" ht="20.100000000000001" customHeight="1" x14ac:dyDescent="0.3">
      <c r="A24" s="33"/>
      <c r="B24" s="34"/>
      <c r="C24" s="84"/>
      <c r="D24" s="74"/>
      <c r="E24" s="74"/>
      <c r="F24" s="326"/>
      <c r="G24" s="258"/>
      <c r="H24" s="327"/>
      <c r="I24" s="73"/>
      <c r="J24" s="73"/>
      <c r="K24" s="73"/>
      <c r="L24" s="73"/>
      <c r="M24" s="73"/>
      <c r="N24" s="73"/>
      <c r="O24" s="74"/>
      <c r="P24" s="75"/>
      <c r="Q24" s="30"/>
      <c r="R24" s="31"/>
      <c r="S24" s="31"/>
      <c r="T24" s="31"/>
      <c r="U24" s="31">
        <v>1</v>
      </c>
      <c r="V24" s="85">
        <v>1</v>
      </c>
      <c r="W24" s="27">
        <v>1</v>
      </c>
      <c r="X24" s="13">
        <v>1</v>
      </c>
      <c r="Y24" s="13">
        <v>1</v>
      </c>
      <c r="Z24" s="13">
        <v>0</v>
      </c>
    </row>
    <row r="25" spans="1:26" ht="20.100000000000001" customHeight="1" x14ac:dyDescent="0.3">
      <c r="A25" s="33"/>
      <c r="B25" s="86"/>
      <c r="C25" s="87"/>
      <c r="D25" s="88"/>
      <c r="E25" s="89"/>
      <c r="F25" s="328" t="s">
        <v>26</v>
      </c>
      <c r="G25" s="329"/>
      <c r="H25" s="330"/>
      <c r="I25" s="90"/>
      <c r="J25" s="90"/>
      <c r="K25" s="90"/>
      <c r="L25" s="90"/>
      <c r="M25" s="90"/>
      <c r="N25" s="90"/>
      <c r="O25" s="88"/>
      <c r="P25" s="91">
        <f>SUM(E21:E24)+SUM(P21:P24)</f>
        <v>0</v>
      </c>
      <c r="Q25" s="92"/>
      <c r="R25" s="93"/>
      <c r="S25" s="93"/>
      <c r="T25" s="93"/>
      <c r="U25" s="93"/>
      <c r="V25" s="94"/>
      <c r="W25" s="27"/>
      <c r="X25" s="13"/>
      <c r="Y25" s="13"/>
      <c r="Z25" s="13"/>
    </row>
    <row r="26" spans="1:26" ht="20.100000000000001" customHeight="1" x14ac:dyDescent="0.3">
      <c r="A26" s="33"/>
      <c r="B26" s="95" t="s">
        <v>33</v>
      </c>
      <c r="C26" s="96"/>
      <c r="D26" s="97"/>
      <c r="E26" s="98"/>
      <c r="F26" s="261" t="s">
        <v>34</v>
      </c>
      <c r="G26" s="331"/>
      <c r="H26" s="332"/>
      <c r="I26" s="99"/>
      <c r="J26" s="99"/>
      <c r="K26" s="99"/>
      <c r="L26" s="99"/>
      <c r="M26" s="99"/>
      <c r="N26" s="99"/>
      <c r="O26" s="97"/>
      <c r="P26" s="100"/>
      <c r="Q26" s="101"/>
      <c r="R26" s="102"/>
      <c r="S26" s="102"/>
      <c r="T26" s="102"/>
      <c r="U26" s="102"/>
      <c r="V26" s="103"/>
      <c r="W26" s="27"/>
      <c r="X26" s="13"/>
      <c r="Y26" s="13"/>
      <c r="Z26" s="13"/>
    </row>
    <row r="27" spans="1:26" ht="20.100000000000001" customHeight="1" x14ac:dyDescent="0.3">
      <c r="A27" s="33"/>
      <c r="B27" s="95"/>
      <c r="C27" s="101"/>
      <c r="D27" s="104"/>
      <c r="E27" s="105"/>
      <c r="F27" s="254" t="s">
        <v>35</v>
      </c>
      <c r="G27" s="255"/>
      <c r="H27" s="333"/>
      <c r="I27" s="56"/>
      <c r="J27" s="56"/>
      <c r="K27" s="56"/>
      <c r="L27" s="56"/>
      <c r="M27" s="56"/>
      <c r="N27" s="56"/>
      <c r="O27" s="57"/>
      <c r="P27" s="58">
        <f>E20+P20+E25+P25</f>
        <v>0</v>
      </c>
      <c r="Q27" s="36"/>
      <c r="R27" s="37"/>
      <c r="S27" s="37"/>
      <c r="T27" s="37"/>
      <c r="U27" s="37"/>
      <c r="V27" s="59"/>
      <c r="W27" s="27"/>
      <c r="X27" s="13"/>
      <c r="Y27" s="13"/>
      <c r="Z27" s="13"/>
    </row>
    <row r="28" spans="1:26" ht="20.100000000000001" customHeight="1" x14ac:dyDescent="0.3">
      <c r="A28" s="33"/>
      <c r="B28" s="106"/>
      <c r="C28" s="107"/>
      <c r="D28" s="33"/>
      <c r="E28" s="108"/>
      <c r="F28" s="323" t="s">
        <v>36</v>
      </c>
      <c r="G28" s="323"/>
      <c r="H28" s="109">
        <f>P27-SUM('SO 04 oplotenie5885'!K76:'SO 04 oplotenie5885'!K96)</f>
        <v>0</v>
      </c>
      <c r="I28" s="110"/>
      <c r="J28" s="110"/>
      <c r="K28" s="110"/>
      <c r="L28" s="110"/>
      <c r="M28" s="110"/>
      <c r="N28" s="110"/>
      <c r="O28" s="89"/>
      <c r="P28" s="111">
        <f>ROUND(((ROUND(H28,2)*23)*1/100),2)</f>
        <v>0</v>
      </c>
      <c r="Q28" s="39"/>
      <c r="R28" s="40"/>
      <c r="S28" s="40"/>
      <c r="T28" s="40"/>
      <c r="U28" s="40"/>
      <c r="V28" s="41"/>
      <c r="W28" s="27"/>
      <c r="X28" s="13"/>
      <c r="Y28" s="13"/>
      <c r="Z28" s="13"/>
    </row>
    <row r="29" spans="1:26" ht="20.100000000000001" customHeight="1" x14ac:dyDescent="0.3">
      <c r="A29" s="33"/>
      <c r="B29" s="106"/>
      <c r="C29" s="107"/>
      <c r="D29" s="33"/>
      <c r="E29" s="108"/>
      <c r="F29" s="260" t="s">
        <v>37</v>
      </c>
      <c r="G29" s="260"/>
      <c r="H29" s="84">
        <f>SUM('SO 04 oplotenie5885'!K76:'SO 04 oplotenie5885'!K96)</f>
        <v>0</v>
      </c>
      <c r="I29" s="73"/>
      <c r="J29" s="73"/>
      <c r="K29" s="73"/>
      <c r="L29" s="73"/>
      <c r="M29" s="73"/>
      <c r="N29" s="73"/>
      <c r="O29" s="74"/>
      <c r="P29" s="75">
        <f>ROUND(((ROUND(H29,2)*0)/100),2)</f>
        <v>0</v>
      </c>
      <c r="Q29" s="30"/>
      <c r="R29" s="31"/>
      <c r="S29" s="31"/>
      <c r="T29" s="31"/>
      <c r="U29" s="31"/>
      <c r="V29" s="32"/>
      <c r="W29" s="27"/>
      <c r="X29" s="13"/>
      <c r="Y29" s="13"/>
      <c r="Z29" s="13"/>
    </row>
    <row r="30" spans="1:26" ht="20.100000000000001" customHeight="1" x14ac:dyDescent="0.3">
      <c r="A30" s="33"/>
      <c r="B30" s="106"/>
      <c r="C30" s="107"/>
      <c r="D30" s="33"/>
      <c r="E30" s="108"/>
      <c r="F30" s="323" t="s">
        <v>38</v>
      </c>
      <c r="G30" s="323"/>
      <c r="H30" s="112"/>
      <c r="I30" s="110"/>
      <c r="J30" s="110"/>
      <c r="K30" s="110"/>
      <c r="L30" s="110"/>
      <c r="M30" s="110"/>
      <c r="N30" s="110"/>
      <c r="O30" s="89"/>
      <c r="P30" s="113">
        <f>SUM(P27:P29)</f>
        <v>0</v>
      </c>
      <c r="Q30" s="39"/>
      <c r="R30" s="40"/>
      <c r="S30" s="40"/>
      <c r="T30" s="40"/>
      <c r="U30" s="40"/>
      <c r="V30" s="41"/>
      <c r="W30" s="27"/>
      <c r="X30" s="13"/>
      <c r="Y30" s="13"/>
      <c r="Z30" s="13"/>
    </row>
    <row r="31" spans="1:26" ht="20.100000000000001" customHeight="1" x14ac:dyDescent="0.3">
      <c r="A31" s="33"/>
      <c r="B31" s="114"/>
      <c r="C31" s="115"/>
      <c r="D31" s="116"/>
      <c r="E31" s="117"/>
      <c r="F31" s="255"/>
      <c r="G31" s="260"/>
      <c r="H31" s="30"/>
      <c r="I31" s="31"/>
      <c r="J31" s="31"/>
      <c r="K31" s="31"/>
      <c r="L31" s="31"/>
      <c r="M31" s="31"/>
      <c r="N31" s="31"/>
      <c r="O31" s="118"/>
      <c r="P31" s="34"/>
      <c r="Q31" s="30"/>
      <c r="R31" s="31"/>
      <c r="S31" s="31"/>
      <c r="T31" s="31"/>
      <c r="U31" s="31"/>
      <c r="V31" s="32"/>
      <c r="W31" s="27"/>
      <c r="X31" s="13"/>
      <c r="Y31" s="13"/>
      <c r="Z31" s="13"/>
    </row>
    <row r="32" spans="1:26" ht="20.100000000000001" customHeight="1" x14ac:dyDescent="0.3">
      <c r="A32" s="33"/>
      <c r="B32" s="119" t="s">
        <v>39</v>
      </c>
      <c r="C32" s="120"/>
      <c r="D32" s="121"/>
      <c r="E32" s="102" t="s">
        <v>40</v>
      </c>
      <c r="F32" s="104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2"/>
      <c r="W32" s="27"/>
      <c r="X32" s="13"/>
      <c r="Y32" s="13"/>
      <c r="Z32" s="13"/>
    </row>
    <row r="33" spans="1:26" ht="20.100000000000001" customHeight="1" x14ac:dyDescent="0.3">
      <c r="A33" s="33"/>
      <c r="B33" s="95"/>
      <c r="C33" s="101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3"/>
      <c r="W33" s="27"/>
      <c r="X33" s="13"/>
      <c r="Y33" s="13"/>
      <c r="Z33" s="13"/>
    </row>
    <row r="34" spans="1:26" ht="20.100000000000001" customHeight="1" x14ac:dyDescent="0.3">
      <c r="A34" s="33"/>
      <c r="B34" s="106"/>
      <c r="C34" s="107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4"/>
      <c r="W34" s="27"/>
      <c r="X34" s="13"/>
      <c r="Y34" s="13"/>
      <c r="Z34" s="13"/>
    </row>
    <row r="35" spans="1:26" ht="20.100000000000001" customHeight="1" x14ac:dyDescent="0.3">
      <c r="A35" s="33"/>
      <c r="B35" s="106"/>
      <c r="C35" s="107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4"/>
      <c r="W35" s="27"/>
      <c r="X35" s="13"/>
      <c r="Y35" s="13"/>
      <c r="Z35" s="13"/>
    </row>
    <row r="36" spans="1:26" ht="20.100000000000001" customHeight="1" x14ac:dyDescent="0.3">
      <c r="A36" s="33"/>
      <c r="B36" s="106"/>
      <c r="C36" s="107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4"/>
      <c r="W36" s="27"/>
      <c r="X36" s="13"/>
      <c r="Y36" s="13"/>
      <c r="Z36" s="13"/>
    </row>
    <row r="37" spans="1:26" ht="20.100000000000001" customHeight="1" x14ac:dyDescent="0.3">
      <c r="A37" s="33"/>
      <c r="B37" s="114"/>
      <c r="C37" s="115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125"/>
      <c r="W37" s="27"/>
      <c r="X37" s="13"/>
      <c r="Y37" s="13"/>
      <c r="Z37" s="13"/>
    </row>
    <row r="38" spans="1:26" ht="20.100000000000001" customHeight="1" x14ac:dyDescent="0.3">
      <c r="A38" s="33"/>
      <c r="B38" s="126"/>
      <c r="C38" s="127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9"/>
      <c r="W38" s="27"/>
      <c r="X38" s="13"/>
      <c r="Y38" s="13"/>
      <c r="Z38" s="13"/>
    </row>
    <row r="39" spans="1:26" ht="20.100000000000001" customHeight="1" x14ac:dyDescent="0.3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30"/>
      <c r="X39" s="13"/>
      <c r="Y39" s="13"/>
      <c r="Z39" s="13"/>
    </row>
    <row r="40" spans="1:26" ht="20.100000000000001" customHeight="1" x14ac:dyDescent="0.3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30"/>
      <c r="X40" s="13"/>
      <c r="Y40" s="13"/>
      <c r="Z40" s="13"/>
    </row>
    <row r="41" spans="1:26" ht="20.100000000000001" customHeight="1" x14ac:dyDescent="0.3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30"/>
      <c r="X41" s="13"/>
      <c r="Y41" s="13"/>
      <c r="Z41" s="13"/>
    </row>
    <row r="42" spans="1:26" ht="20.100000000000001" customHeight="1" x14ac:dyDescent="0.3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30"/>
      <c r="X42" s="13"/>
      <c r="Y42" s="13"/>
      <c r="Z42" s="13"/>
    </row>
    <row r="43" spans="1:26" ht="20.100000000000001" customHeight="1" x14ac:dyDescent="0.3">
      <c r="A43" s="123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27"/>
      <c r="X43" s="13"/>
      <c r="Y43" s="13"/>
      <c r="Z43" s="13"/>
    </row>
    <row r="44" spans="1:26" ht="35.1" customHeight="1" x14ac:dyDescent="0.3">
      <c r="A44" s="28"/>
      <c r="B44" s="316" t="s">
        <v>41</v>
      </c>
      <c r="C44" s="317"/>
      <c r="D44" s="317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8"/>
      <c r="W44" s="27"/>
      <c r="X44" s="13"/>
      <c r="Y44" s="13"/>
      <c r="Z44" s="13"/>
    </row>
    <row r="45" spans="1:26" ht="20.100000000000001" customHeight="1" x14ac:dyDescent="0.3">
      <c r="A45" s="28"/>
      <c r="B45" s="131"/>
      <c r="C45" s="132"/>
      <c r="D45" s="132"/>
      <c r="E45" s="132"/>
      <c r="F45" s="132"/>
      <c r="G45" s="132"/>
      <c r="H45" s="132"/>
      <c r="I45" s="13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3"/>
      <c r="W45" s="27"/>
      <c r="X45" s="13"/>
      <c r="Y45" s="13"/>
      <c r="Z45" s="13"/>
    </row>
    <row r="46" spans="1:26" ht="20.100000000000001" customHeight="1" x14ac:dyDescent="0.3">
      <c r="A46" s="133"/>
      <c r="B46" s="319" t="s">
        <v>348</v>
      </c>
      <c r="C46" s="320"/>
      <c r="D46" s="320"/>
      <c r="E46" s="321"/>
      <c r="F46" s="322" t="s">
        <v>6</v>
      </c>
      <c r="G46" s="320"/>
      <c r="H46" s="321"/>
      <c r="I46" s="134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4"/>
      <c r="W46" s="27"/>
      <c r="X46" s="13"/>
      <c r="Y46" s="13"/>
      <c r="Z46" s="13"/>
    </row>
    <row r="47" spans="1:26" ht="20.100000000000001" customHeight="1" x14ac:dyDescent="0.3">
      <c r="A47" s="133"/>
      <c r="B47" s="319" t="s">
        <v>12</v>
      </c>
      <c r="C47" s="320"/>
      <c r="D47" s="320"/>
      <c r="E47" s="321"/>
      <c r="F47" s="322" t="s">
        <v>4</v>
      </c>
      <c r="G47" s="320"/>
      <c r="H47" s="321"/>
      <c r="I47" s="134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4"/>
      <c r="W47" s="27"/>
      <c r="X47" s="13"/>
      <c r="Y47" s="13"/>
      <c r="Z47" s="13"/>
    </row>
    <row r="48" spans="1:26" ht="20.100000000000001" customHeight="1" x14ac:dyDescent="0.3">
      <c r="A48" s="133"/>
      <c r="B48" s="319" t="s">
        <v>13</v>
      </c>
      <c r="C48" s="320"/>
      <c r="D48" s="320"/>
      <c r="E48" s="321"/>
      <c r="F48" s="322" t="s">
        <v>54</v>
      </c>
      <c r="G48" s="320"/>
      <c r="H48" s="321"/>
      <c r="I48" s="134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4"/>
      <c r="W48" s="27"/>
      <c r="X48" s="13"/>
      <c r="Y48" s="13"/>
      <c r="Z48" s="13"/>
    </row>
    <row r="49" spans="1:26" ht="20.100000000000001" customHeight="1" x14ac:dyDescent="0.3">
      <c r="A49" s="133"/>
      <c r="B49" s="302" t="s">
        <v>1</v>
      </c>
      <c r="C49" s="303"/>
      <c r="D49" s="303"/>
      <c r="E49" s="303"/>
      <c r="F49" s="303"/>
      <c r="G49" s="303"/>
      <c r="H49" s="303"/>
      <c r="I49" s="304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4"/>
      <c r="W49" s="27"/>
      <c r="X49" s="13"/>
      <c r="Y49" s="13"/>
      <c r="Z49" s="13"/>
    </row>
    <row r="50" spans="1:26" ht="20.100000000000001" customHeight="1" x14ac:dyDescent="0.3">
      <c r="A50" s="28"/>
      <c r="B50" s="135" t="s">
        <v>300</v>
      </c>
      <c r="C50" s="136"/>
      <c r="D50" s="136"/>
      <c r="E50" s="136"/>
      <c r="F50" s="136"/>
      <c r="G50" s="136"/>
      <c r="H50" s="136"/>
      <c r="I50" s="136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4"/>
      <c r="W50" s="27"/>
      <c r="X50" s="13"/>
      <c r="Y50" s="13"/>
      <c r="Z50" s="13"/>
    </row>
    <row r="51" spans="1:26" ht="20.100000000000001" customHeight="1" x14ac:dyDescent="0.3">
      <c r="A51" s="28"/>
      <c r="B51" s="135"/>
      <c r="C51" s="136"/>
      <c r="D51" s="136"/>
      <c r="E51" s="136"/>
      <c r="F51" s="136"/>
      <c r="G51" s="136"/>
      <c r="H51" s="136"/>
      <c r="I51" s="136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4"/>
      <c r="W51" s="27"/>
      <c r="X51" s="13"/>
      <c r="Y51" s="13"/>
      <c r="Z51" s="13"/>
    </row>
    <row r="52" spans="1:26" ht="20.100000000000001" customHeight="1" x14ac:dyDescent="0.3">
      <c r="A52" s="28"/>
      <c r="B52" s="135"/>
      <c r="C52" s="136"/>
      <c r="D52" s="136"/>
      <c r="E52" s="136"/>
      <c r="F52" s="136"/>
      <c r="G52" s="136"/>
      <c r="H52" s="136"/>
      <c r="I52" s="136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4"/>
      <c r="W52" s="27"/>
      <c r="X52" s="13"/>
      <c r="Y52" s="13"/>
      <c r="Z52" s="13"/>
    </row>
    <row r="53" spans="1:26" ht="20.100000000000001" customHeight="1" x14ac:dyDescent="0.3">
      <c r="A53" s="28"/>
      <c r="B53" s="135" t="s">
        <v>42</v>
      </c>
      <c r="C53" s="136"/>
      <c r="D53" s="136"/>
      <c r="E53" s="136"/>
      <c r="F53" s="136"/>
      <c r="G53" s="136"/>
      <c r="H53" s="136"/>
      <c r="I53" s="136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4"/>
      <c r="W53" s="27"/>
      <c r="X53" s="13"/>
      <c r="Y53" s="13"/>
      <c r="Z53" s="13"/>
    </row>
    <row r="54" spans="1:26" ht="20.100000000000001" customHeight="1" x14ac:dyDescent="0.3">
      <c r="A54" s="19"/>
      <c r="B54" s="314"/>
      <c r="C54" s="315"/>
      <c r="D54" s="137"/>
      <c r="E54" s="137" t="s">
        <v>15</v>
      </c>
      <c r="F54" s="137" t="s">
        <v>16</v>
      </c>
      <c r="G54" s="137" t="s">
        <v>26</v>
      </c>
      <c r="H54" s="137" t="s">
        <v>43</v>
      </c>
      <c r="I54" s="137" t="s">
        <v>44</v>
      </c>
      <c r="J54" s="138"/>
      <c r="K54" s="138"/>
      <c r="L54" s="138"/>
      <c r="M54" s="138"/>
      <c r="N54" s="138"/>
      <c r="O54" s="138"/>
      <c r="P54" s="138"/>
      <c r="Q54" s="139"/>
      <c r="R54" s="139"/>
      <c r="S54" s="139"/>
      <c r="T54" s="139"/>
      <c r="U54" s="139"/>
      <c r="V54" s="140"/>
      <c r="W54" s="27"/>
      <c r="X54" s="13"/>
      <c r="Y54" s="13"/>
      <c r="Z54" s="13"/>
    </row>
    <row r="55" spans="1:26" ht="20.100000000000001" customHeight="1" x14ac:dyDescent="0.3">
      <c r="A55" s="13"/>
      <c r="B55" s="313" t="s">
        <v>50</v>
      </c>
      <c r="C55" s="291"/>
      <c r="D55" s="291"/>
      <c r="E55" s="141"/>
      <c r="F55" s="141"/>
      <c r="G55" s="141"/>
      <c r="H55" s="142"/>
      <c r="I55" s="142"/>
      <c r="J55" s="142"/>
      <c r="K55" s="142"/>
      <c r="L55" s="142"/>
      <c r="M55" s="142"/>
      <c r="N55" s="142"/>
      <c r="O55" s="142"/>
      <c r="P55" s="142"/>
      <c r="Q55" s="143"/>
      <c r="R55" s="143"/>
      <c r="S55" s="143"/>
      <c r="T55" s="143"/>
      <c r="U55" s="143"/>
      <c r="V55" s="144"/>
      <c r="W55" s="27"/>
      <c r="X55" s="13"/>
      <c r="Y55" s="13"/>
      <c r="Z55" s="13"/>
    </row>
    <row r="56" spans="1:26" ht="20.100000000000001" customHeight="1" x14ac:dyDescent="0.3">
      <c r="A56" s="13"/>
      <c r="B56" s="308" t="s">
        <v>273</v>
      </c>
      <c r="C56" s="261"/>
      <c r="D56" s="261"/>
      <c r="E56" s="55">
        <f>'SO 04 oplotenie5885'!L85</f>
        <v>0</v>
      </c>
      <c r="F56" s="55">
        <f>'SO 04 oplotenie5885'!M85</f>
        <v>0</v>
      </c>
      <c r="G56" s="55">
        <f>'SO 04 oplotenie5885'!I85</f>
        <v>0</v>
      </c>
      <c r="H56" s="145">
        <f>'SO 04 oplotenie5885'!S85</f>
        <v>2.02</v>
      </c>
      <c r="I56" s="145">
        <f>'SO 04 oplotenie5885'!V85</f>
        <v>0.83</v>
      </c>
      <c r="J56" s="145"/>
      <c r="K56" s="145"/>
      <c r="L56" s="145"/>
      <c r="M56" s="145"/>
      <c r="N56" s="145"/>
      <c r="O56" s="145"/>
      <c r="P56" s="145"/>
      <c r="Q56" s="13"/>
      <c r="R56" s="13"/>
      <c r="S56" s="13"/>
      <c r="T56" s="13"/>
      <c r="U56" s="13"/>
      <c r="V56" s="146"/>
      <c r="W56" s="27"/>
      <c r="X56" s="13"/>
      <c r="Y56" s="13"/>
      <c r="Z56" s="13"/>
    </row>
    <row r="57" spans="1:26" ht="20.100000000000001" customHeight="1" x14ac:dyDescent="0.3">
      <c r="A57" s="13"/>
      <c r="B57" s="308" t="s">
        <v>301</v>
      </c>
      <c r="C57" s="261"/>
      <c r="D57" s="261"/>
      <c r="E57" s="55">
        <f>'SO 04 oplotenie5885'!L90</f>
        <v>0</v>
      </c>
      <c r="F57" s="55">
        <f>'SO 04 oplotenie5885'!M90</f>
        <v>0</v>
      </c>
      <c r="G57" s="55">
        <f>'SO 04 oplotenie5885'!I90</f>
        <v>0</v>
      </c>
      <c r="H57" s="145">
        <f>'SO 04 oplotenie5885'!S90</f>
        <v>0.01</v>
      </c>
      <c r="I57" s="145">
        <f>'SO 04 oplotenie5885'!V90</f>
        <v>0</v>
      </c>
      <c r="J57" s="145"/>
      <c r="K57" s="145"/>
      <c r="L57" s="145"/>
      <c r="M57" s="145"/>
      <c r="N57" s="145"/>
      <c r="O57" s="145"/>
      <c r="P57" s="145"/>
      <c r="Q57" s="13"/>
      <c r="R57" s="13"/>
      <c r="S57" s="13"/>
      <c r="T57" s="13"/>
      <c r="U57" s="13"/>
      <c r="V57" s="146"/>
      <c r="W57" s="27"/>
      <c r="X57" s="13"/>
      <c r="Y57" s="13"/>
      <c r="Z57" s="13"/>
    </row>
    <row r="58" spans="1:26" ht="20.100000000000001" customHeight="1" x14ac:dyDescent="0.3">
      <c r="A58" s="13"/>
      <c r="B58" s="308" t="s">
        <v>51</v>
      </c>
      <c r="C58" s="261"/>
      <c r="D58" s="261"/>
      <c r="E58" s="55">
        <f>'SO 04 oplotenie5885'!L94</f>
        <v>0</v>
      </c>
      <c r="F58" s="55">
        <f>'SO 04 oplotenie5885'!M94</f>
        <v>0</v>
      </c>
      <c r="G58" s="55">
        <f>'SO 04 oplotenie5885'!I94</f>
        <v>0</v>
      </c>
      <c r="H58" s="145">
        <f>'SO 04 oplotenie5885'!S94</f>
        <v>0</v>
      </c>
      <c r="I58" s="145">
        <f>'SO 04 oplotenie5885'!V94</f>
        <v>0</v>
      </c>
      <c r="J58" s="145"/>
      <c r="K58" s="145"/>
      <c r="L58" s="145"/>
      <c r="M58" s="145"/>
      <c r="N58" s="145"/>
      <c r="O58" s="145"/>
      <c r="P58" s="145"/>
      <c r="Q58" s="13"/>
      <c r="R58" s="13"/>
      <c r="S58" s="13"/>
      <c r="T58" s="13"/>
      <c r="U58" s="13"/>
      <c r="V58" s="146"/>
      <c r="W58" s="27"/>
      <c r="X58" s="13"/>
      <c r="Y58" s="13"/>
      <c r="Z58" s="13"/>
    </row>
    <row r="59" spans="1:26" ht="20.100000000000001" customHeight="1" x14ac:dyDescent="0.3">
      <c r="A59" s="13"/>
      <c r="B59" s="309" t="s">
        <v>50</v>
      </c>
      <c r="C59" s="310"/>
      <c r="D59" s="310"/>
      <c r="E59" s="147">
        <f>'SO 04 oplotenie5885'!L96</f>
        <v>0</v>
      </c>
      <c r="F59" s="147">
        <f>'SO 04 oplotenie5885'!M96</f>
        <v>0</v>
      </c>
      <c r="G59" s="147">
        <f>'SO 04 oplotenie5885'!I96</f>
        <v>0</v>
      </c>
      <c r="H59" s="148">
        <f>'SO 04 oplotenie5885'!S96</f>
        <v>2.0299999999999998</v>
      </c>
      <c r="I59" s="148">
        <f>'SO 04 oplotenie5885'!V96</f>
        <v>0.83</v>
      </c>
      <c r="J59" s="148"/>
      <c r="K59" s="148"/>
      <c r="L59" s="148"/>
      <c r="M59" s="148"/>
      <c r="N59" s="148"/>
      <c r="O59" s="148"/>
      <c r="P59" s="148"/>
      <c r="Q59" s="13"/>
      <c r="R59" s="13"/>
      <c r="S59" s="13"/>
      <c r="T59" s="13"/>
      <c r="U59" s="13"/>
      <c r="V59" s="146"/>
      <c r="W59" s="27"/>
      <c r="X59" s="13"/>
      <c r="Y59" s="13"/>
      <c r="Z59" s="13"/>
    </row>
    <row r="60" spans="1:26" ht="20.100000000000001" customHeight="1" x14ac:dyDescent="0.3">
      <c r="A60" s="13"/>
      <c r="B60" s="308"/>
      <c r="C60" s="261"/>
      <c r="D60" s="261"/>
      <c r="E60" s="55"/>
      <c r="F60" s="55"/>
      <c r="G60" s="55"/>
      <c r="H60" s="145"/>
      <c r="I60" s="145"/>
      <c r="J60" s="145"/>
      <c r="K60" s="145"/>
      <c r="L60" s="145"/>
      <c r="M60" s="145"/>
      <c r="N60" s="145"/>
      <c r="O60" s="145"/>
      <c r="P60" s="145"/>
      <c r="Q60" s="13"/>
      <c r="R60" s="13"/>
      <c r="S60" s="13"/>
      <c r="T60" s="13"/>
      <c r="U60" s="13"/>
      <c r="V60" s="146"/>
      <c r="W60" s="27"/>
      <c r="X60" s="13"/>
      <c r="Y60" s="13"/>
      <c r="Z60" s="13"/>
    </row>
    <row r="61" spans="1:26" ht="20.100000000000001" customHeight="1" x14ac:dyDescent="0.3">
      <c r="A61" s="149"/>
      <c r="B61" s="311" t="s">
        <v>52</v>
      </c>
      <c r="C61" s="312"/>
      <c r="D61" s="312"/>
      <c r="E61" s="150">
        <f>'SO 04 oplotenie5885'!L97</f>
        <v>0</v>
      </c>
      <c r="F61" s="150">
        <f>'SO 04 oplotenie5885'!M97</f>
        <v>0</v>
      </c>
      <c r="G61" s="150">
        <f>'SO 04 oplotenie5885'!I97</f>
        <v>0</v>
      </c>
      <c r="H61" s="151">
        <f>'SO 04 oplotenie5885'!S97</f>
        <v>2.0299999999999998</v>
      </c>
      <c r="I61" s="151">
        <f>'SO 04 oplotenie5885'!V97</f>
        <v>0.83</v>
      </c>
      <c r="J61" s="152"/>
      <c r="K61" s="152"/>
      <c r="L61" s="152"/>
      <c r="M61" s="152"/>
      <c r="N61" s="152"/>
      <c r="O61" s="152"/>
      <c r="P61" s="152"/>
      <c r="Q61" s="153"/>
      <c r="R61" s="153"/>
      <c r="S61" s="153"/>
      <c r="T61" s="153"/>
      <c r="U61" s="153"/>
      <c r="V61" s="154"/>
      <c r="W61" s="27"/>
      <c r="X61" s="13"/>
      <c r="Y61" s="13"/>
      <c r="Z61" s="13"/>
    </row>
    <row r="62" spans="1:26" ht="20.100000000000001" customHeight="1" x14ac:dyDescent="0.3">
      <c r="A62" s="123"/>
      <c r="B62" s="123"/>
      <c r="C62" s="123"/>
      <c r="D62" s="123"/>
      <c r="E62" s="155"/>
      <c r="F62" s="155"/>
      <c r="G62" s="155"/>
      <c r="H62" s="156"/>
      <c r="I62" s="156"/>
      <c r="J62" s="156"/>
      <c r="K62" s="156"/>
      <c r="L62" s="156"/>
      <c r="M62" s="156"/>
      <c r="N62" s="156"/>
      <c r="O62" s="156"/>
      <c r="P62" s="156"/>
      <c r="Q62" s="123"/>
      <c r="R62" s="123"/>
      <c r="S62" s="123"/>
      <c r="T62" s="123"/>
      <c r="U62" s="123"/>
      <c r="V62" s="123"/>
      <c r="W62" s="27"/>
      <c r="X62" s="13"/>
      <c r="Y62" s="13"/>
      <c r="Z62" s="13"/>
    </row>
    <row r="63" spans="1:26" ht="20.100000000000001" customHeight="1" x14ac:dyDescent="0.3">
      <c r="A63" s="123"/>
      <c r="B63" s="123"/>
      <c r="C63" s="123"/>
      <c r="D63" s="123"/>
      <c r="E63" s="155"/>
      <c r="F63" s="155"/>
      <c r="G63" s="155"/>
      <c r="H63" s="156"/>
      <c r="I63" s="156"/>
      <c r="J63" s="156"/>
      <c r="K63" s="156"/>
      <c r="L63" s="156"/>
      <c r="M63" s="156"/>
      <c r="N63" s="156"/>
      <c r="O63" s="156"/>
      <c r="P63" s="156"/>
      <c r="Q63" s="123"/>
      <c r="R63" s="123"/>
      <c r="S63" s="123"/>
      <c r="T63" s="123"/>
      <c r="U63" s="123"/>
      <c r="V63" s="123"/>
      <c r="W63" s="27"/>
      <c r="X63" s="13"/>
      <c r="Y63" s="13"/>
      <c r="Z63" s="13"/>
    </row>
    <row r="64" spans="1:26" ht="20.100000000000001" customHeight="1" x14ac:dyDescent="0.3">
      <c r="A64" s="123"/>
      <c r="B64" s="9"/>
      <c r="C64" s="9"/>
      <c r="D64" s="9"/>
      <c r="E64" s="157"/>
      <c r="F64" s="157"/>
      <c r="G64" s="157"/>
      <c r="H64" s="158"/>
      <c r="I64" s="158"/>
      <c r="J64" s="158"/>
      <c r="K64" s="158"/>
      <c r="L64" s="158"/>
      <c r="M64" s="158"/>
      <c r="N64" s="158"/>
      <c r="O64" s="158"/>
      <c r="P64" s="158"/>
      <c r="Q64" s="9"/>
      <c r="R64" s="9"/>
      <c r="S64" s="9"/>
      <c r="T64" s="9"/>
      <c r="U64" s="9"/>
      <c r="V64" s="9"/>
      <c r="W64" s="27"/>
      <c r="X64" s="13"/>
      <c r="Y64" s="13"/>
      <c r="Z64" s="13"/>
    </row>
    <row r="65" spans="1:26" ht="35.1" customHeight="1" x14ac:dyDescent="0.3">
      <c r="A65" s="13"/>
      <c r="B65" s="294" t="s">
        <v>53</v>
      </c>
      <c r="C65" s="295"/>
      <c r="D65" s="295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6"/>
      <c r="W65" s="27"/>
      <c r="X65" s="13"/>
      <c r="Y65" s="13"/>
      <c r="Z65" s="13"/>
    </row>
    <row r="66" spans="1:26" ht="20.100000000000001" customHeight="1" x14ac:dyDescent="0.3">
      <c r="A66" s="33"/>
      <c r="B66" s="119"/>
      <c r="C66" s="121"/>
      <c r="D66" s="121"/>
      <c r="E66" s="159"/>
      <c r="F66" s="159"/>
      <c r="G66" s="159"/>
      <c r="H66" s="160"/>
      <c r="I66" s="160"/>
      <c r="J66" s="160"/>
      <c r="K66" s="160"/>
      <c r="L66" s="160"/>
      <c r="M66" s="160"/>
      <c r="N66" s="160"/>
      <c r="O66" s="160"/>
      <c r="P66" s="160"/>
      <c r="Q66" s="121"/>
      <c r="R66" s="121"/>
      <c r="S66" s="121"/>
      <c r="T66" s="121"/>
      <c r="U66" s="121"/>
      <c r="V66" s="122"/>
      <c r="W66" s="27"/>
      <c r="X66" s="13"/>
      <c r="Y66" s="13"/>
      <c r="Z66" s="13"/>
    </row>
    <row r="67" spans="1:26" ht="20.100000000000001" customHeight="1" x14ac:dyDescent="0.3">
      <c r="A67" s="161"/>
      <c r="B67" s="299" t="s">
        <v>348</v>
      </c>
      <c r="C67" s="300"/>
      <c r="D67" s="300"/>
      <c r="E67" s="301"/>
      <c r="F67" s="162"/>
      <c r="G67" s="162"/>
      <c r="H67" s="163" t="s">
        <v>6</v>
      </c>
      <c r="I67" s="305"/>
      <c r="J67" s="306"/>
      <c r="K67" s="306"/>
      <c r="L67" s="306"/>
      <c r="M67" s="306"/>
      <c r="N67" s="306"/>
      <c r="O67" s="306"/>
      <c r="P67" s="307"/>
      <c r="Q67" s="102"/>
      <c r="R67" s="102"/>
      <c r="S67" s="102"/>
      <c r="T67" s="102"/>
      <c r="U67" s="102"/>
      <c r="V67" s="103"/>
      <c r="W67" s="27"/>
      <c r="X67" s="13"/>
      <c r="Y67" s="13"/>
      <c r="Z67" s="13"/>
    </row>
    <row r="68" spans="1:26" ht="20.100000000000001" customHeight="1" x14ac:dyDescent="0.3">
      <c r="A68" s="161"/>
      <c r="B68" s="302" t="s">
        <v>12</v>
      </c>
      <c r="C68" s="303"/>
      <c r="D68" s="303"/>
      <c r="E68" s="304"/>
      <c r="F68" s="164"/>
      <c r="G68" s="164"/>
      <c r="H68" s="165" t="s">
        <v>4</v>
      </c>
      <c r="I68" s="165"/>
      <c r="J68" s="156"/>
      <c r="K68" s="156"/>
      <c r="L68" s="156"/>
      <c r="M68" s="156"/>
      <c r="N68" s="156"/>
      <c r="O68" s="156"/>
      <c r="P68" s="156"/>
      <c r="Q68" s="123"/>
      <c r="R68" s="123"/>
      <c r="S68" s="123"/>
      <c r="T68" s="123"/>
      <c r="U68" s="123"/>
      <c r="V68" s="124"/>
      <c r="W68" s="27"/>
      <c r="X68" s="13"/>
      <c r="Y68" s="13"/>
      <c r="Z68" s="13"/>
    </row>
    <row r="69" spans="1:26" ht="20.100000000000001" customHeight="1" x14ac:dyDescent="0.3">
      <c r="A69" s="161"/>
      <c r="B69" s="302" t="s">
        <v>13</v>
      </c>
      <c r="C69" s="303"/>
      <c r="D69" s="303"/>
      <c r="E69" s="304"/>
      <c r="F69" s="164"/>
      <c r="G69" s="164"/>
      <c r="H69" s="165" t="s">
        <v>54</v>
      </c>
      <c r="I69" s="165" t="s">
        <v>8</v>
      </c>
      <c r="J69" s="156"/>
      <c r="K69" s="156"/>
      <c r="L69" s="156"/>
      <c r="M69" s="156"/>
      <c r="N69" s="156"/>
      <c r="O69" s="156"/>
      <c r="P69" s="156"/>
      <c r="Q69" s="123"/>
      <c r="R69" s="123"/>
      <c r="S69" s="123"/>
      <c r="T69" s="123"/>
      <c r="U69" s="123"/>
      <c r="V69" s="124"/>
      <c r="W69" s="27"/>
      <c r="X69" s="13"/>
      <c r="Y69" s="13"/>
      <c r="Z69" s="13"/>
    </row>
    <row r="70" spans="1:26" ht="20.100000000000001" customHeight="1" x14ac:dyDescent="0.3">
      <c r="A70" s="33"/>
      <c r="B70" s="135" t="s">
        <v>55</v>
      </c>
      <c r="C70" s="166"/>
      <c r="D70" s="166"/>
      <c r="E70" s="167"/>
      <c r="F70" s="167"/>
      <c r="G70" s="167"/>
      <c r="H70" s="168"/>
      <c r="I70" s="168"/>
      <c r="J70" s="156"/>
      <c r="K70" s="156"/>
      <c r="L70" s="156"/>
      <c r="M70" s="156"/>
      <c r="N70" s="156"/>
      <c r="O70" s="156"/>
      <c r="P70" s="156"/>
      <c r="Q70" s="123"/>
      <c r="R70" s="123"/>
      <c r="S70" s="123"/>
      <c r="T70" s="123"/>
      <c r="U70" s="123"/>
      <c r="V70" s="124"/>
      <c r="W70" s="27"/>
      <c r="X70" s="13"/>
      <c r="Y70" s="13"/>
      <c r="Z70" s="13"/>
    </row>
    <row r="71" spans="1:26" ht="20.100000000000001" customHeight="1" x14ac:dyDescent="0.3">
      <c r="A71" s="33"/>
      <c r="B71" s="135" t="s">
        <v>300</v>
      </c>
      <c r="C71" s="166"/>
      <c r="D71" s="166"/>
      <c r="E71" s="167"/>
      <c r="F71" s="167"/>
      <c r="G71" s="167"/>
      <c r="H71" s="168"/>
      <c r="I71" s="168"/>
      <c r="J71" s="156"/>
      <c r="K71" s="156"/>
      <c r="L71" s="156"/>
      <c r="M71" s="156"/>
      <c r="N71" s="156"/>
      <c r="O71" s="156"/>
      <c r="P71" s="156"/>
      <c r="Q71" s="123"/>
      <c r="R71" s="123"/>
      <c r="S71" s="123"/>
      <c r="T71" s="123"/>
      <c r="U71" s="123"/>
      <c r="V71" s="124"/>
      <c r="W71" s="27"/>
      <c r="X71" s="13"/>
      <c r="Y71" s="13"/>
      <c r="Z71" s="13"/>
    </row>
    <row r="72" spans="1:26" ht="20.100000000000001" customHeight="1" x14ac:dyDescent="0.3">
      <c r="A72" s="33"/>
      <c r="B72" s="135"/>
      <c r="C72" s="166"/>
      <c r="D72" s="166"/>
      <c r="E72" s="167"/>
      <c r="F72" s="167"/>
      <c r="G72" s="167"/>
      <c r="H72" s="168"/>
      <c r="I72" s="168"/>
      <c r="J72" s="156"/>
      <c r="K72" s="156"/>
      <c r="L72" s="156"/>
      <c r="M72" s="156"/>
      <c r="N72" s="156"/>
      <c r="O72" s="156"/>
      <c r="P72" s="156"/>
      <c r="Q72" s="123"/>
      <c r="R72" s="123"/>
      <c r="S72" s="123"/>
      <c r="T72" s="123"/>
      <c r="U72" s="123"/>
      <c r="V72" s="124"/>
      <c r="W72" s="27"/>
      <c r="X72" s="13"/>
      <c r="Y72" s="13"/>
      <c r="Z72" s="13"/>
    </row>
    <row r="73" spans="1:26" ht="20.100000000000001" customHeight="1" x14ac:dyDescent="0.3">
      <c r="A73" s="33"/>
      <c r="B73" s="135"/>
      <c r="C73" s="166"/>
      <c r="D73" s="166"/>
      <c r="E73" s="167"/>
      <c r="F73" s="167"/>
      <c r="G73" s="167"/>
      <c r="H73" s="168"/>
      <c r="I73" s="168"/>
      <c r="J73" s="156"/>
      <c r="K73" s="156"/>
      <c r="L73" s="156"/>
      <c r="M73" s="156"/>
      <c r="N73" s="156"/>
      <c r="O73" s="156"/>
      <c r="P73" s="156"/>
      <c r="Q73" s="123"/>
      <c r="R73" s="123"/>
      <c r="S73" s="123"/>
      <c r="T73" s="123"/>
      <c r="U73" s="123"/>
      <c r="V73" s="124"/>
      <c r="W73" s="27"/>
      <c r="X73" s="13"/>
      <c r="Y73" s="13"/>
      <c r="Z73" s="13"/>
    </row>
    <row r="74" spans="1:26" ht="20.100000000000001" customHeight="1" x14ac:dyDescent="0.3">
      <c r="A74" s="33"/>
      <c r="B74" s="169" t="s">
        <v>42</v>
      </c>
      <c r="C74" s="170"/>
      <c r="D74" s="170"/>
      <c r="E74" s="167"/>
      <c r="F74" s="167"/>
      <c r="G74" s="167"/>
      <c r="H74" s="168"/>
      <c r="I74" s="168"/>
      <c r="J74" s="156"/>
      <c r="K74" s="156"/>
      <c r="L74" s="156"/>
      <c r="M74" s="156"/>
      <c r="N74" s="156"/>
      <c r="O74" s="156"/>
      <c r="P74" s="156"/>
      <c r="Q74" s="123"/>
      <c r="R74" s="123"/>
      <c r="S74" s="123"/>
      <c r="T74" s="123"/>
      <c r="U74" s="123"/>
      <c r="V74" s="124"/>
      <c r="W74" s="27"/>
      <c r="X74" s="13"/>
      <c r="Y74" s="13"/>
      <c r="Z74" s="13"/>
    </row>
    <row r="75" spans="1:26" x14ac:dyDescent="0.3">
      <c r="A75" s="19"/>
      <c r="B75" s="171" t="s">
        <v>56</v>
      </c>
      <c r="C75" s="137" t="s">
        <v>57</v>
      </c>
      <c r="D75" s="137" t="s">
        <v>58</v>
      </c>
      <c r="E75" s="172"/>
      <c r="F75" s="172" t="s">
        <v>59</v>
      </c>
      <c r="G75" s="172" t="s">
        <v>60</v>
      </c>
      <c r="H75" s="173" t="s">
        <v>61</v>
      </c>
      <c r="I75" s="173" t="s">
        <v>62</v>
      </c>
      <c r="J75" s="173"/>
      <c r="K75" s="173"/>
      <c r="L75" s="173"/>
      <c r="M75" s="173"/>
      <c r="N75" s="173"/>
      <c r="O75" s="173"/>
      <c r="P75" s="173" t="s">
        <v>63</v>
      </c>
      <c r="Q75" s="137"/>
      <c r="R75" s="137"/>
      <c r="S75" s="137" t="s">
        <v>64</v>
      </c>
      <c r="T75" s="137"/>
      <c r="U75" s="137"/>
      <c r="V75" s="174" t="s">
        <v>65</v>
      </c>
      <c r="W75" s="27"/>
      <c r="X75" s="13"/>
      <c r="Y75" s="13"/>
      <c r="Z75" s="13"/>
    </row>
    <row r="76" spans="1:26" x14ac:dyDescent="0.3">
      <c r="A76" s="13"/>
      <c r="B76" s="175"/>
      <c r="C76" s="176"/>
      <c r="D76" s="291" t="s">
        <v>50</v>
      </c>
      <c r="E76" s="291"/>
      <c r="F76" s="141"/>
      <c r="G76" s="177"/>
      <c r="H76" s="141"/>
      <c r="I76" s="141"/>
      <c r="J76" s="142"/>
      <c r="K76" s="142"/>
      <c r="L76" s="177"/>
      <c r="M76" s="177"/>
      <c r="N76" s="177"/>
      <c r="O76" s="177"/>
      <c r="P76" s="177"/>
      <c r="Q76" s="177"/>
      <c r="R76" s="177"/>
      <c r="S76" s="177"/>
      <c r="T76" s="177"/>
      <c r="U76" s="177"/>
      <c r="V76" s="178"/>
      <c r="W76" s="27"/>
      <c r="X76" s="13"/>
      <c r="Y76" s="13"/>
      <c r="Z76" s="13"/>
    </row>
    <row r="77" spans="1:26" x14ac:dyDescent="0.3">
      <c r="A77" s="13"/>
      <c r="B77" s="52"/>
      <c r="C77" s="179" t="s">
        <v>291</v>
      </c>
      <c r="D77" s="292" t="s">
        <v>292</v>
      </c>
      <c r="E77" s="292"/>
      <c r="F77" s="55"/>
      <c r="G77" s="180"/>
      <c r="H77" s="55"/>
      <c r="I77" s="55"/>
      <c r="J77" s="145"/>
      <c r="K77" s="145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1"/>
      <c r="W77" s="27"/>
      <c r="X77" s="13"/>
      <c r="Y77" s="13"/>
      <c r="Z77" s="13"/>
    </row>
    <row r="78" spans="1:26" ht="24.9" customHeight="1" x14ac:dyDescent="0.3">
      <c r="A78" s="182"/>
      <c r="B78" s="183"/>
      <c r="C78" s="184" t="s">
        <v>302</v>
      </c>
      <c r="D78" s="293" t="s">
        <v>345</v>
      </c>
      <c r="E78" s="293"/>
      <c r="F78" s="185" t="s">
        <v>207</v>
      </c>
      <c r="G78" s="186">
        <v>356</v>
      </c>
      <c r="H78" s="249">
        <v>0</v>
      </c>
      <c r="I78" s="185">
        <f t="shared" ref="I78:I84" si="0">ROUND(G78*(H78),2)</f>
        <v>0</v>
      </c>
      <c r="J78" s="187">
        <f t="shared" ref="J78:J84" si="1">ROUND(G78*(N78),2)</f>
        <v>3389.12</v>
      </c>
      <c r="K78" s="145">
        <f t="shared" ref="K78:K84" si="2">ROUND(G78*(O78),2)</f>
        <v>0</v>
      </c>
      <c r="L78" s="180">
        <f>ROUND(G78*(H78),2)</f>
        <v>0</v>
      </c>
      <c r="M78" s="180"/>
      <c r="N78" s="180">
        <v>9.52</v>
      </c>
      <c r="O78" s="180"/>
      <c r="P78" s="180">
        <v>9.0000000000000006E-5</v>
      </c>
      <c r="Q78" s="180"/>
      <c r="R78" s="180">
        <v>9.0000000000000006E-5</v>
      </c>
      <c r="S78" s="180">
        <f t="shared" ref="S78:S84" si="3">ROUND(G78*(P78),3)</f>
        <v>3.2000000000000001E-2</v>
      </c>
      <c r="T78" s="180"/>
      <c r="U78" s="180"/>
      <c r="V78" s="181">
        <f t="shared" ref="V78:V84" si="4">ROUND(G78*(X78),3)</f>
        <v>0</v>
      </c>
      <c r="W78" s="27"/>
      <c r="X78" s="13">
        <v>0</v>
      </c>
      <c r="Y78" s="13"/>
      <c r="Z78" s="13">
        <v>0</v>
      </c>
    </row>
    <row r="79" spans="1:26" ht="24.9" customHeight="1" x14ac:dyDescent="0.3">
      <c r="A79" s="215"/>
      <c r="B79" s="216"/>
      <c r="C79" s="217" t="s">
        <v>303</v>
      </c>
      <c r="D79" s="347" t="s">
        <v>304</v>
      </c>
      <c r="E79" s="347"/>
      <c r="F79" s="218" t="s">
        <v>96</v>
      </c>
      <c r="G79" s="219">
        <v>0.3916</v>
      </c>
      <c r="H79" s="250">
        <v>0</v>
      </c>
      <c r="I79" s="218">
        <f t="shared" si="0"/>
        <v>0</v>
      </c>
      <c r="J79" s="220">
        <f t="shared" si="1"/>
        <v>777.22</v>
      </c>
      <c r="K79" s="194">
        <f t="shared" si="2"/>
        <v>0</v>
      </c>
      <c r="L79" s="195"/>
      <c r="M79" s="195">
        <f>ROUND(G79*(H79),2)</f>
        <v>0</v>
      </c>
      <c r="N79" s="195">
        <v>1984.72</v>
      </c>
      <c r="O79" s="195"/>
      <c r="P79" s="195">
        <v>1</v>
      </c>
      <c r="Q79" s="195"/>
      <c r="R79" s="195">
        <v>1</v>
      </c>
      <c r="S79" s="195">
        <f t="shared" si="3"/>
        <v>0.39200000000000002</v>
      </c>
      <c r="T79" s="195"/>
      <c r="U79" s="195"/>
      <c r="V79" s="196">
        <f t="shared" si="4"/>
        <v>0</v>
      </c>
      <c r="W79" s="197"/>
      <c r="X79" s="198">
        <v>0</v>
      </c>
      <c r="Y79" s="198"/>
      <c r="Z79" s="198">
        <v>0</v>
      </c>
    </row>
    <row r="80" spans="1:26" ht="24.9" customHeight="1" x14ac:dyDescent="0.3">
      <c r="A80" s="188"/>
      <c r="B80" s="189"/>
      <c r="C80" s="190" t="s">
        <v>305</v>
      </c>
      <c r="D80" s="286" t="s">
        <v>306</v>
      </c>
      <c r="E80" s="286"/>
      <c r="F80" s="191" t="s">
        <v>147</v>
      </c>
      <c r="G80" s="192">
        <v>92.2</v>
      </c>
      <c r="H80" s="250">
        <v>0</v>
      </c>
      <c r="I80" s="191">
        <f t="shared" si="0"/>
        <v>0</v>
      </c>
      <c r="J80" s="193">
        <f t="shared" si="1"/>
        <v>1710.31</v>
      </c>
      <c r="K80" s="194">
        <f t="shared" si="2"/>
        <v>0</v>
      </c>
      <c r="L80" s="195">
        <f>ROUND(G80*(H80),2)</f>
        <v>0</v>
      </c>
      <c r="M80" s="195"/>
      <c r="N80" s="195">
        <v>18.55</v>
      </c>
      <c r="O80" s="195"/>
      <c r="P80" s="195">
        <v>1.5999999999999999E-3</v>
      </c>
      <c r="Q80" s="195"/>
      <c r="R80" s="195">
        <v>1.5999999999999999E-3</v>
      </c>
      <c r="S80" s="195">
        <f t="shared" si="3"/>
        <v>0.14799999999999999</v>
      </c>
      <c r="T80" s="195"/>
      <c r="U80" s="195"/>
      <c r="V80" s="196">
        <f t="shared" si="4"/>
        <v>0</v>
      </c>
      <c r="W80" s="197"/>
      <c r="X80" s="198">
        <v>0</v>
      </c>
      <c r="Y80" s="198"/>
      <c r="Z80" s="198">
        <v>0</v>
      </c>
    </row>
    <row r="81" spans="1:26" ht="24.9" customHeight="1" x14ac:dyDescent="0.3">
      <c r="A81" s="215"/>
      <c r="B81" s="216"/>
      <c r="C81" s="217" t="s">
        <v>307</v>
      </c>
      <c r="D81" s="347" t="s">
        <v>308</v>
      </c>
      <c r="E81" s="347"/>
      <c r="F81" s="218" t="s">
        <v>83</v>
      </c>
      <c r="G81" s="219">
        <v>242.24200000000005</v>
      </c>
      <c r="H81" s="250">
        <v>0</v>
      </c>
      <c r="I81" s="218">
        <f t="shared" si="0"/>
        <v>0</v>
      </c>
      <c r="J81" s="220">
        <f t="shared" si="1"/>
        <v>4009.11</v>
      </c>
      <c r="K81" s="194">
        <f t="shared" si="2"/>
        <v>0</v>
      </c>
      <c r="L81" s="195"/>
      <c r="M81" s="195">
        <f>ROUND(G81*(H81),2)</f>
        <v>0</v>
      </c>
      <c r="N81" s="195">
        <v>16.55</v>
      </c>
      <c r="O81" s="195"/>
      <c r="P81" s="195">
        <v>5.8900000000000003E-3</v>
      </c>
      <c r="Q81" s="195"/>
      <c r="R81" s="195">
        <v>5.8900000000000003E-3</v>
      </c>
      <c r="S81" s="195">
        <f t="shared" si="3"/>
        <v>1.427</v>
      </c>
      <c r="T81" s="195"/>
      <c r="U81" s="195"/>
      <c r="V81" s="196">
        <f t="shared" si="4"/>
        <v>0</v>
      </c>
      <c r="W81" s="197"/>
      <c r="X81" s="198">
        <v>0</v>
      </c>
      <c r="Y81" s="198"/>
      <c r="Z81" s="198">
        <v>0</v>
      </c>
    </row>
    <row r="82" spans="1:26" ht="24.9" customHeight="1" x14ac:dyDescent="0.3">
      <c r="A82" s="188"/>
      <c r="B82" s="189"/>
      <c r="C82" s="190" t="s">
        <v>298</v>
      </c>
      <c r="D82" s="286" t="s">
        <v>299</v>
      </c>
      <c r="E82" s="286"/>
      <c r="F82" s="191" t="s">
        <v>216</v>
      </c>
      <c r="G82" s="192">
        <v>11263.065055840263</v>
      </c>
      <c r="H82" s="251">
        <v>0</v>
      </c>
      <c r="I82" s="193">
        <f t="shared" si="0"/>
        <v>0</v>
      </c>
      <c r="J82" s="193">
        <f t="shared" si="1"/>
        <v>101.37</v>
      </c>
      <c r="K82" s="194">
        <f t="shared" si="2"/>
        <v>0</v>
      </c>
      <c r="L82" s="195">
        <f>ROUND(G82*(H82),2)</f>
        <v>0</v>
      </c>
      <c r="M82" s="195"/>
      <c r="N82" s="195">
        <v>8.9999999999999993E-3</v>
      </c>
      <c r="O82" s="195"/>
      <c r="P82" s="195">
        <v>0</v>
      </c>
      <c r="Q82" s="195"/>
      <c r="R82" s="195">
        <v>0</v>
      </c>
      <c r="S82" s="195">
        <f t="shared" si="3"/>
        <v>0</v>
      </c>
      <c r="T82" s="195"/>
      <c r="U82" s="195"/>
      <c r="V82" s="196">
        <f t="shared" si="4"/>
        <v>0</v>
      </c>
      <c r="W82" s="197"/>
      <c r="X82" s="198">
        <v>0</v>
      </c>
      <c r="Y82" s="198"/>
      <c r="Z82" s="198">
        <v>0</v>
      </c>
    </row>
    <row r="83" spans="1:26" ht="24.9" customHeight="1" x14ac:dyDescent="0.3">
      <c r="A83" s="188"/>
      <c r="B83" s="189"/>
      <c r="C83" s="190" t="s">
        <v>309</v>
      </c>
      <c r="D83" s="286" t="s">
        <v>310</v>
      </c>
      <c r="E83" s="286"/>
      <c r="F83" s="191" t="s">
        <v>207</v>
      </c>
      <c r="G83" s="192">
        <v>356</v>
      </c>
      <c r="H83" s="250">
        <v>0</v>
      </c>
      <c r="I83" s="191">
        <f t="shared" si="0"/>
        <v>0</v>
      </c>
      <c r="J83" s="193">
        <f t="shared" si="1"/>
        <v>847.28</v>
      </c>
      <c r="K83" s="194">
        <f t="shared" si="2"/>
        <v>0</v>
      </c>
      <c r="L83" s="195">
        <f>ROUND(G83*(H83),2)</f>
        <v>0</v>
      </c>
      <c r="M83" s="195"/>
      <c r="N83" s="195">
        <v>2.38</v>
      </c>
      <c r="O83" s="195"/>
      <c r="P83" s="195">
        <v>6.0000000000000002E-5</v>
      </c>
      <c r="Q83" s="195"/>
      <c r="R83" s="195">
        <v>6.0000000000000002E-5</v>
      </c>
      <c r="S83" s="195">
        <f t="shared" si="3"/>
        <v>2.1000000000000001E-2</v>
      </c>
      <c r="T83" s="195"/>
      <c r="U83" s="195"/>
      <c r="V83" s="196">
        <f t="shared" si="4"/>
        <v>0</v>
      </c>
      <c r="W83" s="197"/>
      <c r="X83" s="198">
        <v>0</v>
      </c>
      <c r="Y83" s="198"/>
      <c r="Z83" s="198">
        <v>0</v>
      </c>
    </row>
    <row r="84" spans="1:26" ht="24.9" customHeight="1" x14ac:dyDescent="0.3">
      <c r="A84" s="188"/>
      <c r="B84" s="189"/>
      <c r="C84" s="190" t="s">
        <v>311</v>
      </c>
      <c r="D84" s="286" t="s">
        <v>312</v>
      </c>
      <c r="E84" s="286"/>
      <c r="F84" s="191" t="s">
        <v>147</v>
      </c>
      <c r="G84" s="192">
        <v>92.2</v>
      </c>
      <c r="H84" s="250">
        <v>0</v>
      </c>
      <c r="I84" s="191">
        <f t="shared" si="0"/>
        <v>0</v>
      </c>
      <c r="J84" s="193">
        <f t="shared" si="1"/>
        <v>529.23</v>
      </c>
      <c r="K84" s="194">
        <f t="shared" si="2"/>
        <v>0</v>
      </c>
      <c r="L84" s="195">
        <f>ROUND(G84*(H84),2)</f>
        <v>0</v>
      </c>
      <c r="M84" s="195"/>
      <c r="N84" s="195">
        <v>5.74</v>
      </c>
      <c r="O84" s="195"/>
      <c r="P84" s="195">
        <v>0</v>
      </c>
      <c r="Q84" s="195"/>
      <c r="R84" s="195">
        <v>0</v>
      </c>
      <c r="S84" s="195">
        <f t="shared" si="3"/>
        <v>0</v>
      </c>
      <c r="T84" s="195"/>
      <c r="U84" s="195"/>
      <c r="V84" s="196">
        <f t="shared" si="4"/>
        <v>0.83</v>
      </c>
      <c r="W84" s="197"/>
      <c r="X84" s="198">
        <v>8.9999999999999993E-3</v>
      </c>
      <c r="Y84" s="198"/>
      <c r="Z84" s="198">
        <v>0</v>
      </c>
    </row>
    <row r="85" spans="1:26" ht="21.9" customHeight="1" x14ac:dyDescent="0.3">
      <c r="A85" s="198"/>
      <c r="B85" s="199"/>
      <c r="C85" s="200" t="s">
        <v>291</v>
      </c>
      <c r="D85" s="285" t="s">
        <v>292</v>
      </c>
      <c r="E85" s="285"/>
      <c r="F85" s="201"/>
      <c r="G85" s="195"/>
      <c r="H85" s="250"/>
      <c r="I85" s="202">
        <f>ROUND((SUM(I77:I84))/1,2)</f>
        <v>0</v>
      </c>
      <c r="J85" s="203"/>
      <c r="K85" s="203"/>
      <c r="L85" s="204">
        <f>ROUND((SUM(L77:L84))/1,2)</f>
        <v>0</v>
      </c>
      <c r="M85" s="204">
        <f>ROUND((SUM(M77:M84))/1,2)</f>
        <v>0</v>
      </c>
      <c r="N85" s="204"/>
      <c r="O85" s="204"/>
      <c r="P85" s="204"/>
      <c r="Q85" s="204"/>
      <c r="R85" s="204"/>
      <c r="S85" s="204">
        <f>ROUND((SUM(S77:S84))/1,2)</f>
        <v>2.02</v>
      </c>
      <c r="T85" s="204"/>
      <c r="U85" s="204"/>
      <c r="V85" s="205">
        <f>ROUND((SUM(V77:V84))/1,2)</f>
        <v>0.83</v>
      </c>
      <c r="W85" s="197"/>
      <c r="X85" s="198"/>
      <c r="Y85" s="198"/>
      <c r="Z85" s="198"/>
    </row>
    <row r="86" spans="1:26" x14ac:dyDescent="0.3">
      <c r="A86" s="198"/>
      <c r="B86" s="199"/>
      <c r="C86" s="206"/>
      <c r="D86" s="287"/>
      <c r="E86" s="287"/>
      <c r="F86" s="201"/>
      <c r="G86" s="195"/>
      <c r="H86" s="250"/>
      <c r="I86" s="201"/>
      <c r="J86" s="194"/>
      <c r="K86" s="194"/>
      <c r="L86" s="195"/>
      <c r="M86" s="195"/>
      <c r="N86" s="195"/>
      <c r="O86" s="195"/>
      <c r="P86" s="195"/>
      <c r="Q86" s="195"/>
      <c r="R86" s="195"/>
      <c r="S86" s="195"/>
      <c r="T86" s="195"/>
      <c r="U86" s="195"/>
      <c r="V86" s="196"/>
      <c r="W86" s="197"/>
      <c r="X86" s="198"/>
      <c r="Y86" s="198"/>
      <c r="Z86" s="198"/>
    </row>
    <row r="87" spans="1:26" x14ac:dyDescent="0.3">
      <c r="A87" s="198"/>
      <c r="B87" s="199"/>
      <c r="C87" s="200" t="s">
        <v>313</v>
      </c>
      <c r="D87" s="285" t="s">
        <v>314</v>
      </c>
      <c r="E87" s="285"/>
      <c r="F87" s="201"/>
      <c r="G87" s="195"/>
      <c r="H87" s="250"/>
      <c r="I87" s="201"/>
      <c r="J87" s="194"/>
      <c r="K87" s="194"/>
      <c r="L87" s="195"/>
      <c r="M87" s="195"/>
      <c r="N87" s="195"/>
      <c r="O87" s="195"/>
      <c r="P87" s="195"/>
      <c r="Q87" s="195"/>
      <c r="R87" s="195"/>
      <c r="S87" s="195"/>
      <c r="T87" s="195"/>
      <c r="U87" s="195"/>
      <c r="V87" s="196"/>
      <c r="W87" s="197"/>
      <c r="X87" s="198"/>
      <c r="Y87" s="198"/>
      <c r="Z87" s="198"/>
    </row>
    <row r="88" spans="1:26" ht="24.9" customHeight="1" x14ac:dyDescent="0.3">
      <c r="A88" s="188"/>
      <c r="B88" s="189"/>
      <c r="C88" s="190" t="s">
        <v>315</v>
      </c>
      <c r="D88" s="286" t="s">
        <v>316</v>
      </c>
      <c r="E88" s="286"/>
      <c r="F88" s="191" t="s">
        <v>83</v>
      </c>
      <c r="G88" s="192">
        <v>31.349999999999998</v>
      </c>
      <c r="H88" s="250">
        <v>0</v>
      </c>
      <c r="I88" s="191">
        <f>ROUND(G88*(H88),2)</f>
        <v>0</v>
      </c>
      <c r="J88" s="193">
        <f>ROUND(G88*(N88),2)</f>
        <v>402.53</v>
      </c>
      <c r="K88" s="194">
        <f>ROUND(G88*(O88),2)</f>
        <v>0</v>
      </c>
      <c r="L88" s="195">
        <f>ROUND(G88*(H88),2)</f>
        <v>0</v>
      </c>
      <c r="M88" s="195"/>
      <c r="N88" s="195">
        <v>12.84</v>
      </c>
      <c r="O88" s="195"/>
      <c r="P88" s="195">
        <v>4.0999999999999999E-4</v>
      </c>
      <c r="Q88" s="195"/>
      <c r="R88" s="195">
        <v>4.0999999999999999E-4</v>
      </c>
      <c r="S88" s="195">
        <f>ROUND(G88*(P88),3)</f>
        <v>1.2999999999999999E-2</v>
      </c>
      <c r="T88" s="195"/>
      <c r="U88" s="195"/>
      <c r="V88" s="196">
        <f>ROUND(G88*(X88),3)</f>
        <v>0</v>
      </c>
      <c r="W88" s="197"/>
      <c r="X88" s="198">
        <v>0</v>
      </c>
      <c r="Y88" s="198"/>
      <c r="Z88" s="198">
        <v>0</v>
      </c>
    </row>
    <row r="89" spans="1:26" ht="24.9" customHeight="1" x14ac:dyDescent="0.3">
      <c r="A89" s="188"/>
      <c r="B89" s="189"/>
      <c r="C89" s="190" t="s">
        <v>317</v>
      </c>
      <c r="D89" s="286" t="s">
        <v>318</v>
      </c>
      <c r="E89" s="286"/>
      <c r="F89" s="191" t="s">
        <v>83</v>
      </c>
      <c r="G89" s="192">
        <v>31.35</v>
      </c>
      <c r="H89" s="250">
        <v>0</v>
      </c>
      <c r="I89" s="191">
        <f>ROUND(G89*(H89),2)</f>
        <v>0</v>
      </c>
      <c r="J89" s="193">
        <f>ROUND(G89*(N89),2)</f>
        <v>52.67</v>
      </c>
      <c r="K89" s="194">
        <f>ROUND(G89*(O89),2)</f>
        <v>0</v>
      </c>
      <c r="L89" s="195">
        <f>ROUND(G89*(H89),2)</f>
        <v>0</v>
      </c>
      <c r="M89" s="195"/>
      <c r="N89" s="195">
        <v>1.6800000000000002</v>
      </c>
      <c r="O89" s="195"/>
      <c r="P89" s="195">
        <v>0</v>
      </c>
      <c r="Q89" s="195"/>
      <c r="R89" s="195">
        <v>0</v>
      </c>
      <c r="S89" s="195">
        <f>ROUND(G89*(P89),3)</f>
        <v>0</v>
      </c>
      <c r="T89" s="195"/>
      <c r="U89" s="195"/>
      <c r="V89" s="196">
        <f>ROUND(G89*(X89),3)</f>
        <v>0</v>
      </c>
      <c r="W89" s="197"/>
      <c r="X89" s="198">
        <v>0</v>
      </c>
      <c r="Y89" s="198"/>
      <c r="Z89" s="198">
        <v>0</v>
      </c>
    </row>
    <row r="90" spans="1:26" x14ac:dyDescent="0.3">
      <c r="A90" s="198"/>
      <c r="B90" s="199"/>
      <c r="C90" s="200" t="s">
        <v>313</v>
      </c>
      <c r="D90" s="285" t="s">
        <v>314</v>
      </c>
      <c r="E90" s="285"/>
      <c r="F90" s="201"/>
      <c r="G90" s="195"/>
      <c r="H90" s="250"/>
      <c r="I90" s="202">
        <f>ROUND((SUM(I87:I89))/1,2)</f>
        <v>0</v>
      </c>
      <c r="J90" s="203"/>
      <c r="K90" s="203"/>
      <c r="L90" s="204">
        <f>ROUND((SUM(L87:L89))/1,2)</f>
        <v>0</v>
      </c>
      <c r="M90" s="204">
        <f>ROUND((SUM(M87:M89))/1,2)</f>
        <v>0</v>
      </c>
      <c r="N90" s="204"/>
      <c r="O90" s="204"/>
      <c r="P90" s="204"/>
      <c r="Q90" s="204"/>
      <c r="R90" s="204"/>
      <c r="S90" s="204">
        <f>ROUND((SUM(S87:S89))/1,2)</f>
        <v>0.01</v>
      </c>
      <c r="T90" s="204"/>
      <c r="U90" s="204"/>
      <c r="V90" s="205">
        <f>ROUND((SUM(V87:V89))/1,2)</f>
        <v>0</v>
      </c>
      <c r="W90" s="197"/>
      <c r="X90" s="198"/>
      <c r="Y90" s="198"/>
      <c r="Z90" s="198"/>
    </row>
    <row r="91" spans="1:26" x14ac:dyDescent="0.3">
      <c r="A91" s="198"/>
      <c r="B91" s="199"/>
      <c r="C91" s="206"/>
      <c r="D91" s="287"/>
      <c r="E91" s="287"/>
      <c r="F91" s="201"/>
      <c r="G91" s="195"/>
      <c r="H91" s="250"/>
      <c r="I91" s="201"/>
      <c r="J91" s="194"/>
      <c r="K91" s="194"/>
      <c r="L91" s="195"/>
      <c r="M91" s="195"/>
      <c r="N91" s="195"/>
      <c r="O91" s="195"/>
      <c r="P91" s="195"/>
      <c r="Q91" s="195"/>
      <c r="R91" s="195"/>
      <c r="S91" s="195"/>
      <c r="T91" s="195"/>
      <c r="U91" s="195"/>
      <c r="V91" s="196"/>
      <c r="W91" s="197"/>
      <c r="X91" s="198"/>
      <c r="Y91" s="198"/>
      <c r="Z91" s="198"/>
    </row>
    <row r="92" spans="1:26" x14ac:dyDescent="0.3">
      <c r="A92" s="198"/>
      <c r="B92" s="199"/>
      <c r="C92" s="200" t="s">
        <v>111</v>
      </c>
      <c r="D92" s="285" t="s">
        <v>112</v>
      </c>
      <c r="E92" s="285"/>
      <c r="F92" s="201"/>
      <c r="G92" s="195"/>
      <c r="H92" s="250"/>
      <c r="I92" s="201"/>
      <c r="J92" s="194"/>
      <c r="K92" s="194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6"/>
      <c r="W92" s="197"/>
      <c r="X92" s="198"/>
      <c r="Y92" s="198"/>
      <c r="Z92" s="198"/>
    </row>
    <row r="93" spans="1:26" ht="24.9" customHeight="1" x14ac:dyDescent="0.3">
      <c r="A93" s="188"/>
      <c r="B93" s="189"/>
      <c r="C93" s="190"/>
      <c r="D93" s="286"/>
      <c r="E93" s="286"/>
      <c r="F93" s="191"/>
      <c r="G93" s="192"/>
      <c r="H93" s="250"/>
      <c r="I93" s="191"/>
      <c r="J93" s="193"/>
      <c r="K93" s="194"/>
      <c r="L93" s="195"/>
      <c r="M93" s="195"/>
      <c r="N93" s="195"/>
      <c r="O93" s="195"/>
      <c r="P93" s="195"/>
      <c r="Q93" s="195"/>
      <c r="R93" s="195"/>
      <c r="S93" s="195"/>
      <c r="T93" s="195"/>
      <c r="U93" s="195"/>
      <c r="V93" s="196"/>
      <c r="W93" s="197"/>
      <c r="X93" s="198"/>
      <c r="Y93" s="198"/>
      <c r="Z93" s="198"/>
    </row>
    <row r="94" spans="1:26" x14ac:dyDescent="0.3">
      <c r="A94" s="198"/>
      <c r="B94" s="199"/>
      <c r="C94" s="200" t="s">
        <v>111</v>
      </c>
      <c r="D94" s="285" t="s">
        <v>112</v>
      </c>
      <c r="E94" s="285"/>
      <c r="F94" s="201"/>
      <c r="G94" s="195"/>
      <c r="H94" s="250"/>
      <c r="I94" s="202">
        <f>ROUND((SUM(I92:I93))/1,2)</f>
        <v>0</v>
      </c>
      <c r="J94" s="203"/>
      <c r="K94" s="203"/>
      <c r="L94" s="204">
        <f>ROUND((SUM(L92:L93))/1,2)</f>
        <v>0</v>
      </c>
      <c r="M94" s="204">
        <f>ROUND((SUM(M92:M93))/1,2)</f>
        <v>0</v>
      </c>
      <c r="N94" s="204"/>
      <c r="O94" s="204"/>
      <c r="P94" s="204"/>
      <c r="Q94" s="195"/>
      <c r="R94" s="195"/>
      <c r="S94" s="204">
        <f>ROUND((SUM(S92:S93))/1,2)</f>
        <v>0</v>
      </c>
      <c r="T94" s="204"/>
      <c r="U94" s="204"/>
      <c r="V94" s="205">
        <f>ROUND((SUM(V92:V93))/1,2)</f>
        <v>0</v>
      </c>
      <c r="W94" s="197"/>
      <c r="X94" s="198"/>
      <c r="Y94" s="198"/>
      <c r="Z94" s="198"/>
    </row>
    <row r="95" spans="1:26" x14ac:dyDescent="0.3">
      <c r="A95" s="198"/>
      <c r="B95" s="199"/>
      <c r="C95" s="206"/>
      <c r="D95" s="287"/>
      <c r="E95" s="287"/>
      <c r="F95" s="201"/>
      <c r="G95" s="195"/>
      <c r="H95" s="201"/>
      <c r="I95" s="201"/>
      <c r="J95" s="194"/>
      <c r="K95" s="194"/>
      <c r="L95" s="195"/>
      <c r="M95" s="195"/>
      <c r="N95" s="195"/>
      <c r="O95" s="195"/>
      <c r="P95" s="195"/>
      <c r="Q95" s="195"/>
      <c r="R95" s="195"/>
      <c r="S95" s="195"/>
      <c r="T95" s="195"/>
      <c r="U95" s="195"/>
      <c r="V95" s="196"/>
      <c r="W95" s="197"/>
      <c r="X95" s="198"/>
      <c r="Y95" s="198"/>
      <c r="Z95" s="198"/>
    </row>
    <row r="96" spans="1:26" x14ac:dyDescent="0.3">
      <c r="A96" s="198"/>
      <c r="B96" s="199"/>
      <c r="C96" s="206"/>
      <c r="D96" s="288" t="s">
        <v>50</v>
      </c>
      <c r="E96" s="288"/>
      <c r="F96" s="201"/>
      <c r="G96" s="195"/>
      <c r="H96" s="201"/>
      <c r="I96" s="202">
        <f>ROUND((SUM(I76:I95))/2,2)</f>
        <v>0</v>
      </c>
      <c r="J96" s="194"/>
      <c r="K96" s="194"/>
      <c r="L96" s="195">
        <f>ROUND((SUM(L76:L95))/2,2)</f>
        <v>0</v>
      </c>
      <c r="M96" s="195">
        <f>ROUND((SUM(M76:M95))/2,2)</f>
        <v>0</v>
      </c>
      <c r="N96" s="195"/>
      <c r="O96" s="195"/>
      <c r="P96" s="204"/>
      <c r="Q96" s="195"/>
      <c r="R96" s="195"/>
      <c r="S96" s="204">
        <f>ROUND((SUM(S76:S95))/2,2)</f>
        <v>2.0299999999999998</v>
      </c>
      <c r="T96" s="195"/>
      <c r="U96" s="195"/>
      <c r="V96" s="205">
        <f>ROUND((SUM(V76:V95))/2,2)</f>
        <v>0.83</v>
      </c>
      <c r="W96" s="197"/>
      <c r="X96" s="198"/>
      <c r="Y96" s="198"/>
      <c r="Z96" s="198"/>
    </row>
    <row r="97" spans="1:26" x14ac:dyDescent="0.3">
      <c r="A97" s="13"/>
      <c r="B97" s="209"/>
      <c r="C97" s="210"/>
      <c r="D97" s="290" t="s">
        <v>52</v>
      </c>
      <c r="E97" s="290"/>
      <c r="F97" s="213"/>
      <c r="G97" s="212"/>
      <c r="H97" s="213"/>
      <c r="I97" s="213">
        <f>ROUND((SUM(I76:I96))/3,2)</f>
        <v>0</v>
      </c>
      <c r="J97" s="222"/>
      <c r="K97" s="222">
        <f>ROUND((SUM(K76:K96))/3,2)</f>
        <v>0</v>
      </c>
      <c r="L97" s="212">
        <f>ROUND((SUM(L76:L96))/3,2)</f>
        <v>0</v>
      </c>
      <c r="M97" s="212">
        <f>ROUND((SUM(M76:M96))/3,2)</f>
        <v>0</v>
      </c>
      <c r="N97" s="212"/>
      <c r="O97" s="212"/>
      <c r="P97" s="212"/>
      <c r="Q97" s="212"/>
      <c r="R97" s="212"/>
      <c r="S97" s="212">
        <f>ROUND((SUM(S76:S96))/3,2)</f>
        <v>2.0299999999999998</v>
      </c>
      <c r="T97" s="212"/>
      <c r="U97" s="212"/>
      <c r="V97" s="214">
        <f>ROUND((SUM(V76:V96))/3,2)</f>
        <v>0.83</v>
      </c>
      <c r="W97" s="27"/>
      <c r="X97" s="13"/>
      <c r="Y97" s="13">
        <f>(SUM(Y76:Y96))</f>
        <v>0</v>
      </c>
      <c r="Z97" s="13">
        <f>(SUM(Z76:Z96))</f>
        <v>0</v>
      </c>
    </row>
    <row r="98" spans="1:26" hidden="1" x14ac:dyDescent="0.3">
      <c r="A98" s="13"/>
      <c r="B98" s="13"/>
      <c r="C98" s="13"/>
      <c r="D98" s="13"/>
      <c r="E98" s="55"/>
      <c r="F98" s="55"/>
      <c r="G98" s="180"/>
      <c r="H98" s="55"/>
      <c r="I98" s="55"/>
      <c r="J98" s="145"/>
      <c r="K98" s="145"/>
      <c r="L98" s="145"/>
      <c r="M98" s="145"/>
      <c r="N98" s="145"/>
      <c r="O98" s="145"/>
      <c r="P98" s="145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idden="1" x14ac:dyDescent="0.3">
      <c r="A99" s="13"/>
      <c r="B99" s="13"/>
      <c r="C99" s="13"/>
      <c r="D99" s="13"/>
      <c r="E99" s="55"/>
      <c r="F99" s="55"/>
      <c r="G99" s="180"/>
      <c r="H99" s="55"/>
      <c r="I99" s="55"/>
      <c r="J99" s="145"/>
      <c r="K99" s="145"/>
      <c r="L99" s="145"/>
      <c r="M99" s="145"/>
      <c r="N99" s="145"/>
      <c r="O99" s="145"/>
      <c r="P99" s="145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idden="1" x14ac:dyDescent="0.3">
      <c r="A100" s="13"/>
      <c r="B100" s="13"/>
      <c r="C100" s="13"/>
      <c r="D100" s="13"/>
      <c r="E100" s="55"/>
      <c r="F100" s="55"/>
      <c r="G100" s="180"/>
      <c r="H100" s="55"/>
      <c r="I100" s="55"/>
      <c r="J100" s="145"/>
      <c r="K100" s="145"/>
      <c r="L100" s="145"/>
      <c r="M100" s="145"/>
      <c r="N100" s="145"/>
      <c r="O100" s="145"/>
      <c r="P100" s="145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idden="1" x14ac:dyDescent="0.3">
      <c r="A101" s="13"/>
      <c r="B101" s="13"/>
      <c r="C101" s="13"/>
      <c r="D101" s="13"/>
      <c r="E101" s="55"/>
      <c r="F101" s="55"/>
      <c r="G101" s="180"/>
      <c r="H101" s="55"/>
      <c r="I101" s="55"/>
      <c r="J101" s="145"/>
      <c r="K101" s="145"/>
      <c r="L101" s="145"/>
      <c r="M101" s="145"/>
      <c r="N101" s="145"/>
      <c r="O101" s="145"/>
      <c r="P101" s="145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idden="1" x14ac:dyDescent="0.3">
      <c r="A102" s="13"/>
      <c r="B102" s="13"/>
      <c r="C102" s="13"/>
      <c r="D102" s="13"/>
      <c r="E102" s="55"/>
      <c r="F102" s="55"/>
      <c r="G102" s="180"/>
      <c r="H102" s="55"/>
      <c r="I102" s="55"/>
      <c r="J102" s="145"/>
      <c r="K102" s="145"/>
      <c r="L102" s="145"/>
      <c r="M102" s="145"/>
      <c r="N102" s="145"/>
      <c r="O102" s="145"/>
      <c r="P102" s="145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idden="1" x14ac:dyDescent="0.3">
      <c r="A103" s="13"/>
      <c r="B103" s="13"/>
      <c r="C103" s="13"/>
      <c r="D103" s="13"/>
      <c r="E103" s="55"/>
      <c r="F103" s="55"/>
      <c r="G103" s="180"/>
      <c r="H103" s="55"/>
      <c r="I103" s="55"/>
      <c r="J103" s="145"/>
      <c r="K103" s="145"/>
      <c r="L103" s="145"/>
      <c r="M103" s="145"/>
      <c r="N103" s="145"/>
      <c r="O103" s="145"/>
      <c r="P103" s="145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idden="1" x14ac:dyDescent="0.3">
      <c r="A104" s="13"/>
      <c r="B104" s="13"/>
      <c r="C104" s="13"/>
      <c r="D104" s="13"/>
      <c r="E104" s="55"/>
      <c r="F104" s="55"/>
      <c r="G104" s="180"/>
      <c r="H104" s="55"/>
      <c r="I104" s="55"/>
      <c r="J104" s="145"/>
      <c r="K104" s="145"/>
      <c r="L104" s="145"/>
      <c r="M104" s="145"/>
      <c r="N104" s="145"/>
      <c r="O104" s="145"/>
      <c r="P104" s="145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idden="1" x14ac:dyDescent="0.3">
      <c r="A105" s="13"/>
      <c r="B105" s="13"/>
      <c r="C105" s="13"/>
      <c r="D105" s="13"/>
      <c r="E105" s="55"/>
      <c r="F105" s="55"/>
      <c r="G105" s="180"/>
      <c r="H105" s="55"/>
      <c r="I105" s="55"/>
      <c r="J105" s="145"/>
      <c r="K105" s="145"/>
      <c r="L105" s="145"/>
      <c r="M105" s="145"/>
      <c r="N105" s="145"/>
      <c r="O105" s="145"/>
      <c r="P105" s="145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idden="1" x14ac:dyDescent="0.3">
      <c r="A106" s="13"/>
      <c r="B106" s="13"/>
      <c r="C106" s="13"/>
      <c r="D106" s="13"/>
      <c r="E106" s="55"/>
      <c r="F106" s="55"/>
      <c r="G106" s="180"/>
      <c r="H106" s="55"/>
      <c r="I106" s="55"/>
      <c r="J106" s="145"/>
      <c r="K106" s="145"/>
      <c r="L106" s="145"/>
      <c r="M106" s="145"/>
      <c r="N106" s="145"/>
      <c r="O106" s="145"/>
      <c r="P106" s="145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idden="1" x14ac:dyDescent="0.3">
      <c r="A107" s="8"/>
      <c r="B107" s="8"/>
      <c r="C107" s="8"/>
      <c r="D107" s="8"/>
      <c r="E107" s="12"/>
      <c r="F107" s="12"/>
      <c r="G107" s="21"/>
      <c r="H107" s="12"/>
      <c r="I107" s="12"/>
      <c r="J107" s="20"/>
      <c r="K107" s="20"/>
      <c r="L107" s="20"/>
      <c r="M107" s="20"/>
      <c r="N107" s="20"/>
      <c r="O107" s="20"/>
      <c r="P107" s="20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idden="1" x14ac:dyDescent="0.3">
      <c r="A108" s="8"/>
      <c r="B108" s="8"/>
      <c r="C108" s="8"/>
      <c r="D108" s="8"/>
      <c r="E108" s="12"/>
      <c r="F108" s="12"/>
      <c r="G108" s="21"/>
      <c r="H108" s="12"/>
      <c r="I108" s="12"/>
      <c r="J108" s="20"/>
      <c r="K108" s="20"/>
      <c r="L108" s="20"/>
      <c r="M108" s="20"/>
      <c r="N108" s="20"/>
      <c r="O108" s="20"/>
      <c r="P108" s="20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idden="1" x14ac:dyDescent="0.3">
      <c r="A109" s="8"/>
      <c r="B109" s="8"/>
      <c r="C109" s="8"/>
      <c r="D109" s="8"/>
      <c r="E109" s="8"/>
      <c r="F109" s="8"/>
      <c r="G109" s="21"/>
      <c r="H109" s="12"/>
      <c r="I109" s="12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idden="1" x14ac:dyDescent="0.3">
      <c r="A110" s="8"/>
      <c r="B110" s="8"/>
      <c r="C110" s="8"/>
      <c r="D110" s="8"/>
      <c r="E110" s="8"/>
      <c r="F110" s="8"/>
      <c r="G110" s="21"/>
      <c r="H110" s="12"/>
      <c r="I110" s="12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idden="1" x14ac:dyDescent="0.3">
      <c r="A111" s="8"/>
      <c r="B111" s="8"/>
      <c r="C111" s="8"/>
      <c r="D111" s="8"/>
      <c r="E111" s="8"/>
      <c r="F111" s="8"/>
      <c r="G111" s="21"/>
      <c r="H111" s="12"/>
      <c r="I111" s="12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idden="1" x14ac:dyDescent="0.3">
      <c r="A112" s="8"/>
      <c r="B112" s="8"/>
      <c r="C112" s="8"/>
      <c r="D112" s="8"/>
      <c r="E112" s="8"/>
      <c r="F112" s="8"/>
      <c r="G112" s="21"/>
      <c r="H112" s="12"/>
      <c r="I112" s="12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idden="1" x14ac:dyDescent="0.3">
      <c r="A113" s="8"/>
      <c r="B113" s="8"/>
      <c r="C113" s="8"/>
      <c r="D113" s="8"/>
      <c r="E113" s="8"/>
      <c r="F113" s="8"/>
      <c r="G113" s="21"/>
      <c r="H113" s="12"/>
      <c r="I113" s="12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idden="1" x14ac:dyDescent="0.3">
      <c r="A114" s="8"/>
      <c r="B114" s="8"/>
      <c r="C114" s="8"/>
      <c r="D114" s="8"/>
      <c r="E114" s="8"/>
      <c r="F114" s="8"/>
      <c r="G114" s="21"/>
      <c r="H114" s="12"/>
      <c r="I114" s="12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idden="1" x14ac:dyDescent="0.3">
      <c r="A115" s="8"/>
      <c r="B115" s="8"/>
      <c r="C115" s="8"/>
      <c r="D115" s="8"/>
      <c r="E115" s="8"/>
      <c r="F115" s="8"/>
      <c r="G115" s="21"/>
      <c r="H115" s="12"/>
      <c r="I115" s="12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idden="1" x14ac:dyDescent="0.3">
      <c r="A116" s="8"/>
      <c r="B116" s="8"/>
      <c r="C116" s="8"/>
      <c r="D116" s="8"/>
      <c r="E116" s="8"/>
      <c r="F116" s="8"/>
      <c r="G116" s="21"/>
      <c r="H116" s="12"/>
      <c r="I116" s="12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idden="1" x14ac:dyDescent="0.3">
      <c r="A117" s="8"/>
      <c r="B117" s="8"/>
      <c r="C117" s="8"/>
      <c r="D117" s="8"/>
      <c r="E117" s="8"/>
      <c r="F117" s="8"/>
      <c r="G117" s="21"/>
      <c r="H117" s="12"/>
      <c r="I117" s="12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idden="1" x14ac:dyDescent="0.3">
      <c r="A118" s="8"/>
      <c r="B118" s="8"/>
      <c r="C118" s="8"/>
      <c r="D118" s="8"/>
      <c r="E118" s="8"/>
      <c r="F118" s="8"/>
      <c r="G118" s="21"/>
      <c r="H118" s="12"/>
      <c r="I118" s="12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idden="1" x14ac:dyDescent="0.3">
      <c r="A119" s="8"/>
      <c r="B119" s="8"/>
      <c r="C119" s="8"/>
      <c r="D119" s="8"/>
      <c r="E119" s="8"/>
      <c r="F119" s="8"/>
      <c r="G119" s="21"/>
      <c r="H119" s="12"/>
      <c r="I119" s="12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idden="1" x14ac:dyDescent="0.3">
      <c r="A120" s="8"/>
      <c r="B120" s="8"/>
      <c r="C120" s="8"/>
      <c r="D120" s="8"/>
      <c r="E120" s="8"/>
      <c r="F120" s="8"/>
      <c r="G120" s="21"/>
      <c r="H120" s="12"/>
      <c r="I120" s="12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idden="1" x14ac:dyDescent="0.3">
      <c r="A121" s="8"/>
      <c r="B121" s="8"/>
      <c r="C121" s="8"/>
      <c r="D121" s="8"/>
      <c r="E121" s="8"/>
      <c r="F121" s="8"/>
      <c r="G121" s="21"/>
      <c r="H121" s="12"/>
      <c r="I121" s="12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idden="1" x14ac:dyDescent="0.3">
      <c r="A122" s="8"/>
      <c r="B122" s="8"/>
      <c r="C122" s="8"/>
      <c r="D122" s="8"/>
      <c r="E122" s="8"/>
      <c r="F122" s="8"/>
      <c r="G122" s="21"/>
      <c r="H122" s="12"/>
      <c r="I122" s="12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idden="1" x14ac:dyDescent="0.3">
      <c r="A123" s="8"/>
      <c r="B123" s="8"/>
      <c r="C123" s="8"/>
      <c r="D123" s="8"/>
      <c r="E123" s="8"/>
      <c r="F123" s="8"/>
      <c r="G123" s="21"/>
      <c r="H123" s="12"/>
      <c r="I123" s="12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idden="1" x14ac:dyDescent="0.3">
      <c r="A124" s="8"/>
      <c r="B124" s="8"/>
      <c r="C124" s="8"/>
      <c r="D124" s="8"/>
      <c r="E124" s="8"/>
      <c r="F124" s="8"/>
      <c r="G124" s="21"/>
      <c r="H124" s="12"/>
      <c r="I124" s="12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idden="1" x14ac:dyDescent="0.3">
      <c r="A125" s="8"/>
      <c r="B125" s="8"/>
      <c r="C125" s="8"/>
      <c r="D125" s="8"/>
      <c r="E125" s="8"/>
      <c r="F125" s="8"/>
      <c r="G125" s="21"/>
      <c r="H125" s="12"/>
      <c r="I125" s="12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idden="1" x14ac:dyDescent="0.3">
      <c r="A126" s="8"/>
      <c r="B126" s="8"/>
      <c r="C126" s="8"/>
      <c r="D126" s="8"/>
      <c r="E126" s="8"/>
      <c r="F126" s="8"/>
      <c r="G126" s="21"/>
      <c r="H126" s="12"/>
      <c r="I126" s="12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idden="1" x14ac:dyDescent="0.3">
      <c r="A127" s="8"/>
      <c r="B127" s="8"/>
      <c r="C127" s="8"/>
      <c r="D127" s="8"/>
      <c r="E127" s="8"/>
      <c r="F127" s="8"/>
      <c r="G127" s="21"/>
      <c r="H127" s="12"/>
      <c r="I127" s="12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idden="1" x14ac:dyDescent="0.3">
      <c r="A128" s="8"/>
      <c r="B128" s="8"/>
      <c r="C128" s="8"/>
      <c r="D128" s="8"/>
      <c r="E128" s="8"/>
      <c r="F128" s="8"/>
      <c r="G128" s="21"/>
      <c r="H128" s="12"/>
      <c r="I128" s="12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idden="1" x14ac:dyDescent="0.3">
      <c r="A129" s="8"/>
      <c r="B129" s="8"/>
      <c r="C129" s="8"/>
      <c r="D129" s="8"/>
      <c r="E129" s="8"/>
      <c r="F129" s="8"/>
      <c r="G129" s="21"/>
      <c r="H129" s="12"/>
      <c r="I129" s="12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idden="1" x14ac:dyDescent="0.3">
      <c r="A130" s="8"/>
      <c r="B130" s="8"/>
      <c r="C130" s="8"/>
      <c r="D130" s="8"/>
      <c r="E130" s="8"/>
      <c r="F130" s="8"/>
      <c r="G130" s="21"/>
      <c r="H130" s="12"/>
      <c r="I130" s="12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idden="1" x14ac:dyDescent="0.3">
      <c r="A131" s="8"/>
      <c r="B131" s="8"/>
      <c r="C131" s="8"/>
      <c r="D131" s="8"/>
      <c r="E131" s="8"/>
      <c r="F131" s="8"/>
      <c r="G131" s="21"/>
      <c r="H131" s="12"/>
      <c r="I131" s="12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idden="1" x14ac:dyDescent="0.3">
      <c r="A132" s="8"/>
      <c r="B132" s="8"/>
      <c r="C132" s="8"/>
      <c r="D132" s="8"/>
      <c r="E132" s="8"/>
      <c r="F132" s="8"/>
      <c r="G132" s="21"/>
      <c r="H132" s="12"/>
      <c r="I132" s="12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idden="1" x14ac:dyDescent="0.3">
      <c r="A133" s="8"/>
      <c r="B133" s="8"/>
      <c r="C133" s="8"/>
      <c r="D133" s="8"/>
      <c r="E133" s="8"/>
      <c r="F133" s="8"/>
      <c r="G133" s="21"/>
      <c r="H133" s="12"/>
      <c r="I133" s="12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idden="1" x14ac:dyDescent="0.3">
      <c r="A134" s="8"/>
      <c r="B134" s="8"/>
      <c r="C134" s="8"/>
      <c r="D134" s="8"/>
      <c r="E134" s="8"/>
      <c r="F134" s="8"/>
      <c r="G134" s="21"/>
      <c r="H134" s="12"/>
      <c r="I134" s="12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idden="1" x14ac:dyDescent="0.3">
      <c r="A135" s="8"/>
      <c r="B135" s="8"/>
      <c r="C135" s="8"/>
      <c r="D135" s="8"/>
      <c r="E135" s="8"/>
      <c r="F135" s="8"/>
      <c r="G135" s="21"/>
      <c r="H135" s="12"/>
      <c r="I135" s="12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idden="1" x14ac:dyDescent="0.3">
      <c r="A136" s="8"/>
      <c r="B136" s="8"/>
      <c r="C136" s="8"/>
      <c r="D136" s="8"/>
      <c r="E136" s="8"/>
      <c r="F136" s="8"/>
      <c r="G136" s="21"/>
      <c r="H136" s="12"/>
      <c r="I136" s="12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idden="1" x14ac:dyDescent="0.3">
      <c r="A137" s="8"/>
      <c r="B137" s="8"/>
      <c r="C137" s="8"/>
      <c r="D137" s="8"/>
      <c r="E137" s="8"/>
      <c r="F137" s="8"/>
      <c r="G137" s="21"/>
      <c r="H137" s="12"/>
      <c r="I137" s="12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idden="1" x14ac:dyDescent="0.3">
      <c r="A138" s="8"/>
      <c r="B138" s="8"/>
      <c r="C138" s="8"/>
      <c r="D138" s="8"/>
      <c r="E138" s="8"/>
      <c r="F138" s="8"/>
      <c r="G138" s="21"/>
      <c r="H138" s="12"/>
      <c r="I138" s="12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idden="1" x14ac:dyDescent="0.3">
      <c r="A139" s="8"/>
      <c r="B139" s="8"/>
      <c r="C139" s="8"/>
      <c r="D139" s="8"/>
      <c r="E139" s="8"/>
      <c r="F139" s="8"/>
      <c r="G139" s="21"/>
      <c r="H139" s="12"/>
      <c r="I139" s="12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idden="1" x14ac:dyDescent="0.3">
      <c r="A140" s="8"/>
      <c r="B140" s="8"/>
      <c r="C140" s="8"/>
      <c r="D140" s="8"/>
      <c r="E140" s="8"/>
      <c r="F140" s="8"/>
      <c r="G140" s="21"/>
      <c r="H140" s="12"/>
      <c r="I140" s="12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idden="1" x14ac:dyDescent="0.3">
      <c r="A141" s="8"/>
      <c r="B141" s="8"/>
      <c r="C141" s="8"/>
      <c r="D141" s="8"/>
      <c r="E141" s="8"/>
      <c r="F141" s="8"/>
      <c r="G141" s="21"/>
      <c r="H141" s="12"/>
      <c r="I141" s="12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idden="1" x14ac:dyDescent="0.3">
      <c r="A142" s="8"/>
      <c r="B142" s="8"/>
      <c r="C142" s="8"/>
      <c r="D142" s="8"/>
      <c r="E142" s="8"/>
      <c r="F142" s="8"/>
      <c r="G142" s="21"/>
      <c r="H142" s="12"/>
      <c r="I142" s="12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idden="1" x14ac:dyDescent="0.3">
      <c r="A143" s="8"/>
      <c r="B143" s="8"/>
      <c r="C143" s="8"/>
      <c r="D143" s="8"/>
      <c r="E143" s="8"/>
      <c r="F143" s="8"/>
      <c r="G143" s="21"/>
      <c r="H143" s="12"/>
      <c r="I143" s="12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idden="1" x14ac:dyDescent="0.3">
      <c r="A144" s="8"/>
      <c r="B144" s="8"/>
      <c r="C144" s="8"/>
      <c r="D144" s="8"/>
      <c r="E144" s="8"/>
      <c r="F144" s="8"/>
      <c r="G144" s="21"/>
      <c r="H144" s="12"/>
      <c r="I144" s="12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idden="1" x14ac:dyDescent="0.3">
      <c r="A145" s="8"/>
      <c r="B145" s="8"/>
      <c r="C145" s="8"/>
      <c r="D145" s="8"/>
      <c r="E145" s="8"/>
      <c r="F145" s="8"/>
      <c r="G145" s="21"/>
      <c r="H145" s="12"/>
      <c r="I145" s="12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idden="1" x14ac:dyDescent="0.3">
      <c r="A146" s="8"/>
      <c r="B146" s="8"/>
      <c r="C146" s="8"/>
      <c r="D146" s="8"/>
      <c r="E146" s="8"/>
      <c r="F146" s="8"/>
      <c r="G146" s="21"/>
      <c r="H146" s="12"/>
      <c r="I146" s="12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idden="1" x14ac:dyDescent="0.3">
      <c r="A147" s="8"/>
      <c r="B147" s="8"/>
      <c r="C147" s="8"/>
      <c r="D147" s="8"/>
      <c r="E147" s="8"/>
      <c r="F147" s="8"/>
      <c r="G147" s="21"/>
      <c r="H147" s="12"/>
      <c r="I147" s="12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idden="1" x14ac:dyDescent="0.3">
      <c r="A148" s="8"/>
      <c r="B148" s="8"/>
      <c r="C148" s="8"/>
      <c r="D148" s="8"/>
      <c r="E148" s="8"/>
      <c r="F148" s="8"/>
      <c r="G148" s="21"/>
      <c r="H148" s="12"/>
      <c r="I148" s="12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idden="1" x14ac:dyDescent="0.3">
      <c r="A149" s="8"/>
      <c r="B149" s="8"/>
      <c r="C149" s="8"/>
      <c r="D149" s="8"/>
      <c r="E149" s="8"/>
      <c r="F149" s="8"/>
      <c r="G149" s="21"/>
      <c r="H149" s="12"/>
      <c r="I149" s="12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idden="1" x14ac:dyDescent="0.3">
      <c r="A150" s="8"/>
      <c r="B150" s="8"/>
      <c r="C150" s="8"/>
      <c r="D150" s="8"/>
      <c r="E150" s="8"/>
      <c r="F150" s="8"/>
      <c r="G150" s="21"/>
      <c r="H150" s="12"/>
      <c r="I150" s="12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idden="1" x14ac:dyDescent="0.3">
      <c r="A151" s="8"/>
      <c r="B151" s="8"/>
      <c r="C151" s="8"/>
      <c r="D151" s="8"/>
      <c r="E151" s="8"/>
      <c r="F151" s="8"/>
      <c r="G151" s="21"/>
      <c r="H151" s="12"/>
      <c r="I151" s="12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idden="1" x14ac:dyDescent="0.3">
      <c r="A152" s="8"/>
      <c r="B152" s="8"/>
      <c r="C152" s="8"/>
      <c r="D152" s="8"/>
      <c r="E152" s="8"/>
      <c r="F152" s="8"/>
      <c r="G152" s="21"/>
      <c r="H152" s="12"/>
      <c r="I152" s="12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idden="1" x14ac:dyDescent="0.3">
      <c r="A153" s="8"/>
      <c r="B153" s="8"/>
      <c r="C153" s="8"/>
      <c r="D153" s="8"/>
      <c r="E153" s="8"/>
      <c r="F153" s="8"/>
      <c r="G153" s="21"/>
      <c r="H153" s="12"/>
      <c r="I153" s="12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idden="1" x14ac:dyDescent="0.3">
      <c r="A154" s="8"/>
      <c r="B154" s="8"/>
      <c r="C154" s="8"/>
      <c r="D154" s="8"/>
      <c r="E154" s="8"/>
      <c r="F154" s="8"/>
      <c r="G154" s="21"/>
      <c r="H154" s="12"/>
      <c r="I154" s="12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idden="1" x14ac:dyDescent="0.3">
      <c r="A155" s="8"/>
      <c r="B155" s="8"/>
      <c r="C155" s="8"/>
      <c r="D155" s="8"/>
      <c r="E155" s="8"/>
      <c r="F155" s="8"/>
      <c r="G155" s="21"/>
      <c r="H155" s="12"/>
      <c r="I155" s="12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idden="1" x14ac:dyDescent="0.3">
      <c r="A156" s="8"/>
      <c r="B156" s="8"/>
      <c r="C156" s="8"/>
      <c r="D156" s="8"/>
      <c r="E156" s="8"/>
      <c r="F156" s="8"/>
      <c r="G156" s="21"/>
      <c r="H156" s="12"/>
      <c r="I156" s="12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idden="1" x14ac:dyDescent="0.3">
      <c r="A157" s="8"/>
      <c r="B157" s="8"/>
      <c r="C157" s="8"/>
      <c r="D157" s="8"/>
      <c r="E157" s="8"/>
      <c r="F157" s="8"/>
      <c r="G157" s="21"/>
      <c r="H157" s="12"/>
      <c r="I157" s="12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idden="1" x14ac:dyDescent="0.3">
      <c r="A158" s="8"/>
      <c r="B158" s="8"/>
      <c r="C158" s="8"/>
      <c r="D158" s="8"/>
      <c r="E158" s="8"/>
      <c r="F158" s="8"/>
      <c r="G158" s="21"/>
      <c r="H158" s="12"/>
      <c r="I158" s="12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idden="1" x14ac:dyDescent="0.3">
      <c r="A159" s="8"/>
      <c r="B159" s="8"/>
      <c r="C159" s="8"/>
      <c r="D159" s="8"/>
      <c r="E159" s="8"/>
      <c r="F159" s="8"/>
      <c r="G159" s="21"/>
      <c r="H159" s="12"/>
      <c r="I159" s="12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idden="1" x14ac:dyDescent="0.3">
      <c r="A160" s="8"/>
      <c r="B160" s="8"/>
      <c r="C160" s="8"/>
      <c r="D160" s="8"/>
      <c r="E160" s="8"/>
      <c r="F160" s="8"/>
      <c r="G160" s="21"/>
      <c r="H160" s="12"/>
      <c r="I160" s="12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idden="1" x14ac:dyDescent="0.3">
      <c r="A161" s="8"/>
      <c r="B161" s="8"/>
      <c r="C161" s="8"/>
      <c r="D161" s="8"/>
      <c r="E161" s="8"/>
      <c r="F161" s="8"/>
      <c r="G161" s="21"/>
      <c r="H161" s="12"/>
      <c r="I161" s="12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idden="1" x14ac:dyDescent="0.3">
      <c r="A162" s="8"/>
      <c r="B162" s="8"/>
      <c r="C162" s="8"/>
      <c r="D162" s="8"/>
      <c r="E162" s="8"/>
      <c r="F162" s="8"/>
      <c r="G162" s="21"/>
      <c r="H162" s="12"/>
      <c r="I162" s="12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idden="1" x14ac:dyDescent="0.3">
      <c r="A163" s="8"/>
      <c r="B163" s="8"/>
      <c r="C163" s="8"/>
      <c r="D163" s="8"/>
      <c r="E163" s="8"/>
      <c r="F163" s="8"/>
      <c r="G163" s="21"/>
      <c r="H163" s="12"/>
      <c r="I163" s="12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idden="1" x14ac:dyDescent="0.3">
      <c r="A164" s="8"/>
      <c r="B164" s="8"/>
      <c r="C164" s="8"/>
      <c r="D164" s="8"/>
      <c r="E164" s="8"/>
      <c r="F164" s="8"/>
      <c r="G164" s="21"/>
      <c r="H164" s="12"/>
      <c r="I164" s="12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idden="1" x14ac:dyDescent="0.3">
      <c r="A165" s="8"/>
      <c r="B165" s="8"/>
      <c r="C165" s="8"/>
      <c r="D165" s="8"/>
      <c r="E165" s="8"/>
      <c r="F165" s="8"/>
      <c r="G165" s="21"/>
      <c r="H165" s="12"/>
      <c r="I165" s="12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idden="1" x14ac:dyDescent="0.3">
      <c r="A166" s="8"/>
      <c r="B166" s="8"/>
      <c r="C166" s="8"/>
      <c r="D166" s="8"/>
      <c r="E166" s="8"/>
      <c r="F166" s="8"/>
      <c r="G166" s="21"/>
      <c r="H166" s="12"/>
      <c r="I166" s="12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idden="1" x14ac:dyDescent="0.3">
      <c r="A167" s="8"/>
      <c r="B167" s="8"/>
      <c r="C167" s="8"/>
      <c r="D167" s="8"/>
      <c r="E167" s="8"/>
      <c r="F167" s="8"/>
      <c r="G167" s="21"/>
      <c r="H167" s="12"/>
      <c r="I167" s="12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idden="1" x14ac:dyDescent="0.3">
      <c r="A168" s="8"/>
      <c r="B168" s="8"/>
      <c r="C168" s="8"/>
      <c r="D168" s="8"/>
      <c r="E168" s="8"/>
      <c r="F168" s="8"/>
      <c r="G168" s="21"/>
      <c r="H168" s="12"/>
      <c r="I168" s="12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idden="1" x14ac:dyDescent="0.3">
      <c r="A169" s="8"/>
      <c r="B169" s="8"/>
      <c r="C169" s="8"/>
      <c r="D169" s="8"/>
      <c r="E169" s="8"/>
      <c r="F169" s="8"/>
      <c r="G169" s="21"/>
      <c r="H169" s="12"/>
      <c r="I169" s="12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idden="1" x14ac:dyDescent="0.3">
      <c r="A170" s="8"/>
      <c r="B170" s="8"/>
      <c r="C170" s="8"/>
      <c r="D170" s="8"/>
      <c r="E170" s="8"/>
      <c r="F170" s="8"/>
      <c r="G170" s="21"/>
      <c r="H170" s="12"/>
      <c r="I170" s="12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idden="1" x14ac:dyDescent="0.3">
      <c r="A171" s="8"/>
      <c r="B171" s="8"/>
      <c r="C171" s="8"/>
      <c r="D171" s="8"/>
      <c r="E171" s="8"/>
      <c r="F171" s="8"/>
      <c r="G171" s="21"/>
      <c r="H171" s="12"/>
      <c r="I171" s="12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idden="1" x14ac:dyDescent="0.3">
      <c r="A172" s="8"/>
      <c r="B172" s="8"/>
      <c r="C172" s="8"/>
      <c r="D172" s="8"/>
      <c r="E172" s="8"/>
      <c r="F172" s="8"/>
      <c r="G172" s="21"/>
      <c r="H172" s="12"/>
      <c r="I172" s="12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idden="1" x14ac:dyDescent="0.3">
      <c r="A173" s="8"/>
      <c r="B173" s="8"/>
      <c r="C173" s="8"/>
      <c r="D173" s="8"/>
      <c r="E173" s="8"/>
      <c r="F173" s="8"/>
      <c r="G173" s="21"/>
      <c r="H173" s="12"/>
      <c r="I173" s="12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idden="1" x14ac:dyDescent="0.3">
      <c r="A174" s="8"/>
      <c r="B174" s="8"/>
      <c r="C174" s="8"/>
      <c r="D174" s="8"/>
      <c r="E174" s="8"/>
      <c r="F174" s="8"/>
      <c r="G174" s="21"/>
      <c r="H174" s="12"/>
      <c r="I174" s="12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idden="1" x14ac:dyDescent="0.3">
      <c r="A175" s="8"/>
      <c r="B175" s="8"/>
      <c r="C175" s="8"/>
      <c r="D175" s="8"/>
      <c r="E175" s="8"/>
      <c r="F175" s="8"/>
      <c r="G175" s="21"/>
      <c r="H175" s="12"/>
      <c r="I175" s="12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idden="1" x14ac:dyDescent="0.3">
      <c r="A176" s="8"/>
      <c r="B176" s="8"/>
      <c r="C176" s="8"/>
      <c r="D176" s="8"/>
      <c r="E176" s="8"/>
      <c r="F176" s="8"/>
      <c r="G176" s="21"/>
      <c r="H176" s="12"/>
      <c r="I176" s="12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idden="1" x14ac:dyDescent="0.3">
      <c r="A177" s="8"/>
      <c r="B177" s="8"/>
      <c r="C177" s="8"/>
      <c r="D177" s="8"/>
      <c r="E177" s="8"/>
      <c r="F177" s="8"/>
      <c r="G177" s="21"/>
      <c r="H177" s="12"/>
      <c r="I177" s="12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idden="1" x14ac:dyDescent="0.3">
      <c r="A178" s="8"/>
      <c r="B178" s="8"/>
      <c r="C178" s="8"/>
      <c r="D178" s="8"/>
      <c r="E178" s="8"/>
      <c r="F178" s="8"/>
      <c r="G178" s="21"/>
      <c r="H178" s="12"/>
      <c r="I178" s="12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idden="1" x14ac:dyDescent="0.3">
      <c r="A179" s="8"/>
      <c r="B179" s="8"/>
      <c r="C179" s="8"/>
      <c r="D179" s="8"/>
      <c r="E179" s="8"/>
      <c r="F179" s="8"/>
      <c r="G179" s="21"/>
      <c r="H179" s="12"/>
      <c r="I179" s="12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idden="1" x14ac:dyDescent="0.3">
      <c r="A180" s="8"/>
      <c r="B180" s="8"/>
      <c r="C180" s="8"/>
      <c r="D180" s="8"/>
      <c r="E180" s="8"/>
      <c r="F180" s="8"/>
      <c r="G180" s="21"/>
      <c r="H180" s="12"/>
      <c r="I180" s="12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idden="1" x14ac:dyDescent="0.3">
      <c r="A181" s="8"/>
      <c r="B181" s="8"/>
      <c r="C181" s="8"/>
      <c r="D181" s="8"/>
      <c r="E181" s="8"/>
      <c r="F181" s="8"/>
      <c r="G181" s="21"/>
      <c r="H181" s="12"/>
      <c r="I181" s="12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idden="1" x14ac:dyDescent="0.3">
      <c r="A182" s="8"/>
      <c r="B182" s="8"/>
      <c r="C182" s="8"/>
      <c r="D182" s="8"/>
      <c r="E182" s="8"/>
      <c r="F182" s="8"/>
      <c r="G182" s="21"/>
      <c r="H182" s="12"/>
      <c r="I182" s="12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idden="1" x14ac:dyDescent="0.3">
      <c r="A183" s="8"/>
      <c r="B183" s="8"/>
      <c r="C183" s="8"/>
      <c r="D183" s="8"/>
      <c r="E183" s="8"/>
      <c r="F183" s="8"/>
      <c r="G183" s="21"/>
      <c r="H183" s="12"/>
      <c r="I183" s="12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idden="1" x14ac:dyDescent="0.3">
      <c r="A184" s="8"/>
      <c r="B184" s="8"/>
      <c r="C184" s="8"/>
      <c r="D184" s="8"/>
      <c r="E184" s="8"/>
      <c r="F184" s="8"/>
      <c r="G184" s="21"/>
      <c r="H184" s="12"/>
      <c r="I184" s="12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idden="1" x14ac:dyDescent="0.3">
      <c r="A185" s="8"/>
      <c r="B185" s="8"/>
      <c r="C185" s="8"/>
      <c r="D185" s="8"/>
      <c r="E185" s="8"/>
      <c r="F185" s="8"/>
      <c r="G185" s="21"/>
      <c r="H185" s="12"/>
      <c r="I185" s="12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idden="1" x14ac:dyDescent="0.3">
      <c r="A186" s="8"/>
      <c r="B186" s="8"/>
      <c r="C186" s="8"/>
      <c r="D186" s="8"/>
      <c r="E186" s="8"/>
      <c r="F186" s="8"/>
      <c r="G186" s="21"/>
      <c r="H186" s="12"/>
      <c r="I186" s="12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idden="1" x14ac:dyDescent="0.3">
      <c r="A187" s="8"/>
      <c r="B187" s="8"/>
      <c r="C187" s="8"/>
      <c r="D187" s="8"/>
      <c r="E187" s="8"/>
      <c r="F187" s="8"/>
      <c r="G187" s="21"/>
      <c r="H187" s="12"/>
      <c r="I187" s="12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idden="1" x14ac:dyDescent="0.3">
      <c r="A188" s="8"/>
      <c r="B188" s="8"/>
      <c r="C188" s="8"/>
      <c r="D188" s="8"/>
      <c r="E188" s="8"/>
      <c r="F188" s="8"/>
      <c r="G188" s="21"/>
      <c r="H188" s="12"/>
      <c r="I188" s="12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idden="1" x14ac:dyDescent="0.3">
      <c r="A189" s="8"/>
      <c r="B189" s="8"/>
      <c r="C189" s="8"/>
      <c r="D189" s="8"/>
      <c r="E189" s="8"/>
      <c r="F189" s="8"/>
      <c r="G189" s="21"/>
      <c r="H189" s="12"/>
      <c r="I189" s="12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idden="1" x14ac:dyDescent="0.3">
      <c r="A190" s="8"/>
      <c r="B190" s="8"/>
      <c r="C190" s="8"/>
      <c r="D190" s="8"/>
      <c r="E190" s="8"/>
      <c r="F190" s="8"/>
      <c r="G190" s="21"/>
      <c r="H190" s="12"/>
      <c r="I190" s="12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idden="1" x14ac:dyDescent="0.3">
      <c r="A191" s="8"/>
      <c r="B191" s="8"/>
      <c r="C191" s="8"/>
      <c r="D191" s="8"/>
      <c r="E191" s="8"/>
      <c r="F191" s="8"/>
      <c r="G191" s="21"/>
      <c r="H191" s="12"/>
      <c r="I191" s="12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idden="1" x14ac:dyDescent="0.3">
      <c r="A192" s="8"/>
      <c r="B192" s="8"/>
      <c r="C192" s="8"/>
      <c r="D192" s="8"/>
      <c r="E192" s="8"/>
      <c r="F192" s="8"/>
      <c r="G192" s="21"/>
      <c r="H192" s="12"/>
      <c r="I192" s="12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idden="1" x14ac:dyDescent="0.3">
      <c r="A193" s="8"/>
      <c r="B193" s="8"/>
      <c r="C193" s="8"/>
      <c r="D193" s="8"/>
      <c r="E193" s="8"/>
      <c r="F193" s="8"/>
      <c r="G193" s="21"/>
      <c r="H193" s="12"/>
      <c r="I193" s="12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idden="1" x14ac:dyDescent="0.3">
      <c r="A194" s="8"/>
      <c r="B194" s="8"/>
      <c r="C194" s="8"/>
      <c r="D194" s="8"/>
      <c r="E194" s="8"/>
      <c r="F194" s="8"/>
      <c r="G194" s="21"/>
      <c r="H194" s="12"/>
      <c r="I194" s="12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idden="1" x14ac:dyDescent="0.3">
      <c r="A195" s="8"/>
      <c r="B195" s="8"/>
      <c r="C195" s="8"/>
      <c r="D195" s="8"/>
      <c r="E195" s="8"/>
      <c r="F195" s="8"/>
      <c r="G195" s="21"/>
      <c r="H195" s="12"/>
      <c r="I195" s="12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idden="1" x14ac:dyDescent="0.3">
      <c r="A196" s="8"/>
      <c r="B196" s="8"/>
      <c r="C196" s="8"/>
      <c r="D196" s="8"/>
      <c r="E196" s="8"/>
      <c r="F196" s="8"/>
      <c r="G196" s="21"/>
      <c r="H196" s="12"/>
      <c r="I196" s="12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idden="1" x14ac:dyDescent="0.3">
      <c r="A197" s="8"/>
      <c r="B197" s="8"/>
      <c r="C197" s="8"/>
      <c r="D197" s="8"/>
      <c r="E197" s="8"/>
      <c r="F197" s="8"/>
      <c r="G197" s="21"/>
      <c r="H197" s="12"/>
      <c r="I197" s="12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idden="1" x14ac:dyDescent="0.3">
      <c r="A198" s="8"/>
      <c r="B198" s="8"/>
      <c r="C198" s="8"/>
      <c r="D198" s="8"/>
      <c r="E198" s="8"/>
      <c r="F198" s="8"/>
      <c r="G198" s="21"/>
      <c r="H198" s="12"/>
      <c r="I198" s="12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idden="1" x14ac:dyDescent="0.3">
      <c r="A199" s="8"/>
      <c r="B199" s="8"/>
      <c r="C199" s="8"/>
      <c r="D199" s="8"/>
      <c r="E199" s="8"/>
      <c r="F199" s="8"/>
      <c r="G199" s="21"/>
      <c r="H199" s="12"/>
      <c r="I199" s="12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idden="1" x14ac:dyDescent="0.3">
      <c r="A200" s="8"/>
      <c r="B200" s="8"/>
      <c r="C200" s="8"/>
      <c r="D200" s="8"/>
      <c r="E200" s="8"/>
      <c r="F200" s="8"/>
      <c r="G200" s="21"/>
      <c r="H200" s="12"/>
      <c r="I200" s="12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idden="1" x14ac:dyDescent="0.3">
      <c r="A201" s="8"/>
      <c r="B201" s="8"/>
      <c r="C201" s="8"/>
      <c r="D201" s="8"/>
      <c r="E201" s="8"/>
      <c r="F201" s="8"/>
      <c r="G201" s="21"/>
      <c r="H201" s="12"/>
      <c r="I201" s="12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idden="1" x14ac:dyDescent="0.3">
      <c r="A202" s="8"/>
      <c r="B202" s="8"/>
      <c r="C202" s="8"/>
      <c r="D202" s="8"/>
      <c r="E202" s="8"/>
      <c r="F202" s="8"/>
      <c r="G202" s="21"/>
      <c r="H202" s="12"/>
      <c r="I202" s="12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idden="1" x14ac:dyDescent="0.3">
      <c r="A203" s="8"/>
      <c r="B203" s="8"/>
      <c r="C203" s="8"/>
      <c r="D203" s="8"/>
      <c r="E203" s="8"/>
      <c r="F203" s="8"/>
      <c r="G203" s="21"/>
      <c r="H203" s="12"/>
      <c r="I203" s="12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idden="1" x14ac:dyDescent="0.3">
      <c r="A204" s="8"/>
      <c r="B204" s="8"/>
      <c r="C204" s="8"/>
      <c r="D204" s="8"/>
      <c r="E204" s="8"/>
      <c r="F204" s="8"/>
      <c r="G204" s="21"/>
      <c r="H204" s="12"/>
      <c r="I204" s="12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idden="1" x14ac:dyDescent="0.3">
      <c r="A205" s="8"/>
      <c r="B205" s="8"/>
      <c r="C205" s="8"/>
      <c r="D205" s="8"/>
      <c r="E205" s="8"/>
      <c r="F205" s="8"/>
      <c r="G205" s="21"/>
      <c r="H205" s="12"/>
      <c r="I205" s="12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idden="1" x14ac:dyDescent="0.3">
      <c r="A206" s="8"/>
      <c r="B206" s="8"/>
      <c r="C206" s="8"/>
      <c r="D206" s="8"/>
      <c r="E206" s="8"/>
      <c r="F206" s="8"/>
      <c r="G206" s="21"/>
      <c r="H206" s="12"/>
      <c r="I206" s="12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idden="1" x14ac:dyDescent="0.3">
      <c r="A207" s="8"/>
      <c r="B207" s="8"/>
      <c r="C207" s="8"/>
      <c r="D207" s="8"/>
      <c r="E207" s="8"/>
      <c r="F207" s="8"/>
      <c r="G207" s="21"/>
      <c r="H207" s="12"/>
      <c r="I207" s="12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idden="1" x14ac:dyDescent="0.3">
      <c r="A208" s="8"/>
      <c r="B208" s="8"/>
      <c r="C208" s="8"/>
      <c r="D208" s="8"/>
      <c r="E208" s="8"/>
      <c r="F208" s="8"/>
      <c r="G208" s="21"/>
      <c r="H208" s="12"/>
      <c r="I208" s="12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idden="1" x14ac:dyDescent="0.3">
      <c r="A209" s="8"/>
      <c r="B209" s="8"/>
      <c r="C209" s="8"/>
      <c r="D209" s="8"/>
      <c r="E209" s="8"/>
      <c r="F209" s="8"/>
      <c r="G209" s="21"/>
      <c r="H209" s="12"/>
      <c r="I209" s="12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idden="1" x14ac:dyDescent="0.3">
      <c r="A210" s="8"/>
      <c r="B210" s="8"/>
      <c r="C210" s="8"/>
      <c r="D210" s="8"/>
      <c r="E210" s="8"/>
      <c r="F210" s="8"/>
      <c r="G210" s="21"/>
      <c r="H210" s="12"/>
      <c r="I210" s="12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idden="1" x14ac:dyDescent="0.3">
      <c r="A211" s="8"/>
      <c r="B211" s="8"/>
      <c r="C211" s="8"/>
      <c r="D211" s="8"/>
      <c r="E211" s="8"/>
      <c r="F211" s="8"/>
      <c r="G211" s="21"/>
      <c r="H211" s="12"/>
      <c r="I211" s="12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idden="1" x14ac:dyDescent="0.3">
      <c r="A212" s="8"/>
      <c r="B212" s="8"/>
      <c r="C212" s="8"/>
      <c r="D212" s="8"/>
      <c r="E212" s="8"/>
      <c r="F212" s="8"/>
      <c r="G212" s="21"/>
      <c r="H212" s="12"/>
      <c r="I212" s="12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idden="1" x14ac:dyDescent="0.3">
      <c r="A213" s="8"/>
      <c r="B213" s="8"/>
      <c r="C213" s="8"/>
      <c r="D213" s="8"/>
      <c r="E213" s="8"/>
      <c r="F213" s="8"/>
      <c r="G213" s="21"/>
      <c r="H213" s="12"/>
      <c r="I213" s="12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idden="1" x14ac:dyDescent="0.3">
      <c r="A214" s="8"/>
      <c r="B214" s="8"/>
      <c r="C214" s="8"/>
      <c r="D214" s="8"/>
      <c r="E214" s="8"/>
      <c r="F214" s="8"/>
      <c r="G214" s="21"/>
      <c r="H214" s="12"/>
      <c r="I214" s="12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idden="1" x14ac:dyDescent="0.3">
      <c r="A215" s="8"/>
      <c r="B215" s="8"/>
      <c r="C215" s="8"/>
      <c r="D215" s="8"/>
      <c r="E215" s="8"/>
      <c r="F215" s="8"/>
      <c r="G215" s="21"/>
      <c r="H215" s="12"/>
      <c r="I215" s="12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idden="1" x14ac:dyDescent="0.3">
      <c r="A216" s="8"/>
      <c r="B216" s="8"/>
      <c r="C216" s="8"/>
      <c r="D216" s="8"/>
      <c r="E216" s="8"/>
      <c r="F216" s="8"/>
      <c r="G216" s="21"/>
      <c r="H216" s="12"/>
      <c r="I216" s="12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idden="1" x14ac:dyDescent="0.3">
      <c r="A217" s="8"/>
      <c r="B217" s="8"/>
      <c r="C217" s="8"/>
      <c r="D217" s="8"/>
      <c r="E217" s="8"/>
      <c r="F217" s="8"/>
      <c r="G217" s="21"/>
      <c r="H217" s="12"/>
      <c r="I217" s="12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idden="1" x14ac:dyDescent="0.3">
      <c r="A218" s="8"/>
      <c r="B218" s="8"/>
      <c r="C218" s="8"/>
      <c r="D218" s="8"/>
      <c r="E218" s="8"/>
      <c r="F218" s="8"/>
      <c r="G218" s="21"/>
      <c r="H218" s="12"/>
      <c r="I218" s="12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idden="1" x14ac:dyDescent="0.3">
      <c r="A219" s="8"/>
      <c r="B219" s="8"/>
      <c r="C219" s="8"/>
      <c r="D219" s="8"/>
      <c r="E219" s="8"/>
      <c r="F219" s="8"/>
      <c r="G219" s="21"/>
      <c r="H219" s="12"/>
      <c r="I219" s="12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idden="1" x14ac:dyDescent="0.3">
      <c r="A220" s="8"/>
      <c r="B220" s="8"/>
      <c r="C220" s="8"/>
      <c r="D220" s="8"/>
      <c r="E220" s="8"/>
      <c r="F220" s="8"/>
      <c r="G220" s="21"/>
      <c r="H220" s="12"/>
      <c r="I220" s="12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idden="1" x14ac:dyDescent="0.3">
      <c r="A221" s="8"/>
      <c r="B221" s="8"/>
      <c r="C221" s="8"/>
      <c r="D221" s="8"/>
      <c r="E221" s="8"/>
      <c r="F221" s="8"/>
      <c r="G221" s="21"/>
      <c r="H221" s="12"/>
      <c r="I221" s="12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idden="1" x14ac:dyDescent="0.3">
      <c r="A222" s="8"/>
      <c r="B222" s="8"/>
      <c r="C222" s="8"/>
      <c r="D222" s="8"/>
      <c r="E222" s="8"/>
      <c r="F222" s="8"/>
      <c r="G222" s="21"/>
      <c r="H222" s="12"/>
      <c r="I222" s="12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idden="1" x14ac:dyDescent="0.3">
      <c r="A223" s="8"/>
      <c r="B223" s="8"/>
      <c r="C223" s="8"/>
      <c r="D223" s="8"/>
      <c r="E223" s="8"/>
      <c r="F223" s="8"/>
      <c r="G223" s="21"/>
      <c r="H223" s="12"/>
      <c r="I223" s="12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idden="1" x14ac:dyDescent="0.3">
      <c r="A224" s="8"/>
      <c r="B224" s="8"/>
      <c r="C224" s="8"/>
      <c r="D224" s="8"/>
      <c r="E224" s="8"/>
      <c r="F224" s="8"/>
      <c r="G224" s="21"/>
      <c r="H224" s="12"/>
      <c r="I224" s="12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idden="1" x14ac:dyDescent="0.3">
      <c r="A225" s="8"/>
      <c r="B225" s="8"/>
      <c r="C225" s="8"/>
      <c r="D225" s="8"/>
      <c r="E225" s="8"/>
      <c r="F225" s="8"/>
      <c r="G225" s="21"/>
      <c r="H225" s="12"/>
      <c r="I225" s="12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idden="1" x14ac:dyDescent="0.3">
      <c r="A226" s="8"/>
      <c r="B226" s="8"/>
      <c r="C226" s="8"/>
      <c r="D226" s="8"/>
      <c r="E226" s="8"/>
      <c r="F226" s="8"/>
      <c r="G226" s="21"/>
      <c r="H226" s="12"/>
      <c r="I226" s="12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idden="1" x14ac:dyDescent="0.3">
      <c r="A227" s="8"/>
      <c r="B227" s="8"/>
      <c r="C227" s="8"/>
      <c r="D227" s="8"/>
      <c r="E227" s="8"/>
      <c r="F227" s="8"/>
      <c r="G227" s="21"/>
      <c r="H227" s="12"/>
      <c r="I227" s="12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idden="1" x14ac:dyDescent="0.3">
      <c r="A228" s="8"/>
      <c r="B228" s="8"/>
      <c r="C228" s="8"/>
      <c r="D228" s="8"/>
      <c r="E228" s="8"/>
      <c r="F228" s="8"/>
      <c r="G228" s="21"/>
      <c r="H228" s="12"/>
      <c r="I228" s="12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idden="1" x14ac:dyDescent="0.3">
      <c r="A229" s="8"/>
      <c r="B229" s="8"/>
      <c r="C229" s="8"/>
      <c r="D229" s="8"/>
      <c r="E229" s="8"/>
      <c r="F229" s="8"/>
      <c r="G229" s="21"/>
      <c r="H229" s="12"/>
      <c r="I229" s="12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idden="1" x14ac:dyDescent="0.3">
      <c r="A230" s="8"/>
      <c r="B230" s="8"/>
      <c r="C230" s="8"/>
      <c r="D230" s="8"/>
      <c r="E230" s="8"/>
      <c r="F230" s="8"/>
      <c r="G230" s="21"/>
      <c r="H230" s="12"/>
      <c r="I230" s="12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idden="1" x14ac:dyDescent="0.3">
      <c r="A231" s="8"/>
      <c r="B231" s="8"/>
      <c r="C231" s="8"/>
      <c r="D231" s="8"/>
      <c r="E231" s="8"/>
      <c r="F231" s="8"/>
      <c r="G231" s="21"/>
      <c r="H231" s="12"/>
      <c r="I231" s="12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idden="1" x14ac:dyDescent="0.3">
      <c r="A232" s="8"/>
      <c r="B232" s="8"/>
      <c r="C232" s="8"/>
      <c r="D232" s="8"/>
      <c r="E232" s="8"/>
      <c r="F232" s="8"/>
      <c r="G232" s="21"/>
      <c r="H232" s="12"/>
      <c r="I232" s="12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idden="1" x14ac:dyDescent="0.3">
      <c r="A233" s="8"/>
      <c r="B233" s="8"/>
      <c r="C233" s="8"/>
      <c r="D233" s="8"/>
      <c r="E233" s="8"/>
      <c r="F233" s="8"/>
      <c r="G233" s="21"/>
      <c r="H233" s="12"/>
      <c r="I233" s="12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idden="1" x14ac:dyDescent="0.3">
      <c r="A234" s="8"/>
      <c r="B234" s="8"/>
      <c r="C234" s="8"/>
      <c r="D234" s="8"/>
      <c r="E234" s="8"/>
      <c r="F234" s="8"/>
      <c r="G234" s="21"/>
      <c r="H234" s="12"/>
      <c r="I234" s="12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idden="1" x14ac:dyDescent="0.3">
      <c r="A235" s="8"/>
      <c r="B235" s="8"/>
      <c r="C235" s="8"/>
      <c r="D235" s="8"/>
      <c r="E235" s="8"/>
      <c r="F235" s="8"/>
      <c r="G235" s="21"/>
      <c r="H235" s="12"/>
      <c r="I235" s="12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idden="1" x14ac:dyDescent="0.3">
      <c r="A236" s="8"/>
      <c r="B236" s="8"/>
      <c r="C236" s="8"/>
      <c r="D236" s="8"/>
      <c r="E236" s="8"/>
      <c r="F236" s="8"/>
      <c r="G236" s="21"/>
      <c r="H236" s="12"/>
      <c r="I236" s="12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idden="1" x14ac:dyDescent="0.3">
      <c r="A237" s="8"/>
      <c r="B237" s="8"/>
      <c r="C237" s="8"/>
      <c r="D237" s="8"/>
      <c r="E237" s="8"/>
      <c r="F237" s="8"/>
      <c r="G237" s="21"/>
      <c r="H237" s="12"/>
      <c r="I237" s="12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idden="1" x14ac:dyDescent="0.3">
      <c r="A238" s="8"/>
      <c r="B238" s="8"/>
      <c r="C238" s="8"/>
      <c r="D238" s="8"/>
      <c r="E238" s="8"/>
      <c r="F238" s="8"/>
      <c r="G238" s="21"/>
      <c r="H238" s="12"/>
      <c r="I238" s="12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idden="1" x14ac:dyDescent="0.3">
      <c r="A239" s="8"/>
      <c r="B239" s="8"/>
      <c r="C239" s="8"/>
      <c r="D239" s="8"/>
      <c r="E239" s="8"/>
      <c r="F239" s="8"/>
      <c r="G239" s="21"/>
      <c r="H239" s="12"/>
      <c r="I239" s="12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idden="1" x14ac:dyDescent="0.3">
      <c r="A240" s="8"/>
      <c r="B240" s="8"/>
      <c r="C240" s="8"/>
      <c r="D240" s="8"/>
      <c r="E240" s="8"/>
      <c r="F240" s="8"/>
      <c r="G240" s="21"/>
      <c r="H240" s="12"/>
      <c r="I240" s="12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idden="1" x14ac:dyDescent="0.3">
      <c r="A241" s="8"/>
      <c r="B241" s="8"/>
      <c r="C241" s="8"/>
      <c r="D241" s="8"/>
      <c r="E241" s="8"/>
      <c r="F241" s="8"/>
      <c r="G241" s="21"/>
      <c r="H241" s="12"/>
      <c r="I241" s="12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idden="1" x14ac:dyDescent="0.3">
      <c r="A242" s="8"/>
      <c r="B242" s="8"/>
      <c r="C242" s="8"/>
      <c r="D242" s="8"/>
      <c r="E242" s="8"/>
      <c r="F242" s="8"/>
      <c r="G242" s="21"/>
      <c r="H242" s="12"/>
      <c r="I242" s="12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idden="1" x14ac:dyDescent="0.3">
      <c r="A243" s="8"/>
      <c r="B243" s="8"/>
      <c r="C243" s="8"/>
      <c r="D243" s="8"/>
      <c r="E243" s="8"/>
      <c r="F243" s="8"/>
      <c r="G243" s="21"/>
      <c r="H243" s="12"/>
      <c r="I243" s="12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idden="1" x14ac:dyDescent="0.3">
      <c r="A244" s="8"/>
      <c r="B244" s="8"/>
      <c r="C244" s="8"/>
      <c r="D244" s="8"/>
      <c r="E244" s="8"/>
      <c r="F244" s="8"/>
      <c r="G244" s="21"/>
      <c r="H244" s="12"/>
      <c r="I244" s="12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idden="1" x14ac:dyDescent="0.3">
      <c r="A245" s="8"/>
      <c r="B245" s="8"/>
      <c r="C245" s="8"/>
      <c r="D245" s="8"/>
      <c r="E245" s="8"/>
      <c r="F245" s="8"/>
      <c r="G245" s="21"/>
      <c r="H245" s="12"/>
      <c r="I245" s="12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idden="1" x14ac:dyDescent="0.3">
      <c r="A246" s="8"/>
      <c r="B246" s="8"/>
      <c r="C246" s="8"/>
      <c r="D246" s="8"/>
      <c r="E246" s="8"/>
      <c r="F246" s="8"/>
      <c r="G246" s="21"/>
      <c r="H246" s="12"/>
      <c r="I246" s="12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idden="1" x14ac:dyDescent="0.3">
      <c r="A247" s="8"/>
      <c r="B247" s="8"/>
      <c r="C247" s="8"/>
      <c r="D247" s="8"/>
      <c r="E247" s="8"/>
      <c r="F247" s="8"/>
      <c r="G247" s="21"/>
      <c r="H247" s="12"/>
      <c r="I247" s="12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idden="1" x14ac:dyDescent="0.3">
      <c r="A248" s="8"/>
      <c r="B248" s="8"/>
      <c r="C248" s="8"/>
      <c r="D248" s="8"/>
      <c r="E248" s="8"/>
      <c r="F248" s="8"/>
      <c r="G248" s="21"/>
      <c r="H248" s="12"/>
      <c r="I248" s="12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idden="1" x14ac:dyDescent="0.3">
      <c r="A249" s="8"/>
      <c r="B249" s="8"/>
      <c r="C249" s="8"/>
      <c r="D249" s="8"/>
      <c r="E249" s="8"/>
      <c r="F249" s="8"/>
      <c r="G249" s="21"/>
      <c r="H249" s="12"/>
      <c r="I249" s="12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idden="1" x14ac:dyDescent="0.3">
      <c r="A250" s="8"/>
      <c r="B250" s="8"/>
      <c r="C250" s="8"/>
      <c r="D250" s="8"/>
      <c r="E250" s="8"/>
      <c r="F250" s="8"/>
      <c r="G250" s="21"/>
      <c r="H250" s="12"/>
      <c r="I250" s="12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idden="1" x14ac:dyDescent="0.3">
      <c r="A251" s="8"/>
      <c r="B251" s="8"/>
      <c r="C251" s="8"/>
      <c r="D251" s="8"/>
      <c r="E251" s="8"/>
      <c r="F251" s="8"/>
      <c r="G251" s="21"/>
      <c r="H251" s="12"/>
      <c r="I251" s="12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idden="1" x14ac:dyDescent="0.3">
      <c r="A252" s="8"/>
      <c r="B252" s="8"/>
      <c r="C252" s="8"/>
      <c r="D252" s="8"/>
      <c r="E252" s="8"/>
      <c r="F252" s="8"/>
      <c r="G252" s="21"/>
      <c r="H252" s="12"/>
      <c r="I252" s="12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idden="1" x14ac:dyDescent="0.3">
      <c r="A253" s="8"/>
      <c r="B253" s="8"/>
      <c r="C253" s="8"/>
      <c r="D253" s="8"/>
      <c r="E253" s="8"/>
      <c r="F253" s="8"/>
      <c r="G253" s="21"/>
      <c r="H253" s="12"/>
      <c r="I253" s="12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idden="1" x14ac:dyDescent="0.3">
      <c r="A254" s="8"/>
      <c r="B254" s="8"/>
      <c r="C254" s="8"/>
      <c r="D254" s="8"/>
      <c r="E254" s="8"/>
      <c r="F254" s="8"/>
      <c r="G254" s="21"/>
      <c r="H254" s="12"/>
      <c r="I254" s="12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idden="1" x14ac:dyDescent="0.3">
      <c r="A255" s="8"/>
      <c r="B255" s="8"/>
      <c r="C255" s="8"/>
      <c r="D255" s="8"/>
      <c r="E255" s="8"/>
      <c r="F255" s="8"/>
      <c r="G255" s="21"/>
      <c r="H255" s="12"/>
      <c r="I255" s="12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idden="1" x14ac:dyDescent="0.3">
      <c r="A256" s="8"/>
      <c r="B256" s="8"/>
      <c r="C256" s="8"/>
      <c r="D256" s="8"/>
      <c r="E256" s="8"/>
      <c r="F256" s="8"/>
      <c r="G256" s="21"/>
      <c r="H256" s="12"/>
      <c r="I256" s="12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idden="1" x14ac:dyDescent="0.3">
      <c r="A257" s="8"/>
      <c r="B257" s="8"/>
      <c r="C257" s="8"/>
      <c r="D257" s="8"/>
      <c r="E257" s="8"/>
      <c r="F257" s="8"/>
      <c r="G257" s="21"/>
      <c r="H257" s="12"/>
      <c r="I257" s="12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idden="1" x14ac:dyDescent="0.3">
      <c r="A258" s="8"/>
      <c r="B258" s="8"/>
      <c r="C258" s="8"/>
      <c r="D258" s="8"/>
      <c r="E258" s="8"/>
      <c r="F258" s="8"/>
      <c r="G258" s="21"/>
      <c r="H258" s="12"/>
      <c r="I258" s="12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idden="1" x14ac:dyDescent="0.3">
      <c r="A259" s="8"/>
      <c r="B259" s="8"/>
      <c r="C259" s="8"/>
      <c r="D259" s="8"/>
      <c r="E259" s="8"/>
      <c r="F259" s="8"/>
      <c r="G259" s="21"/>
      <c r="H259" s="12"/>
      <c r="I259" s="12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idden="1" x14ac:dyDescent="0.3">
      <c r="A260" s="8"/>
      <c r="B260" s="8"/>
      <c r="C260" s="8"/>
      <c r="D260" s="8"/>
      <c r="E260" s="8"/>
      <c r="F260" s="8"/>
      <c r="G260" s="21"/>
      <c r="H260" s="12"/>
      <c r="I260" s="12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idden="1" x14ac:dyDescent="0.3">
      <c r="A261" s="8"/>
      <c r="B261" s="8"/>
      <c r="C261" s="8"/>
      <c r="D261" s="8"/>
      <c r="E261" s="8"/>
      <c r="F261" s="8"/>
      <c r="G261" s="21"/>
      <c r="H261" s="12"/>
      <c r="I261" s="12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idden="1" x14ac:dyDescent="0.3">
      <c r="A262" s="8"/>
      <c r="B262" s="8"/>
      <c r="C262" s="8"/>
      <c r="D262" s="8"/>
      <c r="E262" s="8"/>
      <c r="F262" s="8"/>
      <c r="G262" s="21"/>
      <c r="H262" s="12"/>
      <c r="I262" s="12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idden="1" x14ac:dyDescent="0.3">
      <c r="A263" s="8"/>
      <c r="B263" s="8"/>
      <c r="C263" s="8"/>
      <c r="D263" s="8"/>
      <c r="E263" s="8"/>
      <c r="F263" s="8"/>
      <c r="G263" s="21"/>
      <c r="H263" s="12"/>
      <c r="I263" s="12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idden="1" x14ac:dyDescent="0.3">
      <c r="A264" s="8"/>
      <c r="B264" s="8"/>
      <c r="C264" s="8"/>
      <c r="D264" s="8"/>
      <c r="E264" s="8"/>
      <c r="F264" s="8"/>
      <c r="G264" s="21"/>
      <c r="H264" s="12"/>
      <c r="I264" s="12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idden="1" x14ac:dyDescent="0.3">
      <c r="A265" s="8"/>
      <c r="B265" s="8"/>
      <c r="C265" s="8"/>
      <c r="D265" s="8"/>
      <c r="E265" s="8"/>
      <c r="F265" s="8"/>
      <c r="G265" s="21"/>
      <c r="H265" s="12"/>
      <c r="I265" s="12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idden="1" x14ac:dyDescent="0.3">
      <c r="A266" s="8"/>
      <c r="B266" s="8"/>
      <c r="C266" s="8"/>
      <c r="D266" s="8"/>
      <c r="E266" s="8"/>
      <c r="F266" s="8"/>
      <c r="G266" s="21"/>
      <c r="H266" s="12"/>
      <c r="I266" s="12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idden="1" x14ac:dyDescent="0.3">
      <c r="A267" s="8"/>
      <c r="B267" s="8"/>
      <c r="C267" s="8"/>
      <c r="D267" s="8"/>
      <c r="E267" s="8"/>
      <c r="F267" s="8"/>
      <c r="G267" s="21"/>
      <c r="H267" s="12"/>
      <c r="I267" s="12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idden="1" x14ac:dyDescent="0.3">
      <c r="A268" s="8"/>
      <c r="B268" s="8"/>
      <c r="C268" s="8"/>
      <c r="D268" s="8"/>
      <c r="E268" s="8"/>
      <c r="F268" s="8"/>
      <c r="G268" s="21"/>
      <c r="H268" s="12"/>
      <c r="I268" s="12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idden="1" x14ac:dyDescent="0.3">
      <c r="A269" s="8"/>
      <c r="B269" s="8"/>
      <c r="C269" s="8"/>
      <c r="D269" s="8"/>
      <c r="E269" s="8"/>
      <c r="F269" s="8"/>
      <c r="G269" s="21"/>
      <c r="H269" s="12"/>
      <c r="I269" s="12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idden="1" x14ac:dyDescent="0.3">
      <c r="A270" s="8"/>
      <c r="B270" s="8"/>
      <c r="C270" s="8"/>
      <c r="D270" s="8"/>
      <c r="E270" s="8"/>
      <c r="F270" s="8"/>
      <c r="G270" s="21"/>
      <c r="H270" s="12"/>
      <c r="I270" s="12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idden="1" x14ac:dyDescent="0.3">
      <c r="A271" s="8"/>
      <c r="B271" s="8"/>
      <c r="C271" s="8"/>
      <c r="D271" s="8"/>
      <c r="E271" s="8"/>
      <c r="F271" s="8"/>
      <c r="G271" s="21"/>
      <c r="H271" s="12"/>
      <c r="I271" s="12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idden="1" x14ac:dyDescent="0.3">
      <c r="A272" s="8"/>
      <c r="B272" s="8"/>
      <c r="C272" s="8"/>
      <c r="D272" s="8"/>
      <c r="E272" s="8"/>
      <c r="F272" s="8"/>
      <c r="G272" s="21"/>
      <c r="H272" s="12"/>
      <c r="I272" s="12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idden="1" x14ac:dyDescent="0.3">
      <c r="A273" s="8"/>
      <c r="B273" s="8"/>
      <c r="C273" s="8"/>
      <c r="D273" s="8"/>
      <c r="E273" s="8"/>
      <c r="F273" s="8"/>
      <c r="G273" s="21"/>
      <c r="H273" s="12"/>
      <c r="I273" s="12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idden="1" x14ac:dyDescent="0.3">
      <c r="A274" s="8"/>
      <c r="B274" s="8"/>
      <c r="C274" s="8"/>
      <c r="D274" s="8"/>
      <c r="E274" s="8"/>
      <c r="F274" s="8"/>
      <c r="G274" s="21"/>
      <c r="H274" s="12"/>
      <c r="I274" s="12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idden="1" x14ac:dyDescent="0.3">
      <c r="A275" s="8"/>
      <c r="B275" s="8"/>
      <c r="C275" s="8"/>
      <c r="D275" s="8"/>
      <c r="E275" s="8"/>
      <c r="F275" s="8"/>
      <c r="G275" s="21"/>
      <c r="H275" s="12"/>
      <c r="I275" s="12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idden="1" x14ac:dyDescent="0.3">
      <c r="A276" s="8"/>
      <c r="B276" s="8"/>
      <c r="C276" s="8"/>
      <c r="D276" s="8"/>
      <c r="E276" s="8"/>
      <c r="F276" s="8"/>
      <c r="G276" s="21"/>
      <c r="H276" s="12"/>
      <c r="I276" s="12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idden="1" x14ac:dyDescent="0.3">
      <c r="A277" s="8"/>
      <c r="B277" s="8"/>
      <c r="C277" s="8"/>
      <c r="D277" s="8"/>
      <c r="E277" s="8"/>
      <c r="F277" s="8"/>
      <c r="G277" s="21"/>
      <c r="H277" s="12"/>
      <c r="I277" s="12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idden="1" x14ac:dyDescent="0.3">
      <c r="A278" s="8"/>
      <c r="B278" s="8"/>
      <c r="C278" s="8"/>
      <c r="D278" s="8"/>
      <c r="E278" s="8"/>
      <c r="F278" s="8"/>
      <c r="G278" s="21"/>
      <c r="H278" s="12"/>
      <c r="I278" s="12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idden="1" x14ac:dyDescent="0.3">
      <c r="A279" s="8"/>
      <c r="B279" s="8"/>
      <c r="C279" s="8"/>
      <c r="D279" s="8"/>
      <c r="E279" s="8"/>
      <c r="F279" s="8"/>
      <c r="G279" s="21"/>
      <c r="H279" s="12"/>
      <c r="I279" s="12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idden="1" x14ac:dyDescent="0.3">
      <c r="A280" s="8"/>
      <c r="B280" s="8"/>
      <c r="C280" s="8"/>
      <c r="D280" s="8"/>
      <c r="E280" s="8"/>
      <c r="F280" s="8"/>
      <c r="G280" s="21"/>
      <c r="H280" s="12"/>
      <c r="I280" s="12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idden="1" x14ac:dyDescent="0.3">
      <c r="A281" s="8"/>
      <c r="B281" s="8"/>
      <c r="C281" s="8"/>
      <c r="D281" s="8"/>
      <c r="E281" s="8"/>
      <c r="F281" s="8"/>
      <c r="G281" s="21"/>
      <c r="H281" s="12"/>
      <c r="I281" s="12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idden="1" x14ac:dyDescent="0.3">
      <c r="A282" s="8"/>
      <c r="B282" s="8"/>
      <c r="C282" s="8"/>
      <c r="D282" s="8"/>
      <c r="E282" s="8"/>
      <c r="F282" s="8"/>
      <c r="G282" s="21"/>
      <c r="H282" s="12"/>
      <c r="I282" s="12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idden="1" x14ac:dyDescent="0.3">
      <c r="A283" s="8"/>
      <c r="B283" s="8"/>
      <c r="C283" s="8"/>
      <c r="D283" s="8"/>
      <c r="E283" s="8"/>
      <c r="F283" s="8"/>
      <c r="G283" s="21"/>
      <c r="H283" s="12"/>
      <c r="I283" s="12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idden="1" x14ac:dyDescent="0.3">
      <c r="A284" s="8"/>
      <c r="B284" s="8"/>
      <c r="C284" s="8"/>
      <c r="D284" s="8"/>
      <c r="E284" s="8"/>
      <c r="F284" s="8"/>
      <c r="G284" s="21"/>
      <c r="H284" s="12"/>
      <c r="I284" s="12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idden="1" x14ac:dyDescent="0.3">
      <c r="A285" s="8"/>
      <c r="B285" s="8"/>
      <c r="C285" s="8"/>
      <c r="D285" s="8"/>
      <c r="E285" s="8"/>
      <c r="F285" s="8"/>
      <c r="G285" s="21"/>
      <c r="H285" s="12"/>
      <c r="I285" s="12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idden="1" x14ac:dyDescent="0.3">
      <c r="A286" s="8"/>
      <c r="B286" s="8"/>
      <c r="C286" s="8"/>
      <c r="D286" s="8"/>
      <c r="E286" s="8"/>
      <c r="F286" s="8"/>
      <c r="G286" s="21"/>
      <c r="H286" s="12"/>
      <c r="I286" s="12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idden="1" x14ac:dyDescent="0.3">
      <c r="A287" s="8"/>
      <c r="B287" s="8"/>
      <c r="C287" s="8"/>
      <c r="D287" s="8"/>
      <c r="E287" s="8"/>
      <c r="F287" s="8"/>
      <c r="G287" s="21"/>
      <c r="H287" s="12"/>
      <c r="I287" s="12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idden="1" x14ac:dyDescent="0.3">
      <c r="A288" s="8"/>
      <c r="B288" s="8"/>
      <c r="C288" s="8"/>
      <c r="D288" s="8"/>
      <c r="E288" s="8"/>
      <c r="F288" s="8"/>
      <c r="G288" s="21"/>
      <c r="H288" s="12"/>
      <c r="I288" s="12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idden="1" x14ac:dyDescent="0.3">
      <c r="A289" s="8"/>
      <c r="B289" s="8"/>
      <c r="C289" s="8"/>
      <c r="D289" s="8"/>
      <c r="E289" s="8"/>
      <c r="F289" s="8"/>
      <c r="G289" s="21"/>
      <c r="H289" s="12"/>
      <c r="I289" s="12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idden="1" x14ac:dyDescent="0.3">
      <c r="A290" s="8"/>
      <c r="B290" s="8"/>
      <c r="C290" s="8"/>
      <c r="D290" s="8"/>
      <c r="E290" s="8"/>
      <c r="F290" s="8"/>
      <c r="G290" s="21"/>
      <c r="H290" s="12"/>
      <c r="I290" s="12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idden="1" x14ac:dyDescent="0.3">
      <c r="A291" s="8"/>
      <c r="B291" s="8"/>
      <c r="C291" s="8"/>
      <c r="D291" s="8"/>
      <c r="E291" s="8"/>
      <c r="F291" s="8"/>
      <c r="G291" s="21"/>
      <c r="H291" s="12"/>
      <c r="I291" s="12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idden="1" x14ac:dyDescent="0.3">
      <c r="A292" s="8"/>
      <c r="B292" s="8"/>
      <c r="C292" s="8"/>
      <c r="D292" s="8"/>
      <c r="E292" s="8"/>
      <c r="F292" s="8"/>
      <c r="G292" s="21"/>
      <c r="H292" s="12"/>
      <c r="I292" s="12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idden="1" x14ac:dyDescent="0.3">
      <c r="A293" s="8"/>
      <c r="B293" s="8"/>
      <c r="C293" s="8"/>
      <c r="D293" s="8"/>
      <c r="E293" s="8"/>
      <c r="F293" s="8"/>
      <c r="G293" s="21"/>
      <c r="H293" s="12"/>
      <c r="I293" s="12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idden="1" x14ac:dyDescent="0.3">
      <c r="A294" s="8"/>
      <c r="B294" s="8"/>
      <c r="C294" s="8"/>
      <c r="D294" s="8"/>
      <c r="E294" s="8"/>
      <c r="F294" s="8"/>
      <c r="G294" s="21"/>
      <c r="H294" s="12"/>
      <c r="I294" s="12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idden="1" x14ac:dyDescent="0.3">
      <c r="A295" s="8"/>
      <c r="B295" s="8"/>
      <c r="C295" s="8"/>
      <c r="D295" s="8"/>
      <c r="E295" s="8"/>
      <c r="F295" s="8"/>
      <c r="G295" s="21"/>
      <c r="H295" s="12"/>
      <c r="I295" s="12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idden="1" x14ac:dyDescent="0.3">
      <c r="A296" s="8"/>
      <c r="B296" s="8"/>
      <c r="C296" s="8"/>
      <c r="D296" s="8"/>
      <c r="E296" s="8"/>
      <c r="F296" s="8"/>
      <c r="G296" s="21"/>
      <c r="H296" s="12"/>
      <c r="I296" s="12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idden="1" x14ac:dyDescent="0.3">
      <c r="A297" s="8"/>
      <c r="B297" s="8"/>
      <c r="C297" s="8"/>
      <c r="D297" s="8"/>
      <c r="E297" s="8"/>
      <c r="F297" s="8"/>
      <c r="G297" s="21"/>
      <c r="H297" s="12"/>
      <c r="I297" s="12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idden="1" x14ac:dyDescent="0.3">
      <c r="A298" s="8"/>
      <c r="B298" s="8"/>
      <c r="C298" s="8"/>
      <c r="D298" s="8"/>
      <c r="E298" s="8"/>
      <c r="F298" s="8"/>
      <c r="G298" s="21"/>
      <c r="H298" s="12"/>
      <c r="I298" s="12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idden="1" x14ac:dyDescent="0.3">
      <c r="A299" s="8"/>
      <c r="B299" s="8"/>
      <c r="C299" s="8"/>
      <c r="D299" s="8"/>
      <c r="E299" s="8"/>
      <c r="F299" s="8"/>
      <c r="G299" s="21"/>
      <c r="H299" s="12"/>
      <c r="I299" s="12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idden="1" x14ac:dyDescent="0.3">
      <c r="A300" s="8"/>
      <c r="B300" s="8"/>
      <c r="C300" s="8"/>
      <c r="D300" s="8"/>
      <c r="E300" s="8"/>
      <c r="F300" s="8"/>
      <c r="G300" s="21"/>
      <c r="H300" s="12"/>
      <c r="I300" s="12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idden="1" x14ac:dyDescent="0.3">
      <c r="A301" s="8"/>
      <c r="B301" s="8"/>
      <c r="C301" s="8"/>
      <c r="D301" s="8"/>
      <c r="E301" s="8"/>
      <c r="F301" s="8"/>
      <c r="G301" s="21"/>
      <c r="H301" s="12"/>
      <c r="I301" s="12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idden="1" x14ac:dyDescent="0.3">
      <c r="A302" s="8"/>
      <c r="B302" s="8"/>
      <c r="C302" s="8"/>
      <c r="D302" s="8"/>
      <c r="E302" s="8"/>
      <c r="F302" s="8"/>
      <c r="G302" s="21"/>
      <c r="H302" s="12"/>
      <c r="I302" s="12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idden="1" x14ac:dyDescent="0.3">
      <c r="A303" s="8"/>
      <c r="B303" s="8"/>
      <c r="C303" s="8"/>
      <c r="D303" s="8"/>
      <c r="E303" s="8"/>
      <c r="F303" s="8"/>
      <c r="G303" s="21"/>
      <c r="H303" s="12"/>
      <c r="I303" s="12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idden="1" x14ac:dyDescent="0.3">
      <c r="A304" s="8"/>
      <c r="B304" s="8"/>
      <c r="C304" s="8"/>
      <c r="D304" s="8"/>
      <c r="E304" s="8"/>
      <c r="F304" s="8"/>
      <c r="G304" s="21"/>
      <c r="H304" s="12"/>
      <c r="I304" s="12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idden="1" x14ac:dyDescent="0.3">
      <c r="A305" s="8"/>
      <c r="B305" s="8"/>
      <c r="C305" s="8"/>
      <c r="D305" s="8"/>
      <c r="E305" s="8"/>
      <c r="F305" s="8"/>
      <c r="G305" s="21"/>
      <c r="H305" s="12"/>
      <c r="I305" s="12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idden="1" x14ac:dyDescent="0.3">
      <c r="A306" s="8"/>
      <c r="B306" s="8"/>
      <c r="C306" s="8"/>
      <c r="D306" s="8"/>
      <c r="E306" s="8"/>
      <c r="F306" s="8"/>
      <c r="G306" s="21"/>
      <c r="H306" s="12"/>
      <c r="I306" s="12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idden="1" x14ac:dyDescent="0.3">
      <c r="A307" s="8"/>
      <c r="B307" s="8"/>
      <c r="C307" s="8"/>
      <c r="D307" s="8"/>
      <c r="E307" s="8"/>
      <c r="F307" s="8"/>
      <c r="G307" s="21"/>
      <c r="H307" s="12"/>
      <c r="I307" s="12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idden="1" x14ac:dyDescent="0.3">
      <c r="A308" s="8"/>
      <c r="B308" s="8"/>
      <c r="C308" s="8"/>
      <c r="D308" s="8"/>
      <c r="E308" s="8"/>
      <c r="F308" s="8"/>
      <c r="G308" s="21"/>
      <c r="H308" s="12"/>
      <c r="I308" s="12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idden="1" x14ac:dyDescent="0.3">
      <c r="A309" s="8"/>
      <c r="B309" s="8"/>
      <c r="C309" s="8"/>
      <c r="D309" s="8"/>
      <c r="E309" s="8"/>
      <c r="F309" s="8"/>
      <c r="G309" s="21"/>
      <c r="H309" s="12"/>
      <c r="I309" s="12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idden="1" x14ac:dyDescent="0.3">
      <c r="A310" s="8"/>
      <c r="B310" s="8"/>
      <c r="C310" s="8"/>
      <c r="D310" s="8"/>
      <c r="E310" s="8"/>
      <c r="F310" s="8"/>
      <c r="G310" s="21"/>
      <c r="H310" s="12"/>
      <c r="I310" s="12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idden="1" x14ac:dyDescent="0.3">
      <c r="A311" s="8"/>
      <c r="B311" s="8"/>
      <c r="C311" s="8"/>
      <c r="D311" s="8"/>
      <c r="E311" s="8"/>
      <c r="F311" s="8"/>
      <c r="G311" s="21"/>
      <c r="H311" s="12"/>
      <c r="I311" s="12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idden="1" x14ac:dyDescent="0.3">
      <c r="A312" s="8"/>
      <c r="B312" s="8"/>
      <c r="C312" s="8"/>
      <c r="D312" s="8"/>
      <c r="E312" s="8"/>
      <c r="F312" s="8"/>
      <c r="G312" s="21"/>
      <c r="H312" s="12"/>
      <c r="I312" s="12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idden="1" x14ac:dyDescent="0.3">
      <c r="A313" s="8"/>
      <c r="B313" s="8"/>
      <c r="C313" s="8"/>
      <c r="D313" s="8"/>
      <c r="E313" s="8"/>
      <c r="F313" s="8"/>
      <c r="G313" s="21"/>
      <c r="H313" s="12"/>
      <c r="I313" s="12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idden="1" x14ac:dyDescent="0.3">
      <c r="A314" s="8"/>
      <c r="B314" s="8"/>
      <c r="C314" s="8"/>
      <c r="D314" s="8"/>
      <c r="E314" s="8"/>
      <c r="F314" s="8"/>
      <c r="G314" s="21"/>
      <c r="H314" s="12"/>
      <c r="I314" s="12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idden="1" x14ac:dyDescent="0.3">
      <c r="A315" s="8"/>
      <c r="B315" s="8"/>
      <c r="C315" s="8"/>
      <c r="D315" s="8"/>
      <c r="E315" s="8"/>
      <c r="F315" s="8"/>
      <c r="G315" s="21"/>
      <c r="H315" s="12"/>
      <c r="I315" s="12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idden="1" x14ac:dyDescent="0.3">
      <c r="A316" s="8"/>
      <c r="B316" s="8"/>
      <c r="C316" s="8"/>
      <c r="D316" s="8"/>
      <c r="E316" s="8"/>
      <c r="F316" s="8"/>
      <c r="G316" s="21"/>
      <c r="H316" s="12"/>
      <c r="I316" s="12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idden="1" x14ac:dyDescent="0.3">
      <c r="A317" s="8"/>
      <c r="B317" s="8"/>
      <c r="C317" s="8"/>
      <c r="D317" s="8"/>
      <c r="E317" s="8"/>
      <c r="F317" s="8"/>
      <c r="G317" s="21"/>
      <c r="H317" s="12"/>
      <c r="I317" s="12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idden="1" x14ac:dyDescent="0.3">
      <c r="A318" s="8"/>
      <c r="B318" s="8"/>
      <c r="C318" s="8"/>
      <c r="D318" s="8"/>
      <c r="E318" s="8"/>
      <c r="F318" s="8"/>
      <c r="G318" s="21"/>
      <c r="H318" s="12"/>
      <c r="I318" s="12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idden="1" x14ac:dyDescent="0.3">
      <c r="A319" s="8"/>
      <c r="B319" s="8"/>
      <c r="C319" s="8"/>
      <c r="D319" s="8"/>
      <c r="E319" s="8"/>
      <c r="F319" s="8"/>
      <c r="G319" s="21"/>
      <c r="H319" s="12"/>
      <c r="I319" s="12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idden="1" x14ac:dyDescent="0.3">
      <c r="A320" s="8"/>
      <c r="B320" s="8"/>
      <c r="C320" s="8"/>
      <c r="D320" s="8"/>
      <c r="E320" s="8"/>
      <c r="F320" s="8"/>
      <c r="G320" s="21"/>
      <c r="H320" s="12"/>
      <c r="I320" s="12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idden="1" x14ac:dyDescent="0.3">
      <c r="A321" s="8"/>
      <c r="B321" s="8"/>
      <c r="C321" s="8"/>
      <c r="D321" s="8"/>
      <c r="E321" s="8"/>
      <c r="F321" s="8"/>
      <c r="G321" s="21"/>
      <c r="H321" s="12"/>
      <c r="I321" s="12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idden="1" x14ac:dyDescent="0.3">
      <c r="A322" s="8"/>
      <c r="B322" s="8"/>
      <c r="C322" s="8"/>
      <c r="D322" s="8"/>
      <c r="E322" s="8"/>
      <c r="F322" s="8"/>
      <c r="G322" s="21"/>
      <c r="H322" s="12"/>
      <c r="I322" s="12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idden="1" x14ac:dyDescent="0.3">
      <c r="A323" s="8"/>
      <c r="B323" s="8"/>
      <c r="C323" s="8"/>
      <c r="D323" s="8"/>
      <c r="E323" s="8"/>
      <c r="F323" s="8"/>
      <c r="G323" s="21"/>
      <c r="H323" s="12"/>
      <c r="I323" s="12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idden="1" x14ac:dyDescent="0.3">
      <c r="A324" s="8"/>
      <c r="B324" s="8"/>
      <c r="C324" s="8"/>
      <c r="D324" s="8"/>
      <c r="E324" s="8"/>
      <c r="F324" s="8"/>
      <c r="G324" s="21"/>
      <c r="H324" s="12"/>
      <c r="I324" s="12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idden="1" x14ac:dyDescent="0.3">
      <c r="A325" s="8"/>
      <c r="B325" s="8"/>
      <c r="C325" s="8"/>
      <c r="D325" s="8"/>
      <c r="E325" s="8"/>
      <c r="F325" s="8"/>
      <c r="G325" s="21"/>
      <c r="H325" s="12"/>
      <c r="I325" s="12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idden="1" x14ac:dyDescent="0.3">
      <c r="A326" s="8"/>
      <c r="B326" s="8"/>
      <c r="C326" s="8"/>
      <c r="D326" s="8"/>
      <c r="E326" s="8"/>
      <c r="F326" s="8"/>
      <c r="G326" s="21"/>
      <c r="H326" s="12"/>
      <c r="I326" s="12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idden="1" x14ac:dyDescent="0.3">
      <c r="A327" s="8"/>
      <c r="B327" s="8"/>
      <c r="C327" s="8"/>
      <c r="D327" s="8"/>
      <c r="E327" s="8"/>
      <c r="F327" s="8"/>
      <c r="G327" s="21"/>
      <c r="H327" s="12"/>
      <c r="I327" s="12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idden="1" x14ac:dyDescent="0.3">
      <c r="A328" s="8"/>
      <c r="B328" s="8"/>
      <c r="C328" s="8"/>
      <c r="D328" s="8"/>
      <c r="E328" s="8"/>
      <c r="F328" s="8"/>
      <c r="G328" s="21"/>
      <c r="H328" s="12"/>
      <c r="I328" s="12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idden="1" x14ac:dyDescent="0.3">
      <c r="A329" s="8"/>
      <c r="B329" s="8"/>
      <c r="C329" s="8"/>
      <c r="D329" s="8"/>
      <c r="E329" s="8"/>
      <c r="F329" s="8"/>
      <c r="G329" s="21"/>
      <c r="H329" s="12"/>
      <c r="I329" s="12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idden="1" x14ac:dyDescent="0.3">
      <c r="A330" s="8"/>
      <c r="B330" s="8"/>
      <c r="C330" s="8"/>
      <c r="D330" s="8"/>
      <c r="E330" s="8"/>
      <c r="F330" s="8"/>
      <c r="G330" s="21"/>
      <c r="H330" s="12"/>
      <c r="I330" s="12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idden="1" x14ac:dyDescent="0.3">
      <c r="A331" s="8"/>
      <c r="B331" s="8"/>
      <c r="C331" s="8"/>
      <c r="D331" s="8"/>
      <c r="E331" s="8"/>
      <c r="F331" s="8"/>
      <c r="G331" s="21"/>
      <c r="H331" s="12"/>
      <c r="I331" s="12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idden="1" x14ac:dyDescent="0.3">
      <c r="A332" s="8"/>
      <c r="B332" s="8"/>
      <c r="C332" s="8"/>
      <c r="D332" s="8"/>
      <c r="E332" s="8"/>
      <c r="F332" s="8"/>
      <c r="G332" s="21"/>
      <c r="H332" s="12"/>
      <c r="I332" s="12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idden="1" x14ac:dyDescent="0.3">
      <c r="A333" s="8"/>
      <c r="B333" s="8"/>
      <c r="C333" s="8"/>
      <c r="D333" s="8"/>
      <c r="E333" s="8"/>
      <c r="F333" s="8"/>
      <c r="G333" s="21"/>
      <c r="H333" s="12"/>
      <c r="I333" s="12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idden="1" x14ac:dyDescent="0.3">
      <c r="A334" s="8"/>
      <c r="B334" s="8"/>
      <c r="C334" s="8"/>
      <c r="D334" s="8"/>
      <c r="E334" s="8"/>
      <c r="F334" s="8"/>
      <c r="G334" s="21"/>
      <c r="H334" s="12"/>
      <c r="I334" s="12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idden="1" x14ac:dyDescent="0.3">
      <c r="A335" s="8"/>
      <c r="B335" s="8"/>
      <c r="C335" s="8"/>
      <c r="D335" s="8"/>
      <c r="E335" s="8"/>
      <c r="F335" s="8"/>
      <c r="G335" s="21"/>
      <c r="H335" s="12"/>
      <c r="I335" s="12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idden="1" x14ac:dyDescent="0.3">
      <c r="A336" s="8"/>
      <c r="B336" s="8"/>
      <c r="C336" s="8"/>
      <c r="D336" s="8"/>
      <c r="E336" s="8"/>
      <c r="F336" s="8"/>
      <c r="G336" s="21"/>
      <c r="H336" s="12"/>
      <c r="I336" s="12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idden="1" x14ac:dyDescent="0.3">
      <c r="A337" s="8"/>
      <c r="B337" s="8"/>
      <c r="C337" s="8"/>
      <c r="D337" s="8"/>
      <c r="E337" s="8"/>
      <c r="F337" s="8"/>
      <c r="G337" s="21"/>
      <c r="H337" s="12"/>
      <c r="I337" s="12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idden="1" x14ac:dyDescent="0.3">
      <c r="A338" s="8"/>
      <c r="B338" s="8"/>
      <c r="C338" s="8"/>
      <c r="D338" s="8"/>
      <c r="E338" s="8"/>
      <c r="F338" s="8"/>
      <c r="G338" s="21"/>
      <c r="H338" s="12"/>
      <c r="I338" s="12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idden="1" x14ac:dyDescent="0.3">
      <c r="A339" s="8"/>
      <c r="B339" s="8"/>
      <c r="C339" s="8"/>
      <c r="D339" s="8"/>
      <c r="E339" s="8"/>
      <c r="F339" s="8"/>
      <c r="G339" s="21"/>
      <c r="H339" s="12"/>
      <c r="I339" s="12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idden="1" x14ac:dyDescent="0.3">
      <c r="A340" s="8"/>
      <c r="B340" s="8"/>
      <c r="C340" s="8"/>
      <c r="D340" s="8"/>
      <c r="E340" s="8"/>
      <c r="F340" s="8"/>
      <c r="G340" s="21"/>
      <c r="H340" s="12"/>
      <c r="I340" s="12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idden="1" x14ac:dyDescent="0.3">
      <c r="A341" s="8"/>
      <c r="B341" s="8"/>
      <c r="C341" s="8"/>
      <c r="D341" s="8"/>
      <c r="E341" s="8"/>
      <c r="F341" s="8"/>
      <c r="G341" s="21"/>
      <c r="H341" s="12"/>
      <c r="I341" s="12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idden="1" x14ac:dyDescent="0.3">
      <c r="A342" s="8"/>
      <c r="B342" s="8"/>
      <c r="C342" s="8"/>
      <c r="D342" s="8"/>
      <c r="E342" s="8"/>
      <c r="F342" s="8"/>
      <c r="G342" s="21"/>
      <c r="H342" s="12"/>
      <c r="I342" s="12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idden="1" x14ac:dyDescent="0.3">
      <c r="A343" s="8"/>
      <c r="B343" s="8"/>
      <c r="C343" s="8"/>
      <c r="D343" s="8"/>
      <c r="E343" s="8"/>
      <c r="F343" s="8"/>
      <c r="G343" s="21"/>
      <c r="H343" s="12"/>
      <c r="I343" s="12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idden="1" x14ac:dyDescent="0.3">
      <c r="A344" s="8"/>
      <c r="B344" s="8"/>
      <c r="C344" s="8"/>
      <c r="D344" s="8"/>
      <c r="E344" s="8"/>
      <c r="F344" s="8"/>
      <c r="G344" s="21"/>
      <c r="H344" s="12"/>
      <c r="I344" s="12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idden="1" x14ac:dyDescent="0.3">
      <c r="A345" s="8"/>
      <c r="B345" s="8"/>
      <c r="C345" s="8"/>
      <c r="D345" s="8"/>
      <c r="E345" s="8"/>
      <c r="F345" s="8"/>
      <c r="G345" s="21"/>
      <c r="H345" s="12"/>
      <c r="I345" s="12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idden="1" x14ac:dyDescent="0.3">
      <c r="A346" s="8"/>
      <c r="B346" s="8"/>
      <c r="C346" s="8"/>
      <c r="D346" s="8"/>
      <c r="E346" s="8"/>
      <c r="F346" s="8"/>
      <c r="G346" s="21"/>
      <c r="H346" s="12"/>
      <c r="I346" s="12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idden="1" x14ac:dyDescent="0.3">
      <c r="A347" s="8"/>
      <c r="B347" s="8"/>
      <c r="C347" s="8"/>
      <c r="D347" s="8"/>
      <c r="E347" s="8"/>
      <c r="F347" s="8"/>
      <c r="G347" s="21"/>
      <c r="H347" s="12"/>
      <c r="I347" s="12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idden="1" x14ac:dyDescent="0.3">
      <c r="A348" s="8"/>
      <c r="B348" s="8"/>
      <c r="C348" s="8"/>
      <c r="D348" s="8"/>
      <c r="E348" s="8"/>
      <c r="F348" s="8"/>
      <c r="G348" s="21"/>
      <c r="H348" s="12"/>
      <c r="I348" s="12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idden="1" x14ac:dyDescent="0.3">
      <c r="A349" s="8"/>
      <c r="B349" s="8"/>
      <c r="C349" s="8"/>
      <c r="D349" s="8"/>
      <c r="E349" s="8"/>
      <c r="F349" s="8"/>
      <c r="G349" s="21"/>
      <c r="H349" s="12"/>
      <c r="I349" s="12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idden="1" x14ac:dyDescent="0.3">
      <c r="A350" s="8"/>
      <c r="B350" s="8"/>
      <c r="C350" s="8"/>
      <c r="D350" s="8"/>
      <c r="E350" s="8"/>
      <c r="F350" s="8"/>
      <c r="G350" s="21"/>
      <c r="H350" s="12"/>
      <c r="I350" s="12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idden="1" x14ac:dyDescent="0.3">
      <c r="A351" s="8"/>
      <c r="B351" s="8"/>
      <c r="C351" s="8"/>
      <c r="D351" s="8"/>
      <c r="E351" s="8"/>
      <c r="F351" s="8"/>
      <c r="G351" s="21"/>
      <c r="H351" s="12"/>
      <c r="I351" s="12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idden="1" x14ac:dyDescent="0.3">
      <c r="A352" s="8"/>
      <c r="B352" s="8"/>
      <c r="C352" s="8"/>
      <c r="D352" s="8"/>
      <c r="E352" s="8"/>
      <c r="F352" s="8"/>
      <c r="G352" s="21"/>
      <c r="H352" s="12"/>
      <c r="I352" s="12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idden="1" x14ac:dyDescent="0.3">
      <c r="A353" s="8"/>
      <c r="B353" s="8"/>
      <c r="C353" s="8"/>
      <c r="D353" s="8"/>
      <c r="E353" s="8"/>
      <c r="F353" s="8"/>
      <c r="G353" s="21"/>
      <c r="H353" s="12"/>
      <c r="I353" s="12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idden="1" x14ac:dyDescent="0.3">
      <c r="A354" s="8"/>
      <c r="B354" s="8"/>
      <c r="C354" s="8"/>
      <c r="D354" s="8"/>
      <c r="E354" s="8"/>
      <c r="F354" s="8"/>
      <c r="G354" s="21"/>
      <c r="H354" s="12"/>
      <c r="I354" s="12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idden="1" x14ac:dyDescent="0.3">
      <c r="A355" s="8"/>
      <c r="B355" s="8"/>
      <c r="C355" s="8"/>
      <c r="D355" s="8"/>
      <c r="E355" s="8"/>
      <c r="F355" s="8"/>
      <c r="G355" s="21"/>
      <c r="H355" s="12"/>
      <c r="I355" s="12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idden="1" x14ac:dyDescent="0.3">
      <c r="A356" s="8"/>
      <c r="B356" s="8"/>
      <c r="C356" s="8"/>
      <c r="D356" s="8"/>
      <c r="E356" s="8"/>
      <c r="F356" s="8"/>
      <c r="G356" s="21"/>
      <c r="H356" s="12"/>
      <c r="I356" s="12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idden="1" x14ac:dyDescent="0.3">
      <c r="A357" s="8"/>
      <c r="B357" s="8"/>
      <c r="C357" s="8"/>
      <c r="D357" s="8"/>
      <c r="E357" s="8"/>
      <c r="F357" s="8"/>
      <c r="G357" s="21"/>
      <c r="H357" s="12"/>
      <c r="I357" s="12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idden="1" x14ac:dyDescent="0.3">
      <c r="A358" s="8"/>
      <c r="B358" s="8"/>
      <c r="C358" s="8"/>
      <c r="D358" s="8"/>
      <c r="E358" s="8"/>
      <c r="F358" s="8"/>
      <c r="G358" s="21"/>
      <c r="H358" s="12"/>
      <c r="I358" s="12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idden="1" x14ac:dyDescent="0.3">
      <c r="A359" s="8"/>
      <c r="B359" s="8"/>
      <c r="C359" s="8"/>
      <c r="D359" s="8"/>
      <c r="E359" s="8"/>
      <c r="F359" s="8"/>
      <c r="G359" s="21"/>
      <c r="H359" s="12"/>
      <c r="I359" s="12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idden="1" x14ac:dyDescent="0.3">
      <c r="A360" s="8"/>
      <c r="B360" s="8"/>
      <c r="C360" s="8"/>
      <c r="D360" s="8"/>
      <c r="E360" s="8"/>
      <c r="F360" s="8"/>
      <c r="G360" s="21"/>
      <c r="H360" s="12"/>
      <c r="I360" s="12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idden="1" x14ac:dyDescent="0.3">
      <c r="A361" s="8"/>
      <c r="B361" s="8"/>
      <c r="C361" s="8"/>
      <c r="D361" s="8"/>
      <c r="E361" s="8"/>
      <c r="F361" s="8"/>
      <c r="G361" s="21"/>
      <c r="H361" s="12"/>
      <c r="I361" s="12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idden="1" x14ac:dyDescent="0.3">
      <c r="A362" s="8"/>
      <c r="B362" s="8"/>
      <c r="C362" s="8"/>
      <c r="D362" s="8"/>
      <c r="E362" s="8"/>
      <c r="F362" s="8"/>
      <c r="G362" s="21"/>
      <c r="H362" s="12"/>
      <c r="I362" s="12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idden="1" x14ac:dyDescent="0.3">
      <c r="A363" s="8"/>
      <c r="B363" s="8"/>
      <c r="C363" s="8"/>
      <c r="D363" s="8"/>
      <c r="E363" s="8"/>
      <c r="F363" s="8"/>
      <c r="G363" s="21"/>
      <c r="H363" s="12"/>
      <c r="I363" s="12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idden="1" x14ac:dyDescent="0.3">
      <c r="A364" s="8"/>
      <c r="B364" s="8"/>
      <c r="C364" s="8"/>
      <c r="D364" s="8"/>
      <c r="E364" s="8"/>
      <c r="F364" s="8"/>
      <c r="G364" s="21"/>
      <c r="H364" s="12"/>
      <c r="I364" s="12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idden="1" x14ac:dyDescent="0.3">
      <c r="A365" s="8"/>
      <c r="B365" s="8"/>
      <c r="C365" s="8"/>
      <c r="D365" s="8"/>
      <c r="E365" s="8"/>
      <c r="F365" s="8"/>
      <c r="G365" s="21"/>
      <c r="H365" s="12"/>
      <c r="I365" s="12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idden="1" x14ac:dyDescent="0.3">
      <c r="A366" s="8"/>
      <c r="B366" s="8"/>
      <c r="C366" s="8"/>
      <c r="D366" s="8"/>
      <c r="E366" s="8"/>
      <c r="F366" s="8"/>
      <c r="G366" s="21"/>
      <c r="H366" s="12"/>
      <c r="I366" s="12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idden="1" x14ac:dyDescent="0.3">
      <c r="A367" s="8"/>
      <c r="B367" s="8"/>
      <c r="C367" s="8"/>
      <c r="D367" s="8"/>
      <c r="E367" s="8"/>
      <c r="F367" s="8"/>
      <c r="G367" s="21"/>
      <c r="H367" s="12"/>
      <c r="I367" s="12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idden="1" x14ac:dyDescent="0.3">
      <c r="A368" s="8"/>
      <c r="B368" s="8"/>
      <c r="C368" s="8"/>
      <c r="D368" s="8"/>
      <c r="E368" s="8"/>
      <c r="F368" s="8"/>
      <c r="G368" s="21"/>
      <c r="H368" s="12"/>
      <c r="I368" s="12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idden="1" x14ac:dyDescent="0.3">
      <c r="A369" s="8"/>
      <c r="B369" s="8"/>
      <c r="C369" s="8"/>
      <c r="D369" s="8"/>
      <c r="E369" s="8"/>
      <c r="F369" s="8"/>
      <c r="G369" s="21"/>
      <c r="H369" s="12"/>
      <c r="I369" s="12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idden="1" x14ac:dyDescent="0.3">
      <c r="A370" s="8"/>
      <c r="B370" s="8"/>
      <c r="C370" s="8"/>
      <c r="D370" s="8"/>
      <c r="E370" s="8"/>
      <c r="F370" s="8"/>
      <c r="G370" s="21"/>
      <c r="H370" s="12"/>
      <c r="I370" s="12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idden="1" x14ac:dyDescent="0.3">
      <c r="A371" s="8"/>
      <c r="B371" s="8"/>
      <c r="C371" s="8"/>
      <c r="D371" s="8"/>
      <c r="E371" s="8"/>
      <c r="F371" s="8"/>
      <c r="G371" s="21"/>
      <c r="H371" s="12"/>
      <c r="I371" s="12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idden="1" x14ac:dyDescent="0.3">
      <c r="A372" s="8"/>
      <c r="B372" s="8"/>
      <c r="C372" s="8"/>
      <c r="D372" s="8"/>
      <c r="E372" s="8"/>
      <c r="F372" s="8"/>
      <c r="G372" s="21"/>
      <c r="H372" s="12"/>
      <c r="I372" s="12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idden="1" x14ac:dyDescent="0.3">
      <c r="A373" s="8"/>
      <c r="B373" s="8"/>
      <c r="C373" s="8"/>
      <c r="D373" s="8"/>
      <c r="E373" s="8"/>
      <c r="F373" s="8"/>
      <c r="G373" s="21"/>
      <c r="H373" s="12"/>
      <c r="I373" s="12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idden="1" x14ac:dyDescent="0.3">
      <c r="A374" s="8"/>
      <c r="B374" s="8"/>
      <c r="C374" s="8"/>
      <c r="D374" s="8"/>
      <c r="E374" s="8"/>
      <c r="F374" s="8"/>
      <c r="G374" s="21"/>
      <c r="H374" s="12"/>
      <c r="I374" s="12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idden="1" x14ac:dyDescent="0.3">
      <c r="A375" s="8"/>
      <c r="B375" s="8"/>
      <c r="C375" s="8"/>
      <c r="D375" s="8"/>
      <c r="E375" s="8"/>
      <c r="F375" s="8"/>
      <c r="G375" s="21"/>
      <c r="H375" s="12"/>
      <c r="I375" s="12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idden="1" x14ac:dyDescent="0.3">
      <c r="A376" s="8"/>
      <c r="B376" s="8"/>
      <c r="C376" s="8"/>
      <c r="D376" s="8"/>
      <c r="E376" s="8"/>
      <c r="F376" s="8"/>
      <c r="G376" s="21"/>
      <c r="H376" s="12"/>
      <c r="I376" s="12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idden="1" x14ac:dyDescent="0.3">
      <c r="A377" s="8"/>
      <c r="B377" s="8"/>
      <c r="C377" s="8"/>
      <c r="D377" s="8"/>
      <c r="E377" s="8"/>
      <c r="F377" s="8"/>
      <c r="G377" s="21"/>
      <c r="H377" s="12"/>
      <c r="I377" s="12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idden="1" x14ac:dyDescent="0.3">
      <c r="A378" s="8"/>
      <c r="B378" s="8"/>
      <c r="C378" s="8"/>
      <c r="D378" s="8"/>
      <c r="E378" s="8"/>
      <c r="F378" s="8"/>
      <c r="G378" s="21"/>
      <c r="H378" s="12"/>
      <c r="I378" s="12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idden="1" x14ac:dyDescent="0.3">
      <c r="A379" s="8"/>
      <c r="B379" s="8"/>
      <c r="C379" s="8"/>
      <c r="D379" s="8"/>
      <c r="E379" s="8"/>
      <c r="F379" s="8"/>
      <c r="G379" s="21"/>
      <c r="H379" s="12"/>
      <c r="I379" s="12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idden="1" x14ac:dyDescent="0.3">
      <c r="A380" s="8"/>
      <c r="B380" s="8"/>
      <c r="C380" s="8"/>
      <c r="D380" s="8"/>
      <c r="E380" s="8"/>
      <c r="F380" s="8"/>
      <c r="G380" s="21"/>
      <c r="H380" s="12"/>
      <c r="I380" s="12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idden="1" x14ac:dyDescent="0.3">
      <c r="A381" s="8"/>
      <c r="B381" s="8"/>
      <c r="C381" s="8"/>
      <c r="D381" s="8"/>
      <c r="E381" s="8"/>
      <c r="F381" s="8"/>
      <c r="G381" s="21"/>
      <c r="H381" s="12"/>
      <c r="I381" s="12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idden="1" x14ac:dyDescent="0.3">
      <c r="A382" s="8"/>
      <c r="B382" s="8"/>
      <c r="C382" s="8"/>
      <c r="D382" s="8"/>
      <c r="E382" s="8"/>
      <c r="F382" s="8"/>
      <c r="G382" s="21"/>
      <c r="H382" s="12"/>
      <c r="I382" s="12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idden="1" x14ac:dyDescent="0.3">
      <c r="A383" s="8"/>
      <c r="B383" s="8"/>
      <c r="C383" s="8"/>
      <c r="D383" s="8"/>
      <c r="E383" s="8"/>
      <c r="F383" s="8"/>
      <c r="G383" s="21"/>
      <c r="H383" s="12"/>
      <c r="I383" s="12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idden="1" x14ac:dyDescent="0.3">
      <c r="A384" s="8"/>
      <c r="B384" s="8"/>
      <c r="C384" s="8"/>
      <c r="D384" s="8"/>
      <c r="E384" s="8"/>
      <c r="F384" s="8"/>
      <c r="G384" s="21"/>
      <c r="H384" s="12"/>
      <c r="I384" s="12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idden="1" x14ac:dyDescent="0.3">
      <c r="A385" s="8"/>
      <c r="B385" s="8"/>
      <c r="C385" s="8"/>
      <c r="D385" s="8"/>
      <c r="E385" s="8"/>
      <c r="F385" s="8"/>
      <c r="G385" s="21"/>
      <c r="H385" s="12"/>
      <c r="I385" s="12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idden="1" x14ac:dyDescent="0.3">
      <c r="A386" s="8"/>
      <c r="B386" s="8"/>
      <c r="C386" s="8"/>
      <c r="D386" s="8"/>
      <c r="E386" s="8"/>
      <c r="F386" s="8"/>
      <c r="G386" s="21"/>
      <c r="H386" s="12"/>
      <c r="I386" s="12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idden="1" x14ac:dyDescent="0.3">
      <c r="A387" s="8"/>
      <c r="B387" s="8"/>
      <c r="C387" s="8"/>
      <c r="D387" s="8"/>
      <c r="E387" s="8"/>
      <c r="F387" s="8"/>
      <c r="G387" s="21"/>
      <c r="H387" s="12"/>
      <c r="I387" s="12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idden="1" x14ac:dyDescent="0.3">
      <c r="A388" s="8"/>
      <c r="B388" s="8"/>
      <c r="C388" s="8"/>
      <c r="D388" s="8"/>
      <c r="E388" s="8"/>
      <c r="F388" s="8"/>
      <c r="G388" s="21"/>
      <c r="H388" s="12"/>
      <c r="I388" s="12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idden="1" x14ac:dyDescent="0.3">
      <c r="A389" s="8"/>
      <c r="B389" s="8"/>
      <c r="C389" s="8"/>
      <c r="D389" s="8"/>
      <c r="E389" s="8"/>
      <c r="F389" s="8"/>
      <c r="G389" s="21"/>
      <c r="H389" s="12"/>
      <c r="I389" s="12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idden="1" x14ac:dyDescent="0.3">
      <c r="A390" s="8"/>
      <c r="B390" s="8"/>
      <c r="C390" s="8"/>
      <c r="D390" s="8"/>
      <c r="E390" s="8"/>
      <c r="F390" s="8"/>
      <c r="G390" s="21"/>
      <c r="H390" s="12"/>
      <c r="I390" s="12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idden="1" x14ac:dyDescent="0.3">
      <c r="A391" s="8"/>
      <c r="B391" s="8"/>
      <c r="C391" s="8"/>
      <c r="D391" s="8"/>
      <c r="E391" s="8"/>
      <c r="F391" s="8"/>
      <c r="G391" s="21"/>
      <c r="H391" s="12"/>
      <c r="I391" s="12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idden="1" x14ac:dyDescent="0.3">
      <c r="A392" s="8"/>
      <c r="B392" s="8"/>
      <c r="C392" s="8"/>
      <c r="D392" s="8"/>
      <c r="E392" s="8"/>
      <c r="F392" s="8"/>
      <c r="G392" s="21"/>
      <c r="H392" s="12"/>
      <c r="I392" s="12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idden="1" x14ac:dyDescent="0.3">
      <c r="A393" s="8"/>
      <c r="B393" s="8"/>
      <c r="C393" s="8"/>
      <c r="D393" s="8"/>
      <c r="E393" s="8"/>
      <c r="F393" s="8"/>
      <c r="G393" s="21"/>
      <c r="H393" s="12"/>
      <c r="I393" s="12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idden="1" x14ac:dyDescent="0.3">
      <c r="A394" s="8"/>
      <c r="B394" s="8"/>
      <c r="C394" s="8"/>
      <c r="D394" s="8"/>
      <c r="E394" s="8"/>
      <c r="F394" s="8"/>
      <c r="G394" s="21"/>
      <c r="H394" s="12"/>
      <c r="I394" s="12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idden="1" x14ac:dyDescent="0.3">
      <c r="A395" s="8"/>
      <c r="B395" s="8"/>
      <c r="C395" s="8"/>
      <c r="D395" s="8"/>
      <c r="E395" s="8"/>
      <c r="F395" s="8"/>
      <c r="G395" s="21"/>
      <c r="H395" s="12"/>
      <c r="I395" s="12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idden="1" x14ac:dyDescent="0.3">
      <c r="A396" s="8"/>
      <c r="B396" s="8"/>
      <c r="C396" s="8"/>
      <c r="D396" s="8"/>
      <c r="E396" s="8"/>
      <c r="F396" s="8"/>
      <c r="G396" s="21"/>
      <c r="H396" s="12"/>
      <c r="I396" s="12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idden="1" x14ac:dyDescent="0.3">
      <c r="A397" s="8"/>
      <c r="B397" s="8"/>
      <c r="C397" s="8"/>
      <c r="D397" s="8"/>
      <c r="E397" s="8"/>
      <c r="F397" s="8"/>
      <c r="G397" s="21"/>
      <c r="H397" s="12"/>
      <c r="I397" s="12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idden="1" x14ac:dyDescent="0.3">
      <c r="A398" s="8"/>
      <c r="B398" s="8"/>
      <c r="C398" s="8"/>
      <c r="D398" s="8"/>
      <c r="E398" s="8"/>
      <c r="F398" s="8"/>
      <c r="G398" s="21"/>
      <c r="H398" s="12"/>
      <c r="I398" s="12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idden="1" x14ac:dyDescent="0.3">
      <c r="A399" s="8"/>
      <c r="B399" s="8"/>
      <c r="C399" s="8"/>
      <c r="D399" s="8"/>
      <c r="E399" s="8"/>
      <c r="F399" s="8"/>
      <c r="G399" s="21"/>
      <c r="H399" s="12"/>
      <c r="I399" s="12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idden="1" x14ac:dyDescent="0.3">
      <c r="A400" s="8"/>
      <c r="B400" s="8"/>
      <c r="C400" s="8"/>
      <c r="D400" s="8"/>
      <c r="E400" s="8"/>
      <c r="F400" s="8"/>
      <c r="G400" s="21"/>
      <c r="H400" s="12"/>
      <c r="I400" s="12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idden="1" x14ac:dyDescent="0.3">
      <c r="A401" s="8"/>
      <c r="B401" s="8"/>
      <c r="C401" s="8"/>
      <c r="D401" s="8"/>
      <c r="E401" s="8"/>
      <c r="F401" s="8"/>
      <c r="G401" s="21"/>
      <c r="H401" s="12"/>
      <c r="I401" s="12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idden="1" x14ac:dyDescent="0.3">
      <c r="A402" s="8"/>
      <c r="B402" s="8"/>
      <c r="C402" s="8"/>
      <c r="D402" s="8"/>
      <c r="E402" s="8"/>
      <c r="F402" s="8"/>
      <c r="G402" s="21"/>
      <c r="H402" s="12"/>
      <c r="I402" s="12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idden="1" x14ac:dyDescent="0.3">
      <c r="A403" s="8"/>
      <c r="B403" s="8"/>
      <c r="C403" s="8"/>
      <c r="D403" s="8"/>
      <c r="E403" s="8"/>
      <c r="F403" s="8"/>
      <c r="G403" s="21"/>
      <c r="H403" s="12"/>
      <c r="I403" s="12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idden="1" x14ac:dyDescent="0.3">
      <c r="A404" s="8"/>
      <c r="B404" s="8"/>
      <c r="C404" s="8"/>
      <c r="D404" s="8"/>
      <c r="E404" s="8"/>
      <c r="F404" s="8"/>
      <c r="G404" s="21"/>
      <c r="H404" s="12"/>
      <c r="I404" s="12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idden="1" x14ac:dyDescent="0.3">
      <c r="A405" s="8"/>
      <c r="B405" s="8"/>
      <c r="C405" s="8"/>
      <c r="D405" s="8"/>
      <c r="E405" s="8"/>
      <c r="F405" s="8"/>
      <c r="G405" s="21"/>
      <c r="H405" s="12"/>
      <c r="I405" s="12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idden="1" x14ac:dyDescent="0.3">
      <c r="A406" s="8"/>
      <c r="B406" s="8"/>
      <c r="C406" s="8"/>
      <c r="D406" s="8"/>
      <c r="E406" s="8"/>
      <c r="F406" s="8"/>
      <c r="G406" s="21"/>
      <c r="H406" s="12"/>
      <c r="I406" s="12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idden="1" x14ac:dyDescent="0.3">
      <c r="A407" s="8"/>
      <c r="B407" s="8"/>
      <c r="C407" s="8"/>
      <c r="D407" s="8"/>
      <c r="E407" s="8"/>
      <c r="F407" s="8"/>
      <c r="G407" s="21"/>
      <c r="H407" s="12"/>
      <c r="I407" s="12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idden="1" x14ac:dyDescent="0.3">
      <c r="A408" s="8"/>
      <c r="B408" s="8"/>
      <c r="C408" s="8"/>
      <c r="D408" s="8"/>
      <c r="E408" s="8"/>
      <c r="F408" s="8"/>
      <c r="G408" s="21"/>
      <c r="H408" s="12"/>
      <c r="I408" s="12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idden="1" x14ac:dyDescent="0.3">
      <c r="A409" s="8"/>
      <c r="B409" s="8"/>
      <c r="C409" s="8"/>
      <c r="D409" s="8"/>
      <c r="E409" s="8"/>
      <c r="F409" s="8"/>
      <c r="G409" s="21"/>
      <c r="H409" s="12"/>
      <c r="I409" s="12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idden="1" x14ac:dyDescent="0.3">
      <c r="A410" s="8"/>
      <c r="B410" s="8"/>
      <c r="C410" s="8"/>
      <c r="D410" s="8"/>
      <c r="E410" s="8"/>
      <c r="F410" s="8"/>
      <c r="G410" s="21"/>
      <c r="H410" s="12"/>
      <c r="I410" s="12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idden="1" x14ac:dyDescent="0.3">
      <c r="A411" s="8"/>
      <c r="B411" s="8"/>
      <c r="C411" s="8"/>
      <c r="D411" s="8"/>
      <c r="E411" s="8"/>
      <c r="F411" s="8"/>
      <c r="G411" s="21"/>
      <c r="H411" s="12"/>
      <c r="I411" s="12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idden="1" x14ac:dyDescent="0.3">
      <c r="A412" s="8"/>
      <c r="B412" s="8"/>
      <c r="C412" s="8"/>
      <c r="D412" s="8"/>
      <c r="E412" s="8"/>
      <c r="F412" s="8"/>
      <c r="G412" s="21"/>
      <c r="H412" s="12"/>
      <c r="I412" s="12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idden="1" x14ac:dyDescent="0.3">
      <c r="A413" s="8"/>
      <c r="B413" s="8"/>
      <c r="C413" s="8"/>
      <c r="D413" s="8"/>
      <c r="E413" s="8"/>
      <c r="F413" s="8"/>
      <c r="G413" s="21"/>
      <c r="H413" s="12"/>
      <c r="I413" s="12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idden="1" x14ac:dyDescent="0.3">
      <c r="A414" s="8"/>
      <c r="B414" s="8"/>
      <c r="C414" s="8"/>
      <c r="D414" s="8"/>
      <c r="E414" s="8"/>
      <c r="F414" s="8"/>
      <c r="G414" s="21"/>
      <c r="H414" s="12"/>
      <c r="I414" s="12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idden="1" x14ac:dyDescent="0.3">
      <c r="A415" s="8"/>
      <c r="B415" s="8"/>
      <c r="C415" s="8"/>
      <c r="D415" s="8"/>
      <c r="E415" s="8"/>
      <c r="F415" s="8"/>
      <c r="G415" s="21"/>
      <c r="H415" s="12"/>
      <c r="I415" s="12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idden="1" x14ac:dyDescent="0.3">
      <c r="A416" s="8"/>
      <c r="B416" s="8"/>
      <c r="C416" s="8"/>
      <c r="D416" s="8"/>
      <c r="E416" s="8"/>
      <c r="F416" s="8"/>
      <c r="G416" s="21"/>
      <c r="H416" s="12"/>
      <c r="I416" s="12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idden="1" x14ac:dyDescent="0.3">
      <c r="A417" s="8"/>
      <c r="B417" s="8"/>
      <c r="C417" s="8"/>
      <c r="D417" s="8"/>
      <c r="E417" s="8"/>
      <c r="F417" s="8"/>
      <c r="G417" s="21"/>
      <c r="H417" s="12"/>
      <c r="I417" s="12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idden="1" x14ac:dyDescent="0.3">
      <c r="A418" s="8"/>
      <c r="B418" s="8"/>
      <c r="C418" s="8"/>
      <c r="D418" s="8"/>
      <c r="E418" s="8"/>
      <c r="F418" s="8"/>
      <c r="G418" s="21"/>
      <c r="H418" s="12"/>
      <c r="I418" s="12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idden="1" x14ac:dyDescent="0.3">
      <c r="A419" s="8"/>
      <c r="B419" s="8"/>
      <c r="C419" s="8"/>
      <c r="D419" s="8"/>
      <c r="E419" s="8"/>
      <c r="F419" s="8"/>
      <c r="G419" s="21"/>
      <c r="H419" s="12"/>
      <c r="I419" s="12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idden="1" x14ac:dyDescent="0.3">
      <c r="A420" s="8"/>
      <c r="B420" s="8"/>
      <c r="C420" s="8"/>
      <c r="D420" s="8"/>
      <c r="E420" s="8"/>
      <c r="F420" s="8"/>
      <c r="G420" s="21"/>
      <c r="H420" s="12"/>
      <c r="I420" s="12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idden="1" x14ac:dyDescent="0.3">
      <c r="A421" s="8"/>
      <c r="B421" s="8"/>
      <c r="C421" s="8"/>
      <c r="D421" s="8"/>
      <c r="E421" s="8"/>
      <c r="F421" s="8"/>
      <c r="G421" s="21"/>
      <c r="H421" s="12"/>
      <c r="I421" s="12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idden="1" x14ac:dyDescent="0.3">
      <c r="A422" s="8"/>
      <c r="B422" s="8"/>
      <c r="C422" s="8"/>
      <c r="D422" s="8"/>
      <c r="E422" s="8"/>
      <c r="F422" s="8"/>
      <c r="G422" s="21"/>
      <c r="H422" s="12"/>
      <c r="I422" s="12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idden="1" x14ac:dyDescent="0.3">
      <c r="A423" s="8"/>
      <c r="B423" s="8"/>
      <c r="C423" s="8"/>
      <c r="D423" s="8"/>
      <c r="E423" s="8"/>
      <c r="F423" s="8"/>
      <c r="G423" s="21"/>
      <c r="H423" s="12"/>
      <c r="I423" s="12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idden="1" x14ac:dyDescent="0.3">
      <c r="A424" s="8"/>
      <c r="B424" s="8"/>
      <c r="C424" s="8"/>
      <c r="D424" s="8"/>
      <c r="E424" s="8"/>
      <c r="F424" s="8"/>
      <c r="G424" s="21"/>
      <c r="H424" s="12"/>
      <c r="I424" s="12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idden="1" x14ac:dyDescent="0.3">
      <c r="A425" s="8"/>
      <c r="B425" s="8"/>
      <c r="C425" s="8"/>
      <c r="D425" s="8"/>
      <c r="E425" s="8"/>
      <c r="F425" s="8"/>
      <c r="G425" s="21"/>
      <c r="H425" s="12"/>
      <c r="I425" s="12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idden="1" x14ac:dyDescent="0.3">
      <c r="A426" s="8"/>
      <c r="B426" s="8"/>
      <c r="C426" s="8"/>
      <c r="D426" s="8"/>
      <c r="E426" s="8"/>
      <c r="F426" s="8"/>
      <c r="G426" s="21"/>
      <c r="H426" s="12"/>
      <c r="I426" s="12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idden="1" x14ac:dyDescent="0.3">
      <c r="A427" s="8"/>
      <c r="B427" s="8"/>
      <c r="C427" s="8"/>
      <c r="D427" s="8"/>
      <c r="E427" s="8"/>
      <c r="F427" s="8"/>
      <c r="G427" s="21"/>
      <c r="H427" s="12"/>
      <c r="I427" s="12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idden="1" x14ac:dyDescent="0.3">
      <c r="A428" s="8"/>
      <c r="B428" s="8"/>
      <c r="C428" s="8"/>
      <c r="D428" s="8"/>
      <c r="E428" s="8"/>
      <c r="F428" s="8"/>
      <c r="G428" s="21"/>
      <c r="H428" s="12"/>
      <c r="I428" s="12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idden="1" x14ac:dyDescent="0.3">
      <c r="A429" s="8"/>
      <c r="B429" s="8"/>
      <c r="C429" s="8"/>
      <c r="D429" s="8"/>
      <c r="E429" s="8"/>
      <c r="F429" s="8"/>
      <c r="G429" s="21"/>
      <c r="H429" s="12"/>
      <c r="I429" s="12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idden="1" x14ac:dyDescent="0.3">
      <c r="A430" s="8"/>
      <c r="B430" s="8"/>
      <c r="C430" s="8"/>
      <c r="D430" s="8"/>
      <c r="E430" s="8"/>
      <c r="F430" s="8"/>
      <c r="G430" s="21"/>
      <c r="H430" s="12"/>
      <c r="I430" s="12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idden="1" x14ac:dyDescent="0.3">
      <c r="A431" s="8"/>
      <c r="B431" s="8"/>
      <c r="C431" s="8"/>
      <c r="D431" s="8"/>
      <c r="E431" s="8"/>
      <c r="F431" s="8"/>
      <c r="G431" s="21"/>
      <c r="H431" s="12"/>
      <c r="I431" s="12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idden="1" x14ac:dyDescent="0.3">
      <c r="A432" s="8"/>
      <c r="B432" s="8"/>
      <c r="C432" s="8"/>
      <c r="D432" s="8"/>
      <c r="E432" s="8"/>
      <c r="F432" s="8"/>
      <c r="G432" s="21"/>
      <c r="H432" s="12"/>
      <c r="I432" s="12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idden="1" x14ac:dyDescent="0.3">
      <c r="A433" s="8"/>
      <c r="B433" s="8"/>
      <c r="C433" s="8"/>
      <c r="D433" s="8"/>
      <c r="E433" s="8"/>
      <c r="F433" s="8"/>
      <c r="G433" s="21"/>
      <c r="H433" s="12"/>
      <c r="I433" s="12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idden="1" x14ac:dyDescent="0.3">
      <c r="A434" s="8"/>
      <c r="B434" s="8"/>
      <c r="C434" s="8"/>
      <c r="D434" s="8"/>
      <c r="E434" s="8"/>
      <c r="F434" s="8"/>
      <c r="G434" s="21"/>
      <c r="H434" s="12"/>
      <c r="I434" s="12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idden="1" x14ac:dyDescent="0.3">
      <c r="A435" s="8"/>
      <c r="B435" s="8"/>
      <c r="C435" s="8"/>
      <c r="D435" s="8"/>
      <c r="E435" s="8"/>
      <c r="F435" s="8"/>
      <c r="G435" s="21"/>
      <c r="H435" s="12"/>
      <c r="I435" s="12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idden="1" x14ac:dyDescent="0.3">
      <c r="A436" s="8"/>
      <c r="B436" s="8"/>
      <c r="C436" s="8"/>
      <c r="D436" s="8"/>
      <c r="E436" s="8"/>
      <c r="F436" s="8"/>
      <c r="G436" s="21"/>
      <c r="H436" s="12"/>
      <c r="I436" s="12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idden="1" x14ac:dyDescent="0.3">
      <c r="A437" s="8"/>
      <c r="B437" s="8"/>
      <c r="C437" s="8"/>
      <c r="D437" s="8"/>
      <c r="E437" s="8"/>
      <c r="F437" s="8"/>
      <c r="G437" s="21"/>
      <c r="H437" s="12"/>
      <c r="I437" s="12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idden="1" x14ac:dyDescent="0.3">
      <c r="A438" s="8"/>
      <c r="B438" s="8"/>
      <c r="C438" s="8"/>
      <c r="D438" s="8"/>
      <c r="E438" s="8"/>
      <c r="F438" s="8"/>
      <c r="G438" s="21"/>
      <c r="H438" s="12"/>
      <c r="I438" s="12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idden="1" x14ac:dyDescent="0.3">
      <c r="A439" s="8"/>
      <c r="B439" s="8"/>
      <c r="C439" s="8"/>
      <c r="D439" s="8"/>
      <c r="E439" s="8"/>
      <c r="F439" s="8"/>
      <c r="G439" s="21"/>
      <c r="H439" s="12"/>
      <c r="I439" s="12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idden="1" x14ac:dyDescent="0.3">
      <c r="A440" s="8"/>
      <c r="B440" s="8"/>
      <c r="C440" s="8"/>
      <c r="D440" s="8"/>
      <c r="E440" s="8"/>
      <c r="F440" s="8"/>
      <c r="G440" s="21"/>
      <c r="H440" s="12"/>
      <c r="I440" s="12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idden="1" x14ac:dyDescent="0.3">
      <c r="A441" s="8"/>
      <c r="B441" s="8"/>
      <c r="C441" s="8"/>
      <c r="D441" s="8"/>
      <c r="E441" s="8"/>
      <c r="F441" s="8"/>
      <c r="G441" s="21"/>
      <c r="H441" s="12"/>
      <c r="I441" s="12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idden="1" x14ac:dyDescent="0.3">
      <c r="A442" s="8"/>
      <c r="B442" s="8"/>
      <c r="C442" s="8"/>
      <c r="D442" s="8"/>
      <c r="E442" s="8"/>
      <c r="F442" s="8"/>
      <c r="G442" s="21"/>
      <c r="H442" s="12"/>
      <c r="I442" s="12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idden="1" x14ac:dyDescent="0.3">
      <c r="A443" s="8"/>
      <c r="B443" s="8"/>
      <c r="C443" s="8"/>
      <c r="D443" s="8"/>
      <c r="E443" s="8"/>
      <c r="F443" s="8"/>
      <c r="G443" s="21"/>
      <c r="H443" s="12"/>
      <c r="I443" s="12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idden="1" x14ac:dyDescent="0.3">
      <c r="A444" s="8"/>
      <c r="B444" s="8"/>
      <c r="C444" s="8"/>
      <c r="D444" s="8"/>
      <c r="E444" s="8"/>
      <c r="F444" s="8"/>
      <c r="G444" s="21"/>
      <c r="H444" s="12"/>
      <c r="I444" s="12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idden="1" x14ac:dyDescent="0.3">
      <c r="A445" s="8"/>
      <c r="B445" s="8"/>
      <c r="C445" s="8"/>
      <c r="D445" s="8"/>
      <c r="E445" s="8"/>
      <c r="F445" s="8"/>
      <c r="G445" s="21"/>
      <c r="H445" s="12"/>
      <c r="I445" s="12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idden="1" x14ac:dyDescent="0.3">
      <c r="A446" s="8"/>
      <c r="B446" s="8"/>
      <c r="C446" s="8"/>
      <c r="D446" s="8"/>
      <c r="E446" s="8"/>
      <c r="F446" s="8"/>
      <c r="G446" s="21"/>
      <c r="H446" s="12"/>
      <c r="I446" s="12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idden="1" x14ac:dyDescent="0.3">
      <c r="A447" s="8"/>
      <c r="B447" s="8"/>
      <c r="C447" s="8"/>
      <c r="D447" s="8"/>
      <c r="E447" s="8"/>
      <c r="F447" s="8"/>
      <c r="G447" s="21"/>
      <c r="H447" s="12"/>
      <c r="I447" s="12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idden="1" x14ac:dyDescent="0.3">
      <c r="A448" s="8"/>
      <c r="B448" s="8"/>
      <c r="C448" s="8"/>
      <c r="D448" s="8"/>
      <c r="E448" s="8"/>
      <c r="F448" s="8"/>
      <c r="G448" s="21"/>
      <c r="H448" s="12"/>
      <c r="I448" s="12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idden="1" x14ac:dyDescent="0.3">
      <c r="A449" s="8"/>
      <c r="B449" s="8"/>
      <c r="C449" s="8"/>
      <c r="D449" s="8"/>
      <c r="E449" s="8"/>
      <c r="F449" s="8"/>
      <c r="G449" s="21"/>
      <c r="H449" s="12"/>
      <c r="I449" s="12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idden="1" x14ac:dyDescent="0.3">
      <c r="A450" s="8"/>
      <c r="B450" s="8"/>
      <c r="C450" s="8"/>
      <c r="D450" s="8"/>
      <c r="E450" s="8"/>
      <c r="F450" s="8"/>
      <c r="G450" s="21"/>
      <c r="H450" s="12"/>
      <c r="I450" s="12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idden="1" x14ac:dyDescent="0.3">
      <c r="A451" s="8"/>
      <c r="B451" s="8"/>
      <c r="C451" s="8"/>
      <c r="D451" s="8"/>
      <c r="E451" s="8"/>
      <c r="F451" s="8"/>
      <c r="G451" s="21"/>
      <c r="H451" s="12"/>
      <c r="I451" s="12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idden="1" x14ac:dyDescent="0.3">
      <c r="A452" s="8"/>
      <c r="B452" s="8"/>
      <c r="C452" s="8"/>
      <c r="D452" s="8"/>
      <c r="E452" s="8"/>
      <c r="F452" s="8"/>
      <c r="G452" s="21"/>
      <c r="H452" s="12"/>
      <c r="I452" s="12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idden="1" x14ac:dyDescent="0.3">
      <c r="A453" s="8"/>
      <c r="B453" s="8"/>
      <c r="C453" s="8"/>
      <c r="D453" s="8"/>
      <c r="E453" s="8"/>
      <c r="F453" s="8"/>
      <c r="G453" s="21"/>
      <c r="H453" s="12"/>
      <c r="I453" s="12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idden="1" x14ac:dyDescent="0.3">
      <c r="A454" s="8"/>
      <c r="B454" s="8"/>
      <c r="C454" s="8"/>
      <c r="D454" s="8"/>
      <c r="E454" s="8"/>
      <c r="F454" s="8"/>
      <c r="G454" s="21"/>
      <c r="H454" s="12"/>
      <c r="I454" s="12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idden="1" x14ac:dyDescent="0.3">
      <c r="A455" s="8"/>
      <c r="B455" s="8"/>
      <c r="C455" s="8"/>
      <c r="D455" s="8"/>
      <c r="E455" s="8"/>
      <c r="F455" s="8"/>
      <c r="G455" s="21"/>
      <c r="H455" s="12"/>
      <c r="I455" s="12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idden="1" x14ac:dyDescent="0.3">
      <c r="A456" s="8"/>
      <c r="B456" s="8"/>
      <c r="C456" s="8"/>
      <c r="D456" s="8"/>
      <c r="E456" s="8"/>
      <c r="F456" s="8"/>
      <c r="G456" s="21"/>
      <c r="H456" s="12"/>
      <c r="I456" s="12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idden="1" x14ac:dyDescent="0.3">
      <c r="A457" s="8"/>
      <c r="B457" s="8"/>
      <c r="C457" s="8"/>
      <c r="D457" s="8"/>
      <c r="E457" s="8"/>
      <c r="F457" s="8"/>
      <c r="G457" s="21"/>
      <c r="H457" s="12"/>
      <c r="I457" s="12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idden="1" x14ac:dyDescent="0.3">
      <c r="A458" s="8"/>
      <c r="B458" s="8"/>
      <c r="C458" s="8"/>
      <c r="D458" s="8"/>
      <c r="E458" s="8"/>
      <c r="F458" s="8"/>
      <c r="G458" s="21"/>
      <c r="H458" s="12"/>
      <c r="I458" s="12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idden="1" x14ac:dyDescent="0.3">
      <c r="A459" s="8"/>
      <c r="B459" s="8"/>
      <c r="C459" s="8"/>
      <c r="D459" s="8"/>
      <c r="E459" s="8"/>
      <c r="F459" s="8"/>
      <c r="G459" s="21"/>
      <c r="H459" s="12"/>
      <c r="I459" s="12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idden="1" x14ac:dyDescent="0.3">
      <c r="A460" s="8"/>
      <c r="B460" s="8"/>
      <c r="C460" s="8"/>
      <c r="D460" s="8"/>
      <c r="E460" s="8"/>
      <c r="F460" s="8"/>
      <c r="G460" s="21"/>
      <c r="H460" s="12"/>
      <c r="I460" s="12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idden="1" x14ac:dyDescent="0.3">
      <c r="A461" s="8"/>
      <c r="B461" s="8"/>
      <c r="C461" s="8"/>
      <c r="D461" s="8"/>
      <c r="E461" s="8"/>
      <c r="F461" s="8"/>
      <c r="G461" s="21"/>
      <c r="H461" s="12"/>
      <c r="I461" s="12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idden="1" x14ac:dyDescent="0.3">
      <c r="A462" s="8"/>
      <c r="B462" s="8"/>
      <c r="C462" s="8"/>
      <c r="D462" s="8"/>
      <c r="E462" s="8"/>
      <c r="F462" s="8"/>
      <c r="G462" s="21"/>
      <c r="H462" s="12"/>
      <c r="I462" s="12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idden="1" x14ac:dyDescent="0.3">
      <c r="A463" s="8"/>
      <c r="B463" s="8"/>
      <c r="C463" s="8"/>
      <c r="D463" s="8"/>
      <c r="E463" s="8"/>
      <c r="F463" s="8"/>
      <c r="G463" s="21"/>
      <c r="H463" s="12"/>
      <c r="I463" s="12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idden="1" x14ac:dyDescent="0.3">
      <c r="A464" s="8"/>
      <c r="B464" s="8"/>
      <c r="C464" s="8"/>
      <c r="D464" s="8"/>
      <c r="E464" s="8"/>
      <c r="F464" s="8"/>
      <c r="G464" s="21"/>
      <c r="H464" s="12"/>
      <c r="I464" s="12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idden="1" x14ac:dyDescent="0.3">
      <c r="A465" s="8"/>
      <c r="B465" s="8"/>
      <c r="C465" s="8"/>
      <c r="D465" s="8"/>
      <c r="E465" s="8"/>
      <c r="F465" s="8"/>
      <c r="G465" s="21"/>
      <c r="H465" s="12"/>
      <c r="I465" s="12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idden="1" x14ac:dyDescent="0.3">
      <c r="A466" s="8"/>
      <c r="B466" s="8"/>
      <c r="C466" s="8"/>
      <c r="D466" s="8"/>
      <c r="E466" s="8"/>
      <c r="F466" s="8"/>
      <c r="G466" s="21"/>
      <c r="H466" s="12"/>
      <c r="I466" s="12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idden="1" x14ac:dyDescent="0.3">
      <c r="A467" s="8"/>
      <c r="B467" s="8"/>
      <c r="C467" s="8"/>
      <c r="D467" s="8"/>
      <c r="E467" s="8"/>
      <c r="F467" s="8"/>
      <c r="G467" s="21"/>
      <c r="H467" s="12"/>
      <c r="I467" s="12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idden="1" x14ac:dyDescent="0.3">
      <c r="A468" s="8"/>
      <c r="B468" s="8"/>
      <c r="C468" s="8"/>
      <c r="D468" s="8"/>
      <c r="E468" s="8"/>
      <c r="F468" s="8"/>
      <c r="G468" s="21"/>
      <c r="H468" s="12"/>
      <c r="I468" s="12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idden="1" x14ac:dyDescent="0.3">
      <c r="A469" s="8"/>
      <c r="B469" s="8"/>
      <c r="C469" s="8"/>
      <c r="D469" s="8"/>
      <c r="E469" s="8"/>
      <c r="F469" s="8"/>
      <c r="G469" s="21"/>
      <c r="H469" s="12"/>
      <c r="I469" s="12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idden="1" x14ac:dyDescent="0.3">
      <c r="A470" s="8"/>
      <c r="B470" s="8"/>
      <c r="C470" s="8"/>
      <c r="D470" s="8"/>
      <c r="E470" s="8"/>
      <c r="F470" s="8"/>
      <c r="G470" s="21"/>
      <c r="H470" s="12"/>
      <c r="I470" s="12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idden="1" x14ac:dyDescent="0.3">
      <c r="A471" s="8"/>
      <c r="B471" s="8"/>
      <c r="C471" s="8"/>
      <c r="D471" s="8"/>
      <c r="E471" s="8"/>
      <c r="F471" s="8"/>
      <c r="G471" s="21"/>
      <c r="H471" s="12"/>
      <c r="I471" s="12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idden="1" x14ac:dyDescent="0.3">
      <c r="A472" s="8"/>
      <c r="B472" s="8"/>
      <c r="C472" s="8"/>
      <c r="D472" s="8"/>
      <c r="E472" s="8"/>
      <c r="F472" s="8"/>
      <c r="G472" s="21"/>
      <c r="H472" s="12"/>
      <c r="I472" s="12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idden="1" x14ac:dyDescent="0.3">
      <c r="A473" s="8"/>
      <c r="B473" s="8"/>
      <c r="C473" s="8"/>
      <c r="D473" s="8"/>
      <c r="E473" s="8"/>
      <c r="F473" s="8"/>
      <c r="G473" s="21"/>
      <c r="H473" s="12"/>
      <c r="I473" s="12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idden="1" x14ac:dyDescent="0.3">
      <c r="A474" s="8"/>
      <c r="B474" s="8"/>
      <c r="C474" s="8"/>
      <c r="D474" s="8"/>
      <c r="E474" s="8"/>
      <c r="F474" s="8"/>
      <c r="G474" s="21"/>
      <c r="H474" s="12"/>
      <c r="I474" s="12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idden="1" x14ac:dyDescent="0.3">
      <c r="A475" s="8"/>
      <c r="B475" s="8"/>
      <c r="C475" s="8"/>
      <c r="D475" s="8"/>
      <c r="E475" s="8"/>
      <c r="F475" s="8"/>
      <c r="G475" s="21"/>
      <c r="H475" s="12"/>
      <c r="I475" s="12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idden="1" x14ac:dyDescent="0.3">
      <c r="A476" s="8"/>
      <c r="B476" s="8"/>
      <c r="C476" s="8"/>
      <c r="D476" s="8"/>
      <c r="E476" s="8"/>
      <c r="F476" s="8"/>
      <c r="G476" s="21"/>
      <c r="H476" s="12"/>
      <c r="I476" s="12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idden="1" x14ac:dyDescent="0.3">
      <c r="A477" s="8"/>
      <c r="B477" s="8"/>
      <c r="C477" s="8"/>
      <c r="D477" s="8"/>
      <c r="E477" s="8"/>
      <c r="F477" s="8"/>
      <c r="G477" s="21"/>
      <c r="H477" s="12"/>
      <c r="I477" s="12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idden="1" x14ac:dyDescent="0.3">
      <c r="A478" s="8"/>
      <c r="B478" s="8"/>
      <c r="C478" s="8"/>
      <c r="D478" s="8"/>
      <c r="E478" s="8"/>
      <c r="F478" s="8"/>
      <c r="G478" s="21"/>
      <c r="H478" s="12"/>
      <c r="I478" s="12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idden="1" x14ac:dyDescent="0.3">
      <c r="A479" s="8"/>
      <c r="B479" s="8"/>
      <c r="C479" s="8"/>
      <c r="D479" s="8"/>
      <c r="E479" s="8"/>
      <c r="F479" s="8"/>
      <c r="G479" s="21"/>
      <c r="H479" s="12"/>
      <c r="I479" s="12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idden="1" x14ac:dyDescent="0.3">
      <c r="A480" s="8"/>
      <c r="B480" s="8"/>
      <c r="C480" s="8"/>
      <c r="D480" s="8"/>
      <c r="E480" s="8"/>
      <c r="F480" s="8"/>
      <c r="G480" s="21"/>
      <c r="H480" s="12"/>
      <c r="I480" s="12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idden="1" x14ac:dyDescent="0.3">
      <c r="A481" s="8"/>
      <c r="B481" s="8"/>
      <c r="C481" s="8"/>
      <c r="D481" s="8"/>
      <c r="E481" s="8"/>
      <c r="F481" s="8"/>
      <c r="G481" s="21"/>
      <c r="H481" s="12"/>
      <c r="I481" s="12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idden="1" x14ac:dyDescent="0.3">
      <c r="A482" s="8"/>
      <c r="B482" s="8"/>
      <c r="C482" s="8"/>
      <c r="D482" s="8"/>
      <c r="E482" s="8"/>
      <c r="F482" s="8"/>
      <c r="G482" s="21"/>
      <c r="H482" s="12"/>
      <c r="I482" s="12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idden="1" x14ac:dyDescent="0.3">
      <c r="A483" s="8"/>
      <c r="B483" s="8"/>
      <c r="C483" s="8"/>
      <c r="D483" s="8"/>
      <c r="E483" s="8"/>
      <c r="F483" s="8"/>
      <c r="G483" s="21"/>
      <c r="H483" s="12"/>
      <c r="I483" s="12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idden="1" x14ac:dyDescent="0.3">
      <c r="A484" s="8"/>
      <c r="B484" s="8"/>
      <c r="C484" s="8"/>
      <c r="D484" s="8"/>
      <c r="E484" s="8"/>
      <c r="F484" s="8"/>
      <c r="G484" s="21"/>
      <c r="H484" s="12"/>
      <c r="I484" s="12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idden="1" x14ac:dyDescent="0.3">
      <c r="A485" s="8"/>
      <c r="B485" s="8"/>
      <c r="C485" s="8"/>
      <c r="D485" s="8"/>
      <c r="E485" s="8"/>
      <c r="F485" s="8"/>
      <c r="G485" s="21"/>
      <c r="H485" s="12"/>
      <c r="I485" s="12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idden="1" x14ac:dyDescent="0.3">
      <c r="A486" s="8"/>
      <c r="B486" s="8"/>
      <c r="C486" s="8"/>
      <c r="D486" s="8"/>
      <c r="E486" s="8"/>
      <c r="F486" s="8"/>
      <c r="G486" s="21"/>
      <c r="H486" s="12"/>
      <c r="I486" s="12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idden="1" x14ac:dyDescent="0.3">
      <c r="A487" s="8"/>
      <c r="B487" s="8"/>
      <c r="C487" s="8"/>
      <c r="D487" s="8"/>
      <c r="E487" s="8"/>
      <c r="F487" s="8"/>
      <c r="G487" s="21"/>
      <c r="H487" s="12"/>
      <c r="I487" s="12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idden="1" x14ac:dyDescent="0.3">
      <c r="A488" s="8"/>
      <c r="B488" s="8"/>
      <c r="C488" s="8"/>
      <c r="D488" s="8"/>
      <c r="E488" s="8"/>
      <c r="F488" s="8"/>
      <c r="G488" s="21"/>
      <c r="H488" s="12"/>
      <c r="I488" s="12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idden="1" x14ac:dyDescent="0.3">
      <c r="A489" s="8"/>
      <c r="B489" s="8"/>
      <c r="C489" s="8"/>
      <c r="D489" s="8"/>
      <c r="E489" s="8"/>
      <c r="F489" s="8"/>
      <c r="G489" s="21"/>
      <c r="H489" s="12"/>
      <c r="I489" s="12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idden="1" x14ac:dyDescent="0.3">
      <c r="A490" s="8"/>
      <c r="B490" s="8"/>
      <c r="C490" s="8"/>
      <c r="D490" s="8"/>
      <c r="E490" s="8"/>
      <c r="F490" s="8"/>
      <c r="G490" s="21"/>
      <c r="H490" s="12"/>
      <c r="I490" s="12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idden="1" x14ac:dyDescent="0.3">
      <c r="A491" s="8"/>
      <c r="B491" s="8"/>
      <c r="C491" s="8"/>
      <c r="D491" s="8"/>
      <c r="E491" s="8"/>
      <c r="F491" s="8"/>
      <c r="G491" s="21"/>
      <c r="H491" s="12"/>
      <c r="I491" s="12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idden="1" x14ac:dyDescent="0.3">
      <c r="A492" s="8"/>
      <c r="B492" s="8"/>
      <c r="C492" s="8"/>
      <c r="D492" s="8"/>
      <c r="E492" s="8"/>
      <c r="F492" s="8"/>
      <c r="G492" s="21"/>
      <c r="H492" s="12"/>
      <c r="I492" s="12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idden="1" x14ac:dyDescent="0.3">
      <c r="A493" s="8"/>
      <c r="B493" s="8"/>
      <c r="C493" s="8"/>
      <c r="D493" s="8"/>
      <c r="E493" s="8"/>
      <c r="F493" s="8"/>
      <c r="G493" s="21"/>
      <c r="H493" s="12"/>
      <c r="I493" s="12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idden="1" x14ac:dyDescent="0.3">
      <c r="A494" s="8"/>
      <c r="B494" s="8"/>
      <c r="C494" s="8"/>
      <c r="D494" s="8"/>
      <c r="E494" s="8"/>
      <c r="F494" s="8"/>
      <c r="G494" s="21"/>
      <c r="H494" s="12"/>
      <c r="I494" s="12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idden="1" x14ac:dyDescent="0.3">
      <c r="A495" s="8"/>
      <c r="B495" s="8"/>
      <c r="C495" s="8"/>
      <c r="D495" s="8"/>
      <c r="E495" s="8"/>
      <c r="F495" s="8"/>
      <c r="G495" s="21"/>
      <c r="H495" s="12"/>
      <c r="I495" s="12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idden="1" x14ac:dyDescent="0.3">
      <c r="A496" s="8"/>
      <c r="B496" s="8"/>
      <c r="C496" s="8"/>
      <c r="D496" s="8"/>
      <c r="E496" s="8"/>
      <c r="F496" s="8"/>
      <c r="G496" s="21"/>
      <c r="H496" s="12"/>
      <c r="I496" s="12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idden="1" x14ac:dyDescent="0.3">
      <c r="A497" s="8"/>
      <c r="B497" s="8"/>
      <c r="C497" s="8"/>
      <c r="D497" s="8"/>
      <c r="E497" s="8"/>
      <c r="F497" s="8"/>
      <c r="G497" s="21"/>
      <c r="H497" s="12"/>
      <c r="I497" s="12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idden="1" x14ac:dyDescent="0.3">
      <c r="A498" s="8"/>
      <c r="B498" s="8"/>
      <c r="C498" s="8"/>
      <c r="D498" s="8"/>
      <c r="E498" s="8"/>
      <c r="F498" s="8"/>
      <c r="G498" s="21"/>
      <c r="H498" s="12"/>
      <c r="I498" s="12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idden="1" x14ac:dyDescent="0.3">
      <c r="A499" s="8"/>
      <c r="B499" s="8"/>
      <c r="C499" s="8"/>
      <c r="D499" s="8"/>
      <c r="E499" s="8"/>
      <c r="F499" s="8"/>
      <c r="G499" s="21"/>
      <c r="H499" s="12"/>
      <c r="I499" s="12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idden="1" x14ac:dyDescent="0.3">
      <c r="A500" s="8"/>
      <c r="B500" s="8"/>
      <c r="C500" s="8"/>
      <c r="D500" s="8"/>
      <c r="E500" s="8"/>
      <c r="F500" s="8"/>
      <c r="G500" s="21"/>
      <c r="H500" s="12"/>
      <c r="I500" s="12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idden="1" x14ac:dyDescent="0.3">
      <c r="A501" s="8"/>
      <c r="B501" s="8"/>
      <c r="C501" s="8"/>
      <c r="D501" s="8"/>
      <c r="E501" s="8"/>
      <c r="F501" s="8"/>
      <c r="G501" s="21"/>
      <c r="H501" s="12"/>
      <c r="I501" s="12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idden="1" x14ac:dyDescent="0.3">
      <c r="A502" s="8"/>
      <c r="B502" s="8"/>
      <c r="C502" s="8"/>
      <c r="D502" s="8"/>
      <c r="E502" s="8"/>
      <c r="F502" s="8"/>
      <c r="G502" s="21"/>
      <c r="H502" s="12"/>
      <c r="I502" s="12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idden="1" x14ac:dyDescent="0.3">
      <c r="A503" s="8"/>
      <c r="B503" s="8"/>
      <c r="C503" s="8"/>
      <c r="D503" s="8"/>
      <c r="E503" s="8"/>
      <c r="F503" s="8"/>
      <c r="G503" s="21"/>
      <c r="H503" s="12"/>
      <c r="I503" s="12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idden="1" x14ac:dyDescent="0.3">
      <c r="A504" s="8"/>
      <c r="B504" s="8"/>
      <c r="C504" s="8"/>
      <c r="D504" s="8"/>
      <c r="E504" s="8"/>
      <c r="F504" s="8"/>
      <c r="G504" s="21"/>
      <c r="H504" s="12"/>
      <c r="I504" s="12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idden="1" x14ac:dyDescent="0.3">
      <c r="A505" s="8"/>
      <c r="B505" s="8"/>
      <c r="C505" s="8"/>
      <c r="D505" s="8"/>
      <c r="E505" s="8"/>
      <c r="F505" s="8"/>
      <c r="G505" s="21"/>
      <c r="H505" s="12"/>
      <c r="I505" s="12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idden="1" x14ac:dyDescent="0.3">
      <c r="A506" s="8"/>
      <c r="B506" s="8"/>
      <c r="C506" s="8"/>
      <c r="D506" s="8"/>
      <c r="E506" s="8"/>
      <c r="F506" s="8"/>
      <c r="G506" s="21"/>
      <c r="H506" s="12"/>
      <c r="I506" s="12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idden="1" x14ac:dyDescent="0.3">
      <c r="A507" s="8"/>
      <c r="B507" s="8"/>
      <c r="C507" s="8"/>
      <c r="D507" s="8"/>
      <c r="E507" s="8"/>
      <c r="F507" s="8"/>
      <c r="G507" s="21"/>
      <c r="H507" s="12"/>
      <c r="I507" s="12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idden="1" x14ac:dyDescent="0.3">
      <c r="A508" s="8"/>
      <c r="B508" s="8"/>
      <c r="C508" s="8"/>
      <c r="D508" s="8"/>
      <c r="E508" s="8"/>
      <c r="F508" s="8"/>
      <c r="G508" s="21"/>
      <c r="H508" s="12"/>
      <c r="I508" s="12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idden="1" x14ac:dyDescent="0.3">
      <c r="A509" s="8"/>
      <c r="B509" s="8"/>
      <c r="C509" s="8"/>
      <c r="D509" s="8"/>
      <c r="E509" s="8"/>
      <c r="F509" s="8"/>
      <c r="G509" s="21"/>
      <c r="H509" s="12"/>
      <c r="I509" s="12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idden="1" x14ac:dyDescent="0.3">
      <c r="A510" s="8"/>
      <c r="B510" s="8"/>
      <c r="C510" s="8"/>
      <c r="D510" s="8"/>
      <c r="E510" s="8"/>
      <c r="F510" s="8"/>
      <c r="G510" s="21"/>
      <c r="H510" s="12"/>
      <c r="I510" s="12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idden="1" x14ac:dyDescent="0.3">
      <c r="A511" s="8"/>
      <c r="B511" s="8"/>
      <c r="C511" s="8"/>
      <c r="D511" s="8"/>
      <c r="E511" s="8"/>
      <c r="F511" s="8"/>
      <c r="G511" s="21"/>
      <c r="H511" s="12"/>
      <c r="I511" s="12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idden="1" x14ac:dyDescent="0.3">
      <c r="A512" s="8"/>
      <c r="B512" s="8"/>
      <c r="C512" s="8"/>
      <c r="D512" s="8"/>
      <c r="E512" s="8"/>
      <c r="F512" s="8"/>
      <c r="G512" s="21"/>
      <c r="H512" s="12"/>
      <c r="I512" s="12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idden="1" x14ac:dyDescent="0.3">
      <c r="A513" s="8"/>
      <c r="B513" s="8"/>
      <c r="C513" s="8"/>
      <c r="D513" s="8"/>
      <c r="E513" s="8"/>
      <c r="F513" s="8"/>
      <c r="G513" s="21"/>
      <c r="H513" s="12"/>
      <c r="I513" s="12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idden="1" x14ac:dyDescent="0.3">
      <c r="A514" s="8"/>
      <c r="B514" s="8"/>
      <c r="C514" s="8"/>
      <c r="D514" s="8"/>
      <c r="E514" s="8"/>
      <c r="F514" s="8"/>
      <c r="G514" s="21"/>
      <c r="H514" s="12"/>
      <c r="I514" s="12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idden="1" x14ac:dyDescent="0.3">
      <c r="A515" s="8"/>
      <c r="B515" s="8"/>
      <c r="C515" s="8"/>
      <c r="D515" s="8"/>
      <c r="E515" s="8"/>
      <c r="F515" s="8"/>
      <c r="G515" s="21"/>
      <c r="H515" s="12"/>
      <c r="I515" s="12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idden="1" x14ac:dyDescent="0.3">
      <c r="A516" s="8"/>
      <c r="B516" s="8"/>
      <c r="C516" s="8"/>
      <c r="D516" s="8"/>
      <c r="E516" s="8"/>
      <c r="F516" s="8"/>
      <c r="G516" s="21"/>
      <c r="H516" s="12"/>
      <c r="I516" s="12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idden="1" x14ac:dyDescent="0.3">
      <c r="A517" s="8"/>
      <c r="B517" s="8"/>
      <c r="C517" s="8"/>
      <c r="D517" s="8"/>
      <c r="E517" s="8"/>
      <c r="F517" s="8"/>
      <c r="G517" s="21"/>
      <c r="H517" s="12"/>
      <c r="I517" s="12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idden="1" x14ac:dyDescent="0.3">
      <c r="A518" s="8"/>
      <c r="B518" s="8"/>
      <c r="C518" s="8"/>
      <c r="D518" s="8"/>
      <c r="E518" s="8"/>
      <c r="F518" s="8"/>
      <c r="G518" s="21"/>
      <c r="H518" s="12"/>
      <c r="I518" s="12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idden="1" x14ac:dyDescent="0.3">
      <c r="A519" s="8"/>
      <c r="B519" s="8"/>
      <c r="C519" s="8"/>
      <c r="D519" s="8"/>
      <c r="E519" s="8"/>
      <c r="F519" s="8"/>
      <c r="G519" s="21"/>
      <c r="H519" s="12"/>
      <c r="I519" s="12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idden="1" x14ac:dyDescent="0.3">
      <c r="A520" s="8"/>
      <c r="B520" s="8"/>
      <c r="C520" s="8"/>
      <c r="D520" s="8"/>
      <c r="E520" s="8"/>
      <c r="F520" s="8"/>
      <c r="G520" s="21"/>
      <c r="H520" s="12"/>
      <c r="I520" s="12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idden="1" x14ac:dyDescent="0.3">
      <c r="A521" s="8"/>
      <c r="B521" s="8"/>
      <c r="C521" s="8"/>
      <c r="D521" s="8"/>
      <c r="E521" s="8"/>
      <c r="F521" s="8"/>
      <c r="G521" s="21"/>
      <c r="H521" s="12"/>
      <c r="I521" s="12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idden="1" x14ac:dyDescent="0.3">
      <c r="A522" s="8"/>
      <c r="B522" s="8"/>
      <c r="C522" s="8"/>
      <c r="D522" s="8"/>
      <c r="E522" s="8"/>
      <c r="F522" s="8"/>
      <c r="G522" s="21"/>
      <c r="H522" s="12"/>
      <c r="I522" s="12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idden="1" x14ac:dyDescent="0.3">
      <c r="A523" s="8"/>
      <c r="B523" s="8"/>
      <c r="C523" s="8"/>
      <c r="D523" s="8"/>
      <c r="E523" s="8"/>
      <c r="F523" s="8"/>
      <c r="G523" s="21"/>
      <c r="H523" s="12"/>
      <c r="I523" s="12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idden="1" x14ac:dyDescent="0.3">
      <c r="A524" s="8"/>
      <c r="B524" s="8"/>
      <c r="C524" s="8"/>
      <c r="D524" s="8"/>
      <c r="E524" s="8"/>
      <c r="F524" s="8"/>
      <c r="G524" s="21"/>
      <c r="H524" s="12"/>
      <c r="I524" s="12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idden="1" x14ac:dyDescent="0.3">
      <c r="A525" s="8"/>
      <c r="B525" s="8"/>
      <c r="C525" s="8"/>
      <c r="D525" s="8"/>
      <c r="E525" s="8"/>
      <c r="F525" s="8"/>
      <c r="G525" s="21"/>
      <c r="H525" s="12"/>
      <c r="I525" s="12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idden="1" x14ac:dyDescent="0.3">
      <c r="A526" s="8"/>
      <c r="B526" s="8"/>
      <c r="C526" s="8"/>
      <c r="D526" s="8"/>
      <c r="E526" s="8"/>
      <c r="F526" s="8"/>
      <c r="G526" s="21"/>
      <c r="H526" s="12"/>
      <c r="I526" s="12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idden="1" x14ac:dyDescent="0.3">
      <c r="A527" s="8"/>
      <c r="B527" s="8"/>
      <c r="C527" s="8"/>
      <c r="D527" s="8"/>
      <c r="E527" s="8"/>
      <c r="F527" s="8"/>
      <c r="G527" s="21"/>
      <c r="H527" s="12"/>
      <c r="I527" s="12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idden="1" x14ac:dyDescent="0.3">
      <c r="A528" s="8"/>
      <c r="B528" s="8"/>
      <c r="C528" s="8"/>
      <c r="D528" s="8"/>
      <c r="E528" s="8"/>
      <c r="F528" s="8"/>
      <c r="G528" s="21"/>
      <c r="H528" s="12"/>
      <c r="I528" s="12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idden="1" x14ac:dyDescent="0.3">
      <c r="A529" s="8"/>
      <c r="B529" s="8"/>
      <c r="C529" s="8"/>
      <c r="D529" s="8"/>
      <c r="E529" s="8"/>
      <c r="F529" s="8"/>
      <c r="G529" s="21"/>
      <c r="H529" s="12"/>
      <c r="I529" s="12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idden="1" x14ac:dyDescent="0.3">
      <c r="A530" s="8"/>
      <c r="B530" s="8"/>
      <c r="C530" s="8"/>
      <c r="D530" s="8"/>
      <c r="E530" s="8"/>
      <c r="F530" s="8"/>
      <c r="G530" s="21"/>
      <c r="H530" s="12"/>
      <c r="I530" s="12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idden="1" x14ac:dyDescent="0.3">
      <c r="A531" s="8"/>
      <c r="B531" s="8"/>
      <c r="C531" s="8"/>
      <c r="D531" s="8"/>
      <c r="E531" s="8"/>
      <c r="F531" s="8"/>
      <c r="G531" s="21"/>
      <c r="H531" s="12"/>
      <c r="I531" s="12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idden="1" x14ac:dyDescent="0.3">
      <c r="A532" s="8"/>
      <c r="B532" s="8"/>
      <c r="C532" s="8"/>
      <c r="D532" s="8"/>
      <c r="E532" s="8"/>
      <c r="F532" s="8"/>
      <c r="G532" s="21"/>
      <c r="H532" s="12"/>
      <c r="I532" s="12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idden="1" x14ac:dyDescent="0.3">
      <c r="A533" s="8"/>
      <c r="B533" s="8"/>
      <c r="C533" s="8"/>
      <c r="D533" s="8"/>
      <c r="E533" s="8"/>
      <c r="F533" s="8"/>
      <c r="G533" s="21"/>
      <c r="H533" s="12"/>
      <c r="I533" s="12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idden="1" x14ac:dyDescent="0.3">
      <c r="A534" s="8"/>
      <c r="B534" s="8"/>
      <c r="C534" s="8"/>
      <c r="D534" s="8"/>
      <c r="E534" s="8"/>
      <c r="F534" s="8"/>
      <c r="G534" s="21"/>
      <c r="H534" s="12"/>
      <c r="I534" s="12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idden="1" x14ac:dyDescent="0.3">
      <c r="A535" s="8"/>
      <c r="B535" s="8"/>
      <c r="C535" s="8"/>
      <c r="D535" s="8"/>
      <c r="E535" s="8"/>
      <c r="F535" s="8"/>
      <c r="G535" s="21"/>
      <c r="H535" s="12"/>
      <c r="I535" s="12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idden="1" x14ac:dyDescent="0.3">
      <c r="A536" s="8"/>
      <c r="B536" s="8"/>
      <c r="C536" s="8"/>
      <c r="D536" s="8"/>
      <c r="E536" s="8"/>
      <c r="F536" s="8"/>
      <c r="G536" s="21"/>
      <c r="H536" s="12"/>
      <c r="I536" s="12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idden="1" x14ac:dyDescent="0.3">
      <c r="A537" s="8"/>
      <c r="B537" s="8"/>
      <c r="C537" s="8"/>
      <c r="D537" s="8"/>
      <c r="E537" s="8"/>
      <c r="F537" s="8"/>
      <c r="G537" s="21"/>
      <c r="H537" s="12"/>
      <c r="I537" s="12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idden="1" x14ac:dyDescent="0.3">
      <c r="A538" s="8"/>
      <c r="B538" s="8"/>
      <c r="C538" s="8"/>
      <c r="D538" s="8"/>
      <c r="E538" s="8"/>
      <c r="F538" s="8"/>
      <c r="G538" s="21"/>
      <c r="H538" s="12"/>
      <c r="I538" s="12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idden="1" x14ac:dyDescent="0.3">
      <c r="A539" s="8"/>
      <c r="B539" s="8"/>
      <c r="C539" s="8"/>
      <c r="D539" s="8"/>
      <c r="E539" s="8"/>
      <c r="F539" s="8"/>
      <c r="G539" s="21"/>
      <c r="H539" s="12"/>
      <c r="I539" s="12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idden="1" x14ac:dyDescent="0.3">
      <c r="A540" s="8"/>
      <c r="B540" s="8"/>
      <c r="C540" s="8"/>
      <c r="D540" s="8"/>
      <c r="E540" s="8"/>
      <c r="F540" s="8"/>
      <c r="G540" s="21"/>
      <c r="H540" s="12"/>
      <c r="I540" s="12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idden="1" x14ac:dyDescent="0.3">
      <c r="A541" s="8"/>
      <c r="B541" s="8"/>
      <c r="C541" s="8"/>
      <c r="D541" s="8"/>
      <c r="E541" s="8"/>
      <c r="F541" s="8"/>
      <c r="G541" s="21"/>
      <c r="H541" s="12"/>
      <c r="I541" s="12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idden="1" x14ac:dyDescent="0.3">
      <c r="A542" s="8"/>
      <c r="B542" s="8"/>
      <c r="C542" s="8"/>
      <c r="D542" s="8"/>
      <c r="E542" s="8"/>
      <c r="F542" s="8"/>
      <c r="G542" s="21"/>
      <c r="H542" s="12"/>
      <c r="I542" s="12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idden="1" x14ac:dyDescent="0.3">
      <c r="A543" s="8"/>
      <c r="B543" s="8"/>
      <c r="C543" s="8"/>
      <c r="D543" s="8"/>
      <c r="E543" s="8"/>
      <c r="F543" s="8"/>
      <c r="G543" s="21"/>
      <c r="H543" s="12"/>
      <c r="I543" s="12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idden="1" x14ac:dyDescent="0.3">
      <c r="A544" s="8"/>
      <c r="B544" s="8"/>
      <c r="C544" s="8"/>
      <c r="D544" s="8"/>
      <c r="E544" s="8"/>
      <c r="F544" s="8"/>
      <c r="G544" s="21"/>
      <c r="H544" s="12"/>
      <c r="I544" s="12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idden="1" x14ac:dyDescent="0.3">
      <c r="A545" s="8"/>
      <c r="B545" s="8"/>
      <c r="C545" s="8"/>
      <c r="D545" s="8"/>
      <c r="E545" s="8"/>
      <c r="F545" s="8"/>
      <c r="G545" s="21"/>
      <c r="H545" s="12"/>
      <c r="I545" s="12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idden="1" x14ac:dyDescent="0.3">
      <c r="A546" s="8"/>
      <c r="B546" s="8"/>
      <c r="C546" s="8"/>
      <c r="D546" s="8"/>
      <c r="E546" s="8"/>
      <c r="F546" s="8"/>
      <c r="G546" s="21"/>
      <c r="H546" s="12"/>
      <c r="I546" s="12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idden="1" x14ac:dyDescent="0.3">
      <c r="A547" s="8"/>
      <c r="B547" s="8"/>
      <c r="C547" s="8"/>
      <c r="D547" s="8"/>
      <c r="E547" s="8"/>
      <c r="F547" s="8"/>
      <c r="G547" s="21"/>
      <c r="H547" s="12"/>
      <c r="I547" s="12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idden="1" x14ac:dyDescent="0.3">
      <c r="A548" s="8"/>
      <c r="B548" s="8"/>
      <c r="C548" s="8"/>
      <c r="D548" s="8"/>
      <c r="E548" s="8"/>
      <c r="F548" s="8"/>
      <c r="G548" s="21"/>
      <c r="H548" s="12"/>
      <c r="I548" s="12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idden="1" x14ac:dyDescent="0.3">
      <c r="A549" s="8"/>
      <c r="B549" s="8"/>
      <c r="C549" s="8"/>
      <c r="D549" s="8"/>
      <c r="E549" s="8"/>
      <c r="F549" s="8"/>
      <c r="G549" s="21"/>
      <c r="H549" s="12"/>
      <c r="I549" s="12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idden="1" x14ac:dyDescent="0.3">
      <c r="A550" s="8"/>
      <c r="B550" s="8"/>
      <c r="C550" s="8"/>
      <c r="D550" s="8"/>
      <c r="E550" s="8"/>
      <c r="F550" s="8"/>
      <c r="G550" s="21"/>
      <c r="H550" s="12"/>
      <c r="I550" s="12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idden="1" x14ac:dyDescent="0.3">
      <c r="A551" s="8"/>
      <c r="B551" s="8"/>
      <c r="C551" s="8"/>
      <c r="D551" s="8"/>
      <c r="E551" s="8"/>
      <c r="F551" s="8"/>
      <c r="G551" s="21"/>
      <c r="H551" s="12"/>
      <c r="I551" s="12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idden="1" x14ac:dyDescent="0.3">
      <c r="A552" s="8"/>
      <c r="B552" s="8"/>
      <c r="C552" s="8"/>
      <c r="D552" s="8"/>
      <c r="E552" s="8"/>
      <c r="F552" s="8"/>
      <c r="G552" s="21"/>
      <c r="H552" s="12"/>
      <c r="I552" s="12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idden="1" x14ac:dyDescent="0.3">
      <c r="A553" s="8"/>
      <c r="B553" s="8"/>
      <c r="C553" s="8"/>
      <c r="D553" s="8"/>
      <c r="E553" s="8"/>
      <c r="F553" s="8"/>
      <c r="G553" s="21"/>
      <c r="H553" s="12"/>
      <c r="I553" s="12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idden="1" x14ac:dyDescent="0.3">
      <c r="A554" s="8"/>
      <c r="B554" s="8"/>
      <c r="C554" s="8"/>
      <c r="D554" s="8"/>
      <c r="E554" s="8"/>
      <c r="F554" s="8"/>
      <c r="G554" s="21"/>
      <c r="H554" s="12"/>
      <c r="I554" s="12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idden="1" x14ac:dyDescent="0.3">
      <c r="A555" s="8"/>
      <c r="B555" s="8"/>
      <c r="C555" s="8"/>
      <c r="D555" s="8"/>
      <c r="E555" s="8"/>
      <c r="F555" s="8"/>
      <c r="G555" s="21"/>
      <c r="H555" s="12"/>
      <c r="I555" s="12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idden="1" x14ac:dyDescent="0.3">
      <c r="A556" s="8"/>
      <c r="B556" s="8"/>
      <c r="C556" s="8"/>
      <c r="D556" s="8"/>
      <c r="E556" s="8"/>
      <c r="F556" s="8"/>
      <c r="G556" s="21"/>
      <c r="H556" s="12"/>
      <c r="I556" s="12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idden="1" x14ac:dyDescent="0.3">
      <c r="A557" s="8"/>
      <c r="B557" s="8"/>
      <c r="C557" s="8"/>
      <c r="D557" s="8"/>
      <c r="E557" s="8"/>
      <c r="F557" s="8"/>
      <c r="G557" s="21"/>
      <c r="H557" s="12"/>
      <c r="I557" s="12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idden="1" x14ac:dyDescent="0.3">
      <c r="A558" s="8"/>
      <c r="B558" s="8"/>
      <c r="C558" s="8"/>
      <c r="D558" s="8"/>
      <c r="E558" s="8"/>
      <c r="F558" s="8"/>
      <c r="G558" s="21"/>
      <c r="H558" s="12"/>
      <c r="I558" s="12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idden="1" x14ac:dyDescent="0.3">
      <c r="A559" s="8"/>
      <c r="B559" s="8"/>
      <c r="C559" s="8"/>
      <c r="D559" s="8"/>
      <c r="E559" s="8"/>
      <c r="F559" s="8"/>
      <c r="G559" s="21"/>
      <c r="H559" s="12"/>
      <c r="I559" s="12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idden="1" x14ac:dyDescent="0.3">
      <c r="A560" s="8"/>
      <c r="B560" s="8"/>
      <c r="C560" s="8"/>
      <c r="D560" s="8"/>
      <c r="E560" s="8"/>
      <c r="F560" s="8"/>
      <c r="G560" s="21"/>
      <c r="H560" s="12"/>
      <c r="I560" s="12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idden="1" x14ac:dyDescent="0.3">
      <c r="A561" s="8"/>
      <c r="B561" s="8"/>
      <c r="C561" s="8"/>
      <c r="D561" s="8"/>
      <c r="E561" s="8"/>
      <c r="F561" s="8"/>
      <c r="G561" s="21"/>
      <c r="H561" s="12"/>
      <c r="I561" s="12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idden="1" x14ac:dyDescent="0.3">
      <c r="A562" s="8"/>
      <c r="B562" s="8"/>
      <c r="C562" s="8"/>
      <c r="D562" s="8"/>
      <c r="E562" s="8"/>
      <c r="F562" s="8"/>
      <c r="G562" s="21"/>
      <c r="H562" s="12"/>
      <c r="I562" s="12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idden="1" x14ac:dyDescent="0.3">
      <c r="A563" s="8"/>
      <c r="B563" s="8"/>
      <c r="C563" s="8"/>
      <c r="D563" s="8"/>
      <c r="E563" s="8"/>
      <c r="F563" s="8"/>
      <c r="G563" s="21"/>
      <c r="H563" s="12"/>
      <c r="I563" s="12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idden="1" x14ac:dyDescent="0.3">
      <c r="A564" s="8"/>
      <c r="B564" s="8"/>
      <c r="C564" s="8"/>
      <c r="D564" s="8"/>
      <c r="E564" s="8"/>
      <c r="F564" s="8"/>
      <c r="G564" s="21"/>
      <c r="H564" s="12"/>
      <c r="I564" s="12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idden="1" x14ac:dyDescent="0.3">
      <c r="A565" s="8"/>
      <c r="B565" s="8"/>
      <c r="C565" s="8"/>
      <c r="D565" s="8"/>
      <c r="E565" s="8"/>
      <c r="F565" s="8"/>
      <c r="G565" s="21"/>
      <c r="H565" s="12"/>
      <c r="I565" s="12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idden="1" x14ac:dyDescent="0.3">
      <c r="A566" s="8"/>
      <c r="B566" s="8"/>
      <c r="C566" s="8"/>
      <c r="D566" s="8"/>
      <c r="E566" s="8"/>
      <c r="F566" s="8"/>
      <c r="G566" s="21"/>
      <c r="H566" s="12"/>
      <c r="I566" s="12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idden="1" x14ac:dyDescent="0.3">
      <c r="A567" s="8"/>
      <c r="B567" s="8"/>
      <c r="C567" s="8"/>
      <c r="D567" s="8"/>
      <c r="E567" s="8"/>
      <c r="F567" s="8"/>
      <c r="G567" s="21"/>
      <c r="H567" s="12"/>
      <c r="I567" s="12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idden="1" x14ac:dyDescent="0.3">
      <c r="A568" s="8"/>
      <c r="B568" s="8"/>
      <c r="C568" s="8"/>
      <c r="D568" s="8"/>
      <c r="E568" s="8"/>
      <c r="F568" s="8"/>
      <c r="G568" s="21"/>
      <c r="H568" s="12"/>
      <c r="I568" s="12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idden="1" x14ac:dyDescent="0.3">
      <c r="A569" s="8"/>
      <c r="B569" s="8"/>
      <c r="C569" s="8"/>
      <c r="D569" s="8"/>
      <c r="E569" s="8"/>
      <c r="F569" s="8"/>
      <c r="G569" s="21"/>
      <c r="H569" s="12"/>
      <c r="I569" s="12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idden="1" x14ac:dyDescent="0.3">
      <c r="A570" s="8"/>
      <c r="B570" s="8"/>
      <c r="C570" s="8"/>
      <c r="D570" s="8"/>
      <c r="E570" s="8"/>
      <c r="F570" s="8"/>
      <c r="G570" s="21"/>
      <c r="H570" s="12"/>
      <c r="I570" s="12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idden="1" x14ac:dyDescent="0.3">
      <c r="A571" s="8"/>
      <c r="B571" s="8"/>
      <c r="C571" s="8"/>
      <c r="D571" s="8"/>
      <c r="E571" s="8"/>
      <c r="F571" s="8"/>
      <c r="G571" s="21"/>
      <c r="H571" s="12"/>
      <c r="I571" s="12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idden="1" x14ac:dyDescent="0.3">
      <c r="A572" s="8"/>
      <c r="B572" s="8"/>
      <c r="C572" s="8"/>
      <c r="D572" s="8"/>
      <c r="E572" s="8"/>
      <c r="F572" s="8"/>
      <c r="G572" s="21"/>
      <c r="H572" s="12"/>
      <c r="I572" s="12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idden="1" x14ac:dyDescent="0.3">
      <c r="A573" s="8"/>
      <c r="B573" s="8"/>
      <c r="C573" s="8"/>
      <c r="D573" s="8"/>
      <c r="E573" s="8"/>
      <c r="F573" s="8"/>
      <c r="G573" s="21"/>
      <c r="H573" s="12"/>
      <c r="I573" s="12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idden="1" x14ac:dyDescent="0.3">
      <c r="A574" s="8"/>
      <c r="B574" s="8"/>
      <c r="C574" s="8"/>
      <c r="D574" s="8"/>
      <c r="E574" s="8"/>
      <c r="F574" s="8"/>
      <c r="G574" s="21"/>
      <c r="H574" s="12"/>
      <c r="I574" s="12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idden="1" x14ac:dyDescent="0.3">
      <c r="A575" s="8"/>
      <c r="B575" s="8"/>
      <c r="C575" s="8"/>
      <c r="D575" s="8"/>
      <c r="E575" s="8"/>
      <c r="F575" s="8"/>
      <c r="G575" s="21"/>
      <c r="H575" s="12"/>
      <c r="I575" s="12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idden="1" x14ac:dyDescent="0.3">
      <c r="A576" s="8"/>
      <c r="B576" s="8"/>
      <c r="C576" s="8"/>
      <c r="D576" s="8"/>
      <c r="E576" s="8"/>
      <c r="F576" s="8"/>
      <c r="G576" s="21"/>
      <c r="H576" s="12"/>
      <c r="I576" s="12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idden="1" x14ac:dyDescent="0.3">
      <c r="A577" s="8"/>
      <c r="B577" s="8"/>
      <c r="C577" s="8"/>
      <c r="D577" s="8"/>
      <c r="E577" s="8"/>
      <c r="F577" s="8"/>
      <c r="G577" s="21"/>
      <c r="H577" s="12"/>
      <c r="I577" s="12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idden="1" x14ac:dyDescent="0.3">
      <c r="A578" s="8"/>
      <c r="B578" s="8"/>
      <c r="C578" s="8"/>
      <c r="D578" s="8"/>
      <c r="E578" s="8"/>
      <c r="F578" s="8"/>
      <c r="G578" s="21"/>
      <c r="H578" s="12"/>
      <c r="I578" s="12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idden="1" x14ac:dyDescent="0.3">
      <c r="A579" s="8"/>
      <c r="B579" s="8"/>
      <c r="C579" s="8"/>
      <c r="D579" s="8"/>
      <c r="E579" s="8"/>
      <c r="F579" s="8"/>
      <c r="G579" s="21"/>
      <c r="H579" s="12"/>
      <c r="I579" s="12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idden="1" x14ac:dyDescent="0.3">
      <c r="A580" s="8"/>
      <c r="B580" s="8"/>
      <c r="C580" s="8"/>
      <c r="D580" s="8"/>
      <c r="E580" s="8"/>
      <c r="F580" s="8"/>
      <c r="G580" s="21"/>
      <c r="H580" s="12"/>
      <c r="I580" s="12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idden="1" x14ac:dyDescent="0.3">
      <c r="A581" s="8"/>
      <c r="B581" s="8"/>
      <c r="C581" s="8"/>
      <c r="D581" s="8"/>
      <c r="E581" s="8"/>
      <c r="F581" s="8"/>
      <c r="G581" s="21"/>
      <c r="H581" s="12"/>
      <c r="I581" s="12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idden="1" x14ac:dyDescent="0.3">
      <c r="A582" s="8"/>
      <c r="B582" s="8"/>
      <c r="C582" s="8"/>
      <c r="D582" s="8"/>
      <c r="E582" s="8"/>
      <c r="F582" s="8"/>
      <c r="G582" s="21"/>
      <c r="H582" s="12"/>
      <c r="I582" s="12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idden="1" x14ac:dyDescent="0.3">
      <c r="A583" s="8"/>
      <c r="B583" s="8"/>
      <c r="C583" s="8"/>
      <c r="D583" s="8"/>
      <c r="E583" s="8"/>
      <c r="F583" s="8"/>
      <c r="G583" s="21"/>
      <c r="H583" s="12"/>
      <c r="I583" s="12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idden="1" x14ac:dyDescent="0.3">
      <c r="A584" s="8"/>
      <c r="B584" s="8"/>
      <c r="C584" s="8"/>
      <c r="D584" s="8"/>
      <c r="E584" s="8"/>
      <c r="F584" s="8"/>
      <c r="G584" s="21"/>
      <c r="H584" s="12"/>
      <c r="I584" s="12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idden="1" x14ac:dyDescent="0.3">
      <c r="A585" s="8"/>
      <c r="B585" s="8"/>
      <c r="C585" s="8"/>
      <c r="D585" s="8"/>
      <c r="E585" s="8"/>
      <c r="F585" s="8"/>
      <c r="G585" s="21"/>
      <c r="H585" s="12"/>
      <c r="I585" s="12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idden="1" x14ac:dyDescent="0.3">
      <c r="A586" s="8"/>
      <c r="B586" s="8"/>
      <c r="C586" s="8"/>
      <c r="D586" s="8"/>
      <c r="E586" s="8"/>
      <c r="F586" s="8"/>
      <c r="G586" s="21"/>
      <c r="H586" s="12"/>
      <c r="I586" s="12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idden="1" x14ac:dyDescent="0.3">
      <c r="A587" s="8"/>
      <c r="B587" s="8"/>
      <c r="C587" s="8"/>
      <c r="D587" s="8"/>
      <c r="E587" s="8"/>
      <c r="F587" s="8"/>
      <c r="G587" s="21"/>
      <c r="H587" s="12"/>
      <c r="I587" s="12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idden="1" x14ac:dyDescent="0.3">
      <c r="A588" s="8"/>
      <c r="B588" s="8"/>
      <c r="C588" s="8"/>
      <c r="D588" s="8"/>
      <c r="E588" s="8"/>
      <c r="F588" s="8"/>
      <c r="G588" s="21"/>
      <c r="H588" s="12"/>
      <c r="I588" s="12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idden="1" x14ac:dyDescent="0.3">
      <c r="A589" s="8"/>
      <c r="B589" s="8"/>
      <c r="C589" s="8"/>
      <c r="D589" s="8"/>
      <c r="E589" s="8"/>
      <c r="F589" s="8"/>
      <c r="G589" s="21"/>
      <c r="H589" s="12"/>
      <c r="I589" s="12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idden="1" x14ac:dyDescent="0.3">
      <c r="A590" s="8"/>
      <c r="B590" s="8"/>
      <c r="C590" s="8"/>
      <c r="D590" s="8"/>
      <c r="E590" s="8"/>
      <c r="F590" s="8"/>
      <c r="G590" s="21"/>
      <c r="H590" s="12"/>
      <c r="I590" s="12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idden="1" x14ac:dyDescent="0.3">
      <c r="A591" s="8"/>
      <c r="B591" s="8"/>
      <c r="C591" s="8"/>
      <c r="D591" s="8"/>
      <c r="E591" s="8"/>
      <c r="F591" s="8"/>
      <c r="G591" s="21"/>
      <c r="H591" s="12"/>
      <c r="I591" s="12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idden="1" x14ac:dyDescent="0.3">
      <c r="A592" s="8"/>
      <c r="B592" s="8"/>
      <c r="C592" s="8"/>
      <c r="D592" s="8"/>
      <c r="E592" s="8"/>
      <c r="F592" s="8"/>
      <c r="G592" s="21"/>
      <c r="H592" s="12"/>
      <c r="I592" s="12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idden="1" x14ac:dyDescent="0.3">
      <c r="A593" s="8"/>
      <c r="B593" s="8"/>
      <c r="C593" s="8"/>
      <c r="D593" s="8"/>
      <c r="E593" s="8"/>
      <c r="F593" s="8"/>
      <c r="G593" s="21"/>
      <c r="H593" s="12"/>
      <c r="I593" s="12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idden="1" x14ac:dyDescent="0.3">
      <c r="A594" s="8"/>
      <c r="B594" s="8"/>
      <c r="C594" s="8"/>
      <c r="D594" s="8"/>
      <c r="E594" s="8"/>
      <c r="F594" s="8"/>
      <c r="G594" s="21"/>
      <c r="H594" s="12"/>
      <c r="I594" s="12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idden="1" x14ac:dyDescent="0.3">
      <c r="A595" s="8"/>
      <c r="B595" s="8"/>
      <c r="C595" s="8"/>
      <c r="D595" s="8"/>
      <c r="E595" s="8"/>
      <c r="F595" s="8"/>
      <c r="G595" s="21"/>
      <c r="H595" s="12"/>
      <c r="I595" s="12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idden="1" x14ac:dyDescent="0.3">
      <c r="A596" s="8"/>
      <c r="B596" s="8"/>
      <c r="C596" s="8"/>
      <c r="D596" s="8"/>
      <c r="E596" s="8"/>
      <c r="F596" s="8"/>
      <c r="G596" s="21"/>
      <c r="H596" s="12"/>
      <c r="I596" s="12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idden="1" x14ac:dyDescent="0.3">
      <c r="A597" s="8"/>
      <c r="B597" s="8"/>
      <c r="C597" s="8"/>
      <c r="D597" s="8"/>
      <c r="E597" s="8"/>
      <c r="F597" s="8"/>
      <c r="G597" s="21"/>
      <c r="H597" s="12"/>
      <c r="I597" s="12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idden="1" x14ac:dyDescent="0.3">
      <c r="A598" s="8"/>
      <c r="B598" s="8"/>
      <c r="C598" s="8"/>
      <c r="D598" s="8"/>
      <c r="E598" s="8"/>
      <c r="F598" s="8"/>
      <c r="G598" s="21"/>
      <c r="H598" s="12"/>
      <c r="I598" s="12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idden="1" x14ac:dyDescent="0.3">
      <c r="A599" s="8"/>
      <c r="B599" s="8"/>
      <c r="C599" s="8"/>
      <c r="D599" s="8"/>
      <c r="E599" s="8"/>
      <c r="F599" s="8"/>
      <c r="G599" s="21"/>
      <c r="H599" s="12"/>
      <c r="I599" s="12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idden="1" x14ac:dyDescent="0.3">
      <c r="A600" s="8"/>
      <c r="B600" s="8"/>
      <c r="C600" s="8"/>
      <c r="D600" s="8"/>
      <c r="E600" s="8"/>
      <c r="F600" s="8"/>
      <c r="G600" s="21"/>
      <c r="H600" s="12"/>
      <c r="I600" s="12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idden="1" x14ac:dyDescent="0.3">
      <c r="A601" s="8"/>
      <c r="B601" s="8"/>
      <c r="C601" s="8"/>
      <c r="D601" s="8"/>
      <c r="E601" s="8"/>
      <c r="F601" s="8"/>
      <c r="G601" s="21"/>
      <c r="H601" s="12"/>
      <c r="I601" s="12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idden="1" x14ac:dyDescent="0.3">
      <c r="A602" s="8"/>
      <c r="B602" s="8"/>
      <c r="C602" s="8"/>
      <c r="D602" s="8"/>
      <c r="E602" s="8"/>
      <c r="F602" s="8"/>
      <c r="G602" s="21"/>
      <c r="H602" s="12"/>
      <c r="I602" s="12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idden="1" x14ac:dyDescent="0.3">
      <c r="A603" s="8"/>
      <c r="B603" s="8"/>
      <c r="C603" s="8"/>
      <c r="D603" s="8"/>
      <c r="E603" s="8"/>
      <c r="F603" s="8"/>
      <c r="G603" s="21"/>
      <c r="H603" s="12"/>
      <c r="I603" s="12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idden="1" x14ac:dyDescent="0.3">
      <c r="A604" s="8"/>
      <c r="B604" s="8"/>
      <c r="C604" s="8"/>
      <c r="D604" s="8"/>
      <c r="E604" s="8"/>
      <c r="F604" s="8"/>
      <c r="G604" s="21"/>
      <c r="H604" s="12"/>
      <c r="I604" s="12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idden="1" x14ac:dyDescent="0.3">
      <c r="A605" s="8"/>
      <c r="B605" s="8"/>
      <c r="C605" s="8"/>
      <c r="D605" s="8"/>
      <c r="E605" s="8"/>
      <c r="F605" s="8"/>
      <c r="G605" s="21"/>
      <c r="H605" s="12"/>
      <c r="I605" s="12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idden="1" x14ac:dyDescent="0.3">
      <c r="A606" s="8"/>
      <c r="B606" s="8"/>
      <c r="C606" s="8"/>
      <c r="D606" s="8"/>
      <c r="E606" s="8"/>
      <c r="F606" s="8"/>
      <c r="G606" s="21"/>
      <c r="H606" s="12"/>
      <c r="I606" s="12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idden="1" x14ac:dyDescent="0.3">
      <c r="A607" s="8"/>
      <c r="B607" s="8"/>
      <c r="C607" s="8"/>
      <c r="D607" s="8"/>
      <c r="E607" s="8"/>
      <c r="F607" s="8"/>
      <c r="G607" s="21"/>
      <c r="H607" s="12"/>
      <c r="I607" s="12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idden="1" x14ac:dyDescent="0.3">
      <c r="A608" s="8"/>
      <c r="B608" s="8"/>
      <c r="C608" s="8"/>
      <c r="D608" s="8"/>
      <c r="E608" s="8"/>
      <c r="F608" s="8"/>
      <c r="G608" s="21"/>
      <c r="H608" s="12"/>
      <c r="I608" s="12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idden="1" x14ac:dyDescent="0.3">
      <c r="A609" s="8"/>
      <c r="B609" s="8"/>
      <c r="C609" s="8"/>
      <c r="D609" s="8"/>
      <c r="E609" s="8"/>
      <c r="F609" s="8"/>
      <c r="G609" s="21"/>
      <c r="H609" s="12"/>
      <c r="I609" s="12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idden="1" x14ac:dyDescent="0.3">
      <c r="A610" s="8"/>
      <c r="B610" s="8"/>
      <c r="C610" s="8"/>
      <c r="D610" s="8"/>
      <c r="E610" s="8"/>
      <c r="F610" s="8"/>
      <c r="G610" s="21"/>
      <c r="H610" s="12"/>
      <c r="I610" s="12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idden="1" x14ac:dyDescent="0.3">
      <c r="A611" s="8"/>
      <c r="B611" s="8"/>
      <c r="C611" s="8"/>
      <c r="D611" s="8"/>
      <c r="E611" s="8"/>
      <c r="F611" s="8"/>
      <c r="G611" s="21"/>
      <c r="H611" s="12"/>
      <c r="I611" s="12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idden="1" x14ac:dyDescent="0.3">
      <c r="A612" s="8"/>
      <c r="B612" s="8"/>
      <c r="C612" s="8"/>
      <c r="D612" s="8"/>
      <c r="E612" s="8"/>
      <c r="F612" s="8"/>
      <c r="G612" s="21"/>
      <c r="H612" s="12"/>
      <c r="I612" s="12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idden="1" x14ac:dyDescent="0.3">
      <c r="A613" s="8"/>
      <c r="B613" s="8"/>
      <c r="C613" s="8"/>
      <c r="D613" s="8"/>
      <c r="E613" s="8"/>
      <c r="F613" s="8"/>
      <c r="G613" s="21"/>
      <c r="H613" s="12"/>
      <c r="I613" s="12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idden="1" x14ac:dyDescent="0.3">
      <c r="A614" s="8"/>
      <c r="B614" s="8"/>
      <c r="C614" s="8"/>
      <c r="D614" s="8"/>
      <c r="E614" s="8"/>
      <c r="F614" s="8"/>
      <c r="G614" s="21"/>
      <c r="H614" s="12"/>
      <c r="I614" s="12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idden="1" x14ac:dyDescent="0.3">
      <c r="A615" s="8"/>
      <c r="B615" s="8"/>
      <c r="C615" s="8"/>
      <c r="D615" s="8"/>
      <c r="E615" s="8"/>
      <c r="F615" s="8"/>
      <c r="G615" s="21"/>
      <c r="H615" s="12"/>
      <c r="I615" s="12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idden="1" x14ac:dyDescent="0.3">
      <c r="A616" s="8"/>
      <c r="B616" s="8"/>
      <c r="C616" s="8"/>
      <c r="D616" s="8"/>
      <c r="E616" s="8"/>
      <c r="F616" s="8"/>
      <c r="G616" s="21"/>
      <c r="H616" s="12"/>
      <c r="I616" s="12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idden="1" x14ac:dyDescent="0.3">
      <c r="A617" s="8"/>
      <c r="B617" s="8"/>
      <c r="C617" s="8"/>
      <c r="D617" s="8"/>
      <c r="E617" s="8"/>
      <c r="F617" s="8"/>
      <c r="G617" s="21"/>
      <c r="H617" s="12"/>
      <c r="I617" s="12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idden="1" x14ac:dyDescent="0.3">
      <c r="A618" s="8"/>
      <c r="B618" s="8"/>
      <c r="C618" s="8"/>
      <c r="D618" s="8"/>
      <c r="E618" s="8"/>
      <c r="F618" s="8"/>
      <c r="G618" s="21"/>
      <c r="H618" s="12"/>
      <c r="I618" s="12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idden="1" x14ac:dyDescent="0.3">
      <c r="A619" s="8"/>
      <c r="B619" s="8"/>
      <c r="C619" s="8"/>
      <c r="D619" s="8"/>
      <c r="E619" s="8"/>
      <c r="F619" s="8"/>
      <c r="G619" s="21"/>
      <c r="H619" s="12"/>
      <c r="I619" s="12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idden="1" x14ac:dyDescent="0.3">
      <c r="A620" s="8"/>
      <c r="B620" s="8"/>
      <c r="C620" s="8"/>
      <c r="D620" s="8"/>
      <c r="E620" s="8"/>
      <c r="F620" s="8"/>
      <c r="G620" s="21"/>
      <c r="H620" s="12"/>
      <c r="I620" s="12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idden="1" x14ac:dyDescent="0.3">
      <c r="A621" s="8"/>
      <c r="B621" s="8"/>
      <c r="C621" s="8"/>
      <c r="D621" s="8"/>
      <c r="E621" s="8"/>
      <c r="F621" s="8"/>
      <c r="G621" s="21"/>
      <c r="H621" s="12"/>
      <c r="I621" s="12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idden="1" x14ac:dyDescent="0.3">
      <c r="A622" s="8"/>
      <c r="B622" s="8"/>
      <c r="C622" s="8"/>
      <c r="D622" s="8"/>
      <c r="E622" s="8"/>
      <c r="F622" s="8"/>
      <c r="G622" s="21"/>
      <c r="H622" s="12"/>
      <c r="I622" s="12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idden="1" x14ac:dyDescent="0.3">
      <c r="A623" s="8"/>
      <c r="B623" s="8"/>
      <c r="C623" s="8"/>
      <c r="D623" s="8"/>
      <c r="E623" s="8"/>
      <c r="F623" s="8"/>
      <c r="G623" s="21"/>
      <c r="H623" s="12"/>
      <c r="I623" s="12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idden="1" x14ac:dyDescent="0.3">
      <c r="A624" s="8"/>
      <c r="B624" s="8"/>
      <c r="C624" s="8"/>
      <c r="D624" s="8"/>
      <c r="E624" s="8"/>
      <c r="F624" s="8"/>
      <c r="G624" s="21"/>
      <c r="H624" s="12"/>
      <c r="I624" s="12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idden="1" x14ac:dyDescent="0.3">
      <c r="A625" s="8"/>
      <c r="B625" s="8"/>
      <c r="C625" s="8"/>
      <c r="D625" s="8"/>
      <c r="E625" s="8"/>
      <c r="F625" s="8"/>
      <c r="G625" s="21"/>
      <c r="H625" s="12"/>
      <c r="I625" s="12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idden="1" x14ac:dyDescent="0.3">
      <c r="A626" s="8"/>
      <c r="B626" s="8"/>
      <c r="C626" s="8"/>
      <c r="D626" s="8"/>
      <c r="E626" s="8"/>
      <c r="F626" s="8"/>
      <c r="G626" s="21"/>
      <c r="H626" s="12"/>
      <c r="I626" s="12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idden="1" x14ac:dyDescent="0.3">
      <c r="A627" s="8"/>
      <c r="B627" s="8"/>
      <c r="C627" s="8"/>
      <c r="D627" s="8"/>
      <c r="E627" s="8"/>
      <c r="F627" s="8"/>
      <c r="G627" s="21"/>
      <c r="H627" s="12"/>
      <c r="I627" s="12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idden="1" x14ac:dyDescent="0.3">
      <c r="A628" s="8"/>
      <c r="B628" s="8"/>
      <c r="C628" s="8"/>
      <c r="D628" s="8"/>
      <c r="E628" s="8"/>
      <c r="F628" s="8"/>
      <c r="G628" s="21"/>
      <c r="H628" s="12"/>
      <c r="I628" s="12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idden="1" x14ac:dyDescent="0.3">
      <c r="A629" s="8"/>
      <c r="B629" s="8"/>
      <c r="C629" s="8"/>
      <c r="D629" s="8"/>
      <c r="E629" s="8"/>
      <c r="F629" s="8"/>
      <c r="G629" s="21"/>
      <c r="H629" s="12"/>
      <c r="I629" s="12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idden="1" x14ac:dyDescent="0.3">
      <c r="A630" s="8"/>
      <c r="B630" s="8"/>
      <c r="C630" s="8"/>
      <c r="D630" s="8"/>
      <c r="E630" s="8"/>
      <c r="F630" s="8"/>
      <c r="G630" s="21"/>
      <c r="H630" s="12"/>
      <c r="I630" s="12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idden="1" x14ac:dyDescent="0.3">
      <c r="A631" s="8"/>
      <c r="B631" s="8"/>
      <c r="C631" s="8"/>
      <c r="D631" s="8"/>
      <c r="E631" s="8"/>
      <c r="F631" s="8"/>
      <c r="G631" s="21"/>
      <c r="H631" s="12"/>
      <c r="I631" s="12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idden="1" x14ac:dyDescent="0.3">
      <c r="A632" s="8"/>
      <c r="B632" s="8"/>
      <c r="C632" s="8"/>
      <c r="D632" s="8"/>
      <c r="E632" s="8"/>
      <c r="F632" s="8"/>
      <c r="G632" s="21"/>
      <c r="H632" s="12"/>
      <c r="I632" s="12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idden="1" x14ac:dyDescent="0.3">
      <c r="A633" s="8"/>
      <c r="B633" s="8"/>
      <c r="C633" s="8"/>
      <c r="D633" s="8"/>
      <c r="E633" s="8"/>
      <c r="F633" s="8"/>
      <c r="G633" s="21"/>
      <c r="H633" s="12"/>
      <c r="I633" s="12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idden="1" x14ac:dyDescent="0.3">
      <c r="A634" s="8"/>
      <c r="B634" s="8"/>
      <c r="C634" s="8"/>
      <c r="D634" s="8"/>
      <c r="E634" s="8"/>
      <c r="F634" s="8"/>
      <c r="G634" s="21"/>
      <c r="H634" s="12"/>
      <c r="I634" s="12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idden="1" x14ac:dyDescent="0.3">
      <c r="A635" s="8"/>
      <c r="B635" s="8"/>
      <c r="C635" s="8"/>
      <c r="D635" s="8"/>
      <c r="E635" s="8"/>
      <c r="F635" s="8"/>
      <c r="G635" s="21"/>
      <c r="H635" s="12"/>
      <c r="I635" s="12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idden="1" x14ac:dyDescent="0.3">
      <c r="A636" s="8"/>
      <c r="B636" s="8"/>
      <c r="C636" s="8"/>
      <c r="D636" s="8"/>
      <c r="E636" s="8"/>
      <c r="F636" s="8"/>
      <c r="G636" s="21"/>
      <c r="H636" s="12"/>
      <c r="I636" s="12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idden="1" x14ac:dyDescent="0.3">
      <c r="A637" s="8"/>
      <c r="B637" s="8"/>
      <c r="C637" s="8"/>
      <c r="D637" s="8"/>
      <c r="E637" s="8"/>
      <c r="F637" s="8"/>
      <c r="G637" s="21"/>
      <c r="H637" s="12"/>
      <c r="I637" s="12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idden="1" x14ac:dyDescent="0.3">
      <c r="A638" s="8"/>
      <c r="B638" s="8"/>
      <c r="C638" s="8"/>
      <c r="D638" s="8"/>
      <c r="E638" s="8"/>
      <c r="F638" s="8"/>
      <c r="G638" s="21"/>
      <c r="H638" s="12"/>
      <c r="I638" s="12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idden="1" x14ac:dyDescent="0.3">
      <c r="A639" s="8"/>
      <c r="B639" s="8"/>
      <c r="C639" s="8"/>
      <c r="D639" s="8"/>
      <c r="E639" s="8"/>
      <c r="F639" s="8"/>
      <c r="G639" s="21"/>
      <c r="H639" s="12"/>
      <c r="I639" s="12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idden="1" x14ac:dyDescent="0.3">
      <c r="A640" s="8"/>
      <c r="B640" s="8"/>
      <c r="C640" s="8"/>
      <c r="D640" s="8"/>
      <c r="E640" s="8"/>
      <c r="F640" s="8"/>
      <c r="G640" s="21"/>
      <c r="H640" s="12"/>
      <c r="I640" s="12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idden="1" x14ac:dyDescent="0.3">
      <c r="A641" s="8"/>
      <c r="B641" s="8"/>
      <c r="C641" s="8"/>
      <c r="D641" s="8"/>
      <c r="E641" s="8"/>
      <c r="F641" s="8"/>
      <c r="G641" s="21"/>
      <c r="H641" s="12"/>
      <c r="I641" s="12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idden="1" x14ac:dyDescent="0.3">
      <c r="A642" s="8"/>
      <c r="B642" s="8"/>
      <c r="C642" s="8"/>
      <c r="D642" s="8"/>
      <c r="E642" s="8"/>
      <c r="F642" s="8"/>
      <c r="G642" s="21"/>
      <c r="H642" s="12"/>
      <c r="I642" s="12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idden="1" x14ac:dyDescent="0.3">
      <c r="A643" s="8"/>
      <c r="B643" s="8"/>
      <c r="C643" s="8"/>
      <c r="D643" s="8"/>
      <c r="E643" s="8"/>
      <c r="F643" s="8"/>
      <c r="G643" s="21"/>
      <c r="H643" s="12"/>
      <c r="I643" s="12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idden="1" x14ac:dyDescent="0.3">
      <c r="A644" s="8"/>
      <c r="B644" s="8"/>
      <c r="C644" s="8"/>
      <c r="D644" s="8"/>
      <c r="E644" s="8"/>
      <c r="F644" s="8"/>
      <c r="G644" s="21"/>
      <c r="H644" s="12"/>
      <c r="I644" s="12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idden="1" x14ac:dyDescent="0.3">
      <c r="A645" s="8"/>
      <c r="B645" s="8"/>
      <c r="C645" s="8"/>
      <c r="D645" s="8"/>
      <c r="E645" s="8"/>
      <c r="F645" s="8"/>
      <c r="G645" s="21"/>
      <c r="H645" s="12"/>
      <c r="I645" s="12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idden="1" x14ac:dyDescent="0.3">
      <c r="A646" s="8"/>
      <c r="B646" s="8"/>
      <c r="C646" s="8"/>
      <c r="D646" s="8"/>
      <c r="E646" s="8"/>
      <c r="F646" s="8"/>
      <c r="G646" s="21"/>
      <c r="H646" s="12"/>
      <c r="I646" s="12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idden="1" x14ac:dyDescent="0.3">
      <c r="A647" s="8"/>
      <c r="B647" s="8"/>
      <c r="C647" s="8"/>
      <c r="D647" s="8"/>
      <c r="E647" s="8"/>
      <c r="F647" s="8"/>
      <c r="G647" s="21"/>
      <c r="H647" s="12"/>
      <c r="I647" s="12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idden="1" x14ac:dyDescent="0.3">
      <c r="A648" s="8"/>
      <c r="B648" s="8"/>
      <c r="C648" s="8"/>
      <c r="D648" s="8"/>
      <c r="E648" s="8"/>
      <c r="F648" s="8"/>
      <c r="G648" s="21"/>
      <c r="H648" s="12"/>
      <c r="I648" s="12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idden="1" x14ac:dyDescent="0.3">
      <c r="A649" s="8"/>
      <c r="B649" s="8"/>
      <c r="C649" s="8"/>
      <c r="D649" s="8"/>
      <c r="E649" s="8"/>
      <c r="F649" s="8"/>
      <c r="G649" s="21"/>
      <c r="H649" s="12"/>
      <c r="I649" s="12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idden="1" x14ac:dyDescent="0.3">
      <c r="A650" s="8"/>
      <c r="B650" s="8"/>
      <c r="C650" s="8"/>
      <c r="D650" s="8"/>
      <c r="E650" s="8"/>
      <c r="F650" s="8"/>
      <c r="G650" s="21"/>
      <c r="H650" s="12"/>
      <c r="I650" s="12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idden="1" x14ac:dyDescent="0.3">
      <c r="A651" s="8"/>
      <c r="B651" s="8"/>
      <c r="C651" s="8"/>
      <c r="D651" s="8"/>
      <c r="E651" s="8"/>
      <c r="F651" s="8"/>
      <c r="G651" s="21"/>
      <c r="H651" s="12"/>
      <c r="I651" s="12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idden="1" x14ac:dyDescent="0.3">
      <c r="A652" s="8"/>
      <c r="B652" s="8"/>
      <c r="C652" s="8"/>
      <c r="D652" s="8"/>
      <c r="E652" s="8"/>
      <c r="F652" s="8"/>
      <c r="G652" s="21"/>
      <c r="H652" s="12"/>
      <c r="I652" s="12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idden="1" x14ac:dyDescent="0.3">
      <c r="A653" s="8"/>
      <c r="B653" s="8"/>
      <c r="C653" s="8"/>
      <c r="D653" s="8"/>
      <c r="E653" s="8"/>
      <c r="F653" s="8"/>
      <c r="G653" s="21"/>
      <c r="H653" s="12"/>
      <c r="I653" s="12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idden="1" x14ac:dyDescent="0.3">
      <c r="A654" s="8"/>
      <c r="B654" s="8"/>
      <c r="C654" s="8"/>
      <c r="D654" s="8"/>
      <c r="E654" s="8"/>
      <c r="F654" s="8"/>
      <c r="G654" s="21"/>
      <c r="H654" s="12"/>
      <c r="I654" s="12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idden="1" x14ac:dyDescent="0.3">
      <c r="A655" s="8"/>
      <c r="B655" s="8"/>
      <c r="C655" s="8"/>
      <c r="D655" s="8"/>
      <c r="E655" s="8"/>
      <c r="F655" s="8"/>
      <c r="G655" s="21"/>
      <c r="H655" s="12"/>
      <c r="I655" s="12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idden="1" x14ac:dyDescent="0.3">
      <c r="A656" s="8"/>
      <c r="B656" s="8"/>
      <c r="C656" s="8"/>
      <c r="D656" s="8"/>
      <c r="E656" s="8"/>
      <c r="F656" s="8"/>
      <c r="G656" s="21"/>
      <c r="H656" s="12"/>
      <c r="I656" s="12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idden="1" x14ac:dyDescent="0.3">
      <c r="A657" s="8"/>
      <c r="B657" s="8"/>
      <c r="C657" s="8"/>
      <c r="D657" s="8"/>
      <c r="E657" s="8"/>
      <c r="F657" s="8"/>
      <c r="G657" s="21"/>
      <c r="H657" s="12"/>
      <c r="I657" s="12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idden="1" x14ac:dyDescent="0.3">
      <c r="A658" s="8"/>
      <c r="B658" s="8"/>
      <c r="C658" s="8"/>
      <c r="D658" s="8"/>
      <c r="E658" s="8"/>
      <c r="F658" s="8"/>
      <c r="G658" s="21"/>
      <c r="H658" s="12"/>
      <c r="I658" s="12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idden="1" x14ac:dyDescent="0.3">
      <c r="A659" s="8"/>
      <c r="B659" s="8"/>
      <c r="C659" s="8"/>
      <c r="D659" s="8"/>
      <c r="E659" s="8"/>
      <c r="F659" s="8"/>
      <c r="G659" s="21"/>
      <c r="H659" s="12"/>
      <c r="I659" s="12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idden="1" x14ac:dyDescent="0.3">
      <c r="A660" s="8"/>
      <c r="B660" s="8"/>
      <c r="C660" s="8"/>
      <c r="D660" s="8"/>
      <c r="E660" s="8"/>
      <c r="F660" s="8"/>
      <c r="G660" s="21"/>
      <c r="H660" s="12"/>
      <c r="I660" s="12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idden="1" x14ac:dyDescent="0.3">
      <c r="A661" s="8"/>
      <c r="B661" s="8"/>
      <c r="C661" s="8"/>
      <c r="D661" s="8"/>
      <c r="E661" s="8"/>
      <c r="F661" s="8"/>
      <c r="G661" s="21"/>
      <c r="H661" s="12"/>
      <c r="I661" s="12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idden="1" x14ac:dyDescent="0.3">
      <c r="A662" s="8"/>
      <c r="B662" s="8"/>
      <c r="C662" s="8"/>
      <c r="D662" s="8"/>
      <c r="E662" s="8"/>
      <c r="F662" s="8"/>
      <c r="G662" s="21"/>
      <c r="H662" s="12"/>
      <c r="I662" s="12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idden="1" x14ac:dyDescent="0.3">
      <c r="A663" s="8"/>
      <c r="B663" s="8"/>
      <c r="C663" s="8"/>
      <c r="D663" s="8"/>
      <c r="E663" s="8"/>
      <c r="F663" s="8"/>
      <c r="G663" s="21"/>
      <c r="H663" s="12"/>
      <c r="I663" s="12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idden="1" x14ac:dyDescent="0.3">
      <c r="A664" s="8"/>
      <c r="B664" s="8"/>
      <c r="C664" s="8"/>
      <c r="D664" s="8"/>
      <c r="E664" s="8"/>
      <c r="F664" s="8"/>
      <c r="G664" s="21"/>
      <c r="H664" s="12"/>
      <c r="I664" s="12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idden="1" x14ac:dyDescent="0.3">
      <c r="A665" s="8"/>
      <c r="B665" s="8"/>
      <c r="C665" s="8"/>
      <c r="D665" s="8"/>
      <c r="E665" s="8"/>
      <c r="F665" s="8"/>
      <c r="G665" s="21"/>
      <c r="H665" s="12"/>
      <c r="I665" s="12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idden="1" x14ac:dyDescent="0.3">
      <c r="A666" s="8"/>
      <c r="B666" s="8"/>
      <c r="C666" s="8"/>
      <c r="D666" s="8"/>
      <c r="E666" s="8"/>
      <c r="F666" s="8"/>
      <c r="G666" s="21"/>
      <c r="H666" s="12"/>
      <c r="I666" s="12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idden="1" x14ac:dyDescent="0.3">
      <c r="A667" s="8"/>
      <c r="B667" s="8"/>
      <c r="C667" s="8"/>
      <c r="D667" s="8"/>
      <c r="E667" s="8"/>
      <c r="F667" s="8"/>
      <c r="G667" s="21"/>
      <c r="H667" s="12"/>
      <c r="I667" s="12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idden="1" x14ac:dyDescent="0.3">
      <c r="A668" s="8"/>
      <c r="B668" s="8"/>
      <c r="C668" s="8"/>
      <c r="D668" s="8"/>
      <c r="E668" s="8"/>
      <c r="F668" s="8"/>
      <c r="G668" s="21"/>
      <c r="H668" s="12"/>
      <c r="I668" s="12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idden="1" x14ac:dyDescent="0.3">
      <c r="A669" s="8"/>
      <c r="B669" s="8"/>
      <c r="C669" s="8"/>
      <c r="D669" s="8"/>
      <c r="E669" s="8"/>
      <c r="F669" s="8"/>
      <c r="G669" s="21"/>
      <c r="H669" s="12"/>
      <c r="I669" s="12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idden="1" x14ac:dyDescent="0.3">
      <c r="A670" s="8"/>
      <c r="B670" s="8"/>
      <c r="C670" s="8"/>
      <c r="D670" s="8"/>
      <c r="E670" s="8"/>
      <c r="F670" s="8"/>
      <c r="G670" s="21"/>
      <c r="H670" s="12"/>
      <c r="I670" s="12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idden="1" x14ac:dyDescent="0.3">
      <c r="A671" s="8"/>
      <c r="B671" s="8"/>
      <c r="C671" s="8"/>
      <c r="D671" s="8"/>
      <c r="E671" s="8"/>
      <c r="F671" s="8"/>
      <c r="G671" s="21"/>
      <c r="H671" s="12"/>
      <c r="I671" s="12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idden="1" x14ac:dyDescent="0.3">
      <c r="A672" s="8"/>
      <c r="B672" s="8"/>
      <c r="C672" s="8"/>
      <c r="D672" s="8"/>
      <c r="E672" s="8"/>
      <c r="F672" s="8"/>
      <c r="G672" s="21"/>
      <c r="H672" s="12"/>
      <c r="I672" s="12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idden="1" x14ac:dyDescent="0.3">
      <c r="A673" s="8"/>
      <c r="B673" s="8"/>
      <c r="C673" s="8"/>
      <c r="D673" s="8"/>
      <c r="E673" s="8"/>
      <c r="F673" s="8"/>
      <c r="G673" s="21"/>
      <c r="H673" s="12"/>
      <c r="I673" s="12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idden="1" x14ac:dyDescent="0.3">
      <c r="A674" s="8"/>
      <c r="B674" s="8"/>
      <c r="C674" s="8"/>
      <c r="D674" s="8"/>
      <c r="E674" s="8"/>
      <c r="F674" s="8"/>
      <c r="G674" s="21"/>
      <c r="H674" s="12"/>
      <c r="I674" s="12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idden="1" x14ac:dyDescent="0.3">
      <c r="A675" s="8"/>
      <c r="B675" s="8"/>
      <c r="C675" s="8"/>
      <c r="D675" s="8"/>
      <c r="E675" s="8"/>
      <c r="F675" s="8"/>
      <c r="G675" s="21"/>
      <c r="H675" s="12"/>
      <c r="I675" s="12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idden="1" x14ac:dyDescent="0.3">
      <c r="A676" s="8"/>
      <c r="B676" s="8"/>
      <c r="C676" s="8"/>
      <c r="D676" s="8"/>
      <c r="E676" s="8"/>
      <c r="F676" s="8"/>
      <c r="G676" s="21"/>
      <c r="H676" s="12"/>
      <c r="I676" s="12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idden="1" x14ac:dyDescent="0.3">
      <c r="A677" s="8"/>
      <c r="B677" s="8"/>
      <c r="C677" s="8"/>
      <c r="D677" s="8"/>
      <c r="E677" s="8"/>
      <c r="F677" s="8"/>
      <c r="G677" s="21"/>
      <c r="H677" s="12"/>
      <c r="I677" s="12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idden="1" x14ac:dyDescent="0.3">
      <c r="A678" s="8"/>
      <c r="B678" s="8"/>
      <c r="C678" s="8"/>
      <c r="D678" s="8"/>
      <c r="E678" s="8"/>
      <c r="F678" s="8"/>
      <c r="G678" s="21"/>
      <c r="H678" s="12"/>
      <c r="I678" s="12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idden="1" x14ac:dyDescent="0.3">
      <c r="A679" s="8"/>
      <c r="B679" s="8"/>
      <c r="C679" s="8"/>
      <c r="D679" s="8"/>
      <c r="E679" s="8"/>
      <c r="F679" s="8"/>
      <c r="G679" s="21"/>
      <c r="H679" s="12"/>
      <c r="I679" s="12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idden="1" x14ac:dyDescent="0.3">
      <c r="G680" s="22"/>
      <c r="H680" s="6"/>
      <c r="I680" s="6"/>
    </row>
    <row r="681" spans="1:26" hidden="1" x14ac:dyDescent="0.3">
      <c r="G681" s="22"/>
      <c r="H681" s="6"/>
      <c r="I681" s="6"/>
    </row>
    <row r="682" spans="1:26" hidden="1" x14ac:dyDescent="0.3">
      <c r="G682" s="22"/>
      <c r="H682" s="6"/>
      <c r="I682" s="6"/>
    </row>
    <row r="683" spans="1:26" hidden="1" x14ac:dyDescent="0.3">
      <c r="G683" s="22"/>
      <c r="H683" s="6"/>
      <c r="I683" s="6"/>
    </row>
    <row r="684" spans="1:26" hidden="1" x14ac:dyDescent="0.3">
      <c r="G684" s="22"/>
      <c r="H684" s="6"/>
      <c r="I684" s="6"/>
    </row>
    <row r="685" spans="1:26" hidden="1" x14ac:dyDescent="0.3">
      <c r="G685" s="22"/>
      <c r="H685" s="6"/>
      <c r="I685" s="6"/>
    </row>
    <row r="686" spans="1:26" hidden="1" x14ac:dyDescent="0.3">
      <c r="G686" s="22"/>
      <c r="H686" s="6"/>
      <c r="I686" s="6"/>
    </row>
    <row r="687" spans="1:26" hidden="1" x14ac:dyDescent="0.3">
      <c r="G687" s="22"/>
      <c r="H687" s="6"/>
      <c r="I687" s="6"/>
    </row>
    <row r="688" spans="1:26" hidden="1" x14ac:dyDescent="0.3">
      <c r="G688" s="22"/>
      <c r="H688" s="6"/>
      <c r="I688" s="6"/>
    </row>
    <row r="689" spans="7:9" hidden="1" x14ac:dyDescent="0.3">
      <c r="G689" s="22"/>
      <c r="H689" s="6"/>
      <c r="I689" s="6"/>
    </row>
    <row r="690" spans="7:9" hidden="1" x14ac:dyDescent="0.3">
      <c r="G690" s="22"/>
      <c r="H690" s="6"/>
      <c r="I690" s="6"/>
    </row>
    <row r="691" spans="7:9" hidden="1" x14ac:dyDescent="0.3">
      <c r="G691" s="22"/>
      <c r="H691" s="6"/>
      <c r="I691" s="6"/>
    </row>
    <row r="692" spans="7:9" hidden="1" x14ac:dyDescent="0.3">
      <c r="G692" s="22"/>
      <c r="H692" s="6"/>
      <c r="I692" s="6"/>
    </row>
    <row r="693" spans="7:9" hidden="1" x14ac:dyDescent="0.3">
      <c r="G693" s="22"/>
      <c r="H693" s="6"/>
      <c r="I693" s="6"/>
    </row>
    <row r="694" spans="7:9" hidden="1" x14ac:dyDescent="0.3">
      <c r="G694" s="22"/>
      <c r="H694" s="6"/>
      <c r="I694" s="6"/>
    </row>
    <row r="695" spans="7:9" hidden="1" x14ac:dyDescent="0.3">
      <c r="G695" s="22"/>
      <c r="H695" s="6"/>
      <c r="I695" s="6"/>
    </row>
    <row r="696" spans="7:9" hidden="1" x14ac:dyDescent="0.3">
      <c r="G696" s="22"/>
      <c r="H696" s="6"/>
      <c r="I696" s="6"/>
    </row>
    <row r="697" spans="7:9" hidden="1" x14ac:dyDescent="0.3">
      <c r="G697" s="22"/>
      <c r="H697" s="6"/>
      <c r="I697" s="6"/>
    </row>
    <row r="698" spans="7:9" hidden="1" x14ac:dyDescent="0.3">
      <c r="G698" s="22"/>
      <c r="H698" s="6"/>
      <c r="I698" s="6"/>
    </row>
    <row r="699" spans="7:9" hidden="1" x14ac:dyDescent="0.3">
      <c r="G699" s="22"/>
      <c r="H699" s="6"/>
      <c r="I699" s="6"/>
    </row>
    <row r="700" spans="7:9" hidden="1" x14ac:dyDescent="0.3">
      <c r="G700" s="22"/>
      <c r="H700" s="6"/>
      <c r="I700" s="6"/>
    </row>
    <row r="701" spans="7:9" hidden="1" x14ac:dyDescent="0.3">
      <c r="G701" s="22"/>
      <c r="H701" s="6"/>
      <c r="I701" s="6"/>
    </row>
    <row r="702" spans="7:9" hidden="1" x14ac:dyDescent="0.3">
      <c r="G702" s="22"/>
      <c r="H702" s="6"/>
      <c r="I702" s="6"/>
    </row>
    <row r="703" spans="7:9" hidden="1" x14ac:dyDescent="0.3">
      <c r="G703" s="22"/>
      <c r="H703" s="6"/>
      <c r="I703" s="6"/>
    </row>
    <row r="704" spans="7:9" hidden="1" x14ac:dyDescent="0.3">
      <c r="G704" s="22"/>
      <c r="H704" s="6"/>
      <c r="I704" s="6"/>
    </row>
    <row r="705" spans="7:9" hidden="1" x14ac:dyDescent="0.3">
      <c r="G705" s="22"/>
      <c r="H705" s="6"/>
      <c r="I705" s="6"/>
    </row>
    <row r="706" spans="7:9" hidden="1" x14ac:dyDescent="0.3">
      <c r="G706" s="22"/>
      <c r="H706" s="6"/>
      <c r="I706" s="6"/>
    </row>
    <row r="707" spans="7:9" hidden="1" x14ac:dyDescent="0.3">
      <c r="G707" s="22"/>
      <c r="H707" s="6"/>
      <c r="I707" s="6"/>
    </row>
    <row r="708" spans="7:9" hidden="1" x14ac:dyDescent="0.3">
      <c r="G708" s="22"/>
      <c r="H708" s="6"/>
      <c r="I708" s="6"/>
    </row>
    <row r="709" spans="7:9" hidden="1" x14ac:dyDescent="0.3">
      <c r="G709" s="22"/>
      <c r="H709" s="6"/>
      <c r="I709" s="6"/>
    </row>
    <row r="710" spans="7:9" hidden="1" x14ac:dyDescent="0.3">
      <c r="G710" s="22"/>
      <c r="H710" s="6"/>
      <c r="I710" s="6"/>
    </row>
    <row r="711" spans="7:9" hidden="1" x14ac:dyDescent="0.3">
      <c r="G711" s="22"/>
      <c r="H711" s="6"/>
      <c r="I711" s="6"/>
    </row>
    <row r="712" spans="7:9" hidden="1" x14ac:dyDescent="0.3">
      <c r="G712" s="22"/>
      <c r="H712" s="6"/>
      <c r="I712" s="6"/>
    </row>
    <row r="713" spans="7:9" hidden="1" x14ac:dyDescent="0.3">
      <c r="G713" s="22"/>
      <c r="H713" s="6"/>
      <c r="I713" s="6"/>
    </row>
    <row r="714" spans="7:9" hidden="1" x14ac:dyDescent="0.3">
      <c r="G714" s="22"/>
      <c r="H714" s="6"/>
      <c r="I714" s="6"/>
    </row>
    <row r="715" spans="7:9" hidden="1" x14ac:dyDescent="0.3">
      <c r="G715" s="22"/>
      <c r="H715" s="6"/>
      <c r="I715" s="6"/>
    </row>
    <row r="716" spans="7:9" hidden="1" x14ac:dyDescent="0.3">
      <c r="G716" s="22"/>
      <c r="H716" s="6"/>
      <c r="I716" s="6"/>
    </row>
    <row r="717" spans="7:9" hidden="1" x14ac:dyDescent="0.3">
      <c r="G717" s="22"/>
      <c r="H717" s="6"/>
      <c r="I717" s="6"/>
    </row>
    <row r="718" spans="7:9" hidden="1" x14ac:dyDescent="0.3">
      <c r="G718" s="22"/>
      <c r="H718" s="6"/>
      <c r="I718" s="6"/>
    </row>
    <row r="719" spans="7:9" hidden="1" x14ac:dyDescent="0.3">
      <c r="G719" s="22"/>
      <c r="H719" s="6"/>
      <c r="I719" s="6"/>
    </row>
    <row r="720" spans="7:9" hidden="1" x14ac:dyDescent="0.3">
      <c r="G720" s="22"/>
      <c r="H720" s="6"/>
      <c r="I720" s="6"/>
    </row>
    <row r="721" spans="7:9" hidden="1" x14ac:dyDescent="0.3">
      <c r="G721" s="22"/>
      <c r="H721" s="6"/>
      <c r="I721" s="6"/>
    </row>
    <row r="722" spans="7:9" hidden="1" x14ac:dyDescent="0.3">
      <c r="G722" s="22"/>
      <c r="H722" s="6"/>
      <c r="I722" s="6"/>
    </row>
    <row r="723" spans="7:9" hidden="1" x14ac:dyDescent="0.3">
      <c r="G723" s="22"/>
      <c r="H723" s="6"/>
      <c r="I723" s="6"/>
    </row>
    <row r="724" spans="7:9" hidden="1" x14ac:dyDescent="0.3">
      <c r="G724" s="22"/>
      <c r="H724" s="6"/>
      <c r="I724" s="6"/>
    </row>
    <row r="725" spans="7:9" hidden="1" x14ac:dyDescent="0.3">
      <c r="G725" s="22"/>
      <c r="H725" s="6"/>
      <c r="I725" s="6"/>
    </row>
    <row r="726" spans="7:9" hidden="1" x14ac:dyDescent="0.3">
      <c r="G726" s="22"/>
      <c r="H726" s="6"/>
      <c r="I726" s="6"/>
    </row>
    <row r="727" spans="7:9" hidden="1" x14ac:dyDescent="0.3">
      <c r="G727" s="22"/>
      <c r="H727" s="6"/>
      <c r="I727" s="6"/>
    </row>
    <row r="728" spans="7:9" hidden="1" x14ac:dyDescent="0.3">
      <c r="G728" s="22"/>
      <c r="H728" s="6"/>
      <c r="I728" s="6"/>
    </row>
    <row r="729" spans="7:9" hidden="1" x14ac:dyDescent="0.3">
      <c r="G729" s="22"/>
      <c r="H729" s="6"/>
      <c r="I729" s="6"/>
    </row>
    <row r="730" spans="7:9" hidden="1" x14ac:dyDescent="0.3">
      <c r="G730" s="22"/>
      <c r="H730" s="6"/>
      <c r="I730" s="6"/>
    </row>
    <row r="731" spans="7:9" hidden="1" x14ac:dyDescent="0.3">
      <c r="G731" s="22"/>
      <c r="H731" s="6"/>
      <c r="I731" s="6"/>
    </row>
    <row r="732" spans="7:9" hidden="1" x14ac:dyDescent="0.3">
      <c r="G732" s="22"/>
      <c r="H732" s="6"/>
      <c r="I732" s="6"/>
    </row>
    <row r="1001" x14ac:dyDescent="0.3"/>
    <row r="1002" x14ac:dyDescent="0.3"/>
    <row r="1003" x14ac:dyDescent="0.3"/>
    <row r="1004" x14ac:dyDescent="0.3"/>
    <row r="1005" x14ac:dyDescent="0.3"/>
  </sheetData>
  <mergeCells count="69">
    <mergeCell ref="B9:H9"/>
    <mergeCell ref="B1:C1"/>
    <mergeCell ref="E1:F1"/>
    <mergeCell ref="B2:V2"/>
    <mergeCell ref="B3:V3"/>
    <mergeCell ref="B7:H7"/>
    <mergeCell ref="H1:I1"/>
    <mergeCell ref="F24:H24"/>
    <mergeCell ref="B11:H11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6:H26"/>
    <mergeCell ref="F27:H27"/>
    <mergeCell ref="F28:G28"/>
    <mergeCell ref="F29:G29"/>
    <mergeCell ref="F30:G30"/>
    <mergeCell ref="B69:E69"/>
    <mergeCell ref="I67:P67"/>
    <mergeCell ref="B55:D55"/>
    <mergeCell ref="B56:D56"/>
    <mergeCell ref="B57:D57"/>
    <mergeCell ref="B58:D58"/>
    <mergeCell ref="B59:D59"/>
    <mergeCell ref="B60:D60"/>
    <mergeCell ref="B61:D61"/>
    <mergeCell ref="B65:V65"/>
    <mergeCell ref="B67:E67"/>
    <mergeCell ref="B68:E68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F25:H25"/>
    <mergeCell ref="D97:E97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96:E96"/>
    <mergeCell ref="D85:E85"/>
    <mergeCell ref="D86:E86"/>
    <mergeCell ref="D87:E87"/>
    <mergeCell ref="D88:E88"/>
    <mergeCell ref="D94:E94"/>
    <mergeCell ref="D95:E95"/>
    <mergeCell ref="D89:E89"/>
    <mergeCell ref="D90:E90"/>
    <mergeCell ref="D91:E91"/>
    <mergeCell ref="D92:E92"/>
    <mergeCell ref="D93:E93"/>
  </mergeCells>
  <hyperlinks>
    <hyperlink ref="B1:C1" location="A2:A2" tooltip="Klikni na prechod ku Kryciemu listu..." display="Krycí list rozpočtu" xr:uid="{D9B11593-D2F9-4127-BE99-D90AA21866A6}"/>
    <hyperlink ref="E1:F1" location="A44:A44" tooltip="Klikni na prechod ku rekapitulácii..." display="Rekapitulácia rozpočtu" xr:uid="{1DA0AF73-EBD6-43AE-814B-164F62C27B6B}"/>
    <hyperlink ref="H1:I1" location="B65:B65" tooltip="Klikni na prechod k Rozpočet..." display="Rozpočet" xr:uid="{15DCBF1B-69B3-4E0B-A0CE-25354F0D83B5}"/>
  </hyperlinks>
  <printOptions horizontalCentered="1" gridLines="1"/>
  <pageMargins left="1.1111111111111112E-2" right="1.1111111111111112E-2" top="0.75" bottom="0.75" header="0.3" footer="0.3"/>
  <pageSetup paperSize="9" scale="75" orientation="portrait" verticalDpi="0" r:id="rId1"/>
  <headerFooter>
    <oddHeader>&amp;C&amp;B&amp; Rozpočet Technické vybavenie zariadenia na zber odpadu v Trstenej - neoprávnené výdavky - logický celok č.7 / SO 04 oplotenie</oddHeader>
    <oddFooter>&amp;RStrana &amp;P z &amp;N    &amp;L&amp;7Spracované systémom Systematic® Kalkulus, tel.: 051 77 10 585</oddFooter>
  </headerFooter>
  <rowBreaks count="2" manualBreakCount="2">
    <brk id="40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4</vt:i4>
      </vt:variant>
    </vt:vector>
  </HeadingPairs>
  <TitlesOfParts>
    <vt:vector size="10" baseType="lpstr">
      <vt:lpstr>Rekapitulácia</vt:lpstr>
      <vt:lpstr>Krycí list stavby</vt:lpstr>
      <vt:lpstr>SO 01 príprava podkladu -5882</vt:lpstr>
      <vt:lpstr>SO 02 elektrika + optika 5883</vt:lpstr>
      <vt:lpstr>SO 03 brány5884</vt:lpstr>
      <vt:lpstr>SO 04 oplotenie5885</vt:lpstr>
      <vt:lpstr>'SO 01 príprava podkladu -5882'!Oblasť_tlače</vt:lpstr>
      <vt:lpstr>'SO 02 elektrika + optika 5883'!Oblasť_tlače</vt:lpstr>
      <vt:lpstr>'SO 03 brány5884'!Oblasť_tlače</vt:lpstr>
      <vt:lpstr>'SO 04 oplotenie5885'!Oblasť_tlače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Janka Kovaľáková</dc:creator>
  <cp:lastModifiedBy>TTSHO</cp:lastModifiedBy>
  <dcterms:created xsi:type="dcterms:W3CDTF">2025-06-02T13:37:05Z</dcterms:created>
  <dcterms:modified xsi:type="dcterms:W3CDTF">2025-08-12T12:08:24Z</dcterms:modified>
</cp:coreProperties>
</file>