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ZP\2025\usługi leśne 2026-2029 Umowa ramowa\"/>
    </mc:Choice>
  </mc:AlternateContent>
  <xr:revisionPtr revIDLastSave="0" documentId="8_{6B32556A-7597-4FFF-A1B9-152B888915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L81" i="1" l="1"/>
  <c r="M81" i="1" s="1"/>
  <c r="L89" i="1"/>
  <c r="M89" i="1" s="1"/>
  <c r="L90" i="1"/>
  <c r="M90" i="1" s="1"/>
  <c r="L92" i="1"/>
  <c r="M92" i="1" s="1"/>
  <c r="L57" i="1"/>
  <c r="M57" i="1" s="1"/>
  <c r="L58" i="1"/>
  <c r="M58" i="1" s="1"/>
  <c r="L59" i="1"/>
  <c r="M59" i="1" s="1"/>
  <c r="L60" i="1"/>
  <c r="M60" i="1" s="1"/>
  <c r="L64" i="1"/>
  <c r="M64" i="1" s="1"/>
  <c r="L65" i="1"/>
  <c r="M65" i="1" s="1"/>
  <c r="L69" i="1"/>
  <c r="M69" i="1"/>
  <c r="L72" i="1"/>
  <c r="M72" i="1" s="1"/>
  <c r="L73" i="1"/>
  <c r="M73" i="1" s="1"/>
  <c r="L74" i="1"/>
  <c r="M74" i="1" s="1"/>
  <c r="J55" i="1"/>
  <c r="L55" i="1" s="1"/>
  <c r="M55" i="1" s="1"/>
  <c r="J56" i="1"/>
  <c r="L56" i="1" s="1"/>
  <c r="M56" i="1" s="1"/>
  <c r="J57" i="1"/>
  <c r="J58" i="1"/>
  <c r="J59" i="1"/>
  <c r="J60" i="1"/>
  <c r="J61" i="1"/>
  <c r="L61" i="1" s="1"/>
  <c r="M61" i="1" s="1"/>
  <c r="J62" i="1"/>
  <c r="L62" i="1" s="1"/>
  <c r="M62" i="1" s="1"/>
  <c r="J63" i="1"/>
  <c r="L63" i="1" s="1"/>
  <c r="M63" i="1" s="1"/>
  <c r="J64" i="1"/>
  <c r="J65" i="1"/>
  <c r="J66" i="1"/>
  <c r="L66" i="1" s="1"/>
  <c r="M66" i="1" s="1"/>
  <c r="J67" i="1"/>
  <c r="L67" i="1" s="1"/>
  <c r="M67" i="1" s="1"/>
  <c r="J68" i="1"/>
  <c r="L68" i="1" s="1"/>
  <c r="M68" i="1" s="1"/>
  <c r="J69" i="1"/>
  <c r="J70" i="1"/>
  <c r="L70" i="1" s="1"/>
  <c r="M70" i="1" s="1"/>
  <c r="J71" i="1"/>
  <c r="L71" i="1" s="1"/>
  <c r="M71" i="1" s="1"/>
  <c r="J72" i="1"/>
  <c r="J73" i="1"/>
  <c r="J74" i="1"/>
  <c r="J75" i="1"/>
  <c r="L75" i="1" s="1"/>
  <c r="M75" i="1" s="1"/>
  <c r="J76" i="1"/>
  <c r="L76" i="1" s="1"/>
  <c r="M76" i="1" s="1"/>
  <c r="J77" i="1"/>
  <c r="L77" i="1" s="1"/>
  <c r="M77" i="1" s="1"/>
  <c r="J78" i="1"/>
  <c r="L78" i="1" s="1"/>
  <c r="M78" i="1" s="1"/>
  <c r="J79" i="1"/>
  <c r="L79" i="1" s="1"/>
  <c r="M79" i="1" s="1"/>
  <c r="J80" i="1"/>
  <c r="L80" i="1" s="1"/>
  <c r="M80" i="1" s="1"/>
  <c r="J81" i="1"/>
  <c r="J82" i="1"/>
  <c r="L82" i="1" s="1"/>
  <c r="M82" i="1" s="1"/>
  <c r="J83" i="1"/>
  <c r="L83" i="1" s="1"/>
  <c r="M83" i="1" s="1"/>
  <c r="J84" i="1"/>
  <c r="L84" i="1" s="1"/>
  <c r="M84" i="1" s="1"/>
  <c r="J85" i="1"/>
  <c r="L85" i="1" s="1"/>
  <c r="M85" i="1" s="1"/>
  <c r="J86" i="1"/>
  <c r="L86" i="1" s="1"/>
  <c r="M86" i="1" s="1"/>
  <c r="J87" i="1"/>
  <c r="L87" i="1" s="1"/>
  <c r="M87" i="1" s="1"/>
  <c r="J88" i="1"/>
  <c r="L88" i="1" s="1"/>
  <c r="M88" i="1" s="1"/>
  <c r="J89" i="1"/>
  <c r="J90" i="1"/>
  <c r="J91" i="1"/>
  <c r="L91" i="1" s="1"/>
  <c r="M91" i="1" s="1"/>
  <c r="J92" i="1"/>
  <c r="J93" i="1"/>
  <c r="L93" i="1" s="1"/>
  <c r="M93" i="1" s="1"/>
  <c r="J94" i="1"/>
  <c r="L94" i="1" s="1"/>
  <c r="M94" i="1" s="1"/>
  <c r="J54" i="1"/>
  <c r="L54" i="1" s="1"/>
  <c r="M54" i="1" s="1"/>
  <c r="J51" i="1"/>
  <c r="L51" i="1" s="1"/>
  <c r="M51" i="1" s="1"/>
  <c r="J46" i="1"/>
  <c r="L46" i="1" s="1"/>
  <c r="M46" i="1" s="1"/>
  <c r="J41" i="1"/>
  <c r="L41" i="1" s="1"/>
  <c r="M41" i="1" s="1"/>
  <c r="J36" i="1"/>
  <c r="L36" i="1" s="1"/>
  <c r="M36" i="1" s="1"/>
  <c r="J31" i="1"/>
  <c r="L31" i="1" s="1"/>
  <c r="M31" i="1" s="1"/>
  <c r="J30" i="1"/>
  <c r="L30" i="1" s="1"/>
  <c r="M30" i="1" s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54" i="1"/>
  <c r="H51" i="1"/>
  <c r="H46" i="1"/>
  <c r="H41" i="1"/>
  <c r="H36" i="1"/>
  <c r="H31" i="1"/>
  <c r="H30" i="1"/>
  <c r="P51" i="1" l="1"/>
  <c r="Q51" i="1"/>
  <c r="J95" i="1"/>
  <c r="M95" i="1"/>
  <c r="F99" i="1" l="1"/>
  <c r="F98" i="1"/>
</calcChain>
</file>

<file path=xl/sharedStrings.xml><?xml version="1.0" encoding="utf-8"?>
<sst xmlns="http://schemas.openxmlformats.org/spreadsheetml/2006/main" count="294" uniqueCount="178">
  <si>
    <t>Lp.</t>
  </si>
  <si>
    <t>Nr poz.
w STWPL</t>
  </si>
  <si>
    <t>Kod czynności do rozliczenia</t>
  </si>
  <si>
    <t>Czynność - opis prac</t>
  </si>
  <si>
    <t>Jedn. miary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</si>
  <si>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</si>
  <si>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</si>
  <si>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</si>
  <si>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</si>
  <si>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</si>
  <si>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</t>
  </si>
  <si>
    <t>CWD-P</t>
  </si>
  <si>
    <t>Całkowity wyrób drewna pilarką</t>
  </si>
  <si>
    <t>M3</t>
  </si>
  <si>
    <t>2</t>
  </si>
  <si>
    <t>CWD-D</t>
  </si>
  <si>
    <t>Całkowity wyrób drewna technologią dowolną</t>
  </si>
  <si>
    <t>19</t>
  </si>
  <si>
    <t>WPOD N</t>
  </si>
  <si>
    <t>Wycinanie podszytów i podrostów (teren równy lub falisty)</t>
  </si>
  <si>
    <t>HA</t>
  </si>
  <si>
    <t>38</t>
  </si>
  <si>
    <t>ROZDR-PP</t>
  </si>
  <si>
    <t>Rozdrabnianie pozostałości drzewnych na całej powierzchni bez mieszania z glebą</t>
  </si>
  <si>
    <t>40</t>
  </si>
  <si>
    <t>ROZDR-PGL</t>
  </si>
  <si>
    <t>Rozdrabnianie pozostałości drzewnych na całej powierzchni wraz z mieszaniem z glebą</t>
  </si>
  <si>
    <t>47</t>
  </si>
  <si>
    <t>OPR-PSPAL</t>
  </si>
  <si>
    <t>Opryski środkami ochrony roślin opryskiwaczem plecakowym z napędem spalinowym</t>
  </si>
  <si>
    <t>77</t>
  </si>
  <si>
    <t>WYK-POGCZ</t>
  </si>
  <si>
    <t>Wyorywanie bruzd pługiem leśnym z pogłębiaczem na powierzchni pow. 0,5 ha</t>
  </si>
  <si>
    <t>KMTR</t>
  </si>
  <si>
    <t>84</t>
  </si>
  <si>
    <t>WYK WAŁK</t>
  </si>
  <si>
    <t>Przygotowanie gleby pługofrezarką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</si>
  <si>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</si>
  <si>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</si>
  <si>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</si>
  <si>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</si>
  <si>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</si>
  <si>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</si>
  <si>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</si>
  <si>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</si>
  <si>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</si>
  <si>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</si>
  <si>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</si>
  <si>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</si>
  <si>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</si>
  <si>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</si>
  <si>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</si>
  <si>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</si>
  <si>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</si>
  <si>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</si>
  <si>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</si>
  <si>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</si>
  <si>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</si>
  <si>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</si>
  <si>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</si>
  <si>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</si>
  <si>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</si>
  <si>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</si>
  <si>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</si>
  <si>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</si>
  <si>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</si>
  <si>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</si>
  <si>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</si>
  <si>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</si>
  <si>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</si>
  <si>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</si>
  <si>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</si>
  <si>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</si>
  <si>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</si>
  <si>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</si>
  <si>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</si>
  <si>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</si>
  <si>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</si>
  <si>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</si>
  <si>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</si>
  <si>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</si>
  <si>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</si>
  <si>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</si>
  <si>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</si>
  <si>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</si>
  <si>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157</t>
  </si>
  <si>
    <t>PUŁF</t>
  </si>
  <si>
    <t>Wykładanie lub zdejmowanie pułapek feromonowych na szkodniki wtórne</t>
  </si>
  <si>
    <t>SZT</t>
  </si>
  <si>
    <t>158</t>
  </si>
  <si>
    <t>PUŁ-RYJ</t>
  </si>
  <si>
    <t>Wykładanie pułapek na ryjkowce - dołki chwytne, wałki itp.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</si>
  <si>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</si>
  <si>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</si>
  <si>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</si>
  <si>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</si>
  <si>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</si>
  <si>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</si>
  <si>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</si>
  <si>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</si>
  <si>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</si>
  <si>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</si>
  <si>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</si>
  <si>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210</t>
  </si>
  <si>
    <t>GODZ MH8</t>
  </si>
  <si>
    <t>Prace wykonywane innym sprzętem mechanicznym</t>
  </si>
  <si>
    <t>538</t>
  </si>
  <si>
    <t>ŻEL-1</t>
  </si>
  <si>
    <t>Żelowanie 1-latek</t>
  </si>
  <si>
    <t>902</t>
  </si>
  <si>
    <t>PPOŻ-PORZ</t>
  </si>
  <si>
    <t>Porządkowanie terenów na pasach ppoż.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</si>
  <si>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</si>
  <si>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</si>
  <si>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</si>
  <si>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</si>
  <si>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</si>
  <si>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</si>
  <si>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</si>
  <si>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</si>
  <si>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</si>
  <si>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</si>
  <si>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</si>
  <si>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</si>
  <si>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</si>
  <si>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</si>
  <si>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</si>
  <si>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</si>
  <si>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</si>
  <si>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</si>
  <si>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</si>
  <si>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</si>
  <si>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</si>
  <si>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</si>
  <si>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</si>
  <si>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</si>
  <si>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</si>
  <si>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</si>
  <si>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</si>
  <si>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</si>
  <si>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</si>
  <si>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</si>
  <si>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</si>
  <si>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</si>
  <si>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</si>
  <si>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</si>
  <si>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</si>
  <si>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</si>
  <si>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</si>
  <si>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135</t>
  </si>
  <si>
    <t>ZAB-MCHRN</t>
  </si>
  <si>
    <t>Zabezpieczenie młodników przed spałowaniem przy użyciu repelentów</t>
  </si>
  <si>
    <t>139</t>
  </si>
  <si>
    <t>ZAB-OSŁON</t>
  </si>
  <si>
    <t>Zabezpieczanie drzewek przed spałowaniem osłonkami</t>
  </si>
  <si>
    <t>140</t>
  </si>
  <si>
    <t>ZAB-OSŁZD</t>
  </si>
  <si>
    <t>Zdejmowanie osłonek z drzewek zabezpieczonych przed spałowaniem</t>
  </si>
  <si>
    <t>141</t>
  </si>
  <si>
    <t>ZAB-UPAL</t>
  </si>
  <si>
    <t>Zabezpieczenie drzewek przed zwierzyną palikami</t>
  </si>
  <si>
    <t>147</t>
  </si>
  <si>
    <t>GRODZ-ZUL</t>
  </si>
  <si>
    <t>Grodzenie upraw przed zwierzyną siatką z materiałów Wykonawcy</t>
  </si>
  <si>
    <t>154</t>
  </si>
  <si>
    <t>PUŁ-WT</t>
  </si>
  <si>
    <t>Wykładanie pułapek na szkodniki wtórne</t>
  </si>
  <si>
    <t>155</t>
  </si>
  <si>
    <t>KOR-P</t>
  </si>
  <si>
    <t>Korowanie pułapek i niszczenie kory</t>
  </si>
  <si>
    <t>156</t>
  </si>
  <si>
    <t>KOR-NISZ</t>
  </si>
  <si>
    <t>Niszczenie kory po korowaniu pułapek</t>
  </si>
  <si>
    <t>211</t>
  </si>
  <si>
    <t>GODZ MH23</t>
  </si>
  <si>
    <t>Odpowiadając na ogłoszenie o przetargu nieograniczonym na „Wykonywanie usług z zakresu gospodarki leśnej na terenie Nadleśnictwa Świerklaniec w latach 2026-2029 -umowa ramowa''  składamy niniejszym ofertę na pakiet 1 tego zamówienia:</t>
  </si>
  <si>
    <t>Ilość - plan 2026r</t>
  </si>
  <si>
    <t>szacunkowa ilość 2026-2029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</si>
</sst>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0"/>
      <color rgb="FF000000"/>
      <name val="Arial"/>
    </font>
    <font>
      <sz val="11"/>
      <color rgb="FF9C5700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sz val="8"/>
      <name val="Arial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5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horizontal="left"/>
    </xf>
    <xf numFmtId="49" fontId="1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 wrapText="1"/>
    </xf>
    <xf numFmtId="39" fontId="1" fillId="2" borderId="0" xfId="0" applyNumberFormat="1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right" vertical="center"/>
    </xf>
    <xf numFmtId="9" fontId="1" fillId="2" borderId="5" xfId="1" applyFont="1" applyFill="1" applyBorder="1" applyAlignment="1">
      <alignment horizontal="center" vertical="center"/>
    </xf>
    <xf numFmtId="9" fontId="1" fillId="2" borderId="1" xfId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left" vertical="center" wrapText="1"/>
    </xf>
    <xf numFmtId="39" fontId="12" fillId="2" borderId="1" xfId="0" applyNumberFormat="1" applyFont="1" applyFill="1" applyBorder="1" applyAlignment="1">
      <alignment horizontal="right" vertical="center"/>
    </xf>
    <xf numFmtId="9" fontId="12" fillId="2" borderId="5" xfId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left"/>
    </xf>
    <xf numFmtId="0" fontId="14" fillId="0" borderId="1" xfId="0" applyFont="1" applyBorder="1" applyAlignment="1">
      <alignment horizontal="center" vertical="center"/>
    </xf>
    <xf numFmtId="39" fontId="14" fillId="0" borderId="1" xfId="0" applyNumberFormat="1" applyFont="1" applyBorder="1" applyAlignment="1">
      <alignment horizontal="right" vertical="center"/>
    </xf>
    <xf numFmtId="9" fontId="14" fillId="0" borderId="5" xfId="1" applyFont="1" applyFill="1" applyBorder="1" applyAlignment="1">
      <alignment horizontal="center" vertical="center"/>
    </xf>
    <xf numFmtId="2" fontId="14" fillId="0" borderId="1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/>
    </xf>
    <xf numFmtId="49" fontId="14" fillId="0" borderId="1" xfId="0" applyNumberFormat="1" applyFont="1" applyBorder="1" applyAlignment="1">
      <alignment horizontal="left" vertical="center" wrapText="1"/>
    </xf>
    <xf numFmtId="9" fontId="14" fillId="0" borderId="1" xfId="1" applyFont="1" applyFill="1" applyBorder="1" applyAlignment="1">
      <alignment horizontal="center" vertical="center"/>
    </xf>
    <xf numFmtId="9" fontId="12" fillId="2" borderId="1" xfId="1" applyFont="1" applyFill="1" applyBorder="1" applyAlignment="1">
      <alignment horizontal="center" vertical="center"/>
    </xf>
    <xf numFmtId="9" fontId="15" fillId="0" borderId="0" xfId="1" applyFont="1" applyAlignment="1">
      <alignment horizontal="center"/>
    </xf>
    <xf numFmtId="49" fontId="14" fillId="0" borderId="1" xfId="2" applyNumberFormat="1" applyFont="1" applyFill="1" applyBorder="1" applyAlignment="1">
      <alignment horizontal="center" vertical="center"/>
    </xf>
    <xf numFmtId="49" fontId="14" fillId="0" borderId="1" xfId="2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39" fontId="4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164" fontId="0" fillId="0" borderId="0" xfId="0" applyNumberFormat="1"/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</cellXfs>
  <cellStyles count="3">
    <cellStyle name="Neutralny" xfId="2" builtinId="2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39"/>
  <sheetViews>
    <sheetView tabSelected="1" topLeftCell="A16" workbookViewId="0">
      <selection activeCell="B16" sqref="B1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8" width="10" customWidth="1"/>
    <col min="9" max="9" width="11.140625" customWidth="1"/>
    <col min="10" max="10" width="12.7109375" customWidth="1"/>
    <col min="11" max="11" width="6.85546875" customWidth="1"/>
    <col min="12" max="12" width="9.5703125" customWidth="1"/>
    <col min="13" max="13" width="14" customWidth="1"/>
    <col min="14" max="14" width="3.5703125" customWidth="1"/>
    <col min="15" max="15" width="0.7109375" customWidth="1"/>
    <col min="16" max="16" width="0.5703125" customWidth="1"/>
    <col min="17" max="17" width="0.140625" customWidth="1"/>
  </cols>
  <sheetData>
    <row r="1" spans="2:17" s="1" customFormat="1" ht="5.25" customHeight="1" x14ac:dyDescent="0.2"/>
    <row r="2" spans="2:17" s="1" customFormat="1" ht="17.100000000000001" customHeight="1" x14ac:dyDescent="0.2">
      <c r="K2" s="53" t="s">
        <v>122</v>
      </c>
      <c r="L2" s="53"/>
      <c r="M2" s="53"/>
      <c r="N2" s="53"/>
      <c r="O2" s="53"/>
      <c r="P2" s="53"/>
      <c r="Q2" s="53"/>
    </row>
    <row r="3" spans="2:17" s="1" customFormat="1" ht="28.7" customHeight="1" x14ac:dyDescent="0.2"/>
    <row r="4" spans="2:17" s="1" customFormat="1" ht="2.65" customHeight="1" x14ac:dyDescent="0.2">
      <c r="B4" s="47"/>
      <c r="C4" s="47"/>
      <c r="D4" s="47"/>
      <c r="E4" s="47"/>
    </row>
    <row r="5" spans="2:17" s="1" customFormat="1" ht="28.7" customHeight="1" x14ac:dyDescent="0.2"/>
    <row r="6" spans="2:17" s="1" customFormat="1" ht="2.65" customHeight="1" x14ac:dyDescent="0.2">
      <c r="B6" s="47"/>
      <c r="C6" s="47"/>
      <c r="D6" s="47"/>
      <c r="E6" s="47"/>
    </row>
    <row r="7" spans="2:17" s="1" customFormat="1" ht="28.7" customHeight="1" x14ac:dyDescent="0.2"/>
    <row r="8" spans="2:17" s="1" customFormat="1" ht="5.25" customHeight="1" x14ac:dyDescent="0.2">
      <c r="B8" s="47"/>
      <c r="C8" s="47"/>
      <c r="D8" s="47"/>
      <c r="E8" s="47"/>
    </row>
    <row r="9" spans="2:17" s="1" customFormat="1" ht="4.3499999999999996" customHeight="1" x14ac:dyDescent="0.2"/>
    <row r="10" spans="2:17" s="1" customFormat="1" ht="6.95" customHeight="1" x14ac:dyDescent="0.2">
      <c r="B10" s="49" t="s">
        <v>123</v>
      </c>
      <c r="C10" s="49"/>
      <c r="D10" s="49"/>
      <c r="E10" s="49"/>
    </row>
    <row r="11" spans="2:17" s="1" customFormat="1" ht="12.2" customHeight="1" x14ac:dyDescent="0.2">
      <c r="B11" s="49"/>
      <c r="C11" s="49"/>
      <c r="D11" s="49"/>
      <c r="E11" s="49"/>
      <c r="I11" s="48" t="s">
        <v>124</v>
      </c>
      <c r="J11" s="48"/>
      <c r="K11" s="48"/>
      <c r="L11" s="48"/>
      <c r="M11" s="48"/>
      <c r="N11" s="48"/>
      <c r="O11" s="48"/>
      <c r="P11" s="48"/>
    </row>
    <row r="12" spans="2:17" s="1" customFormat="1" ht="7.9" customHeight="1" x14ac:dyDescent="0.2">
      <c r="I12" s="48"/>
      <c r="J12" s="48"/>
      <c r="K12" s="48"/>
      <c r="L12" s="48"/>
      <c r="M12" s="48"/>
      <c r="N12" s="48"/>
      <c r="O12" s="48"/>
      <c r="P12" s="48"/>
    </row>
    <row r="13" spans="2:17" s="1" customFormat="1" ht="20.25" customHeight="1" x14ac:dyDescent="0.2"/>
    <row r="14" spans="2:17" s="1" customFormat="1" ht="24" customHeight="1" x14ac:dyDescent="0.2">
      <c r="F14" s="54" t="s">
        <v>125</v>
      </c>
      <c r="G14" s="54"/>
      <c r="H14" s="54"/>
      <c r="I14" s="54"/>
      <c r="J14" s="54"/>
    </row>
    <row r="15" spans="2:17" s="1" customFormat="1" ht="43.15" customHeight="1" x14ac:dyDescent="0.2"/>
    <row r="16" spans="2:17" s="1" customFormat="1" ht="20.85" customHeight="1" x14ac:dyDescent="0.2">
      <c r="C16" s="42" t="s">
        <v>126</v>
      </c>
      <c r="D16" s="42"/>
      <c r="E16" s="42"/>
    </row>
    <row r="17" spans="2:14" s="1" customFormat="1" ht="2.65" customHeight="1" x14ac:dyDescent="0.2"/>
    <row r="18" spans="2:14" s="1" customFormat="1" ht="20.85" customHeight="1" x14ac:dyDescent="0.2">
      <c r="C18" s="42" t="s">
        <v>127</v>
      </c>
      <c r="D18" s="42"/>
      <c r="E18" s="42"/>
    </row>
    <row r="19" spans="2:14" s="1" customFormat="1" ht="2.65" customHeight="1" x14ac:dyDescent="0.2"/>
    <row r="20" spans="2:14" s="1" customFormat="1" ht="20.85" customHeight="1" x14ac:dyDescent="0.2">
      <c r="C20" s="42" t="s">
        <v>128</v>
      </c>
      <c r="D20" s="42"/>
      <c r="E20" s="42"/>
    </row>
    <row r="21" spans="2:14" s="1" customFormat="1" ht="2.65" customHeight="1" x14ac:dyDescent="0.2"/>
    <row r="22" spans="2:14" s="1" customFormat="1" ht="20.85" customHeight="1" x14ac:dyDescent="0.2">
      <c r="C22" s="42" t="s">
        <v>129</v>
      </c>
      <c r="D22" s="42"/>
      <c r="E22" s="42"/>
    </row>
    <row r="23" spans="2:14" s="1" customFormat="1" ht="34.700000000000003" customHeight="1" x14ac:dyDescent="0.2"/>
    <row r="24" spans="2:14" s="1" customFormat="1" ht="50.1" customHeight="1" x14ac:dyDescent="0.2">
      <c r="B24" s="40" t="s">
        <v>175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2:14" s="1" customFormat="1" ht="2.65" customHeight="1" x14ac:dyDescent="0.2"/>
    <row r="26" spans="2:14" s="1" customFormat="1" ht="60.75" customHeight="1" x14ac:dyDescent="0.2">
      <c r="B26" s="39" t="s">
        <v>130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</row>
    <row r="27" spans="2:14" s="1" customFormat="1" ht="18.2" customHeight="1" x14ac:dyDescent="0.2">
      <c r="B27" s="42" t="s">
        <v>131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2:14" s="1" customFormat="1" ht="5.25" customHeight="1" x14ac:dyDescent="0.2"/>
    <row r="29" spans="2:14" s="1" customFormat="1" ht="35.6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176</v>
      </c>
      <c r="H29" s="4" t="s">
        <v>177</v>
      </c>
      <c r="I29" s="4" t="s">
        <v>5</v>
      </c>
      <c r="J29" s="3" t="s">
        <v>6</v>
      </c>
      <c r="K29" s="4" t="s">
        <v>7</v>
      </c>
      <c r="L29" s="4" t="s">
        <v>8</v>
      </c>
      <c r="M29" s="3" t="s">
        <v>9</v>
      </c>
    </row>
    <row r="30" spans="2:14" s="1" customFormat="1" ht="19.7" customHeight="1" x14ac:dyDescent="0.2">
      <c r="B30" s="5">
        <v>1</v>
      </c>
      <c r="C30" s="6" t="s">
        <v>10</v>
      </c>
      <c r="D30" s="6" t="s">
        <v>11</v>
      </c>
      <c r="E30" s="7" t="s">
        <v>12</v>
      </c>
      <c r="F30" s="6" t="s">
        <v>13</v>
      </c>
      <c r="G30" s="8">
        <v>790</v>
      </c>
      <c r="H30" s="8">
        <f>G30*4</f>
        <v>3160</v>
      </c>
      <c r="I30" s="8"/>
      <c r="J30" s="8">
        <f>I30*H30</f>
        <v>0</v>
      </c>
      <c r="K30" s="18">
        <v>0.08</v>
      </c>
      <c r="L30" s="9">
        <f>J30*K30</f>
        <v>0</v>
      </c>
      <c r="M30" s="9">
        <f>L30+J30</f>
        <v>0</v>
      </c>
    </row>
    <row r="31" spans="2:14" s="1" customFormat="1" ht="19.7" customHeight="1" x14ac:dyDescent="0.2">
      <c r="B31" s="5">
        <v>2</v>
      </c>
      <c r="C31" s="6" t="s">
        <v>14</v>
      </c>
      <c r="D31" s="6" t="s">
        <v>15</v>
      </c>
      <c r="E31" s="7" t="s">
        <v>16</v>
      </c>
      <c r="F31" s="6" t="s">
        <v>13</v>
      </c>
      <c r="G31" s="8">
        <v>14831</v>
      </c>
      <c r="H31" s="8">
        <f>G31*4</f>
        <v>59324</v>
      </c>
      <c r="I31" s="8"/>
      <c r="J31" s="8">
        <f>I31*H31</f>
        <v>0</v>
      </c>
      <c r="K31" s="19">
        <v>0.08</v>
      </c>
      <c r="L31" s="9">
        <f>J31*K31</f>
        <v>0</v>
      </c>
      <c r="M31" s="9">
        <f>L31+J31</f>
        <v>0</v>
      </c>
    </row>
    <row r="32" spans="2:14" s="1" customFormat="1" ht="3.2" customHeight="1" x14ac:dyDescent="0.2"/>
    <row r="33" spans="2:13" s="1" customFormat="1" ht="18.2" customHeight="1" x14ac:dyDescent="0.2">
      <c r="B33" s="42" t="s">
        <v>132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2:13" s="1" customFormat="1" ht="5.25" customHeight="1" x14ac:dyDescent="0.2"/>
    <row r="35" spans="2:13" s="1" customFormat="1" ht="35.65" customHeight="1" x14ac:dyDescent="0.2">
      <c r="B35" s="2" t="s">
        <v>0</v>
      </c>
      <c r="C35" s="3" t="s">
        <v>1</v>
      </c>
      <c r="D35" s="4" t="s">
        <v>2</v>
      </c>
      <c r="E35" s="4" t="s">
        <v>3</v>
      </c>
      <c r="F35" s="4" t="s">
        <v>4</v>
      </c>
      <c r="G35" s="4" t="s">
        <v>176</v>
      </c>
      <c r="H35" s="4" t="s">
        <v>177</v>
      </c>
      <c r="I35" s="4" t="s">
        <v>5</v>
      </c>
      <c r="J35" s="3" t="s">
        <v>6</v>
      </c>
      <c r="K35" s="4" t="s">
        <v>7</v>
      </c>
      <c r="L35" s="4" t="s">
        <v>8</v>
      </c>
      <c r="M35" s="3" t="s">
        <v>9</v>
      </c>
    </row>
    <row r="36" spans="2:13" s="1" customFormat="1" ht="19.7" customHeight="1" x14ac:dyDescent="0.2">
      <c r="B36" s="5">
        <v>3</v>
      </c>
      <c r="C36" s="6" t="s">
        <v>14</v>
      </c>
      <c r="D36" s="6" t="s">
        <v>15</v>
      </c>
      <c r="E36" s="7" t="s">
        <v>16</v>
      </c>
      <c r="F36" s="6" t="s">
        <v>13</v>
      </c>
      <c r="G36" s="8">
        <v>907</v>
      </c>
      <c r="H36" s="8">
        <f>G36*4</f>
        <v>3628</v>
      </c>
      <c r="I36" s="8"/>
      <c r="J36" s="8">
        <f>I36*H36</f>
        <v>0</v>
      </c>
      <c r="K36" s="18">
        <v>0.08</v>
      </c>
      <c r="L36" s="9">
        <f>J36*K36</f>
        <v>0</v>
      </c>
      <c r="M36" s="9">
        <f>L36+J36</f>
        <v>0</v>
      </c>
    </row>
    <row r="37" spans="2:13" s="1" customFormat="1" ht="3.2" customHeight="1" x14ac:dyDescent="0.2"/>
    <row r="38" spans="2:13" s="1" customFormat="1" ht="18.2" customHeight="1" x14ac:dyDescent="0.2">
      <c r="B38" s="42" t="s">
        <v>133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2:13" s="1" customFormat="1" ht="5.25" customHeight="1" x14ac:dyDescent="0.2"/>
    <row r="40" spans="2:13" s="1" customFormat="1" ht="35.65" customHeight="1" x14ac:dyDescent="0.2">
      <c r="B40" s="2" t="s">
        <v>0</v>
      </c>
      <c r="C40" s="3" t="s">
        <v>1</v>
      </c>
      <c r="D40" s="4" t="s">
        <v>2</v>
      </c>
      <c r="E40" s="4" t="s">
        <v>3</v>
      </c>
      <c r="F40" s="4" t="s">
        <v>4</v>
      </c>
      <c r="G40" s="4" t="s">
        <v>176</v>
      </c>
      <c r="H40" s="4" t="s">
        <v>177</v>
      </c>
      <c r="I40" s="4" t="s">
        <v>5</v>
      </c>
      <c r="J40" s="3" t="s">
        <v>6</v>
      </c>
      <c r="K40" s="4" t="s">
        <v>7</v>
      </c>
      <c r="L40" s="4" t="s">
        <v>8</v>
      </c>
      <c r="M40" s="3" t="s">
        <v>9</v>
      </c>
    </row>
    <row r="41" spans="2:13" s="1" customFormat="1" ht="19.7" customHeight="1" x14ac:dyDescent="0.2">
      <c r="B41" s="5">
        <v>4</v>
      </c>
      <c r="C41" s="6" t="s">
        <v>14</v>
      </c>
      <c r="D41" s="6" t="s">
        <v>15</v>
      </c>
      <c r="E41" s="7" t="s">
        <v>16</v>
      </c>
      <c r="F41" s="6" t="s">
        <v>13</v>
      </c>
      <c r="G41" s="8">
        <v>7086</v>
      </c>
      <c r="H41" s="8">
        <f>G41*4</f>
        <v>28344</v>
      </c>
      <c r="I41" s="8"/>
      <c r="J41" s="8">
        <f>I41*H41</f>
        <v>0</v>
      </c>
      <c r="K41" s="18">
        <v>0.08</v>
      </c>
      <c r="L41" s="9">
        <f>J41*K41</f>
        <v>0</v>
      </c>
      <c r="M41" s="9">
        <f>L41+J41</f>
        <v>0</v>
      </c>
    </row>
    <row r="42" spans="2:13" s="1" customFormat="1" ht="3.2" customHeight="1" x14ac:dyDescent="0.2"/>
    <row r="43" spans="2:13" s="1" customFormat="1" ht="18.2" customHeight="1" x14ac:dyDescent="0.2">
      <c r="B43" s="42" t="s">
        <v>134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2:13" s="1" customFormat="1" ht="5.25" customHeight="1" x14ac:dyDescent="0.2"/>
    <row r="45" spans="2:13" s="1" customFormat="1" ht="35.65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176</v>
      </c>
      <c r="H45" s="4" t="s">
        <v>177</v>
      </c>
      <c r="I45" s="4" t="s">
        <v>5</v>
      </c>
      <c r="J45" s="3" t="s">
        <v>6</v>
      </c>
      <c r="K45" s="4" t="s">
        <v>7</v>
      </c>
      <c r="L45" s="4" t="s">
        <v>8</v>
      </c>
      <c r="M45" s="3" t="s">
        <v>9</v>
      </c>
    </row>
    <row r="46" spans="2:13" s="1" customFormat="1" ht="19.7" customHeight="1" x14ac:dyDescent="0.2">
      <c r="B46" s="5">
        <v>5</v>
      </c>
      <c r="C46" s="6" t="s">
        <v>14</v>
      </c>
      <c r="D46" s="6" t="s">
        <v>15</v>
      </c>
      <c r="E46" s="7" t="s">
        <v>16</v>
      </c>
      <c r="F46" s="6" t="s">
        <v>13</v>
      </c>
      <c r="G46" s="8">
        <v>909</v>
      </c>
      <c r="H46" s="8">
        <f>G46*4</f>
        <v>3636</v>
      </c>
      <c r="I46" s="8"/>
      <c r="J46" s="8">
        <f>I46*H46</f>
        <v>0</v>
      </c>
      <c r="K46" s="18">
        <v>0.08</v>
      </c>
      <c r="L46" s="9">
        <f>J46*K46</f>
        <v>0</v>
      </c>
      <c r="M46" s="9">
        <f>L46+J46</f>
        <v>0</v>
      </c>
    </row>
    <row r="47" spans="2:13" s="1" customFormat="1" ht="3.2" customHeight="1" x14ac:dyDescent="0.2"/>
    <row r="48" spans="2:13" s="1" customFormat="1" ht="18.2" customHeight="1" x14ac:dyDescent="0.2">
      <c r="B48" s="42" t="s">
        <v>135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  <row r="49" spans="2:17" s="1" customFormat="1" ht="5.25" customHeight="1" x14ac:dyDescent="0.2"/>
    <row r="50" spans="2:17" s="1" customFormat="1" ht="35.6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176</v>
      </c>
      <c r="H50" s="4" t="s">
        <v>177</v>
      </c>
      <c r="I50" s="4" t="s">
        <v>5</v>
      </c>
      <c r="J50" s="3" t="s">
        <v>6</v>
      </c>
      <c r="K50" s="4" t="s">
        <v>7</v>
      </c>
      <c r="L50" s="4" t="s">
        <v>8</v>
      </c>
      <c r="M50" s="3" t="s">
        <v>9</v>
      </c>
    </row>
    <row r="51" spans="2:17" s="1" customFormat="1" ht="19.7" customHeight="1" x14ac:dyDescent="0.2">
      <c r="B51" s="5">
        <v>6</v>
      </c>
      <c r="C51" s="6" t="s">
        <v>14</v>
      </c>
      <c r="D51" s="6" t="s">
        <v>15</v>
      </c>
      <c r="E51" s="7" t="s">
        <v>16</v>
      </c>
      <c r="F51" s="6" t="s">
        <v>13</v>
      </c>
      <c r="G51" s="8">
        <v>1170</v>
      </c>
      <c r="H51" s="8">
        <f>G51*4</f>
        <v>4680</v>
      </c>
      <c r="I51" s="8"/>
      <c r="J51" s="8">
        <f>I51*H51</f>
        <v>0</v>
      </c>
      <c r="K51" s="18">
        <v>0.08</v>
      </c>
      <c r="L51" s="9">
        <f>J51*K51</f>
        <v>0</v>
      </c>
      <c r="M51" s="9">
        <f>L51+J51</f>
        <v>0</v>
      </c>
      <c r="P51" s="10">
        <f>J51+J46+J41+J36+J31+J30</f>
        <v>0</v>
      </c>
      <c r="Q51" s="10">
        <f>M51+M46+M41+M36+M31+M30</f>
        <v>0</v>
      </c>
    </row>
    <row r="52" spans="2:17" s="1" customFormat="1" ht="9" customHeight="1" x14ac:dyDescent="0.2"/>
    <row r="53" spans="2:17" s="1" customFormat="1" ht="35.65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176</v>
      </c>
      <c r="H53" s="4" t="s">
        <v>177</v>
      </c>
      <c r="I53" s="4" t="s">
        <v>5</v>
      </c>
      <c r="J53" s="3" t="s">
        <v>6</v>
      </c>
      <c r="K53" s="4" t="s">
        <v>7</v>
      </c>
      <c r="L53" s="4" t="s">
        <v>8</v>
      </c>
      <c r="M53" s="3" t="s">
        <v>9</v>
      </c>
    </row>
    <row r="54" spans="2:17" s="26" customFormat="1" ht="19.7" customHeight="1" x14ac:dyDescent="0.2">
      <c r="B54" s="21">
        <v>7</v>
      </c>
      <c r="C54" s="11" t="s">
        <v>17</v>
      </c>
      <c r="D54" s="11" t="s">
        <v>18</v>
      </c>
      <c r="E54" s="22" t="s">
        <v>19</v>
      </c>
      <c r="F54" s="11" t="s">
        <v>20</v>
      </c>
      <c r="G54" s="23">
        <v>16.03</v>
      </c>
      <c r="H54" s="23">
        <f>G54*4</f>
        <v>64.12</v>
      </c>
      <c r="I54" s="23"/>
      <c r="J54" s="23">
        <f>I54*H54</f>
        <v>0</v>
      </c>
      <c r="K54" s="24">
        <v>0.08</v>
      </c>
      <c r="L54" s="25">
        <f>J54*K54</f>
        <v>0</v>
      </c>
      <c r="M54" s="25">
        <f>L54+J54</f>
        <v>0</v>
      </c>
    </row>
    <row r="55" spans="2:17" s="26" customFormat="1" ht="28.7" customHeight="1" x14ac:dyDescent="0.2">
      <c r="B55" s="21">
        <v>8</v>
      </c>
      <c r="C55" s="11" t="s">
        <v>21</v>
      </c>
      <c r="D55" s="11" t="s">
        <v>22</v>
      </c>
      <c r="E55" s="22" t="s">
        <v>23</v>
      </c>
      <c r="F55" s="11" t="s">
        <v>20</v>
      </c>
      <c r="G55" s="23">
        <v>27.23</v>
      </c>
      <c r="H55" s="23">
        <f t="shared" ref="H55:H94" si="0">G55*4</f>
        <v>108.92</v>
      </c>
      <c r="I55" s="23"/>
      <c r="J55" s="23">
        <f t="shared" ref="J55:J94" si="1">I55*H55</f>
        <v>0</v>
      </c>
      <c r="K55" s="24">
        <v>0.08</v>
      </c>
      <c r="L55" s="25">
        <f t="shared" ref="L55:M74" si="2">J55*K55</f>
        <v>0</v>
      </c>
      <c r="M55" s="25">
        <f t="shared" ref="M55:M73" si="3">L55+J55</f>
        <v>0</v>
      </c>
    </row>
    <row r="56" spans="2:17" s="26" customFormat="1" ht="28.7" customHeight="1" x14ac:dyDescent="0.2">
      <c r="B56" s="21">
        <v>9</v>
      </c>
      <c r="C56" s="11" t="s">
        <v>24</v>
      </c>
      <c r="D56" s="11" t="s">
        <v>25</v>
      </c>
      <c r="E56" s="22" t="s">
        <v>26</v>
      </c>
      <c r="F56" s="11" t="s">
        <v>20</v>
      </c>
      <c r="G56" s="23">
        <v>21.76</v>
      </c>
      <c r="H56" s="23">
        <f t="shared" si="0"/>
        <v>87.04</v>
      </c>
      <c r="I56" s="23"/>
      <c r="J56" s="23">
        <f t="shared" si="1"/>
        <v>0</v>
      </c>
      <c r="K56" s="24">
        <v>0.08</v>
      </c>
      <c r="L56" s="25">
        <f t="shared" si="2"/>
        <v>0</v>
      </c>
      <c r="M56" s="25">
        <f t="shared" si="3"/>
        <v>0</v>
      </c>
    </row>
    <row r="57" spans="2:17" s="26" customFormat="1" ht="28.7" customHeight="1" x14ac:dyDescent="0.2">
      <c r="B57" s="21">
        <v>10</v>
      </c>
      <c r="C57" s="11" t="s">
        <v>27</v>
      </c>
      <c r="D57" s="11" t="s">
        <v>28</v>
      </c>
      <c r="E57" s="22" t="s">
        <v>29</v>
      </c>
      <c r="F57" s="11" t="s">
        <v>20</v>
      </c>
      <c r="G57" s="23">
        <v>23.68</v>
      </c>
      <c r="H57" s="23">
        <f t="shared" si="0"/>
        <v>94.72</v>
      </c>
      <c r="I57" s="23"/>
      <c r="J57" s="23">
        <f t="shared" si="1"/>
        <v>0</v>
      </c>
      <c r="K57" s="24">
        <v>0.08</v>
      </c>
      <c r="L57" s="25">
        <f t="shared" si="2"/>
        <v>0</v>
      </c>
      <c r="M57" s="25">
        <f t="shared" si="3"/>
        <v>0</v>
      </c>
    </row>
    <row r="58" spans="2:17" s="26" customFormat="1" ht="28.7" customHeight="1" x14ac:dyDescent="0.2">
      <c r="B58" s="21">
        <v>11</v>
      </c>
      <c r="C58" s="11" t="s">
        <v>30</v>
      </c>
      <c r="D58" s="11" t="s">
        <v>31</v>
      </c>
      <c r="E58" s="22" t="s">
        <v>32</v>
      </c>
      <c r="F58" s="11" t="s">
        <v>33</v>
      </c>
      <c r="G58" s="23">
        <v>47.37</v>
      </c>
      <c r="H58" s="23">
        <f t="shared" si="0"/>
        <v>189.48</v>
      </c>
      <c r="I58" s="23"/>
      <c r="J58" s="23">
        <f t="shared" si="1"/>
        <v>0</v>
      </c>
      <c r="K58" s="24">
        <v>0.08</v>
      </c>
      <c r="L58" s="25">
        <f t="shared" si="2"/>
        <v>0</v>
      </c>
      <c r="M58" s="25">
        <f t="shared" si="3"/>
        <v>0</v>
      </c>
    </row>
    <row r="59" spans="2:17" s="26" customFormat="1" ht="19.7" customHeight="1" x14ac:dyDescent="0.2">
      <c r="B59" s="21">
        <v>12</v>
      </c>
      <c r="C59" s="11" t="s">
        <v>34</v>
      </c>
      <c r="D59" s="11" t="s">
        <v>35</v>
      </c>
      <c r="E59" s="22" t="s">
        <v>36</v>
      </c>
      <c r="F59" s="11" t="s">
        <v>33</v>
      </c>
      <c r="G59" s="23">
        <v>254.96</v>
      </c>
      <c r="H59" s="23">
        <f t="shared" si="0"/>
        <v>1019.84</v>
      </c>
      <c r="I59" s="23"/>
      <c r="J59" s="23">
        <f t="shared" si="1"/>
        <v>0</v>
      </c>
      <c r="K59" s="24">
        <v>0.08</v>
      </c>
      <c r="L59" s="25">
        <f t="shared" si="2"/>
        <v>0</v>
      </c>
      <c r="M59" s="25">
        <f t="shared" si="3"/>
        <v>0</v>
      </c>
    </row>
    <row r="60" spans="2:17" s="26" customFormat="1" ht="19.7" customHeight="1" x14ac:dyDescent="0.2">
      <c r="B60" s="21">
        <v>13</v>
      </c>
      <c r="C60" s="11" t="s">
        <v>37</v>
      </c>
      <c r="D60" s="11" t="s">
        <v>38</v>
      </c>
      <c r="E60" s="22" t="s">
        <v>39</v>
      </c>
      <c r="F60" s="11" t="s">
        <v>40</v>
      </c>
      <c r="G60" s="23">
        <v>365.85</v>
      </c>
      <c r="H60" s="23">
        <f t="shared" si="0"/>
        <v>1463.4</v>
      </c>
      <c r="I60" s="23"/>
      <c r="J60" s="23">
        <f t="shared" si="1"/>
        <v>0</v>
      </c>
      <c r="K60" s="24">
        <v>0.08</v>
      </c>
      <c r="L60" s="25">
        <f t="shared" si="2"/>
        <v>0</v>
      </c>
      <c r="M60" s="25">
        <f t="shared" si="3"/>
        <v>0</v>
      </c>
    </row>
    <row r="61" spans="2:17" s="26" customFormat="1" ht="19.7" customHeight="1" x14ac:dyDescent="0.2">
      <c r="B61" s="21">
        <v>14</v>
      </c>
      <c r="C61" s="11" t="s">
        <v>41</v>
      </c>
      <c r="D61" s="11" t="s">
        <v>42</v>
      </c>
      <c r="E61" s="22" t="s">
        <v>43</v>
      </c>
      <c r="F61" s="11" t="s">
        <v>40</v>
      </c>
      <c r="G61" s="23">
        <v>16.34</v>
      </c>
      <c r="H61" s="23">
        <f t="shared" si="0"/>
        <v>65.36</v>
      </c>
      <c r="I61" s="23"/>
      <c r="J61" s="23">
        <f t="shared" si="1"/>
        <v>0</v>
      </c>
      <c r="K61" s="24">
        <v>0.08</v>
      </c>
      <c r="L61" s="25">
        <f t="shared" si="2"/>
        <v>0</v>
      </c>
      <c r="M61" s="25">
        <f t="shared" si="3"/>
        <v>0</v>
      </c>
    </row>
    <row r="62" spans="2:17" s="26" customFormat="1" ht="28.7" customHeight="1" x14ac:dyDescent="0.2">
      <c r="B62" s="21">
        <v>15</v>
      </c>
      <c r="C62" s="11" t="s">
        <v>44</v>
      </c>
      <c r="D62" s="11" t="s">
        <v>45</v>
      </c>
      <c r="E62" s="22" t="s">
        <v>46</v>
      </c>
      <c r="F62" s="11" t="s">
        <v>40</v>
      </c>
      <c r="G62" s="23">
        <v>18.100000000000001</v>
      </c>
      <c r="H62" s="23">
        <f t="shared" si="0"/>
        <v>72.400000000000006</v>
      </c>
      <c r="I62" s="23"/>
      <c r="J62" s="23">
        <f t="shared" si="1"/>
        <v>0</v>
      </c>
      <c r="K62" s="24">
        <v>0.08</v>
      </c>
      <c r="L62" s="25">
        <f t="shared" si="2"/>
        <v>0</v>
      </c>
      <c r="M62" s="25">
        <f t="shared" si="3"/>
        <v>0</v>
      </c>
    </row>
    <row r="63" spans="2:17" s="26" customFormat="1" ht="19.7" customHeight="1" x14ac:dyDescent="0.2">
      <c r="B63" s="21">
        <v>16</v>
      </c>
      <c r="C63" s="11" t="s">
        <v>47</v>
      </c>
      <c r="D63" s="11" t="s">
        <v>48</v>
      </c>
      <c r="E63" s="22" t="s">
        <v>49</v>
      </c>
      <c r="F63" s="11" t="s">
        <v>40</v>
      </c>
      <c r="G63" s="23">
        <v>400.29</v>
      </c>
      <c r="H63" s="23">
        <f t="shared" si="0"/>
        <v>1601.16</v>
      </c>
      <c r="I63" s="23"/>
      <c r="J63" s="23">
        <f t="shared" si="1"/>
        <v>0</v>
      </c>
      <c r="K63" s="24">
        <v>0.08</v>
      </c>
      <c r="L63" s="25">
        <f t="shared" si="2"/>
        <v>0</v>
      </c>
      <c r="M63" s="25">
        <f t="shared" si="3"/>
        <v>0</v>
      </c>
    </row>
    <row r="64" spans="2:17" s="26" customFormat="1" ht="28.7" customHeight="1" x14ac:dyDescent="0.2">
      <c r="B64" s="21">
        <v>17</v>
      </c>
      <c r="C64" s="11" t="s">
        <v>50</v>
      </c>
      <c r="D64" s="11" t="s">
        <v>51</v>
      </c>
      <c r="E64" s="22" t="s">
        <v>52</v>
      </c>
      <c r="F64" s="11" t="s">
        <v>20</v>
      </c>
      <c r="G64" s="23">
        <v>48</v>
      </c>
      <c r="H64" s="23">
        <f t="shared" si="0"/>
        <v>192</v>
      </c>
      <c r="I64" s="23"/>
      <c r="J64" s="23">
        <f t="shared" si="1"/>
        <v>0</v>
      </c>
      <c r="K64" s="24">
        <v>0.08</v>
      </c>
      <c r="L64" s="25">
        <f t="shared" si="2"/>
        <v>0</v>
      </c>
      <c r="M64" s="25">
        <f t="shared" si="3"/>
        <v>0</v>
      </c>
    </row>
    <row r="65" spans="2:13" s="26" customFormat="1" ht="28.7" customHeight="1" x14ac:dyDescent="0.2">
      <c r="B65" s="21">
        <v>18</v>
      </c>
      <c r="C65" s="11" t="s">
        <v>53</v>
      </c>
      <c r="D65" s="11" t="s">
        <v>54</v>
      </c>
      <c r="E65" s="22" t="s">
        <v>55</v>
      </c>
      <c r="F65" s="11" t="s">
        <v>20</v>
      </c>
      <c r="G65" s="23">
        <v>15</v>
      </c>
      <c r="H65" s="23">
        <f t="shared" si="0"/>
        <v>60</v>
      </c>
      <c r="I65" s="23"/>
      <c r="J65" s="23">
        <f t="shared" si="1"/>
        <v>0</v>
      </c>
      <c r="K65" s="24">
        <v>0.08</v>
      </c>
      <c r="L65" s="25">
        <f t="shared" si="2"/>
        <v>0</v>
      </c>
      <c r="M65" s="25">
        <f t="shared" si="3"/>
        <v>0</v>
      </c>
    </row>
    <row r="66" spans="2:13" s="26" customFormat="1" ht="28.7" customHeight="1" x14ac:dyDescent="0.2">
      <c r="B66" s="21">
        <v>19</v>
      </c>
      <c r="C66" s="11" t="s">
        <v>56</v>
      </c>
      <c r="D66" s="11" t="s">
        <v>57</v>
      </c>
      <c r="E66" s="22" t="s">
        <v>58</v>
      </c>
      <c r="F66" s="11" t="s">
        <v>20</v>
      </c>
      <c r="G66" s="23">
        <v>2</v>
      </c>
      <c r="H66" s="23">
        <f t="shared" si="0"/>
        <v>8</v>
      </c>
      <c r="I66" s="23"/>
      <c r="J66" s="23">
        <f t="shared" si="1"/>
        <v>0</v>
      </c>
      <c r="K66" s="24">
        <v>0.08</v>
      </c>
      <c r="L66" s="25">
        <f t="shared" si="2"/>
        <v>0</v>
      </c>
      <c r="M66" s="25">
        <f t="shared" si="3"/>
        <v>0</v>
      </c>
    </row>
    <row r="67" spans="2:13" s="26" customFormat="1" ht="19.7" customHeight="1" x14ac:dyDescent="0.2">
      <c r="B67" s="21">
        <v>20</v>
      </c>
      <c r="C67" s="11" t="s">
        <v>59</v>
      </c>
      <c r="D67" s="11" t="s">
        <v>60</v>
      </c>
      <c r="E67" s="22" t="s">
        <v>61</v>
      </c>
      <c r="F67" s="11" t="s">
        <v>20</v>
      </c>
      <c r="G67" s="23">
        <v>27.23</v>
      </c>
      <c r="H67" s="23">
        <f t="shared" si="0"/>
        <v>108.92</v>
      </c>
      <c r="I67" s="23"/>
      <c r="J67" s="23">
        <f t="shared" si="1"/>
        <v>0</v>
      </c>
      <c r="K67" s="24">
        <v>0.08</v>
      </c>
      <c r="L67" s="25">
        <f t="shared" si="2"/>
        <v>0</v>
      </c>
      <c r="M67" s="25">
        <f t="shared" si="3"/>
        <v>0</v>
      </c>
    </row>
    <row r="68" spans="2:13" s="26" customFormat="1" ht="19.7" customHeight="1" x14ac:dyDescent="0.2">
      <c r="B68" s="21">
        <v>21</v>
      </c>
      <c r="C68" s="11" t="s">
        <v>62</v>
      </c>
      <c r="D68" s="11" t="s">
        <v>63</v>
      </c>
      <c r="E68" s="22" t="s">
        <v>64</v>
      </c>
      <c r="F68" s="11" t="s">
        <v>20</v>
      </c>
      <c r="G68" s="23">
        <v>20.97</v>
      </c>
      <c r="H68" s="23">
        <f t="shared" si="0"/>
        <v>83.88</v>
      </c>
      <c r="I68" s="23"/>
      <c r="J68" s="23">
        <f t="shared" si="1"/>
        <v>0</v>
      </c>
      <c r="K68" s="24">
        <v>0.08</v>
      </c>
      <c r="L68" s="25">
        <f t="shared" si="2"/>
        <v>0</v>
      </c>
      <c r="M68" s="25">
        <f t="shared" si="3"/>
        <v>0</v>
      </c>
    </row>
    <row r="69" spans="2:13" s="26" customFormat="1" ht="19.7" customHeight="1" x14ac:dyDescent="0.2">
      <c r="B69" s="21">
        <v>22</v>
      </c>
      <c r="C69" s="11" t="s">
        <v>65</v>
      </c>
      <c r="D69" s="11" t="s">
        <v>66</v>
      </c>
      <c r="E69" s="22" t="s">
        <v>67</v>
      </c>
      <c r="F69" s="11" t="s">
        <v>20</v>
      </c>
      <c r="G69" s="23">
        <v>48.54</v>
      </c>
      <c r="H69" s="23">
        <f t="shared" si="0"/>
        <v>194.16</v>
      </c>
      <c r="I69" s="23"/>
      <c r="J69" s="23">
        <f t="shared" si="1"/>
        <v>0</v>
      </c>
      <c r="K69" s="24">
        <v>0.08</v>
      </c>
      <c r="L69" s="25">
        <f t="shared" si="2"/>
        <v>0</v>
      </c>
      <c r="M69" s="25">
        <f t="shared" si="3"/>
        <v>0</v>
      </c>
    </row>
    <row r="70" spans="2:13" s="26" customFormat="1" ht="28.7" customHeight="1" x14ac:dyDescent="0.2">
      <c r="B70" s="21">
        <v>23</v>
      </c>
      <c r="C70" s="11" t="s">
        <v>68</v>
      </c>
      <c r="D70" s="11" t="s">
        <v>69</v>
      </c>
      <c r="E70" s="22" t="s">
        <v>70</v>
      </c>
      <c r="F70" s="11" t="s">
        <v>20</v>
      </c>
      <c r="G70" s="23">
        <v>41.24</v>
      </c>
      <c r="H70" s="23">
        <f t="shared" si="0"/>
        <v>164.96</v>
      </c>
      <c r="I70" s="23"/>
      <c r="J70" s="23">
        <f t="shared" si="1"/>
        <v>0</v>
      </c>
      <c r="K70" s="24">
        <v>0.08</v>
      </c>
      <c r="L70" s="25">
        <f t="shared" si="2"/>
        <v>0</v>
      </c>
      <c r="M70" s="25">
        <f t="shared" si="3"/>
        <v>0</v>
      </c>
    </row>
    <row r="71" spans="2:13" s="31" customFormat="1" ht="28.7" customHeight="1" x14ac:dyDescent="0.2">
      <c r="B71" s="27">
        <v>24</v>
      </c>
      <c r="C71" s="36" t="s">
        <v>149</v>
      </c>
      <c r="D71" s="36" t="s">
        <v>150</v>
      </c>
      <c r="E71" s="37" t="s">
        <v>151</v>
      </c>
      <c r="F71" s="20" t="s">
        <v>40</v>
      </c>
      <c r="G71" s="28">
        <v>0.01</v>
      </c>
      <c r="H71" s="28">
        <f t="shared" si="0"/>
        <v>0.04</v>
      </c>
      <c r="I71" s="28"/>
      <c r="J71" s="28">
        <f t="shared" si="1"/>
        <v>0</v>
      </c>
      <c r="K71" s="29">
        <v>0.08</v>
      </c>
      <c r="L71" s="30">
        <f t="shared" si="2"/>
        <v>0</v>
      </c>
      <c r="M71" s="30">
        <f t="shared" si="3"/>
        <v>0</v>
      </c>
    </row>
    <row r="72" spans="2:13" s="31" customFormat="1" ht="28.7" customHeight="1" x14ac:dyDescent="0.2">
      <c r="B72" s="27">
        <v>25</v>
      </c>
      <c r="C72" s="36" t="s">
        <v>152</v>
      </c>
      <c r="D72" s="36" t="s">
        <v>153</v>
      </c>
      <c r="E72" s="37" t="s">
        <v>154</v>
      </c>
      <c r="F72" s="20" t="s">
        <v>40</v>
      </c>
      <c r="G72" s="28">
        <v>0.01</v>
      </c>
      <c r="H72" s="28">
        <f t="shared" si="0"/>
        <v>0.04</v>
      </c>
      <c r="I72" s="28"/>
      <c r="J72" s="28">
        <f t="shared" si="1"/>
        <v>0</v>
      </c>
      <c r="K72" s="29">
        <v>0.08</v>
      </c>
      <c r="L72" s="30">
        <f t="shared" si="2"/>
        <v>0</v>
      </c>
      <c r="M72" s="30">
        <f t="shared" si="3"/>
        <v>0</v>
      </c>
    </row>
    <row r="73" spans="2:13" s="31" customFormat="1" ht="28.7" customHeight="1" x14ac:dyDescent="0.2">
      <c r="B73" s="27">
        <v>26</v>
      </c>
      <c r="C73" s="36" t="s">
        <v>155</v>
      </c>
      <c r="D73" s="36" t="s">
        <v>156</v>
      </c>
      <c r="E73" s="37" t="s">
        <v>157</v>
      </c>
      <c r="F73" s="20" t="s">
        <v>40</v>
      </c>
      <c r="G73" s="28">
        <v>0.01</v>
      </c>
      <c r="H73" s="28">
        <f t="shared" si="0"/>
        <v>0.04</v>
      </c>
      <c r="I73" s="28"/>
      <c r="J73" s="28">
        <f t="shared" si="1"/>
        <v>0</v>
      </c>
      <c r="K73" s="29">
        <v>0.08</v>
      </c>
      <c r="L73" s="30">
        <f t="shared" si="2"/>
        <v>0</v>
      </c>
      <c r="M73" s="30">
        <f t="shared" si="3"/>
        <v>0</v>
      </c>
    </row>
    <row r="74" spans="2:13" s="31" customFormat="1" ht="28.7" customHeight="1" x14ac:dyDescent="0.2">
      <c r="B74" s="27">
        <v>27</v>
      </c>
      <c r="C74" s="36" t="s">
        <v>158</v>
      </c>
      <c r="D74" s="36" t="s">
        <v>159</v>
      </c>
      <c r="E74" s="37" t="s">
        <v>160</v>
      </c>
      <c r="F74" s="20" t="s">
        <v>40</v>
      </c>
      <c r="G74" s="28">
        <v>0.01</v>
      </c>
      <c r="H74" s="28">
        <f t="shared" si="0"/>
        <v>0.04</v>
      </c>
      <c r="I74" s="28"/>
      <c r="J74" s="28">
        <f t="shared" si="1"/>
        <v>0</v>
      </c>
      <c r="K74" s="29">
        <v>0.08</v>
      </c>
      <c r="L74" s="30">
        <f t="shared" si="2"/>
        <v>0</v>
      </c>
      <c r="M74" s="30">
        <f t="shared" si="2"/>
        <v>0</v>
      </c>
    </row>
    <row r="75" spans="2:13" s="31" customFormat="1" ht="19.7" customHeight="1" x14ac:dyDescent="0.2">
      <c r="B75" s="27">
        <v>28</v>
      </c>
      <c r="C75" s="20" t="s">
        <v>71</v>
      </c>
      <c r="D75" s="20" t="s">
        <v>72</v>
      </c>
      <c r="E75" s="32" t="s">
        <v>73</v>
      </c>
      <c r="F75" s="20" t="s">
        <v>74</v>
      </c>
      <c r="G75" s="28">
        <v>13.5</v>
      </c>
      <c r="H75" s="28">
        <f t="shared" si="0"/>
        <v>54</v>
      </c>
      <c r="I75" s="28"/>
      <c r="J75" s="28">
        <f t="shared" si="1"/>
        <v>0</v>
      </c>
      <c r="K75" s="33">
        <v>0.23</v>
      </c>
      <c r="L75" s="30">
        <f t="shared" ref="L75:L94" si="4">J75*K75</f>
        <v>0</v>
      </c>
      <c r="M75" s="30">
        <f t="shared" ref="M75:M94" si="5">K75*L75</f>
        <v>0</v>
      </c>
    </row>
    <row r="76" spans="2:13" s="31" customFormat="1" ht="19.7" customHeight="1" x14ac:dyDescent="0.2">
      <c r="B76" s="27">
        <v>29</v>
      </c>
      <c r="C76" s="20" t="s">
        <v>75</v>
      </c>
      <c r="D76" s="20" t="s">
        <v>76</v>
      </c>
      <c r="E76" s="32" t="s">
        <v>77</v>
      </c>
      <c r="F76" s="20" t="s">
        <v>74</v>
      </c>
      <c r="G76" s="28">
        <v>9.5</v>
      </c>
      <c r="H76" s="28">
        <f t="shared" si="0"/>
        <v>38</v>
      </c>
      <c r="I76" s="28"/>
      <c r="J76" s="28">
        <f t="shared" si="1"/>
        <v>0</v>
      </c>
      <c r="K76" s="33">
        <v>0.23</v>
      </c>
      <c r="L76" s="30">
        <f t="shared" si="4"/>
        <v>0</v>
      </c>
      <c r="M76" s="30">
        <f t="shared" si="5"/>
        <v>0</v>
      </c>
    </row>
    <row r="77" spans="2:13" s="31" customFormat="1" ht="30.75" customHeight="1" x14ac:dyDescent="0.2">
      <c r="B77" s="27">
        <v>30</v>
      </c>
      <c r="C77" s="36" t="s">
        <v>161</v>
      </c>
      <c r="D77" s="36" t="s">
        <v>162</v>
      </c>
      <c r="E77" s="37" t="s">
        <v>163</v>
      </c>
      <c r="F77" s="20" t="s">
        <v>74</v>
      </c>
      <c r="G77" s="28">
        <v>1</v>
      </c>
      <c r="H77" s="28">
        <f t="shared" si="0"/>
        <v>4</v>
      </c>
      <c r="I77" s="28"/>
      <c r="J77" s="28">
        <f t="shared" si="1"/>
        <v>0</v>
      </c>
      <c r="K77" s="33">
        <v>0.23</v>
      </c>
      <c r="L77" s="30">
        <f t="shared" si="4"/>
        <v>0</v>
      </c>
      <c r="M77" s="30">
        <f t="shared" si="5"/>
        <v>0</v>
      </c>
    </row>
    <row r="78" spans="2:13" s="31" customFormat="1" ht="19.7" customHeight="1" x14ac:dyDescent="0.2">
      <c r="B78" s="27">
        <v>31</v>
      </c>
      <c r="C78" s="20" t="s">
        <v>78</v>
      </c>
      <c r="D78" s="20" t="s">
        <v>79</v>
      </c>
      <c r="E78" s="32" t="s">
        <v>80</v>
      </c>
      <c r="F78" s="20" t="s">
        <v>74</v>
      </c>
      <c r="G78" s="28">
        <v>36.869999999999997</v>
      </c>
      <c r="H78" s="28">
        <f t="shared" si="0"/>
        <v>147.47999999999999</v>
      </c>
      <c r="I78" s="28"/>
      <c r="J78" s="28">
        <f t="shared" si="1"/>
        <v>0</v>
      </c>
      <c r="K78" s="33">
        <v>0.23</v>
      </c>
      <c r="L78" s="30">
        <f t="shared" si="4"/>
        <v>0</v>
      </c>
      <c r="M78" s="30">
        <f t="shared" si="5"/>
        <v>0</v>
      </c>
    </row>
    <row r="79" spans="2:13" s="31" customFormat="1" ht="19.7" customHeight="1" x14ac:dyDescent="0.2">
      <c r="B79" s="27">
        <v>32</v>
      </c>
      <c r="C79" s="20" t="s">
        <v>81</v>
      </c>
      <c r="D79" s="20" t="s">
        <v>82</v>
      </c>
      <c r="E79" s="32" t="s">
        <v>83</v>
      </c>
      <c r="F79" s="20" t="s">
        <v>84</v>
      </c>
      <c r="G79" s="28">
        <v>250</v>
      </c>
      <c r="H79" s="28">
        <f t="shared" si="0"/>
        <v>1000</v>
      </c>
      <c r="I79" s="28"/>
      <c r="J79" s="28">
        <f t="shared" si="1"/>
        <v>0</v>
      </c>
      <c r="K79" s="33">
        <v>0.23</v>
      </c>
      <c r="L79" s="30">
        <f t="shared" si="4"/>
        <v>0</v>
      </c>
      <c r="M79" s="30">
        <f t="shared" si="5"/>
        <v>0</v>
      </c>
    </row>
    <row r="80" spans="2:13" s="31" customFormat="1" ht="19.7" customHeight="1" x14ac:dyDescent="0.2">
      <c r="B80" s="27">
        <v>33</v>
      </c>
      <c r="C80" s="36" t="s">
        <v>164</v>
      </c>
      <c r="D80" s="36" t="s">
        <v>165</v>
      </c>
      <c r="E80" s="37" t="s">
        <v>166</v>
      </c>
      <c r="F80" s="20" t="s">
        <v>88</v>
      </c>
      <c r="G80" s="28">
        <v>1</v>
      </c>
      <c r="H80" s="28">
        <f t="shared" si="0"/>
        <v>4</v>
      </c>
      <c r="I80" s="28"/>
      <c r="J80" s="28">
        <f t="shared" si="1"/>
        <v>0</v>
      </c>
      <c r="K80" s="33">
        <v>0.08</v>
      </c>
      <c r="L80" s="30">
        <f t="shared" si="4"/>
        <v>0</v>
      </c>
      <c r="M80" s="30">
        <f t="shared" si="5"/>
        <v>0</v>
      </c>
    </row>
    <row r="81" spans="2:13" s="31" customFormat="1" ht="19.7" customHeight="1" x14ac:dyDescent="0.2">
      <c r="B81" s="27">
        <v>34</v>
      </c>
      <c r="C81" s="36" t="s">
        <v>167</v>
      </c>
      <c r="D81" s="36" t="s">
        <v>168</v>
      </c>
      <c r="E81" s="37" t="s">
        <v>169</v>
      </c>
      <c r="F81" s="20" t="s">
        <v>13</v>
      </c>
      <c r="G81" s="28">
        <v>1</v>
      </c>
      <c r="H81" s="28">
        <f t="shared" si="0"/>
        <v>4</v>
      </c>
      <c r="I81" s="28"/>
      <c r="J81" s="28">
        <f t="shared" si="1"/>
        <v>0</v>
      </c>
      <c r="K81" s="33">
        <v>0.08</v>
      </c>
      <c r="L81" s="30">
        <f t="shared" si="4"/>
        <v>0</v>
      </c>
      <c r="M81" s="30">
        <f t="shared" si="5"/>
        <v>0</v>
      </c>
    </row>
    <row r="82" spans="2:13" s="31" customFormat="1" ht="19.7" customHeight="1" x14ac:dyDescent="0.2">
      <c r="B82" s="27">
        <v>35</v>
      </c>
      <c r="C82" s="36" t="s">
        <v>170</v>
      </c>
      <c r="D82" s="36" t="s">
        <v>171</v>
      </c>
      <c r="E82" s="37" t="s">
        <v>172</v>
      </c>
      <c r="F82" s="20" t="s">
        <v>13</v>
      </c>
      <c r="G82" s="28">
        <v>1</v>
      </c>
      <c r="H82" s="28">
        <f t="shared" si="0"/>
        <v>4</v>
      </c>
      <c r="I82" s="28"/>
      <c r="J82" s="28">
        <f t="shared" si="1"/>
        <v>0</v>
      </c>
      <c r="K82" s="33">
        <v>0.08</v>
      </c>
      <c r="L82" s="30">
        <f t="shared" si="4"/>
        <v>0</v>
      </c>
      <c r="M82" s="30">
        <f t="shared" si="5"/>
        <v>0</v>
      </c>
    </row>
    <row r="83" spans="2:13" s="26" customFormat="1" ht="28.7" customHeight="1" x14ac:dyDescent="0.2">
      <c r="B83" s="21">
        <v>36</v>
      </c>
      <c r="C83" s="11" t="s">
        <v>85</v>
      </c>
      <c r="D83" s="11" t="s">
        <v>86</v>
      </c>
      <c r="E83" s="22" t="s">
        <v>87</v>
      </c>
      <c r="F83" s="11" t="s">
        <v>88</v>
      </c>
      <c r="G83" s="23">
        <v>12</v>
      </c>
      <c r="H83" s="23">
        <f t="shared" si="0"/>
        <v>48</v>
      </c>
      <c r="I83" s="23"/>
      <c r="J83" s="23">
        <f t="shared" si="1"/>
        <v>0</v>
      </c>
      <c r="K83" s="34">
        <v>0.08</v>
      </c>
      <c r="L83" s="25">
        <f t="shared" si="4"/>
        <v>0</v>
      </c>
      <c r="M83" s="25">
        <f t="shared" si="5"/>
        <v>0</v>
      </c>
    </row>
    <row r="84" spans="2:13" s="26" customFormat="1" ht="19.7" customHeight="1" x14ac:dyDescent="0.2">
      <c r="B84" s="21">
        <v>37</v>
      </c>
      <c r="C84" s="11" t="s">
        <v>89</v>
      </c>
      <c r="D84" s="11" t="s">
        <v>90</v>
      </c>
      <c r="E84" s="22" t="s">
        <v>91</v>
      </c>
      <c r="F84" s="11" t="s">
        <v>88</v>
      </c>
      <c r="G84" s="23">
        <v>2310</v>
      </c>
      <c r="H84" s="23">
        <f t="shared" si="0"/>
        <v>9240</v>
      </c>
      <c r="I84" s="23"/>
      <c r="J84" s="23">
        <f t="shared" si="1"/>
        <v>0</v>
      </c>
      <c r="K84" s="34">
        <v>0.08</v>
      </c>
      <c r="L84" s="25">
        <f t="shared" si="4"/>
        <v>0</v>
      </c>
      <c r="M84" s="25">
        <f t="shared" si="5"/>
        <v>0</v>
      </c>
    </row>
    <row r="85" spans="2:13" s="26" customFormat="1" ht="19.7" customHeight="1" x14ac:dyDescent="0.2">
      <c r="B85" s="21">
        <v>38</v>
      </c>
      <c r="C85" s="11" t="s">
        <v>92</v>
      </c>
      <c r="D85" s="11" t="s">
        <v>93</v>
      </c>
      <c r="E85" s="22" t="s">
        <v>94</v>
      </c>
      <c r="F85" s="11" t="s">
        <v>88</v>
      </c>
      <c r="G85" s="23">
        <v>12</v>
      </c>
      <c r="H85" s="23">
        <f t="shared" si="0"/>
        <v>48</v>
      </c>
      <c r="I85" s="23"/>
      <c r="J85" s="23">
        <f t="shared" si="1"/>
        <v>0</v>
      </c>
      <c r="K85" s="34">
        <v>0.08</v>
      </c>
      <c r="L85" s="25">
        <f t="shared" si="4"/>
        <v>0</v>
      </c>
      <c r="M85" s="25">
        <f t="shared" si="5"/>
        <v>0</v>
      </c>
    </row>
    <row r="86" spans="2:13" s="26" customFormat="1" ht="19.7" customHeight="1" x14ac:dyDescent="0.2">
      <c r="B86" s="21">
        <v>39</v>
      </c>
      <c r="C86" s="11" t="s">
        <v>95</v>
      </c>
      <c r="D86" s="11" t="s">
        <v>96</v>
      </c>
      <c r="E86" s="22" t="s">
        <v>97</v>
      </c>
      <c r="F86" s="11" t="s">
        <v>84</v>
      </c>
      <c r="G86" s="23">
        <v>478</v>
      </c>
      <c r="H86" s="23">
        <f t="shared" si="0"/>
        <v>1912</v>
      </c>
      <c r="I86" s="23"/>
      <c r="J86" s="23">
        <f t="shared" si="1"/>
        <v>0</v>
      </c>
      <c r="K86" s="34">
        <v>0.08</v>
      </c>
      <c r="L86" s="25">
        <f t="shared" si="4"/>
        <v>0</v>
      </c>
      <c r="M86" s="25">
        <f t="shared" si="5"/>
        <v>0</v>
      </c>
    </row>
    <row r="87" spans="2:13" s="26" customFormat="1" ht="19.7" customHeight="1" x14ac:dyDescent="0.2">
      <c r="B87" s="21">
        <v>40</v>
      </c>
      <c r="C87" s="11" t="s">
        <v>98</v>
      </c>
      <c r="D87" s="11" t="s">
        <v>99</v>
      </c>
      <c r="E87" s="22" t="s">
        <v>97</v>
      </c>
      <c r="F87" s="11" t="s">
        <v>84</v>
      </c>
      <c r="G87" s="23">
        <v>146</v>
      </c>
      <c r="H87" s="23">
        <f t="shared" si="0"/>
        <v>584</v>
      </c>
      <c r="I87" s="23"/>
      <c r="J87" s="23">
        <f t="shared" si="1"/>
        <v>0</v>
      </c>
      <c r="K87" s="34">
        <v>0.23</v>
      </c>
      <c r="L87" s="25">
        <f t="shared" si="4"/>
        <v>0</v>
      </c>
      <c r="M87" s="25">
        <f t="shared" si="5"/>
        <v>0</v>
      </c>
    </row>
    <row r="88" spans="2:13" s="26" customFormat="1" ht="19.7" customHeight="1" x14ac:dyDescent="0.2">
      <c r="B88" s="21">
        <v>41</v>
      </c>
      <c r="C88" s="11" t="s">
        <v>100</v>
      </c>
      <c r="D88" s="11" t="s">
        <v>101</v>
      </c>
      <c r="E88" s="22" t="s">
        <v>102</v>
      </c>
      <c r="F88" s="11" t="s">
        <v>84</v>
      </c>
      <c r="G88" s="23">
        <v>1</v>
      </c>
      <c r="H88" s="23">
        <f t="shared" si="0"/>
        <v>4</v>
      </c>
      <c r="I88" s="23"/>
      <c r="J88" s="23">
        <f t="shared" si="1"/>
        <v>0</v>
      </c>
      <c r="K88" s="35">
        <v>0.08</v>
      </c>
      <c r="L88" s="25">
        <f t="shared" si="4"/>
        <v>0</v>
      </c>
      <c r="M88" s="25">
        <f t="shared" si="5"/>
        <v>0</v>
      </c>
    </row>
    <row r="89" spans="2:13" s="26" customFormat="1" ht="19.7" customHeight="1" x14ac:dyDescent="0.2">
      <c r="B89" s="21">
        <v>42</v>
      </c>
      <c r="C89" s="11" t="s">
        <v>103</v>
      </c>
      <c r="D89" s="11" t="s">
        <v>104</v>
      </c>
      <c r="E89" s="22" t="s">
        <v>105</v>
      </c>
      <c r="F89" s="11" t="s">
        <v>84</v>
      </c>
      <c r="G89" s="23">
        <v>49.02</v>
      </c>
      <c r="H89" s="23">
        <f t="shared" si="0"/>
        <v>196.08</v>
      </c>
      <c r="I89" s="23"/>
      <c r="J89" s="23">
        <f t="shared" si="1"/>
        <v>0</v>
      </c>
      <c r="K89" s="34">
        <v>0.08</v>
      </c>
      <c r="L89" s="25">
        <f t="shared" si="4"/>
        <v>0</v>
      </c>
      <c r="M89" s="25">
        <f t="shared" si="5"/>
        <v>0</v>
      </c>
    </row>
    <row r="90" spans="2:13" s="31" customFormat="1" ht="28.5" customHeight="1" x14ac:dyDescent="0.2">
      <c r="B90" s="27">
        <v>43</v>
      </c>
      <c r="C90" s="36" t="s">
        <v>173</v>
      </c>
      <c r="D90" s="36" t="s">
        <v>174</v>
      </c>
      <c r="E90" s="37" t="s">
        <v>105</v>
      </c>
      <c r="F90" s="20" t="s">
        <v>84</v>
      </c>
      <c r="G90" s="28">
        <v>1</v>
      </c>
      <c r="H90" s="28">
        <f t="shared" si="0"/>
        <v>4</v>
      </c>
      <c r="I90" s="28"/>
      <c r="J90" s="28">
        <f t="shared" si="1"/>
        <v>0</v>
      </c>
      <c r="K90" s="33">
        <v>0.23</v>
      </c>
      <c r="L90" s="30">
        <f t="shared" si="4"/>
        <v>0</v>
      </c>
      <c r="M90" s="30">
        <f t="shared" si="5"/>
        <v>0</v>
      </c>
    </row>
    <row r="91" spans="2:13" s="26" customFormat="1" ht="19.7" customHeight="1" x14ac:dyDescent="0.2">
      <c r="B91" s="21">
        <v>44</v>
      </c>
      <c r="C91" s="11" t="s">
        <v>106</v>
      </c>
      <c r="D91" s="11" t="s">
        <v>107</v>
      </c>
      <c r="E91" s="22" t="s">
        <v>108</v>
      </c>
      <c r="F91" s="11" t="s">
        <v>40</v>
      </c>
      <c r="G91" s="23">
        <v>206.6</v>
      </c>
      <c r="H91" s="23">
        <f t="shared" si="0"/>
        <v>826.4</v>
      </c>
      <c r="I91" s="23"/>
      <c r="J91" s="23">
        <f t="shared" si="1"/>
        <v>0</v>
      </c>
      <c r="K91" s="34">
        <v>0.08</v>
      </c>
      <c r="L91" s="25">
        <f t="shared" si="4"/>
        <v>0</v>
      </c>
      <c r="M91" s="25">
        <f t="shared" si="5"/>
        <v>0</v>
      </c>
    </row>
    <row r="92" spans="2:13" s="26" customFormat="1" ht="19.7" customHeight="1" x14ac:dyDescent="0.2">
      <c r="B92" s="21">
        <v>45</v>
      </c>
      <c r="C92" s="11" t="s">
        <v>109</v>
      </c>
      <c r="D92" s="11" t="s">
        <v>110</v>
      </c>
      <c r="E92" s="22" t="s">
        <v>111</v>
      </c>
      <c r="F92" s="11" t="s">
        <v>20</v>
      </c>
      <c r="G92" s="23">
        <v>5.2</v>
      </c>
      <c r="H92" s="23">
        <f t="shared" si="0"/>
        <v>20.8</v>
      </c>
      <c r="I92" s="23"/>
      <c r="J92" s="23">
        <f t="shared" si="1"/>
        <v>0</v>
      </c>
      <c r="K92" s="34">
        <v>0.08</v>
      </c>
      <c r="L92" s="25">
        <f t="shared" si="4"/>
        <v>0</v>
      </c>
      <c r="M92" s="25">
        <f t="shared" si="5"/>
        <v>0</v>
      </c>
    </row>
    <row r="93" spans="2:13" s="26" customFormat="1" ht="19.7" customHeight="1" x14ac:dyDescent="0.2">
      <c r="B93" s="21">
        <v>46</v>
      </c>
      <c r="C93" s="11" t="s">
        <v>112</v>
      </c>
      <c r="D93" s="11" t="s">
        <v>113</v>
      </c>
      <c r="E93" s="22" t="s">
        <v>97</v>
      </c>
      <c r="F93" s="11" t="s">
        <v>84</v>
      </c>
      <c r="G93" s="23">
        <v>34.32</v>
      </c>
      <c r="H93" s="23">
        <f t="shared" si="0"/>
        <v>137.28</v>
      </c>
      <c r="I93" s="23"/>
      <c r="J93" s="23">
        <f t="shared" si="1"/>
        <v>0</v>
      </c>
      <c r="K93" s="34">
        <v>0.08</v>
      </c>
      <c r="L93" s="25">
        <f t="shared" si="4"/>
        <v>0</v>
      </c>
      <c r="M93" s="25">
        <f t="shared" si="5"/>
        <v>0</v>
      </c>
    </row>
    <row r="94" spans="2:13" s="26" customFormat="1" ht="19.7" customHeight="1" x14ac:dyDescent="0.2">
      <c r="B94" s="21">
        <v>47</v>
      </c>
      <c r="C94" s="11" t="s">
        <v>114</v>
      </c>
      <c r="D94" s="11" t="s">
        <v>115</v>
      </c>
      <c r="E94" s="22" t="s">
        <v>105</v>
      </c>
      <c r="F94" s="11" t="s">
        <v>84</v>
      </c>
      <c r="G94" s="23">
        <v>6.69</v>
      </c>
      <c r="H94" s="23">
        <f t="shared" si="0"/>
        <v>26.76</v>
      </c>
      <c r="I94" s="23"/>
      <c r="J94" s="23">
        <f t="shared" si="1"/>
        <v>0</v>
      </c>
      <c r="K94" s="34">
        <v>0.08</v>
      </c>
      <c r="L94" s="25">
        <f t="shared" si="4"/>
        <v>0</v>
      </c>
      <c r="M94" s="25">
        <f t="shared" si="5"/>
        <v>0</v>
      </c>
    </row>
    <row r="95" spans="2:13" s="1" customFormat="1" ht="19.7" customHeight="1" x14ac:dyDescent="0.2">
      <c r="B95" s="12"/>
      <c r="C95" s="13"/>
      <c r="D95" s="13"/>
      <c r="E95" s="14"/>
      <c r="F95" s="13"/>
      <c r="G95" s="15"/>
      <c r="H95" s="15"/>
      <c r="I95" s="15"/>
      <c r="J95" s="15">
        <f>SUM(J54:J94)</f>
        <v>0</v>
      </c>
      <c r="K95" s="16"/>
      <c r="L95" s="17"/>
      <c r="M95" s="17">
        <f>SUM(M54:M94)</f>
        <v>0</v>
      </c>
    </row>
    <row r="96" spans="2:13" s="1" customFormat="1" ht="19.7" customHeight="1" x14ac:dyDescent="0.2">
      <c r="B96" s="12"/>
      <c r="C96" s="13"/>
      <c r="D96" s="13"/>
      <c r="E96" s="14"/>
      <c r="F96" s="13"/>
      <c r="G96" s="15"/>
      <c r="H96" s="15"/>
      <c r="I96" s="15"/>
      <c r="J96" s="15"/>
      <c r="K96" s="16"/>
      <c r="L96" s="17"/>
      <c r="M96" s="17"/>
    </row>
    <row r="97" spans="2:14" s="1" customFormat="1" ht="55.9" customHeight="1" x14ac:dyDescent="0.2"/>
    <row r="98" spans="2:14" s="1" customFormat="1" ht="21.4" customHeight="1" x14ac:dyDescent="0.2">
      <c r="B98" s="43" t="s">
        <v>116</v>
      </c>
      <c r="C98" s="43"/>
      <c r="D98" s="43"/>
      <c r="E98" s="43"/>
      <c r="F98" s="44">
        <f>J95+P51</f>
        <v>0</v>
      </c>
      <c r="G98" s="44"/>
      <c r="H98" s="44"/>
      <c r="I98" s="44"/>
      <c r="J98" s="44"/>
      <c r="K98" s="44"/>
      <c r="L98" s="44"/>
      <c r="M98" s="44"/>
    </row>
    <row r="99" spans="2:14" s="1" customFormat="1" ht="21.4" customHeight="1" x14ac:dyDescent="0.2">
      <c r="B99" s="43" t="s">
        <v>117</v>
      </c>
      <c r="C99" s="43"/>
      <c r="D99" s="43"/>
      <c r="E99" s="43"/>
      <c r="F99" s="50">
        <f>M95+Q51</f>
        <v>0</v>
      </c>
      <c r="G99" s="51"/>
      <c r="H99" s="51"/>
      <c r="I99" s="51"/>
      <c r="J99" s="51"/>
      <c r="K99" s="51"/>
      <c r="L99" s="51"/>
      <c r="M99" s="51"/>
    </row>
    <row r="100" spans="2:14" s="1" customFormat="1" ht="28.7" customHeight="1" x14ac:dyDescent="0.2"/>
    <row r="101" spans="2:14" s="1" customFormat="1" ht="3.2" customHeight="1" x14ac:dyDescent="0.2"/>
    <row r="102" spans="2:14" s="1" customFormat="1" ht="19.7" customHeight="1" x14ac:dyDescent="0.2"/>
    <row r="103" spans="2:14" s="1" customFormat="1" ht="82.5" customHeight="1" x14ac:dyDescent="0.2">
      <c r="B103" s="39" t="s">
        <v>136</v>
      </c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</row>
    <row r="104" spans="2:14" s="1" customFormat="1" ht="12" x14ac:dyDescent="0.2"/>
    <row r="105" spans="2:14" s="1" customFormat="1" ht="14.25" x14ac:dyDescent="0.2">
      <c r="B105" s="39" t="s">
        <v>137</v>
      </c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</row>
    <row r="106" spans="2:14" s="1" customFormat="1" ht="12" x14ac:dyDescent="0.2"/>
    <row r="107" spans="2:14" s="1" customFormat="1" ht="142.5" customHeight="1" x14ac:dyDescent="0.2">
      <c r="B107" s="39" t="s">
        <v>138</v>
      </c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</row>
    <row r="108" spans="2:14" s="1" customFormat="1" ht="5.25" customHeight="1" x14ac:dyDescent="0.2"/>
    <row r="109" spans="2:14" s="1" customFormat="1" ht="37.9" customHeight="1" x14ac:dyDescent="0.2">
      <c r="C109" s="52" t="s">
        <v>118</v>
      </c>
      <c r="D109" s="52"/>
      <c r="E109" s="52"/>
      <c r="F109" s="55" t="s">
        <v>119</v>
      </c>
      <c r="G109" s="55"/>
      <c r="H109" s="55"/>
      <c r="I109" s="55"/>
      <c r="J109" s="55"/>
      <c r="K109" s="55"/>
      <c r="L109" s="55"/>
    </row>
    <row r="110" spans="2:14" s="1" customFormat="1" ht="28.7" customHeight="1" x14ac:dyDescent="0.2">
      <c r="C110" s="38"/>
      <c r="D110" s="38"/>
      <c r="E110" s="38"/>
      <c r="F110" s="38"/>
      <c r="G110" s="38"/>
      <c r="H110" s="38"/>
      <c r="I110" s="38"/>
      <c r="J110" s="38"/>
      <c r="K110" s="38"/>
      <c r="L110" s="38"/>
    </row>
    <row r="111" spans="2:14" s="1" customFormat="1" ht="28.7" customHeight="1" x14ac:dyDescent="0.2">
      <c r="C111" s="38"/>
      <c r="D111" s="38"/>
      <c r="E111" s="38"/>
      <c r="F111" s="38"/>
      <c r="G111" s="38"/>
      <c r="H111" s="38"/>
      <c r="I111" s="38"/>
      <c r="J111" s="38"/>
      <c r="K111" s="38"/>
      <c r="L111" s="38"/>
    </row>
    <row r="112" spans="2:14" s="1" customFormat="1" ht="28.7" customHeight="1" x14ac:dyDescent="0.2">
      <c r="C112" s="38"/>
      <c r="D112" s="38"/>
      <c r="E112" s="38"/>
      <c r="F112" s="38"/>
      <c r="G112" s="38"/>
      <c r="H112" s="38"/>
      <c r="I112" s="38"/>
      <c r="J112" s="38"/>
      <c r="K112" s="38"/>
      <c r="L112" s="38"/>
    </row>
    <row r="113" spans="2:14" s="1" customFormat="1" ht="28.7" customHeight="1" x14ac:dyDescent="0.2">
      <c r="C113" s="38"/>
      <c r="D113" s="38"/>
      <c r="E113" s="38"/>
      <c r="F113" s="38"/>
      <c r="G113" s="38"/>
      <c r="H113" s="38"/>
      <c r="I113" s="38"/>
      <c r="J113" s="38"/>
      <c r="K113" s="38"/>
      <c r="L113" s="38"/>
    </row>
    <row r="114" spans="2:14" s="1" customFormat="1" ht="2.65" customHeight="1" x14ac:dyDescent="0.2"/>
    <row r="115" spans="2:14" s="1" customFormat="1" ht="158.44999999999999" customHeight="1" x14ac:dyDescent="0.2">
      <c r="B115" s="39" t="s">
        <v>139</v>
      </c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</row>
    <row r="116" spans="2:14" s="1" customFormat="1" ht="2.65" customHeight="1" x14ac:dyDescent="0.2"/>
    <row r="117" spans="2:14" s="1" customFormat="1" ht="33.6" customHeight="1" x14ac:dyDescent="0.2">
      <c r="B117" s="40" t="s">
        <v>140</v>
      </c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</row>
    <row r="118" spans="2:14" s="1" customFormat="1" ht="2.65" customHeight="1" x14ac:dyDescent="0.2"/>
    <row r="119" spans="2:14" s="1" customFormat="1" ht="37.9" customHeight="1" x14ac:dyDescent="0.2">
      <c r="C119" s="52" t="s">
        <v>120</v>
      </c>
      <c r="D119" s="52"/>
      <c r="E119" s="52"/>
      <c r="F119" s="41" t="s">
        <v>121</v>
      </c>
      <c r="G119" s="41"/>
      <c r="H119" s="41"/>
      <c r="I119" s="41"/>
      <c r="J119" s="41"/>
      <c r="K119" s="41"/>
      <c r="L119" s="41"/>
    </row>
    <row r="120" spans="2:14" s="1" customFormat="1" ht="28.7" customHeight="1" x14ac:dyDescent="0.2">
      <c r="C120" s="38"/>
      <c r="D120" s="38"/>
      <c r="E120" s="38"/>
      <c r="F120" s="38"/>
      <c r="G120" s="38"/>
      <c r="H120" s="38"/>
      <c r="I120" s="38"/>
      <c r="J120" s="38"/>
      <c r="K120" s="38"/>
      <c r="L120" s="38"/>
    </row>
    <row r="121" spans="2:14" s="1" customFormat="1" ht="28.7" customHeight="1" x14ac:dyDescent="0.2">
      <c r="C121" s="38"/>
      <c r="D121" s="38"/>
      <c r="E121" s="38"/>
      <c r="F121" s="38"/>
      <c r="G121" s="38"/>
      <c r="H121" s="38"/>
      <c r="I121" s="38"/>
      <c r="J121" s="38"/>
      <c r="K121" s="38"/>
      <c r="L121" s="38"/>
    </row>
    <row r="122" spans="2:14" s="1" customFormat="1" ht="28.7" customHeight="1" x14ac:dyDescent="0.2">
      <c r="C122" s="38"/>
      <c r="D122" s="38"/>
      <c r="E122" s="38"/>
      <c r="F122" s="38"/>
      <c r="G122" s="38"/>
      <c r="H122" s="38"/>
      <c r="I122" s="38"/>
      <c r="J122" s="38"/>
      <c r="K122" s="38"/>
      <c r="L122" s="38"/>
    </row>
    <row r="123" spans="2:14" s="1" customFormat="1" ht="28.7" customHeight="1" x14ac:dyDescent="0.2">
      <c r="C123" s="38"/>
      <c r="D123" s="38"/>
      <c r="E123" s="38"/>
      <c r="F123" s="38"/>
      <c r="G123" s="38"/>
      <c r="H123" s="38"/>
      <c r="I123" s="38"/>
      <c r="J123" s="38"/>
      <c r="K123" s="38"/>
      <c r="L123" s="38"/>
    </row>
    <row r="124" spans="2:14" s="1" customFormat="1" ht="2.65" customHeight="1" x14ac:dyDescent="0.2"/>
    <row r="125" spans="2:14" s="1" customFormat="1" ht="130.69999999999999" customHeight="1" x14ac:dyDescent="0.2">
      <c r="B125" s="39" t="s">
        <v>141</v>
      </c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</row>
    <row r="126" spans="2:14" s="1" customFormat="1" ht="2.65" customHeight="1" x14ac:dyDescent="0.2"/>
    <row r="127" spans="2:14" s="1" customFormat="1" ht="47.45" customHeight="1" x14ac:dyDescent="0.2">
      <c r="B127" s="39" t="s">
        <v>142</v>
      </c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</row>
    <row r="128" spans="2:14" s="1" customFormat="1" ht="2.65" customHeight="1" x14ac:dyDescent="0.2"/>
    <row r="129" spans="2:14" s="1" customFormat="1" ht="47.45" customHeight="1" x14ac:dyDescent="0.2">
      <c r="B129" s="39" t="s">
        <v>143</v>
      </c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</row>
    <row r="130" spans="2:14" s="1" customFormat="1" ht="2.65" customHeight="1" x14ac:dyDescent="0.2"/>
    <row r="131" spans="2:14" s="1" customFormat="1" ht="33.6" customHeight="1" x14ac:dyDescent="0.2">
      <c r="B131" s="39" t="s">
        <v>144</v>
      </c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</row>
    <row r="132" spans="2:14" s="1" customFormat="1" ht="2.65" customHeight="1" x14ac:dyDescent="0.2"/>
    <row r="133" spans="2:14" s="1" customFormat="1" ht="116.85" customHeight="1" x14ac:dyDescent="0.2">
      <c r="B133" s="39" t="s">
        <v>145</v>
      </c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</row>
    <row r="134" spans="2:14" s="1" customFormat="1" ht="2.65" customHeight="1" x14ac:dyDescent="0.2"/>
    <row r="135" spans="2:14" s="1" customFormat="1" ht="75.2" customHeight="1" x14ac:dyDescent="0.2">
      <c r="B135" s="39" t="s">
        <v>146</v>
      </c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</row>
    <row r="136" spans="2:14" s="1" customFormat="1" ht="86.85" customHeight="1" x14ac:dyDescent="0.2"/>
    <row r="137" spans="2:14" s="1" customFormat="1" ht="17.649999999999999" customHeight="1" x14ac:dyDescent="0.2">
      <c r="J137" s="45" t="s">
        <v>147</v>
      </c>
      <c r="K137" s="45"/>
      <c r="L137" s="45"/>
    </row>
    <row r="138" spans="2:14" s="1" customFormat="1" ht="145.15" customHeight="1" x14ac:dyDescent="0.2"/>
    <row r="139" spans="2:14" s="1" customFormat="1" ht="81.599999999999994" customHeight="1" x14ac:dyDescent="0.2">
      <c r="B139" s="46" t="s">
        <v>148</v>
      </c>
      <c r="C139" s="46"/>
      <c r="D139" s="46"/>
      <c r="E139" s="46"/>
      <c r="F139" s="46"/>
      <c r="G139" s="46"/>
      <c r="H139" s="46"/>
      <c r="I139" s="46"/>
      <c r="J139" s="46"/>
      <c r="K139" s="46"/>
    </row>
  </sheetData>
  <mergeCells count="55">
    <mergeCell ref="K2:Q2"/>
    <mergeCell ref="F14:J14"/>
    <mergeCell ref="B103:N103"/>
    <mergeCell ref="B105:N105"/>
    <mergeCell ref="B107:N107"/>
    <mergeCell ref="B133:N133"/>
    <mergeCell ref="B135:N135"/>
    <mergeCell ref="J137:L137"/>
    <mergeCell ref="B139:K139"/>
    <mergeCell ref="B4:E4"/>
    <mergeCell ref="B6:E6"/>
    <mergeCell ref="B8:E8"/>
    <mergeCell ref="I11:P12"/>
    <mergeCell ref="B10:E11"/>
    <mergeCell ref="B99:E99"/>
    <mergeCell ref="F99:M99"/>
    <mergeCell ref="C123:E123"/>
    <mergeCell ref="C16:E16"/>
    <mergeCell ref="C18:E18"/>
    <mergeCell ref="C20:E20"/>
    <mergeCell ref="C22:E22"/>
    <mergeCell ref="B24:N24"/>
    <mergeCell ref="B26:N26"/>
    <mergeCell ref="C111:E111"/>
    <mergeCell ref="C112:E112"/>
    <mergeCell ref="B27:M27"/>
    <mergeCell ref="B33:M33"/>
    <mergeCell ref="B38:M38"/>
    <mergeCell ref="B43:M43"/>
    <mergeCell ref="B48:M48"/>
    <mergeCell ref="B98:E98"/>
    <mergeCell ref="F98:M98"/>
    <mergeCell ref="C109:E109"/>
    <mergeCell ref="C110:E110"/>
    <mergeCell ref="F109:L109"/>
    <mergeCell ref="F110:L110"/>
    <mergeCell ref="F111:L111"/>
    <mergeCell ref="F112:L112"/>
    <mergeCell ref="F113:L113"/>
    <mergeCell ref="B115:N115"/>
    <mergeCell ref="C113:E113"/>
    <mergeCell ref="B117:N117"/>
    <mergeCell ref="F119:L119"/>
    <mergeCell ref="F120:L120"/>
    <mergeCell ref="F121:L121"/>
    <mergeCell ref="F122:L122"/>
    <mergeCell ref="C119:E119"/>
    <mergeCell ref="C120:E120"/>
    <mergeCell ref="C121:E121"/>
    <mergeCell ref="C122:E122"/>
    <mergeCell ref="F123:L123"/>
    <mergeCell ref="B125:N125"/>
    <mergeCell ref="B127:N127"/>
    <mergeCell ref="B129:N129"/>
    <mergeCell ref="B131:N131"/>
  </mergeCells>
  <phoneticPr fontId="13" type="noConversion"/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Pasterak</cp:lastModifiedBy>
  <dcterms:created xsi:type="dcterms:W3CDTF">2025-10-06T18:27:17Z</dcterms:created>
  <dcterms:modified xsi:type="dcterms:W3CDTF">2025-10-29T16:50:58Z</dcterms:modified>
</cp:coreProperties>
</file>