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51 zakladanie a údržba záhonov/sp/"/>
    </mc:Choice>
  </mc:AlternateContent>
  <xr:revisionPtr revIDLastSave="21" documentId="8_{A2D0BAF1-E7F9-4C9D-BC37-AD78647FD43D}" xr6:coauthVersionLast="47" xr6:coauthVersionMax="47" xr10:uidLastSave="{C9318173-3B64-4D74-8EB2-6AC4DC373E92}"/>
  <bookViews>
    <workbookView xWindow="-120" yWindow="-120" windowWidth="29040" windowHeight="15720" xr2:uid="{00000000-000D-0000-FFFF-FFFF00000000}"/>
  </bookViews>
  <sheets>
    <sheet name="Ponuka - Kritériá" sheetId="16" r:id="rId1"/>
    <sheet name="Položky" sheetId="21" r:id="rId2"/>
    <sheet name="Technická a odborná spôsobilosť" sheetId="20" r:id="rId3"/>
    <sheet name="5 - Osobné postavenie" sheetId="17" r:id="rId4"/>
    <sheet name="6 - Koneční užívatelia výhod" sheetId="18" r:id="rId5"/>
    <sheet name="7 - Medzinárodné sankcie" sheetId="19" r:id="rId6"/>
  </sheets>
  <definedNames>
    <definedName name="_xlnm._FilterDatabase" localSheetId="1" hidden="1">Položky!$B$1:$N$1</definedName>
    <definedName name="_xlnm.Print_Area" localSheetId="3">'5 - Osobné postavenie'!$B$2:$B$18</definedName>
    <definedName name="_xlnm.Print_Area" localSheetId="4">'6 - Koneční užívatelia výhod'!$B$2:$B$27</definedName>
    <definedName name="_xlnm.Print_Area" localSheetId="5">'7 - Medzinárodné sankcie'!$B$2:$B$20</definedName>
    <definedName name="_xlnm.Print_Area" localSheetId="1">Položky!$A$1:$N$93</definedName>
    <definedName name="_xlnm.Print_Area" localSheetId="0">'Ponuka - Kritériá'!$B$2:$F$34</definedName>
    <definedName name="_xlnm.Print_Area" localSheetId="2">'Technická a odborná spôsobilosť'!$B$2:$H$38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6" l="1"/>
  <c r="K91" i="21" l="1"/>
  <c r="L91" i="21" s="1"/>
  <c r="J91" i="21"/>
  <c r="M91" i="21" s="1"/>
  <c r="H91" i="21"/>
  <c r="L90" i="21"/>
  <c r="K90" i="21"/>
  <c r="J90" i="21"/>
  <c r="M90" i="21" s="1"/>
  <c r="N90" i="21" s="1"/>
  <c r="H90" i="21"/>
  <c r="L89" i="21"/>
  <c r="K89" i="21"/>
  <c r="J89" i="21"/>
  <c r="M89" i="21" s="1"/>
  <c r="N89" i="21" s="1"/>
  <c r="H89" i="21"/>
  <c r="L88" i="21"/>
  <c r="K88" i="21"/>
  <c r="J88" i="21"/>
  <c r="M88" i="21" s="1"/>
  <c r="N88" i="21" s="1"/>
  <c r="H88" i="21"/>
  <c r="L87" i="21"/>
  <c r="K87" i="21"/>
  <c r="J87" i="21"/>
  <c r="M87" i="21" s="1"/>
  <c r="N87" i="21" s="1"/>
  <c r="H87" i="21"/>
  <c r="L86" i="21"/>
  <c r="K86" i="21"/>
  <c r="J86" i="21"/>
  <c r="M86" i="21" s="1"/>
  <c r="N86" i="21" s="1"/>
  <c r="H86" i="21"/>
  <c r="L85" i="21"/>
  <c r="K85" i="21"/>
  <c r="J85" i="21"/>
  <c r="M85" i="21" s="1"/>
  <c r="N85" i="21" s="1"/>
  <c r="H85" i="21"/>
  <c r="L84" i="21"/>
  <c r="K84" i="21"/>
  <c r="J84" i="21"/>
  <c r="M84" i="21" s="1"/>
  <c r="N84" i="21" s="1"/>
  <c r="H84" i="21"/>
  <c r="L83" i="21"/>
  <c r="K83" i="21"/>
  <c r="J83" i="21"/>
  <c r="M83" i="21" s="1"/>
  <c r="N83" i="21" s="1"/>
  <c r="H83" i="21"/>
  <c r="L82" i="21"/>
  <c r="K82" i="21"/>
  <c r="J82" i="21"/>
  <c r="M82" i="21" s="1"/>
  <c r="N82" i="21" s="1"/>
  <c r="H82" i="21"/>
  <c r="L81" i="21"/>
  <c r="K81" i="21"/>
  <c r="J81" i="21"/>
  <c r="M81" i="21" s="1"/>
  <c r="N81" i="21" s="1"/>
  <c r="H81" i="21"/>
  <c r="L80" i="21"/>
  <c r="K80" i="21"/>
  <c r="J80" i="21"/>
  <c r="M80" i="21" s="1"/>
  <c r="N80" i="21" s="1"/>
  <c r="H80" i="21"/>
  <c r="L79" i="21"/>
  <c r="K79" i="21"/>
  <c r="J79" i="21"/>
  <c r="M79" i="21" s="1"/>
  <c r="N79" i="21" s="1"/>
  <c r="H79" i="21"/>
  <c r="L78" i="21"/>
  <c r="K78" i="21"/>
  <c r="J78" i="21"/>
  <c r="M78" i="21" s="1"/>
  <c r="N78" i="21" s="1"/>
  <c r="H78" i="21"/>
  <c r="L77" i="21"/>
  <c r="K77" i="21"/>
  <c r="J77" i="21"/>
  <c r="M77" i="21" s="1"/>
  <c r="N77" i="21" s="1"/>
  <c r="H77" i="21"/>
  <c r="L76" i="21"/>
  <c r="K76" i="21"/>
  <c r="J76" i="21"/>
  <c r="M76" i="21" s="1"/>
  <c r="N76" i="21" s="1"/>
  <c r="H76" i="21"/>
  <c r="K75" i="21"/>
  <c r="L75" i="21" s="1"/>
  <c r="J75" i="21"/>
  <c r="M75" i="21" s="1"/>
  <c r="N75" i="21" s="1"/>
  <c r="H75" i="21"/>
  <c r="L74" i="21"/>
  <c r="K74" i="21"/>
  <c r="J74" i="21"/>
  <c r="M74" i="21" s="1"/>
  <c r="N74" i="21" s="1"/>
  <c r="H74" i="21"/>
  <c r="L73" i="21"/>
  <c r="K73" i="21"/>
  <c r="J73" i="21"/>
  <c r="M73" i="21" s="1"/>
  <c r="N73" i="21" s="1"/>
  <c r="H73" i="21"/>
  <c r="L72" i="21"/>
  <c r="K72" i="21"/>
  <c r="J72" i="21"/>
  <c r="M72" i="21" s="1"/>
  <c r="N72" i="21" s="1"/>
  <c r="H72" i="21"/>
  <c r="L71" i="21"/>
  <c r="K71" i="21"/>
  <c r="J71" i="21"/>
  <c r="M71" i="21" s="1"/>
  <c r="N71" i="21" s="1"/>
  <c r="H71" i="21"/>
  <c r="L70" i="21"/>
  <c r="K70" i="21"/>
  <c r="J70" i="21"/>
  <c r="M70" i="21" s="1"/>
  <c r="N70" i="21" s="1"/>
  <c r="H70" i="21"/>
  <c r="L69" i="21"/>
  <c r="K69" i="21"/>
  <c r="J69" i="21"/>
  <c r="M69" i="21" s="1"/>
  <c r="N69" i="21" s="1"/>
  <c r="H69" i="21"/>
  <c r="L68" i="21"/>
  <c r="K68" i="21"/>
  <c r="J68" i="21"/>
  <c r="M68" i="21" s="1"/>
  <c r="N68" i="21" s="1"/>
  <c r="H68" i="21"/>
  <c r="L67" i="21"/>
  <c r="K67" i="21"/>
  <c r="J67" i="21"/>
  <c r="M67" i="21" s="1"/>
  <c r="N67" i="21" s="1"/>
  <c r="H67" i="21"/>
  <c r="L66" i="21"/>
  <c r="K66" i="21"/>
  <c r="J66" i="21"/>
  <c r="M66" i="21" s="1"/>
  <c r="N66" i="21" s="1"/>
  <c r="H66" i="21"/>
  <c r="L65" i="21"/>
  <c r="K65" i="21"/>
  <c r="J65" i="21"/>
  <c r="M65" i="21" s="1"/>
  <c r="N65" i="21" s="1"/>
  <c r="H65" i="21"/>
  <c r="L64" i="21"/>
  <c r="K64" i="21"/>
  <c r="J64" i="21"/>
  <c r="M64" i="21" s="1"/>
  <c r="N64" i="21" s="1"/>
  <c r="H64" i="21"/>
  <c r="L63" i="21"/>
  <c r="K63" i="21"/>
  <c r="J63" i="21"/>
  <c r="M63" i="21" s="1"/>
  <c r="N63" i="21" s="1"/>
  <c r="H63" i="21"/>
  <c r="L62" i="21"/>
  <c r="K62" i="21"/>
  <c r="J62" i="21"/>
  <c r="M62" i="21" s="1"/>
  <c r="N62" i="21" s="1"/>
  <c r="H62" i="21"/>
  <c r="L61" i="21"/>
  <c r="K61" i="21"/>
  <c r="J61" i="21"/>
  <c r="M61" i="21" s="1"/>
  <c r="N61" i="21" s="1"/>
  <c r="H61" i="21"/>
  <c r="L60" i="21"/>
  <c r="K60" i="21"/>
  <c r="J60" i="21"/>
  <c r="M60" i="21" s="1"/>
  <c r="N60" i="21" s="1"/>
  <c r="H60" i="21"/>
  <c r="L59" i="21"/>
  <c r="K59" i="21"/>
  <c r="J59" i="21"/>
  <c r="M59" i="21" s="1"/>
  <c r="N59" i="21" s="1"/>
  <c r="H59" i="21"/>
  <c r="L58" i="21"/>
  <c r="K58" i="21"/>
  <c r="J58" i="21"/>
  <c r="M58" i="21" s="1"/>
  <c r="N58" i="21" s="1"/>
  <c r="H58" i="21"/>
  <c r="L57" i="21"/>
  <c r="K57" i="21"/>
  <c r="J57" i="21"/>
  <c r="M57" i="21" s="1"/>
  <c r="N57" i="21" s="1"/>
  <c r="H57" i="21"/>
  <c r="L56" i="21"/>
  <c r="K56" i="21"/>
  <c r="J56" i="21"/>
  <c r="M56" i="21" s="1"/>
  <c r="N56" i="21" s="1"/>
  <c r="H56" i="21"/>
  <c r="L55" i="21"/>
  <c r="K55" i="21"/>
  <c r="J55" i="21"/>
  <c r="M55" i="21" s="1"/>
  <c r="N55" i="21" s="1"/>
  <c r="H55" i="21"/>
  <c r="L54" i="21"/>
  <c r="K54" i="21"/>
  <c r="J54" i="21"/>
  <c r="M54" i="21" s="1"/>
  <c r="N54" i="21" s="1"/>
  <c r="H54" i="21"/>
  <c r="L53" i="21"/>
  <c r="K53" i="21"/>
  <c r="J53" i="21"/>
  <c r="M53" i="21" s="1"/>
  <c r="N53" i="21" s="1"/>
  <c r="H53" i="21"/>
  <c r="L52" i="21"/>
  <c r="K52" i="21"/>
  <c r="J52" i="21"/>
  <c r="M52" i="21" s="1"/>
  <c r="N52" i="21" s="1"/>
  <c r="H52" i="21"/>
  <c r="L51" i="21"/>
  <c r="K51" i="21"/>
  <c r="J51" i="21"/>
  <c r="M51" i="21" s="1"/>
  <c r="N51" i="21" s="1"/>
  <c r="H51" i="21"/>
  <c r="L50" i="21"/>
  <c r="K50" i="21"/>
  <c r="J50" i="21"/>
  <c r="M50" i="21" s="1"/>
  <c r="N50" i="21" s="1"/>
  <c r="H50" i="21"/>
  <c r="L49" i="21"/>
  <c r="K49" i="21"/>
  <c r="J49" i="21"/>
  <c r="M49" i="21" s="1"/>
  <c r="N49" i="21" s="1"/>
  <c r="H49" i="21"/>
  <c r="L48" i="21"/>
  <c r="K48" i="21"/>
  <c r="J48" i="21"/>
  <c r="M48" i="21" s="1"/>
  <c r="N48" i="21" s="1"/>
  <c r="H48" i="21"/>
  <c r="L47" i="21"/>
  <c r="K47" i="21"/>
  <c r="J47" i="21"/>
  <c r="M47" i="21" s="1"/>
  <c r="N47" i="21" s="1"/>
  <c r="H47" i="21"/>
  <c r="L46" i="21"/>
  <c r="K46" i="21"/>
  <c r="J46" i="21"/>
  <c r="M46" i="21" s="1"/>
  <c r="N46" i="21" s="1"/>
  <c r="H46" i="21"/>
  <c r="L45" i="21"/>
  <c r="K45" i="21"/>
  <c r="J45" i="21"/>
  <c r="M45" i="21" s="1"/>
  <c r="N45" i="21" s="1"/>
  <c r="H45" i="21"/>
  <c r="L44" i="21"/>
  <c r="K44" i="21"/>
  <c r="J44" i="21"/>
  <c r="M44" i="21" s="1"/>
  <c r="N44" i="21" s="1"/>
  <c r="H44" i="21"/>
  <c r="L43" i="21"/>
  <c r="K43" i="21"/>
  <c r="J43" i="21"/>
  <c r="M43" i="21" s="1"/>
  <c r="N43" i="21" s="1"/>
  <c r="H43" i="21"/>
  <c r="L42" i="21"/>
  <c r="K42" i="21"/>
  <c r="J42" i="21"/>
  <c r="M42" i="21" s="1"/>
  <c r="N42" i="21" s="1"/>
  <c r="H42" i="21"/>
  <c r="L41" i="21"/>
  <c r="K41" i="21"/>
  <c r="J41" i="21"/>
  <c r="M41" i="21" s="1"/>
  <c r="N41" i="21" s="1"/>
  <c r="H41" i="21"/>
  <c r="L40" i="21"/>
  <c r="K40" i="21"/>
  <c r="J40" i="21"/>
  <c r="M40" i="21" s="1"/>
  <c r="N40" i="21" s="1"/>
  <c r="H40" i="21"/>
  <c r="L39" i="21"/>
  <c r="K39" i="21"/>
  <c r="J39" i="21"/>
  <c r="M39" i="21" s="1"/>
  <c r="N39" i="21" s="1"/>
  <c r="H39" i="21"/>
  <c r="L38" i="21"/>
  <c r="K38" i="21"/>
  <c r="J38" i="21"/>
  <c r="M38" i="21" s="1"/>
  <c r="N38" i="21" s="1"/>
  <c r="H38" i="21"/>
  <c r="L37" i="21"/>
  <c r="K37" i="21"/>
  <c r="J37" i="21"/>
  <c r="M37" i="21" s="1"/>
  <c r="N37" i="21" s="1"/>
  <c r="H37" i="21"/>
  <c r="L36" i="21"/>
  <c r="K36" i="21"/>
  <c r="J36" i="21"/>
  <c r="M36" i="21" s="1"/>
  <c r="N36" i="21" s="1"/>
  <c r="H36" i="21"/>
  <c r="K35" i="21"/>
  <c r="L35" i="21" s="1"/>
  <c r="J35" i="21"/>
  <c r="M35" i="21" s="1"/>
  <c r="N35" i="21" s="1"/>
  <c r="H35" i="21"/>
  <c r="L34" i="21"/>
  <c r="K34" i="21"/>
  <c r="J34" i="21"/>
  <c r="M34" i="21" s="1"/>
  <c r="N34" i="21" s="1"/>
  <c r="H34" i="21"/>
  <c r="L33" i="21"/>
  <c r="K33" i="21"/>
  <c r="J33" i="21"/>
  <c r="M33" i="21" s="1"/>
  <c r="N33" i="21" s="1"/>
  <c r="H33" i="21"/>
  <c r="L32" i="21"/>
  <c r="K32" i="21"/>
  <c r="J32" i="21"/>
  <c r="M32" i="21" s="1"/>
  <c r="N32" i="21" s="1"/>
  <c r="H32" i="21"/>
  <c r="L31" i="21"/>
  <c r="K31" i="21"/>
  <c r="J31" i="21"/>
  <c r="M31" i="21" s="1"/>
  <c r="N31" i="21" s="1"/>
  <c r="H31" i="21"/>
  <c r="L30" i="21"/>
  <c r="K30" i="21"/>
  <c r="J30" i="21"/>
  <c r="M30" i="21" s="1"/>
  <c r="N30" i="21" s="1"/>
  <c r="H30" i="21"/>
  <c r="L29" i="21"/>
  <c r="K29" i="21"/>
  <c r="J29" i="21"/>
  <c r="M29" i="21" s="1"/>
  <c r="N29" i="21" s="1"/>
  <c r="H29" i="21"/>
  <c r="L28" i="21"/>
  <c r="K28" i="21"/>
  <c r="J28" i="21"/>
  <c r="M28" i="21" s="1"/>
  <c r="N28" i="21" s="1"/>
  <c r="H28" i="21"/>
  <c r="L27" i="21"/>
  <c r="K27" i="21"/>
  <c r="J27" i="21"/>
  <c r="M27" i="21" s="1"/>
  <c r="N27" i="21" s="1"/>
  <c r="H27" i="21"/>
  <c r="L26" i="21"/>
  <c r="K26" i="21"/>
  <c r="J26" i="21"/>
  <c r="M26" i="21" s="1"/>
  <c r="N26" i="21" s="1"/>
  <c r="H26" i="21"/>
  <c r="L25" i="21"/>
  <c r="K25" i="21"/>
  <c r="J25" i="21"/>
  <c r="M25" i="21" s="1"/>
  <c r="N25" i="21" s="1"/>
  <c r="H25" i="21"/>
  <c r="L24" i="21"/>
  <c r="K24" i="21"/>
  <c r="J24" i="21"/>
  <c r="M24" i="21" s="1"/>
  <c r="N24" i="21" s="1"/>
  <c r="H24" i="21"/>
  <c r="L23" i="21"/>
  <c r="K23" i="21"/>
  <c r="J23" i="21"/>
  <c r="M23" i="21" s="1"/>
  <c r="N23" i="21" s="1"/>
  <c r="H23" i="21"/>
  <c r="L22" i="21"/>
  <c r="K22" i="21"/>
  <c r="J22" i="21"/>
  <c r="M22" i="21" s="1"/>
  <c r="N22" i="21" s="1"/>
  <c r="H22" i="21"/>
  <c r="L21" i="21"/>
  <c r="K21" i="21"/>
  <c r="J21" i="21"/>
  <c r="M21" i="21" s="1"/>
  <c r="N21" i="21" s="1"/>
  <c r="H21" i="21"/>
  <c r="L20" i="21"/>
  <c r="K20" i="21"/>
  <c r="J20" i="21"/>
  <c r="M20" i="21" s="1"/>
  <c r="N20" i="21" s="1"/>
  <c r="H20" i="21"/>
  <c r="L19" i="21"/>
  <c r="K19" i="21"/>
  <c r="J19" i="21"/>
  <c r="M19" i="21" s="1"/>
  <c r="N19" i="21" s="1"/>
  <c r="H19" i="21"/>
  <c r="L18" i="21"/>
  <c r="K18" i="21"/>
  <c r="J18" i="21"/>
  <c r="M18" i="21" s="1"/>
  <c r="N18" i="21" s="1"/>
  <c r="H18" i="21"/>
  <c r="L17" i="21"/>
  <c r="K17" i="21"/>
  <c r="J17" i="21"/>
  <c r="M17" i="21" s="1"/>
  <c r="N17" i="21" s="1"/>
  <c r="H17" i="21"/>
  <c r="L16" i="21"/>
  <c r="K16" i="21"/>
  <c r="J16" i="21"/>
  <c r="M16" i="21" s="1"/>
  <c r="N16" i="21" s="1"/>
  <c r="H16" i="21"/>
  <c r="L15" i="21"/>
  <c r="K15" i="21"/>
  <c r="J15" i="21"/>
  <c r="M15" i="21" s="1"/>
  <c r="N15" i="21" s="1"/>
  <c r="H15" i="21"/>
  <c r="L14" i="21"/>
  <c r="K14" i="21"/>
  <c r="J14" i="21"/>
  <c r="M14" i="21" s="1"/>
  <c r="N14" i="21" s="1"/>
  <c r="H14" i="21"/>
  <c r="L13" i="21"/>
  <c r="K13" i="21"/>
  <c r="J13" i="21"/>
  <c r="M13" i="21" s="1"/>
  <c r="N13" i="21" s="1"/>
  <c r="H13" i="21"/>
  <c r="L12" i="21"/>
  <c r="K12" i="21"/>
  <c r="J12" i="21"/>
  <c r="M12" i="21" s="1"/>
  <c r="N12" i="21" s="1"/>
  <c r="H12" i="21"/>
  <c r="L11" i="21"/>
  <c r="K11" i="21"/>
  <c r="J11" i="21"/>
  <c r="M11" i="21" s="1"/>
  <c r="N11" i="21" s="1"/>
  <c r="H11" i="21"/>
  <c r="L10" i="21"/>
  <c r="K10" i="21"/>
  <c r="J10" i="21"/>
  <c r="M10" i="21" s="1"/>
  <c r="N10" i="21" s="1"/>
  <c r="H10" i="21"/>
  <c r="K9" i="21"/>
  <c r="L9" i="21" s="1"/>
  <c r="J9" i="21"/>
  <c r="M9" i="21" s="1"/>
  <c r="N9" i="21" s="1"/>
  <c r="H9" i="21"/>
  <c r="K8" i="21"/>
  <c r="L8" i="21" s="1"/>
  <c r="J8" i="21"/>
  <c r="M8" i="21" s="1"/>
  <c r="N8" i="21" s="1"/>
  <c r="H8" i="21"/>
  <c r="K7" i="21"/>
  <c r="L7" i="21" s="1"/>
  <c r="J7" i="21"/>
  <c r="M7" i="21" s="1"/>
  <c r="N7" i="21" s="1"/>
  <c r="H7" i="21"/>
  <c r="K6" i="21"/>
  <c r="L6" i="21" s="1"/>
  <c r="J6" i="21"/>
  <c r="M6" i="21" s="1"/>
  <c r="N6" i="21" s="1"/>
  <c r="H6" i="21"/>
  <c r="K5" i="21"/>
  <c r="L5" i="21" s="1"/>
  <c r="J5" i="21"/>
  <c r="M5" i="21" s="1"/>
  <c r="N5" i="21" s="1"/>
  <c r="H5" i="21"/>
  <c r="K4" i="21"/>
  <c r="L4" i="21" s="1"/>
  <c r="J4" i="21"/>
  <c r="M4" i="21" s="1"/>
  <c r="N4" i="21" s="1"/>
  <c r="H4" i="21"/>
  <c r="K3" i="21"/>
  <c r="L3" i="21" s="1"/>
  <c r="J3" i="21"/>
  <c r="M3" i="21" s="1"/>
  <c r="N3" i="21" s="1"/>
  <c r="H3" i="21"/>
  <c r="K2" i="21"/>
  <c r="L2" i="21" s="1"/>
  <c r="J2" i="21"/>
  <c r="M2" i="21" s="1"/>
  <c r="N2" i="21" s="1"/>
  <c r="H2" i="21"/>
  <c r="F26" i="16"/>
  <c r="C23" i="16"/>
  <c r="N91" i="21" l="1"/>
  <c r="N93" i="21" s="1"/>
  <c r="M93" i="21"/>
  <c r="D21" i="16" s="1"/>
  <c r="F28" i="16"/>
  <c r="F21" i="16" l="1"/>
  <c r="E21" i="16" l="1"/>
  <c r="F31" i="16"/>
</calcChain>
</file>

<file path=xl/sharedStrings.xml><?xml version="1.0" encoding="utf-8"?>
<sst xmlns="http://schemas.openxmlformats.org/spreadsheetml/2006/main" count="485" uniqueCount="399">
  <si>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</si>
  <si>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</si>
  <si>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</si>
  <si>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</si>
  <si>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</si>
  <si>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</si>
  <si>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</si>
  <si>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</si>
  <si>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</si>
  <si>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Kritérium K1: Cenová ponuka</t>
  </si>
  <si>
    <t>Cena za celý predmet zákazky</t>
  </si>
  <si>
    <t>bez DPH</t>
  </si>
  <si>
    <t>DPH</t>
  </si>
  <si>
    <t>vrátane DPH</t>
  </si>
  <si>
    <t>Kritérium č. 2: Zamestnávanie znevýhodnených uchádzačov o zamestnanie</t>
  </si>
  <si>
    <t>Opis kritéria: 
Verejný obstarávateľ zvýhodní bonusovou sumou uchádzača, ktorý na účely plnenia zákazky bude zamestnávať znevýhodnených uchádzačov o zamestnanie na trhu práce podľa § 8 ods. 1 zákona č. 5/2004 Z. z. o službách zamestnanosti a o zmene a doplnení niektorých zákonov v znení neskorších predpisov (ďalej len „ZUZ“) . Podrobnosti sú uvedené v súťažných podkladoch.</t>
  </si>
  <si>
    <t>Novovytvorené pracovné miesto:
Uchádzač uvedie počet pracovných miest, ktoré sa zaväzuje vytvoriť.
Uchádzač bude povinný preukázať vytvorenie pracovného miesta v súlade s podmienkami uvedenými v súťažných podkladoch a rámcovej dohode.</t>
  </si>
  <si>
    <t>Existujúce pracovné miesto:
Uchádzač uvedie meno a priezvisko zamestnanca (najviac 5) a ako súčasť ponuky predloží doklady a dokumenty požadované v súlade so súťažnými podkladmi</t>
  </si>
  <si>
    <t>Peňažný bonus na účely vyhodnotenia ponúk:</t>
  </si>
  <si>
    <t>Celková cena na účely hodnotenia ponúk:</t>
  </si>
  <si>
    <t>V ...</t>
  </si>
  <si>
    <t xml:space="preserve">Dátum: </t>
  </si>
  <si>
    <t>Podpis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</si>
  <si>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</rPr>
      <t>Osobné postavenie</t>
    </r>
    <r>
      <rPr>
        <sz val="11"/>
        <color theme="1"/>
        <rFont val="Calibri"/>
        <family val="2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</si>
  <si>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</rPr>
      <t>Koneční užívatelia výhod</t>
    </r>
    <r>
      <rPr>
        <sz val="11"/>
        <rFont val="Calibri"/>
        <family val="2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</si>
  <si>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</rPr>
      <t>Medzinárodné sankcie</t>
    </r>
    <r>
      <rPr>
        <sz val="11"/>
        <rFont val="Calibri"/>
        <family val="2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</si>
  <si>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</rPr>
      <t xml:space="preserve">zákaz účasti </t>
    </r>
    <r>
      <rPr>
        <sz val="11"/>
        <rFont val="Calibri"/>
        <family val="2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</si>
  <si>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</rPr>
      <t>https://www.uvo.gov.sk/zaujemca-uchadzac/eticky-kodex-zaujemcu-uchadzaca</t>
    </r>
    <r>
      <rPr>
        <sz val="11"/>
        <rFont val="Calibri"/>
        <family val="2"/>
      </rPr>
      <t xml:space="preserve"> 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</si>
  <si>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</si>
  <si>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</si>
  <si>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</si>
  <si>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</si>
  <si>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</si>
  <si>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</si>
  <si>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</si>
  <si>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</si>
  <si>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</si>
  <si>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</si>
  <si>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</si>
  <si>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</si>
  <si>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</si>
  <si>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</si>
  <si>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</si>
  <si>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</si>
  <si>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</si>
  <si>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</si>
  <si>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</si>
  <si>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</si>
  <si>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</si>
  <si>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</si>
  <si>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</si>
  <si>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</si>
  <si>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</si>
  <si>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</si>
  <si>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</si>
  <si>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</si>
  <si>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</si>
  <si>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</si>
  <si>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</si>
  <si>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</si>
  <si>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</si>
  <si>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</si>
  <si>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</si>
  <si>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Dátum poskytovania služieb (od - do)</t>
  </si>
  <si>
    <t>Meno/názov odberateľa služieb</t>
  </si>
  <si>
    <t xml:space="preserve">Tel. číslo, e-mailová adresa </t>
  </si>
  <si>
    <t>Doplňujúce informácie (odkaz na refernciu z Evidencie referencií)</t>
  </si>
  <si>
    <t>Odborník</t>
  </si>
  <si>
    <t>Podrobné požiadavky</t>
  </si>
  <si>
    <t>Meno a priezvisko</t>
  </si>
  <si>
    <t>Doplňujúce informácie (napr. odkaz na záznam vo verejne dostupnom registri)</t>
  </si>
  <si>
    <t>Záhradník/Biotechnik zelene</t>
  </si>
  <si>
    <t>- vysokoškolské vzdelanie 2. stupňa v odbore záhradná a krajinná architektúra - predložiť kópiu diplomu
- prax v odbore min. 2 roky - predložiť profesijný životopis</t>
  </si>
  <si>
    <t>- stredoškolské odborné vzdelanie s maturitou alebo vysokoškolské vzdelanie min. 1. stupňa v odbore záhradníctvo, biotechnika zelene, realizácia a správa zelene alebo iný príbuzný odbor - predložiť kópiu dokladu o dosiahnutom vzdelaní
- prax v odbore min. 2 roky - predložiť profesijný životopis</t>
  </si>
  <si>
    <t>Technická a odborná spôsobilosť</t>
  </si>
  <si>
    <t>*V prípade potreby uchádzač doplní riadky.</t>
  </si>
  <si>
    <t>Dodávka min. 30 000 ks trvaliek, letničiek, okrasných tráv alebo predpestovaných cibuľovín alebo krov</t>
  </si>
  <si>
    <t>Zálievka buď podľa plošnej výmery záhonov/výsadbových plôch min. 60 000 m2 alebo podľa objemu zálievky min. 1200 m3*</t>
  </si>
  <si>
    <t>Realizácia min. 6 000 m2 novozaložených kvetinových záhonov/výsadieb v súkromnom alebo verejnom priestore*</t>
  </si>
  <si>
    <t>Údržba min. 10 500 m2 kvetinových záhonov/výsadieb v súkromnom alebo verejnom priestore*</t>
  </si>
  <si>
    <t>Podrobný opis poskytovaných služieb (predovšetkým rozloha, resp. počty ks, informácie o priestore, atd.)</t>
  </si>
  <si>
    <t>Vzťah k uchádzačovi (zamestnanec, iná osoba)</t>
  </si>
  <si>
    <t>Kategória položiek</t>
  </si>
  <si>
    <t>Podkategória</t>
  </si>
  <si>
    <t>Číslo položky</t>
  </si>
  <si>
    <t>Názov položky</t>
  </si>
  <si>
    <t>Popis položky</t>
  </si>
  <si>
    <t>Merná jednotka</t>
  </si>
  <si>
    <t>Jedn. cena
bez DPH</t>
  </si>
  <si>
    <t>Jedn. cena
s DPH</t>
  </si>
  <si>
    <r>
      <t>Množstvo / rok</t>
    </r>
    <r>
      <rPr>
        <b/>
        <vertAlign val="superscript"/>
        <sz val="11"/>
        <color theme="0"/>
        <rFont val="Aptos Narrow"/>
        <family val="2"/>
      </rPr>
      <t>1)</t>
    </r>
  </si>
  <si>
    <r>
      <t>Množstvo / 4 roky</t>
    </r>
    <r>
      <rPr>
        <b/>
        <vertAlign val="superscript"/>
        <sz val="11"/>
        <color theme="0"/>
        <rFont val="Calibri"/>
        <family val="2"/>
        <scheme val="minor"/>
      </rPr>
      <t>2)</t>
    </r>
  </si>
  <si>
    <r>
      <t>Suma / rok</t>
    </r>
    <r>
      <rPr>
        <b/>
        <vertAlign val="superscript"/>
        <sz val="11"/>
        <color theme="0"/>
        <rFont val="Calibri"/>
        <family val="2"/>
        <scheme val="minor"/>
      </rPr>
      <t>3)</t>
    </r>
    <r>
      <rPr>
        <b/>
        <sz val="11"/>
        <color theme="0"/>
        <rFont val="Calibri"/>
        <family val="2"/>
        <scheme val="minor"/>
      </rPr>
      <t xml:space="preserve">
bez DPH</t>
    </r>
  </si>
  <si>
    <r>
      <t>Suma / rok</t>
    </r>
    <r>
      <rPr>
        <b/>
        <vertAlign val="superscript"/>
        <sz val="11"/>
        <color theme="0"/>
        <rFont val="Calibri"/>
        <family val="2"/>
        <scheme val="minor"/>
      </rPr>
      <t>3)</t>
    </r>
    <r>
      <rPr>
        <b/>
        <sz val="11"/>
        <color theme="0"/>
        <rFont val="Calibri"/>
        <family val="2"/>
        <scheme val="minor"/>
      </rPr>
      <t xml:space="preserve">
s DPH</t>
    </r>
  </si>
  <si>
    <r>
      <t>Suma / 4 roky</t>
    </r>
    <r>
      <rPr>
        <b/>
        <vertAlign val="superscript"/>
        <sz val="11"/>
        <color theme="0"/>
        <rFont val="Calibri"/>
        <family val="2"/>
        <scheme val="minor"/>
      </rPr>
      <t>4)</t>
    </r>
    <r>
      <rPr>
        <b/>
        <sz val="11"/>
        <color theme="0"/>
        <rFont val="Calibri"/>
        <family val="2"/>
        <scheme val="minor"/>
      </rPr>
      <t xml:space="preserve">
bez DPH</t>
    </r>
  </si>
  <si>
    <r>
      <t>Suma / 4 roky</t>
    </r>
    <r>
      <rPr>
        <b/>
        <vertAlign val="superscript"/>
        <sz val="11"/>
        <color theme="0"/>
        <rFont val="Calibri"/>
        <family val="2"/>
        <scheme val="minor"/>
      </rPr>
      <t xml:space="preserve">4)
</t>
    </r>
    <r>
      <rPr>
        <b/>
        <sz val="11"/>
        <color theme="0"/>
        <rFont val="Calibri"/>
        <family val="2"/>
        <scheme val="minor"/>
      </rPr>
      <t>s DPH</t>
    </r>
  </si>
  <si>
    <t>1. Zakladanie záhonov</t>
  </si>
  <si>
    <t>1.1. Práce pred založením záhona v rastlom teréne
zelene</t>
  </si>
  <si>
    <t>1.1.1.</t>
  </si>
  <si>
    <t>Odstránenie trávneho drnu</t>
  </si>
  <si>
    <t>Odstránenie trávneho drnu z plochy určenej na založenie záhona alebo výsadby.</t>
  </si>
  <si>
    <t>m²</t>
  </si>
  <si>
    <t>1) uvádza predpokladaný počet čerpaných úkonov alebo tovarov za rok plnenia určený na základe údajov za realizované práce za ostatný rok činnosti Objednávateľa</t>
  </si>
  <si>
    <t>1.1.2.</t>
  </si>
  <si>
    <t>Obrobenie pôdy kultivátorom</t>
  </si>
  <si>
    <t>Obrobenie pôdy kultivátorom/rotavátorom/rotadaironom.</t>
  </si>
  <si>
    <t>2) uvádza predpokladaný počet čerpaných úkonov alebo tovarov za 4 roky plnenia určený na základe údajov uvedených v stĺpci H</t>
  </si>
  <si>
    <t>1.1.3.</t>
  </si>
  <si>
    <t>Presun hmôt</t>
  </si>
  <si>
    <t>Vodorovné premiestnenie ornice so zložením na vzdialenosť do 50 m.</t>
  </si>
  <si>
    <t>m³</t>
  </si>
  <si>
    <t>3) uvádza sumu čerpania pri stanovenej jednotkovej cene a predpokladanom počet čerpaných úkonov alebo tovarov za 1 rok plnenia</t>
  </si>
  <si>
    <t>1.1.4.</t>
  </si>
  <si>
    <t>Plošná úprava terénu</t>
  </si>
  <si>
    <t>Plošná úprava terénu s urovnaním povrchu, bez doplnenia ornice, 
pri nerovnostiach nad +-50 mm do +-100 mm v rovine alebo vo svahu.</t>
  </si>
  <si>
    <t>4) uvádza sumu čerpania pri stanovenej jednotkovej cene a predpokladanom počet čerpaných úkonov alebo tovarov za 4 roky plnenia</t>
  </si>
  <si>
    <t>1.1.5.</t>
  </si>
  <si>
    <t>Rozprestretie ornice, zeminy, substrátu</t>
  </si>
  <si>
    <t>Rozprestretie a urovnanie ornice, zeminy a substrátu hrúbky vrstvy do 150 mm 
v rovine alebo na svahu bez dodávky ornice, zeminy a substrátu.</t>
  </si>
  <si>
    <t>1.1.6.</t>
  </si>
  <si>
    <t>Obrobenie pôdy hrabaním</t>
  </si>
  <si>
    <t>Obrobenie pôdy hrabaním v rovine alebo na svahu.</t>
  </si>
  <si>
    <t>1.1.7.</t>
  </si>
  <si>
    <t>Obrobenie pôdy valcovaním</t>
  </si>
  <si>
    <t>Obrobenie pôdy valcovaním v rovine alebo na svahu.</t>
  </si>
  <si>
    <t>1.1.8.</t>
  </si>
  <si>
    <t>Chemické odburinenie pôdy</t>
  </si>
  <si>
    <t>Chemické odburinenie pôdy postrekom pred založením výsadby, po uplynutí účinnej lehoty postreku odstránenie biomasy.</t>
  </si>
  <si>
    <t>1.2. Práce pred výsadbou rastlín v kvetináči</t>
  </si>
  <si>
    <t>1.2.1.</t>
  </si>
  <si>
    <r>
      <t>Príprava kvetináča objemu do 0,8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</si>
  <si>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Príprava kvetináča s vnútorným objemom do 0,8 m</t>
    </r>
    <r>
      <rPr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pre vysádzanie rastlín.</t>
    </r>
  </si>
  <si>
    <t>ks</t>
  </si>
  <si>
    <t>1.2.2.</t>
  </si>
  <si>
    <r>
      <t>Príprava kvetináča objemu 0,8-1,5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</si>
  <si>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Príprava kvetináča s vnútorným objemom 0,8-1,5 m</t>
    </r>
    <r>
      <rPr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pre vysádzanie rastlín.</t>
    </r>
  </si>
  <si>
    <t>1.2.3.</t>
  </si>
  <si>
    <r>
      <t>Príprava kvetináča objemu nad 1,5 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</si>
  <si>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Príprava kvetináča s vnútorným objemom nad 1,5 m</t>
    </r>
    <r>
      <rPr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pre vysádzanie rastlín.</t>
    </r>
  </si>
  <si>
    <t>1.3. Práce pred výsadbou rastlín v cestných ostrovčekoch</t>
  </si>
  <si>
    <t>1.3.1.</t>
  </si>
  <si>
    <t>Príprava štandardného cestného ostrovčeka</t>
  </si>
  <si>
    <t>Príprava štandardného cestného ostrovčeka pre vysádzanie rastlín.</t>
  </si>
  <si>
    <t>1.3.2.</t>
  </si>
  <si>
    <t>Príprava lepeného cestného ostrovčeka</t>
  </si>
  <si>
    <t>Príprava lepeného cestného ostrovčeka pre vysádzanie rastlín.</t>
  </si>
  <si>
    <t>1.4. Výsadba kvetín</t>
  </si>
  <si>
    <t>1.4.1.</t>
  </si>
  <si>
    <t>Výsadba kvetiny v kontajneri K9-K11 
(cca do 1 l)</t>
  </si>
  <si>
    <t>Výsadba kvetiny – letnička, trvalka, okrasná tráva, predpestovaná cibuľovina alebo nízky sezónny ker – dodaná v kontajneri uvedenej veľkosti.</t>
  </si>
  <si>
    <t>1.4.2.</t>
  </si>
  <si>
    <t>Výsadba kvetiny v kontajneri C1-C2 
(cca 1-2 l)</t>
  </si>
  <si>
    <t>1.4.3.</t>
  </si>
  <si>
    <t>Predpestovanie sezónnej výsadby 
do vyberateľnej samozavlažovacej vložky kvetináča</t>
  </si>
  <si>
    <t>Zabezpečenie cyklickej obmeny sezónnej výsadby vo vyberateľnej samo-zavlažovacej vložke kvetináča vo variantoch leto/jeseň a zima/jar.</t>
  </si>
  <si>
    <t>1.4.4.</t>
  </si>
  <si>
    <t>Ručná výsadba cibule alebo hľuzy</t>
  </si>
  <si>
    <t>Ručná výsadba cibule alebo hľuzy do záhona, trávnatej plochy, kvetináča alebo cestného ostrovčeka jednotlivo alebo do hniezd.</t>
  </si>
  <si>
    <t>1.4.5.</t>
  </si>
  <si>
    <t>Mechanizovaná výsadba cibúľ a hľúz</t>
  </si>
  <si>
    <t>Mechanizovaná výsadba cibúľ a hľúz do trávnatých plôch.</t>
  </si>
  <si>
    <t>1.4.6.</t>
  </si>
  <si>
    <t>Založenie reprezentatívneho cibuľového záhona</t>
  </si>
  <si>
    <t>Výsadba cibúľ alebo hľúz do reprezentatívneho záhona.</t>
  </si>
  <si>
    <t>1.4.7.</t>
  </si>
  <si>
    <t>Založenie sukulentnej plochy 
alebo záhona</t>
  </si>
  <si>
    <t>Založenie sukulentnej plochy alebo záhona z predpestovaných vegetačných rohoží rozchodníkov (Sedum sp.).</t>
  </si>
  <si>
    <t>1.5. Výsadba drevín</t>
  </si>
  <si>
    <t>1.5.1.</t>
  </si>
  <si>
    <t>Výsadba kra s balom o priemere 
100-200 mm</t>
  </si>
  <si>
    <t>Výsadba dreviny s balom o priemere 100-200 mm (ker, ruža alebo popínavá/ovíjavá drevina) samostatne alebo v skupine.</t>
  </si>
  <si>
    <t>1.5.2.</t>
  </si>
  <si>
    <t>Výsadba kra s balom o priemere 
200-500 mm</t>
  </si>
  <si>
    <t>Výsadba dreviny s balom o priemere 200-500 mm (ker alebo ruža) samostatne alebo v skupine.</t>
  </si>
  <si>
    <t>1.5.3.</t>
  </si>
  <si>
    <t>Výsadba stromu s obvodom kmeňa 
16-18 cm alebo multistem s výškou 
200-250 cm</t>
  </si>
  <si>
    <t>Výsadba stromu s obvodom kmeňa 16-18 cm alebo multistemu s výškou 
200-250 cm.</t>
  </si>
  <si>
    <t>1.5.4.</t>
  </si>
  <si>
    <t>Výsadba stromu s obvodom kmeňa 
18-20 cm alebo multistem s výškou 
250-300 cm</t>
  </si>
  <si>
    <t>Výsadba stromu s obvodom kmeňa 18-20 cm alebo multistemu s výškou 
250-300 cm.</t>
  </si>
  <si>
    <t>1.6. Úkony 
pri zakladaní záhonov</t>
  </si>
  <si>
    <t>1.6.1.</t>
  </si>
  <si>
    <t>Mulčovanie kôrou alebo drevnou štiepkou</t>
  </si>
  <si>
    <t>Mulčovanie plochy kôrou alebo drevnou štiepkou vrstvou hrúbky do 100 mm.</t>
  </si>
  <si>
    <t>1.6.2.</t>
  </si>
  <si>
    <t>Mulčovanie drveným kamenivom</t>
  </si>
  <si>
    <t>Mulčovanie plochy drveným kamenivom vrstvou hrúbky do 100 mm.</t>
  </si>
  <si>
    <t>2. Údržba záhonov</t>
  </si>
  <si>
    <t>2.1. Údržba záhonov 
vo verejnej zeleni</t>
  </si>
  <si>
    <t>2.1.1.</t>
  </si>
  <si>
    <t>Údržba záhona I. kategórie so závlahou</t>
  </si>
  <si>
    <t>Mesačná starostlivosť o kvetinový záhon v reprezentatívnom zdravotnom 
a estetickom štandarde – odstraňovať rozptýlený odpad, opadané lístie, uhynuté rastliny a ich časti, udržiavať záhon bez burinných druhov bylín a náletov, udržiavať vrstvu mulča, vykonávať hnojenie výsadby, pravidelnú kontrolu 
a úkony podľa aktuálne potreby.</t>
  </si>
  <si>
    <t>m²/ mesiac</t>
  </si>
  <si>
    <t>2.1.2.</t>
  </si>
  <si>
    <t>Údržba záhona I. kategórie bez závlahy</t>
  </si>
  <si>
    <t>Mesačná starostlivosť o kvetinový záhon v reprezentatívnom zdravotnom 
a estetickom štandarde – odstraňovať rozptýlený odpad, opadané lístie, uhynuté rastliny a ich časti, zabezpečiť pravidelnú zálievku záhona, udržiavať záhon 
bez burinných druhov bylín a náletov, udržiavať vrstvu mulča, vykonávať hnojenie výsadby, pravidelnú kontrolu a úkony podľa aktuálne potreby.</t>
  </si>
  <si>
    <t>2.1.3.</t>
  </si>
  <si>
    <t>Údržba záhona II. kategórie</t>
  </si>
  <si>
    <t>Mesačná starostlivosť o kvetinový záhon v dobrom zdravotnom a estetickom štandarde – odstraňovať rozptýlený odpad, opadané lístie, uhynuté rastliny 
a ich časti, zabezpečiť pravidelnú zálievku záhona, udržiavať záhon bez burinných druhov bylín a náletov, udržiavať vrstvu mulča, vykonávať hnojenie výsadby, pravidelnú kontrolu a úkony podľa aktuálne potreby.</t>
  </si>
  <si>
    <t>2.1.4.</t>
  </si>
  <si>
    <t>Údržba výsadby v kvetináči</t>
  </si>
  <si>
    <t>Mesačná starostlivosť o výsadbu v kvetináči v reprezentatívnom zdravotnom 
a estetickom štandarde – odstraňovať rozptýlený odpad, opadané lístie, uhynuté rastliny a ich časti, zabezpečiť pravidelnú zálievku záhona, udržiavať záhon 
bez burinných druhov bylín a náletov, udržiavať vrstvu mulča, vykonávať hnojenie výsadby, pravidelnú kontrolu a úkony podľa aktuálne potreby.</t>
  </si>
  <si>
    <t>2.1.5.</t>
  </si>
  <si>
    <t>Navýšená zálievka stromu v kvetináči</t>
  </si>
  <si>
    <t>Položka je doplnením položky 2.1.6. – predstavuje náklady na zvýšené množstvo zálievky kvetináča so stromom.</t>
  </si>
  <si>
    <t>ks / mesiac</t>
  </si>
  <si>
    <t>2.1.6.</t>
  </si>
  <si>
    <t>Údržba cestného ostrovčeka</t>
  </si>
  <si>
    <t>Mesačná starostlivosť o kvetinový záhon v cestnom ostrovčeku v reprezentatívnom zdravotnom a estetickom štandarde – odstraňovať rozptýlený odpad, opadané lístie, uhynuté rastliny a ich časti, zabezpečiť pravidelnú zálievku záhona, udržiavať záhon bez burinných druhov bylín a náletov, udržiavať vrstvu mulča, vykonávať hnojenie výsadby, pravidelnú kontrolu 
a úkony podľa aktuálne potreby.</t>
  </si>
  <si>
    <t>2.1.7.</t>
  </si>
  <si>
    <t>Údržba záhonu pri konštrukcii (zelená stena)</t>
  </si>
  <si>
    <t>Mesačná starostlivosť o záhon v primeranom zdravotnom a estetickom štandarde – odstraňovať rozptýlený odpad, opadané lístie, uhynuté rastliny, zabezpečiť pravidelnú zálievku záhona, udržiavať záhon bez burinných druhov bylín a náletov, udržiavať vrstvu mulča, vykonávať hnojenie výsadby, pravidelnú kontrolu a úkony podľa aktuálne potreby.</t>
  </si>
  <si>
    <t>2.1.8.</t>
  </si>
  <si>
    <t>Údržba záhonu pri konštrukcii (zelená stena) s trvalkovým lemom</t>
  </si>
  <si>
    <t>2.2. Úkony 
pri údržbe záhonov</t>
  </si>
  <si>
    <t>2.2.1.</t>
  </si>
  <si>
    <t>Zálievka výsadieb</t>
  </si>
  <si>
    <t>Dovoz vody pre zálievku rastlín a zaliatie.</t>
  </si>
  <si>
    <t>2.2.2.</t>
  </si>
  <si>
    <t>Údržba krov v záhonoch 
alebo kvetináčoch</t>
  </si>
  <si>
    <t>Udržiavací a zmladzovací rez krov alebo ruží s výškou do 3 m, ktoré sú súčasťou záhonov alebo kvetináčov, s odprataním na vzdialenosť do 25 m.</t>
  </si>
  <si>
    <t>2.2.3.</t>
  </si>
  <si>
    <t>Údržba ruží v záhonoch 
alebo kvetináčoch</t>
  </si>
  <si>
    <t>Udržiavací rez ruží, ktoré sú súčasťou záhonov alebo kvetináčov, 
s odprataním na vzdialenosť do 25 m.</t>
  </si>
  <si>
    <t>2.2.4.</t>
  </si>
  <si>
    <t>Údržba stromu v kvetináči</t>
  </si>
  <si>
    <t>Rez stromu s výškou do 5 m, ktorý je súčasťou záhona alebo kvetináča, 
s prípadným použitím vysokozdvižnej plošiny a s odprataním na vzdialenosť 
do 25 m.</t>
  </si>
  <si>
    <t>2.2.5.</t>
  </si>
  <si>
    <t>Údržba záhona počas zimy</t>
  </si>
  <si>
    <t>Mesačná starostlivosť o kvetinový záhon mimo hlavného vegetačného obdobia, zameraná výhradne na odstraňovanie rozptýleného odpadu z plochy záhona 
s naložením na dopravný prostriedok.</t>
  </si>
  <si>
    <t>2.2.6.</t>
  </si>
  <si>
    <t>Údržba mulčovacieho záhona</t>
  </si>
  <si>
    <t>Údržba skupinovej výsadby trvaliek spätným rezom – jednorazové jarné mulčovanie záhona v období marec-apríl za účelom obnovy porastu a úpravy nadzemnej biomasy.</t>
  </si>
  <si>
    <t>2.2.7.</t>
  </si>
  <si>
    <t>Úprava okrajov záhonu mechanizovaným rezom</t>
  </si>
  <si>
    <t>Úprava a oddelenie okrajov trávnika od záhonov mechanizovaným rezom.</t>
  </si>
  <si>
    <t>bm</t>
  </si>
  <si>
    <t>2.2.8.</t>
  </si>
  <si>
    <t>Vybratie cibule alebo hľuzy zo záhona s uskladnením</t>
  </si>
  <si>
    <t>Ručné vybratie cibule alebo hľuzy zo záhona po odkvitnutí bez poškodenia 
s následným uskladnením.</t>
  </si>
  <si>
    <t>2.2.9.</t>
  </si>
  <si>
    <t>Vybratie cibule alebo hľuzy zo záhona bez uskladnenia</t>
  </si>
  <si>
    <t>Ručné vybratie cibule alebo hľuzy zo záhona po odkvitnutí bez poškodenia 
s naložením na dopravný prostriedok a zhodnotením alebo prevozom.</t>
  </si>
  <si>
    <t>2.2.10.</t>
  </si>
  <si>
    <t>Prípravné práce na rekonštrukciu výsadby v kvetináči</t>
  </si>
  <si>
    <t>Prípravné práce na rekonštrukciu výsadby alebo novú sezónnu výsadbu rastlín 
v kvetináči.</t>
  </si>
  <si>
    <t>2.2.11.</t>
  </si>
  <si>
    <t>Zrušenie záhona</t>
  </si>
  <si>
    <t>Rušenie existujúcej výsadby a príprava plochy záhona na novú funkciu 
alebo novú výsadbu.</t>
  </si>
  <si>
    <t>2.2.12.</t>
  </si>
  <si>
    <t>Dodanie, inštalovanie a odstránenie dopravného značenia – TYP A</t>
  </si>
  <si>
    <t>Dodanie, inštalovanie a následné odstránenie dočasného dopravného značenia malého rozsahu podľa projektu dočasnej úpravy organizácie dopravy.</t>
  </si>
  <si>
    <t>2.2.13.</t>
  </si>
  <si>
    <t>Dodanie, inštalovanie a odstránenie dopravného značenia – TYP B</t>
  </si>
  <si>
    <t>Dodanie, inštalovanie a následné odstránenie dočasného dopravného značenia veľkého rozsahu podľa projektu dočasnej úpravy organizácie dopravy.</t>
  </si>
  <si>
    <t>3. Dodanie tovaru</t>
  </si>
  <si>
    <t>3.1. Materiál
pre výsadbu</t>
  </si>
  <si>
    <t>3.1.1.</t>
  </si>
  <si>
    <t>Ornica</t>
  </si>
  <si>
    <t>Preosiata ornica bez burín, koreňov a kameňov, skrývka vrchnej úrodnej vrstvy zeme z polí tmavohnedej až čiernej farby vhodná na modelovanie terénu.</t>
  </si>
  <si>
    <t>3.1.2.</t>
  </si>
  <si>
    <t>Substrát záhradnícky</t>
  </si>
  <si>
    <t>Substrát univerzálny záhradnícky podľa požiadavky Objednávateľa, v balení 70 l.</t>
  </si>
  <si>
    <t>bal</t>
  </si>
  <si>
    <t>3.1.3.</t>
  </si>
  <si>
    <t>Záhradnícka zemina</t>
  </si>
  <si>
    <t>Záhradnícka zemina preosievaná s frakciou 0-20 mm – voľne ložená – certifikovaná ÚKSUP, vyrobená z kompostu a zemitej časti ako priamo použiteľný substrát na výsadbu, hygienicky nezávadná.</t>
  </si>
  <si>
    <t>3.1.4.</t>
  </si>
  <si>
    <t>Záhradnícky kompost s aktivovaným biouhlom</t>
  </si>
  <si>
    <t>Záhradnícky kompost, do ktorého bol primiešaný biouhol v pomere 10-20 % 
s následným zrením a udržiavaním vlhkosti počas 2-4 týždňov.</t>
  </si>
  <si>
    <t>3.1.5.</t>
  </si>
  <si>
    <t>Špeciálny minerálny substrát</t>
  </si>
  <si>
    <t>Špeciálny minerálny substrát určený pre výsadby v kvetináčoch, záhonoch 
alebo vegetačných prvkoch, v balení 50 l.</t>
  </si>
  <si>
    <t>3.1.6.</t>
  </si>
  <si>
    <t>Piesok</t>
  </si>
  <si>
    <t>Piesok čistý, bez nečistôt, štrkových častí alebo biologického materiálu, s frakciou 0-4 mm vhodnou pre záhradnícke účely, v balení 20 kg.</t>
  </si>
  <si>
    <t>3.1.7.</t>
  </si>
  <si>
    <t>Piesok do štrkových záhonov</t>
  </si>
  <si>
    <t>Praný kremičitý piesok určený pre zakladanie a úpravu štrkových a minerálnych záhonov, v balení 25 kg.</t>
  </si>
  <si>
    <t>3.1.8.</t>
  </si>
  <si>
    <t>Bentonit – ílový granulát</t>
  </si>
  <si>
    <t>Bentonitový ílový granulát určený pre záhradnícke a sadovnícke použitie, 
v balení 25 kg.</t>
  </si>
  <si>
    <t>3.1.9.</t>
  </si>
  <si>
    <t>Mulčovacia kôra</t>
  </si>
  <si>
    <t>Mulčovacia kôra vyrobená z drvenej a triedenej kôry ihličnatých stromov, výhradne prírodný a nezávadný materiál, jemnej až strednej frakcie bez pilín 
a prachu, v balení 70 l.</t>
  </si>
  <si>
    <t>3.1.10.</t>
  </si>
  <si>
    <t>Píniová mulčovacia kôra dekoračná</t>
  </si>
  <si>
    <t>Píniová mulčovacia kôra dekoračná frakcie 60 - 100 mm, v balení 70 l.</t>
  </si>
  <si>
    <t>3.1.11.</t>
  </si>
  <si>
    <t>Drevná štiepka</t>
  </si>
  <si>
    <t>Stabilizovaná drevná štiepka vhodná na mulčovanie, vyrobená mechanickým štiepením dreva listnatých drevín, výhradne prírodný a nezávadný materiál, jemnej až strednej frakcie bez pilín a prachu.</t>
  </si>
  <si>
    <t>3.1.12.</t>
  </si>
  <si>
    <t>Mulčovacie kamenivo frakcie 8-16 mm</t>
  </si>
  <si>
    <t>Drvené kamenivo sivej farby frakcie 8-16 mm.</t>
  </si>
  <si>
    <t>t</t>
  </si>
  <si>
    <t>3.1.13.</t>
  </si>
  <si>
    <t>Mulčovacie kamenivo frakcie 16-32 mm</t>
  </si>
  <si>
    <t>Drvené kamenivo sivej farby frakcie 16-32 mm.</t>
  </si>
  <si>
    <t>3.1.14.</t>
  </si>
  <si>
    <t>Záhonový obrubník plastový s výškou 
40-60 mm</t>
  </si>
  <si>
    <t>Záhonový obrubník plastový s výškou 40-60 mm s tromi klincami pre ukotvenie obrubníka (napr. záhonová lišta, tzv. neviditeľný obrubník), ľahko tvarovateľný, čierna farba, vrátane pomocného materiálu na ukotvenie.</t>
  </si>
  <si>
    <t>3.1.15.</t>
  </si>
  <si>
    <t>Záhonový obrubník plastový s výškou 100 mm</t>
  </si>
  <si>
    <t>Záhonový obrubník plastový s výškou 100 mm s tromi klincami pre ukotvenie obrubníka (napr. záhonová lišta, tzv. neviditeľný obrubník), ľahko tvarovateľný, čierna farba, vrátane pomocného materiálu na ukotvenie.</t>
  </si>
  <si>
    <t>3.1.16.</t>
  </si>
  <si>
    <t>Záhonový obrubník oceľový</t>
  </si>
  <si>
    <t>Záhonový obrubník z pozinkovanej oceľovej pásoviny hrúbky min. 1,4 mm 
a výšky min. 14 cm, vrátane pomocného materiálu na ukotvenie.</t>
  </si>
  <si>
    <t>3.1.17.</t>
  </si>
  <si>
    <t>Drevený plôtik prírodný výšky 60 cm</t>
  </si>
  <si>
    <t>Drevený záhradný plôtik prírodný z neopracovaných lieskových latiek spájaných drôtovou výstužou, výška 60 cm</t>
  </si>
  <si>
    <t>3.1.18.</t>
  </si>
  <si>
    <t>Drevený plôtik prírodný výšky 90 cm</t>
  </si>
  <si>
    <t>Drevený záhradný plôtik prírodný z neopracovaných lieskových latiek spájaných drôtovou výstužou, výška 90 cm</t>
  </si>
  <si>
    <t>3.1.19.</t>
  </si>
  <si>
    <t>Kokosová sieť na spevňovanie svahov</t>
  </si>
  <si>
    <r>
      <t>Kokosová sieť s protieróznou funkciou na spevňovanie svahu s gramážou 
400 g/m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 veľkosťou oka 50-100 mm, vhodná pre výsadbu tráv, trvaliek 
a krov, vrátane pomocného materiálu na ukotvenie.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</si>
  <si>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</si>
  <si>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3.2. Rastlinný materiál</t>
  </si>
  <si>
    <t>3.2.1.</t>
  </si>
  <si>
    <t>Rastlina v kontajneri K9-K11 (do 1 l)</t>
  </si>
  <si>
    <t>Letnička, dvojročka, trvalka, okrasná tráva a cibuľovina zapestovaná 
v kontajneri K9-K11 (objem do 1 l).</t>
  </si>
  <si>
    <t>3.2.2.</t>
  </si>
  <si>
    <t>Rastlina v kontajneri C1 (1 l)</t>
  </si>
  <si>
    <t>Letnička, dvojročka, trvalka, okrasná tráva a cibuľovina zapestovaná 
v kontajneri C1 (objem 1 l).</t>
  </si>
  <si>
    <t>3.2.3.</t>
  </si>
  <si>
    <t>Rastlina v kontajneri C2 (2 l)</t>
  </si>
  <si>
    <t>Letnička, dvojročka, trvalka, okrasná tráva a cibuľovina zapestovaná 
v kontajneri C2 (objem 2 l).</t>
  </si>
  <si>
    <t>3.2.4.</t>
  </si>
  <si>
    <t>Cibuľa alebo hľuza s obvodom do 10 cm</t>
  </si>
  <si>
    <t>Cibuľa alebo hľuza s obvodom do 10 cm (vrátane).</t>
  </si>
  <si>
    <t>3.2.5.</t>
  </si>
  <si>
    <t>Cibuľa alebo hľuza s obvodom nad 10 cm</t>
  </si>
  <si>
    <t>Cibuľa alebo hľuza s obvodom nad 10 cm.</t>
  </si>
  <si>
    <t>3.2.6.</t>
  </si>
  <si>
    <t>Predpestovaná vegetačná rohož z rozchodníkov (Sedum sp.)</t>
  </si>
  <si>
    <t>Predpestovaná vegetačná rohož z rozchodníkov (Sedum sp.), určená na okamžité položenie na pripravený substrát alebo drenážnu vrstvu.</t>
  </si>
  <si>
    <t>3.2.7.</t>
  </si>
  <si>
    <t>Ker I. kategórie výšky do 20 cm</t>
  </si>
  <si>
    <t>Ker I. kategórie výšky do 20 cm, kontajnerovaný.</t>
  </si>
  <si>
    <t>3.2.8.</t>
  </si>
  <si>
    <t>Ker I. kategórie výšky 20-50 cm</t>
  </si>
  <si>
    <t>Ker I. kategórie výšky 20-50 cm, kontajnerovaný.</t>
  </si>
  <si>
    <t>3.2.9.</t>
  </si>
  <si>
    <t>Ker I. kategórie výšky nad 50 cm</t>
  </si>
  <si>
    <t>Ker I. kategórie výšky nad 50 cm, kontajnerovaný.</t>
  </si>
  <si>
    <t>3.2.10.</t>
  </si>
  <si>
    <t>Popínavá/ovíjavá drevina s dĺžkou 
50-100 cm</t>
  </si>
  <si>
    <t>Popínavá/ovíjavá drevina I. kategórie s dĺžkou výhonov 50-100 cm, kontajnerovaná.</t>
  </si>
  <si>
    <t>3.2.11.</t>
  </si>
  <si>
    <t>Popínavá/ovíjavá drevina s dĺžkou nad 100 cm</t>
  </si>
  <si>
    <t>Popínavá/ovíjavá drevina I. kategórie s dĺžkou výhonov nad 100 cm, kontajnerovaná.</t>
  </si>
  <si>
    <t>3.2.12.</t>
  </si>
  <si>
    <t>Strom I. kategórie, viackmeň, výšky 
200-250 cm</t>
  </si>
  <si>
    <t>Strom I. kategórie rastovou formou viackmeň, výška 200-250 cm.</t>
  </si>
  <si>
    <t>3.2.13.</t>
  </si>
  <si>
    <t>Strom I. kategórie, viackmeň, výšky 
250-300 cm</t>
  </si>
  <si>
    <t>Strom I. kategórie rastovou formou viackmeň, výška 250-300 cm.</t>
  </si>
  <si>
    <t>3.2.14.</t>
  </si>
  <si>
    <t>Strom I. kategórie s obvodom kmeňa 
16-18 cm</t>
  </si>
  <si>
    <t>Strom I. kategórie s obvodom kmeňa 16-18 cm.</t>
  </si>
  <si>
    <t>3.2.15.</t>
  </si>
  <si>
    <t>Strom I. kategórie s obvodom kmeňa 
18-20 cm</t>
  </si>
  <si>
    <t>Strom I. kategórie s obvodom kmeňa 18-20 cm.</t>
  </si>
  <si>
    <t>3.2.16.</t>
  </si>
  <si>
    <t>Mimoriadne zabezpečenie rastlinného materiálu</t>
  </si>
  <si>
    <t>Mimoriadne zabezpečenie rastlinného materiálu nad rámec zoznamu „Základný a predpokladaný sortiment rastlinného materiálu“ alebo objektívne bežne nedostupného na trhu.</t>
  </si>
  <si>
    <t>hod.</t>
  </si>
  <si>
    <t>4. Zhodnotenie/zneškodnenie odpadu</t>
  </si>
  <si>
    <t>4.1. Materiálové zhodnotenie odpadu</t>
  </si>
  <si>
    <t>4.1.1.</t>
  </si>
  <si>
    <t>Materiálové zhodnotenie odpadu – biologicky rozložiteľný odpad zo zelene</t>
  </si>
  <si>
    <t>Materiálové zhodnotenie odpadu, skupina: biologicky rozložiteľný odpad 
zo zelene, v zmysle zákona č. 79/2015 Z. z. o odpadoch a o zmene a doplnení niektorých zákonov v znení neskorších predpisov.</t>
  </si>
  <si>
    <t>4.1.2.</t>
  </si>
  <si>
    <t>Materiálové zhodnotenie odpadu – zemina a kamenivo</t>
  </si>
  <si>
    <t>Materiálové zhodnotenie odpadu, skupina: zemina a kamenivo, v zmysle zákona č. 79/2015 Z. z. o odpadoch a o zmene a doplnení niektorých zákonov v znení neskorších predpisov.</t>
  </si>
  <si>
    <t>4.2. Energetické zhodnotenie odpadu</t>
  </si>
  <si>
    <t>4.2.1.</t>
  </si>
  <si>
    <t>Energetické zhodnotenie odpadu – biologicky rozložiteľný odpad zo zelene</t>
  </si>
  <si>
    <t>Energetické zhodnotenie odpadu, skupina: biologicky rozložiteľný odpad 
zo zelene, v zmysle zákona č. 79/2015 Z. z. o odpadoch a o zmene a doplnení niektorých zákonov v znení neskorších predpisov.</t>
  </si>
  <si>
    <t>4.2.2.</t>
  </si>
  <si>
    <t>Energetické zhodnotenie odpadu – odpad z čistenia ulíc</t>
  </si>
  <si>
    <t>Energetické zhodnotenie odpadu, skupina: odpad z čistenia ulíc, v zmysle zákona č. 79/2015 Z. z. o odpadoch a o zmene a doplnení niektorých zákonov v znení neskorších predpisov.</t>
  </si>
  <si>
    <t>4.3. Zneškodnenie odpadu</t>
  </si>
  <si>
    <t>4.3.1.</t>
  </si>
  <si>
    <t>Zneškodnenie odpadu – zemina 
a kamenivo</t>
  </si>
  <si>
    <t>Zneškodnenie odpadu, skupina: zemina a kamenivo, v zmysle zákona 
č. 79/2015 Z. z. o odpadoch a o zmene a doplnení niektorých zákonov v znení neskorších predpisov.</t>
  </si>
  <si>
    <t>4.3.2.</t>
  </si>
  <si>
    <t>Zneškodnenie odpadu – odpad 
z čistenia ulíc</t>
  </si>
  <si>
    <t>Zneškodnenie odpadu, skupina: odpad z čistenia ulíc, v zmysle zákona 
č. 79/2015 Z. z. o odpadoch a o zmene a doplnení niektorých zákonov v znení neskorších predpisov.</t>
  </si>
  <si>
    <t>5. Hodinová základná sadzba</t>
  </si>
  <si>
    <t>5.1.</t>
  </si>
  <si>
    <t>Hodinová zúčtovacia sadzba – 
práce nenáročné</t>
  </si>
  <si>
    <t>Hodinová zúčtovacia sadzba za nenáročné pomocné a čistiace práce.</t>
  </si>
  <si>
    <t>5.2.</t>
  </si>
  <si>
    <t>Hodinová zúčtovacia sadzba – 
práce náročné</t>
  </si>
  <si>
    <t>Hodinová zúčtovacia sadzba za náročnejšie práce odborného charakteru.</t>
  </si>
  <si>
    <t>CENA UVEDENÁ UCHÁDZAČOM - súčet výsledných súm za jednotlivé položky 
za 48 mesiacov plnenia</t>
  </si>
  <si>
    <t>Príloha č. 2 - Ponuka v zákazke „Zakladanie a údržba záhonov a služby s tým spojené“</t>
  </si>
  <si>
    <t>Krajinný architekt, 
alebo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</si>
</sst>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6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rgb="FF0061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4"/>
      <name val="Calibri"/>
      <family val="2"/>
    </font>
    <font>
      <b/>
      <sz val="14"/>
      <name val="Calibri"/>
      <family val="2"/>
    </font>
    <font>
      <sz val="16"/>
      <color theme="4" tint="-0.249977111117893"/>
      <name val="Calibri Light"/>
      <family val="2"/>
    </font>
    <font>
      <sz val="11"/>
      <color theme="4" tint="-0.249977111117893"/>
      <name val="Calibri Light"/>
      <family val="2"/>
    </font>
    <font>
      <u/>
      <sz val="11"/>
      <color theme="10"/>
      <name val="Calibri"/>
      <family val="2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20"/>
      <color theme="4"/>
      <name val="Calibri Light"/>
      <family val="2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Aptos Narrow"/>
      <family val="2"/>
    </font>
    <font>
      <b/>
      <vertAlign val="superscript"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BC670"/>
        <bgColor indexed="64"/>
      </patternFill>
    </fill>
    <fill>
      <patternFill patternType="solid">
        <fgColor rgb="FF9AB15B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3" borderId="27" applyNumberFormat="0" applyFont="0" applyAlignment="0" applyProtection="0"/>
    <xf numFmtId="0" fontId="1" fillId="4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323">
    <xf numFmtId="0" fontId="0" fillId="0" borderId="0" xfId="0"/>
    <xf numFmtId="0" fontId="2" fillId="0" borderId="6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19" fillId="0" borderId="25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center" vertical="center" wrapText="1"/>
    </xf>
    <xf numFmtId="0" fontId="17" fillId="0" borderId="25" xfId="3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0" fillId="0" borderId="25" xfId="0" applyBorder="1" applyAlignment="1">
      <alignment horizontal="left" wrapText="1" indent="1"/>
    </xf>
    <xf numFmtId="0" fontId="19" fillId="0" borderId="2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0" fillId="0" borderId="25" xfId="0" applyBorder="1" applyAlignment="1">
      <alignment horizontal="left" vertical="center" indent="1"/>
    </xf>
    <xf numFmtId="0" fontId="4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2" fillId="0" borderId="1" xfId="0" applyFont="1" applyBorder="1" applyAlignment="1">
      <alignment horizontal="left" vertical="center"/>
    </xf>
    <xf numFmtId="0" fontId="0" fillId="2" borderId="1" xfId="0" applyFill="1" applyBorder="1"/>
    <xf numFmtId="0" fontId="0" fillId="0" borderId="5" xfId="0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/>
    <xf numFmtId="0" fontId="0" fillId="2" borderId="9" xfId="0" applyFill="1" applyBorder="1"/>
    <xf numFmtId="0" fontId="2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9" xfId="0" applyBorder="1"/>
    <xf numFmtId="0" fontId="6" fillId="0" borderId="0" xfId="0" applyFont="1"/>
    <xf numFmtId="0" fontId="10" fillId="0" borderId="32" xfId="1" applyFont="1" applyFill="1" applyBorder="1" applyAlignment="1" applyProtection="1">
      <alignment vertical="center" wrapText="1"/>
    </xf>
    <xf numFmtId="0" fontId="10" fillId="0" borderId="35" xfId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vertical="center" wrapText="1"/>
    </xf>
    <xf numFmtId="0" fontId="9" fillId="2" borderId="43" xfId="1" applyFont="1" applyFill="1" applyBorder="1" applyProtection="1"/>
    <xf numFmtId="0" fontId="9" fillId="2" borderId="36" xfId="1" applyFont="1" applyFill="1" applyBorder="1" applyProtection="1"/>
    <xf numFmtId="0" fontId="9" fillId="2" borderId="39" xfId="1" applyFont="1" applyFill="1" applyBorder="1" applyProtection="1"/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22" xfId="1" applyFont="1" applyFill="1" applyBorder="1" applyAlignment="1" applyProtection="1">
      <alignment horizontal="left" vertical="center" wrapText="1"/>
    </xf>
    <xf numFmtId="164" fontId="10" fillId="0" borderId="11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0" fillId="0" borderId="9" xfId="1" applyNumberFormat="1" applyFont="1" applyFill="1" applyBorder="1" applyAlignment="1" applyProtection="1">
      <alignment horizontal="right" vertical="center" wrapText="1"/>
    </xf>
    <xf numFmtId="164" fontId="14" fillId="0" borderId="12" xfId="1" applyNumberFormat="1" applyFont="1" applyFill="1" applyBorder="1" applyAlignment="1" applyProtection="1">
      <alignment vertical="center"/>
    </xf>
    <xf numFmtId="164" fontId="7" fillId="0" borderId="15" xfId="1" applyNumberFormat="1" applyFont="1" applyFill="1" applyBorder="1" applyAlignment="1" applyProtection="1"/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horizontal="right" vertical="center"/>
    </xf>
    <xf numFmtId="0" fontId="23" fillId="5" borderId="20" xfId="0" applyFont="1" applyFill="1" applyBorder="1" applyAlignment="1">
      <alignment horizontal="left" vertical="top" wrapText="1"/>
    </xf>
    <xf numFmtId="0" fontId="23" fillId="5" borderId="54" xfId="0" applyFont="1" applyFill="1" applyBorder="1" applyAlignment="1">
      <alignment horizontal="left" vertical="top" wrapText="1"/>
    </xf>
    <xf numFmtId="0" fontId="23" fillId="5" borderId="55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7" fillId="8" borderId="54" xfId="0" applyFont="1" applyFill="1" applyBorder="1" applyAlignment="1">
      <alignment horizontal="center" vertical="center" wrapText="1"/>
    </xf>
    <xf numFmtId="0" fontId="2" fillId="8" borderId="54" xfId="0" applyFont="1" applyFill="1" applyBorder="1" applyAlignment="1">
      <alignment vertical="center" wrapText="1"/>
    </xf>
    <xf numFmtId="0" fontId="28" fillId="8" borderId="54" xfId="0" applyFont="1" applyFill="1" applyBorder="1" applyAlignment="1">
      <alignment horizontal="left" vertical="top" wrapText="1"/>
    </xf>
    <xf numFmtId="0" fontId="0" fillId="7" borderId="54" xfId="0" applyFill="1" applyBorder="1" applyAlignment="1">
      <alignment horizontal="center" vertical="center"/>
    </xf>
    <xf numFmtId="164" fontId="0" fillId="7" borderId="54" xfId="0" applyNumberFormat="1" applyFill="1" applyBorder="1" applyAlignment="1">
      <alignment horizontal="right" vertical="center"/>
    </xf>
    <xf numFmtId="4" fontId="0" fillId="7" borderId="54" xfId="0" applyNumberFormat="1" applyFill="1" applyBorder="1" applyAlignment="1">
      <alignment vertical="center"/>
    </xf>
    <xf numFmtId="164" fontId="0" fillId="7" borderId="54" xfId="0" applyNumberFormat="1" applyFill="1" applyBorder="1" applyAlignment="1">
      <alignment vertical="center"/>
    </xf>
    <xf numFmtId="164" fontId="2" fillId="7" borderId="55" xfId="0" applyNumberFormat="1" applyFont="1" applyFill="1" applyBorder="1" applyAlignment="1">
      <alignment vertical="center"/>
    </xf>
    <xf numFmtId="0" fontId="27" fillId="8" borderId="58" xfId="0" applyFont="1" applyFill="1" applyBorder="1" applyAlignment="1">
      <alignment horizontal="center" vertical="center" wrapText="1"/>
    </xf>
    <xf numFmtId="0" fontId="2" fillId="8" borderId="58" xfId="0" applyFont="1" applyFill="1" applyBorder="1" applyAlignment="1">
      <alignment vertical="center" wrapText="1"/>
    </xf>
    <xf numFmtId="0" fontId="28" fillId="8" borderId="58" xfId="0" applyFont="1" applyFill="1" applyBorder="1" applyAlignment="1">
      <alignment vertical="top" wrapText="1"/>
    </xf>
    <xf numFmtId="0" fontId="0" fillId="7" borderId="58" xfId="0" applyFill="1" applyBorder="1" applyAlignment="1">
      <alignment horizontal="center" vertical="center"/>
    </xf>
    <xf numFmtId="164" fontId="0" fillId="7" borderId="58" xfId="0" applyNumberFormat="1" applyFill="1" applyBorder="1" applyAlignment="1">
      <alignment horizontal="right" vertical="center"/>
    </xf>
    <xf numFmtId="4" fontId="0" fillId="7" borderId="58" xfId="0" applyNumberFormat="1" applyFill="1" applyBorder="1" applyAlignment="1">
      <alignment vertical="center"/>
    </xf>
    <xf numFmtId="164" fontId="0" fillId="7" borderId="58" xfId="0" applyNumberFormat="1" applyFill="1" applyBorder="1" applyAlignment="1">
      <alignment vertical="center"/>
    </xf>
    <xf numFmtId="164" fontId="2" fillId="7" borderId="59" xfId="0" applyNumberFormat="1" applyFont="1" applyFill="1" applyBorder="1" applyAlignment="1">
      <alignment vertical="center"/>
    </xf>
    <xf numFmtId="0" fontId="28" fillId="8" borderId="58" xfId="0" applyFont="1" applyFill="1" applyBorder="1" applyAlignment="1">
      <alignment vertical="center" wrapText="1"/>
    </xf>
    <xf numFmtId="0" fontId="27" fillId="10" borderId="54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vertical="center" wrapText="1"/>
    </xf>
    <xf numFmtId="0" fontId="28" fillId="10" borderId="54" xfId="0" applyFont="1" applyFill="1" applyBorder="1" applyAlignment="1">
      <alignment vertical="top" wrapText="1"/>
    </xf>
    <xf numFmtId="0" fontId="27" fillId="10" borderId="58" xfId="0" applyFont="1" applyFill="1" applyBorder="1" applyAlignment="1">
      <alignment horizontal="center" vertical="center" wrapText="1"/>
    </xf>
    <xf numFmtId="0" fontId="2" fillId="10" borderId="58" xfId="0" applyFont="1" applyFill="1" applyBorder="1" applyAlignment="1">
      <alignment vertical="center" wrapText="1"/>
    </xf>
    <xf numFmtId="0" fontId="28" fillId="10" borderId="58" xfId="0" applyFont="1" applyFill="1" applyBorder="1" applyAlignment="1">
      <alignment vertical="top" wrapText="1"/>
    </xf>
    <xf numFmtId="0" fontId="27" fillId="11" borderId="54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vertical="center" wrapText="1"/>
    </xf>
    <xf numFmtId="0" fontId="28" fillId="11" borderId="54" xfId="0" applyFont="1" applyFill="1" applyBorder="1" applyAlignment="1">
      <alignment vertical="top" wrapText="1"/>
    </xf>
    <xf numFmtId="2" fontId="0" fillId="7" borderId="54" xfId="0" applyNumberFormat="1" applyFill="1" applyBorder="1" applyAlignment="1">
      <alignment vertical="center"/>
    </xf>
    <xf numFmtId="0" fontId="27" fillId="11" borderId="58" xfId="0" applyFont="1" applyFill="1" applyBorder="1" applyAlignment="1">
      <alignment horizontal="center" vertical="center" wrapText="1"/>
    </xf>
    <xf numFmtId="0" fontId="2" fillId="11" borderId="58" xfId="0" applyFont="1" applyFill="1" applyBorder="1" applyAlignment="1">
      <alignment vertical="center" wrapText="1"/>
    </xf>
    <xf numFmtId="0" fontId="28" fillId="11" borderId="58" xfId="0" applyFont="1" applyFill="1" applyBorder="1" applyAlignment="1">
      <alignment vertical="top" wrapText="1"/>
    </xf>
    <xf numFmtId="2" fontId="0" fillId="7" borderId="58" xfId="0" applyNumberFormat="1" applyFill="1" applyBorder="1" applyAlignment="1">
      <alignment vertical="center"/>
    </xf>
    <xf numFmtId="0" fontId="27" fillId="12" borderId="54" xfId="0" applyFont="1" applyFill="1" applyBorder="1" applyAlignment="1">
      <alignment horizontal="center" vertical="center" wrapText="1"/>
    </xf>
    <xf numFmtId="0" fontId="2" fillId="12" borderId="54" xfId="0" applyFont="1" applyFill="1" applyBorder="1" applyAlignment="1">
      <alignment vertical="center" wrapText="1"/>
    </xf>
    <xf numFmtId="0" fontId="28" fillId="12" borderId="54" xfId="0" applyFont="1" applyFill="1" applyBorder="1" applyAlignment="1">
      <alignment vertical="top" wrapText="1"/>
    </xf>
    <xf numFmtId="0" fontId="27" fillId="12" borderId="58" xfId="0" applyFont="1" applyFill="1" applyBorder="1" applyAlignment="1">
      <alignment horizontal="center" vertical="center" wrapText="1"/>
    </xf>
    <xf numFmtId="0" fontId="2" fillId="12" borderId="58" xfId="0" applyFont="1" applyFill="1" applyBorder="1" applyAlignment="1">
      <alignment vertical="center" wrapText="1"/>
    </xf>
    <xf numFmtId="0" fontId="28" fillId="12" borderId="58" xfId="0" applyFont="1" applyFill="1" applyBorder="1" applyAlignment="1">
      <alignment vertical="top" wrapText="1"/>
    </xf>
    <xf numFmtId="0" fontId="27" fillId="13" borderId="54" xfId="0" applyFont="1" applyFill="1" applyBorder="1" applyAlignment="1">
      <alignment horizontal="center" vertical="center" wrapText="1"/>
    </xf>
    <xf numFmtId="0" fontId="2" fillId="13" borderId="54" xfId="0" applyFont="1" applyFill="1" applyBorder="1" applyAlignment="1">
      <alignment vertical="center" wrapText="1"/>
    </xf>
    <xf numFmtId="0" fontId="28" fillId="13" borderId="54" xfId="0" applyFont="1" applyFill="1" applyBorder="1" applyAlignment="1">
      <alignment vertical="top" wrapText="1"/>
    </xf>
    <xf numFmtId="0" fontId="27" fillId="13" borderId="58" xfId="0" applyFont="1" applyFill="1" applyBorder="1" applyAlignment="1">
      <alignment horizontal="center" vertical="center"/>
    </xf>
    <xf numFmtId="0" fontId="2" fillId="13" borderId="58" xfId="0" applyFont="1" applyFill="1" applyBorder="1" applyAlignment="1">
      <alignment vertical="center" wrapText="1"/>
    </xf>
    <xf numFmtId="0" fontId="28" fillId="13" borderId="58" xfId="0" applyFont="1" applyFill="1" applyBorder="1" applyAlignment="1">
      <alignment vertical="top" wrapText="1"/>
    </xf>
    <xf numFmtId="0" fontId="27" fillId="15" borderId="54" xfId="0" applyFont="1" applyFill="1" applyBorder="1" applyAlignment="1">
      <alignment horizontal="center" vertical="center" wrapText="1"/>
    </xf>
    <xf numFmtId="0" fontId="2" fillId="15" borderId="54" xfId="0" applyFont="1" applyFill="1" applyBorder="1" applyAlignment="1">
      <alignment vertical="center" wrapText="1"/>
    </xf>
    <xf numFmtId="0" fontId="28" fillId="15" borderId="54" xfId="0" applyFont="1" applyFill="1" applyBorder="1" applyAlignment="1">
      <alignment vertical="top" wrapText="1"/>
    </xf>
    <xf numFmtId="0" fontId="0" fillId="14" borderId="54" xfId="0" applyFill="1" applyBorder="1" applyAlignment="1">
      <alignment horizontal="center" vertical="center"/>
    </xf>
    <xf numFmtId="164" fontId="0" fillId="14" borderId="54" xfId="0" applyNumberFormat="1" applyFill="1" applyBorder="1" applyAlignment="1">
      <alignment horizontal="right" vertical="center"/>
    </xf>
    <xf numFmtId="2" fontId="0" fillId="14" borderId="54" xfId="0" applyNumberFormat="1" applyFill="1" applyBorder="1" applyAlignment="1">
      <alignment vertical="center"/>
    </xf>
    <xf numFmtId="4" fontId="0" fillId="14" borderId="54" xfId="0" applyNumberFormat="1" applyFill="1" applyBorder="1" applyAlignment="1">
      <alignment vertical="center"/>
    </xf>
    <xf numFmtId="164" fontId="0" fillId="14" borderId="54" xfId="0" applyNumberFormat="1" applyFill="1" applyBorder="1" applyAlignment="1">
      <alignment vertical="center"/>
    </xf>
    <xf numFmtId="164" fontId="2" fillId="14" borderId="55" xfId="0" applyNumberFormat="1" applyFont="1" applyFill="1" applyBorder="1" applyAlignment="1">
      <alignment vertical="center"/>
    </xf>
    <xf numFmtId="0" fontId="27" fillId="15" borderId="58" xfId="0" applyFont="1" applyFill="1" applyBorder="1" applyAlignment="1">
      <alignment horizontal="center" vertical="center" wrapText="1"/>
    </xf>
    <xf numFmtId="0" fontId="2" fillId="15" borderId="58" xfId="0" applyFont="1" applyFill="1" applyBorder="1" applyAlignment="1">
      <alignment vertical="center" wrapText="1"/>
    </xf>
    <xf numFmtId="0" fontId="28" fillId="15" borderId="58" xfId="0" applyFont="1" applyFill="1" applyBorder="1" applyAlignment="1">
      <alignment vertical="top" wrapText="1"/>
    </xf>
    <xf numFmtId="0" fontId="0" fillId="14" borderId="58" xfId="0" applyFill="1" applyBorder="1" applyAlignment="1">
      <alignment horizontal="center" vertical="center"/>
    </xf>
    <xf numFmtId="164" fontId="0" fillId="14" borderId="58" xfId="0" applyNumberFormat="1" applyFill="1" applyBorder="1" applyAlignment="1">
      <alignment horizontal="right" vertical="center"/>
    </xf>
    <xf numFmtId="2" fontId="0" fillId="14" borderId="58" xfId="0" applyNumberFormat="1" applyFill="1" applyBorder="1" applyAlignment="1">
      <alignment vertical="center"/>
    </xf>
    <xf numFmtId="4" fontId="0" fillId="14" borderId="58" xfId="0" applyNumberFormat="1" applyFill="1" applyBorder="1" applyAlignment="1">
      <alignment vertical="center"/>
    </xf>
    <xf numFmtId="164" fontId="0" fillId="14" borderId="58" xfId="0" applyNumberFormat="1" applyFill="1" applyBorder="1" applyAlignment="1">
      <alignment vertical="center"/>
    </xf>
    <xf numFmtId="164" fontId="2" fillId="14" borderId="59" xfId="0" applyNumberFormat="1" applyFont="1" applyFill="1" applyBorder="1" applyAlignment="1">
      <alignment vertical="center"/>
    </xf>
    <xf numFmtId="0" fontId="27" fillId="16" borderId="54" xfId="0" applyFont="1" applyFill="1" applyBorder="1" applyAlignment="1">
      <alignment horizontal="center" vertical="center" wrapText="1"/>
    </xf>
    <xf numFmtId="0" fontId="2" fillId="16" borderId="54" xfId="0" applyFont="1" applyFill="1" applyBorder="1" applyAlignment="1">
      <alignment vertical="center" wrapText="1"/>
    </xf>
    <xf numFmtId="0" fontId="28" fillId="16" borderId="54" xfId="0" applyFont="1" applyFill="1" applyBorder="1" applyAlignment="1">
      <alignment vertical="top" wrapText="1"/>
    </xf>
    <xf numFmtId="0" fontId="27" fillId="16" borderId="58" xfId="0" applyFont="1" applyFill="1" applyBorder="1" applyAlignment="1">
      <alignment horizontal="center" vertical="center" wrapText="1"/>
    </xf>
    <xf numFmtId="0" fontId="2" fillId="16" borderId="58" xfId="0" applyFont="1" applyFill="1" applyBorder="1" applyAlignment="1">
      <alignment vertical="center" wrapText="1"/>
    </xf>
    <xf numFmtId="0" fontId="28" fillId="16" borderId="58" xfId="0" applyFont="1" applyFill="1" applyBorder="1" applyAlignment="1">
      <alignment vertical="top" wrapText="1"/>
    </xf>
    <xf numFmtId="0" fontId="27" fillId="17" borderId="54" xfId="0" applyFont="1" applyFill="1" applyBorder="1" applyAlignment="1">
      <alignment horizontal="center" vertical="center" wrapText="1"/>
    </xf>
    <xf numFmtId="0" fontId="2" fillId="17" borderId="54" xfId="0" applyFont="1" applyFill="1" applyBorder="1" applyAlignment="1">
      <alignment vertical="center" wrapText="1"/>
    </xf>
    <xf numFmtId="0" fontId="28" fillId="17" borderId="54" xfId="0" applyFont="1" applyFill="1" applyBorder="1" applyAlignment="1">
      <alignment vertical="top" wrapText="1"/>
    </xf>
    <xf numFmtId="0" fontId="0" fillId="2" borderId="54" xfId="0" applyFill="1" applyBorder="1" applyAlignment="1">
      <alignment horizontal="center" vertical="center"/>
    </xf>
    <xf numFmtId="164" fontId="0" fillId="2" borderId="54" xfId="0" applyNumberFormat="1" applyFill="1" applyBorder="1" applyAlignment="1">
      <alignment horizontal="right" vertical="center"/>
    </xf>
    <xf numFmtId="2" fontId="0" fillId="2" borderId="54" xfId="0" applyNumberFormat="1" applyFill="1" applyBorder="1" applyAlignment="1">
      <alignment vertical="center"/>
    </xf>
    <xf numFmtId="4" fontId="0" fillId="2" borderId="54" xfId="0" applyNumberFormat="1" applyFill="1" applyBorder="1" applyAlignment="1">
      <alignment vertical="center"/>
    </xf>
    <xf numFmtId="164" fontId="0" fillId="2" borderId="54" xfId="0" applyNumberFormat="1" applyFill="1" applyBorder="1" applyAlignment="1">
      <alignment vertical="center"/>
    </xf>
    <xf numFmtId="164" fontId="2" fillId="2" borderId="55" xfId="0" applyNumberFormat="1" applyFont="1" applyFill="1" applyBorder="1" applyAlignment="1">
      <alignment vertical="center"/>
    </xf>
    <xf numFmtId="0" fontId="27" fillId="17" borderId="58" xfId="0" applyFont="1" applyFill="1" applyBorder="1" applyAlignment="1">
      <alignment horizontal="center" vertical="center" wrapText="1"/>
    </xf>
    <xf numFmtId="0" fontId="2" fillId="17" borderId="58" xfId="0" applyFont="1" applyFill="1" applyBorder="1" applyAlignment="1">
      <alignment vertical="center" wrapText="1"/>
    </xf>
    <xf numFmtId="0" fontId="28" fillId="17" borderId="58" xfId="0" applyFont="1" applyFill="1" applyBorder="1" applyAlignment="1">
      <alignment vertical="top" wrapText="1"/>
    </xf>
    <xf numFmtId="0" fontId="0" fillId="2" borderId="58" xfId="0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right" vertical="center"/>
    </xf>
    <xf numFmtId="2" fontId="0" fillId="2" borderId="58" xfId="0" applyNumberFormat="1" applyFill="1" applyBorder="1" applyAlignment="1">
      <alignment vertical="center"/>
    </xf>
    <xf numFmtId="4" fontId="0" fillId="2" borderId="58" xfId="0" applyNumberFormat="1" applyFill="1" applyBorder="1" applyAlignment="1">
      <alignment vertical="center"/>
    </xf>
    <xf numFmtId="164" fontId="0" fillId="2" borderId="58" xfId="0" applyNumberFormat="1" applyFill="1" applyBorder="1" applyAlignment="1">
      <alignment vertical="center"/>
    </xf>
    <xf numFmtId="164" fontId="2" fillId="2" borderId="59" xfId="0" applyNumberFormat="1" applyFont="1" applyFill="1" applyBorder="1" applyAlignment="1">
      <alignment vertical="center"/>
    </xf>
    <xf numFmtId="0" fontId="27" fillId="17" borderId="58" xfId="0" applyFont="1" applyFill="1" applyBorder="1" applyAlignment="1">
      <alignment horizontal="center" vertical="center"/>
    </xf>
    <xf numFmtId="14" fontId="27" fillId="17" borderId="58" xfId="0" applyNumberFormat="1" applyFont="1" applyFill="1" applyBorder="1" applyAlignment="1">
      <alignment horizontal="center" vertical="center"/>
    </xf>
    <xf numFmtId="0" fontId="27" fillId="18" borderId="54" xfId="0" applyFont="1" applyFill="1" applyBorder="1" applyAlignment="1">
      <alignment horizontal="center" vertical="center" wrapText="1"/>
    </xf>
    <xf numFmtId="0" fontId="2" fillId="18" borderId="54" xfId="0" applyFont="1" applyFill="1" applyBorder="1" applyAlignment="1">
      <alignment vertical="center" wrapText="1"/>
    </xf>
    <xf numFmtId="0" fontId="28" fillId="18" borderId="54" xfId="0" applyFont="1" applyFill="1" applyBorder="1" applyAlignment="1">
      <alignment vertical="top" wrapText="1"/>
    </xf>
    <xf numFmtId="0" fontId="27" fillId="18" borderId="58" xfId="0" applyFont="1" applyFill="1" applyBorder="1" applyAlignment="1">
      <alignment horizontal="center" vertical="center" wrapText="1"/>
    </xf>
    <xf numFmtId="0" fontId="2" fillId="18" borderId="58" xfId="0" applyFont="1" applyFill="1" applyBorder="1" applyAlignment="1">
      <alignment vertical="center" wrapText="1"/>
    </xf>
    <xf numFmtId="0" fontId="28" fillId="18" borderId="58" xfId="0" applyFont="1" applyFill="1" applyBorder="1" applyAlignment="1">
      <alignment vertical="top" wrapText="1"/>
    </xf>
    <xf numFmtId="0" fontId="27" fillId="20" borderId="54" xfId="0" applyFont="1" applyFill="1" applyBorder="1" applyAlignment="1">
      <alignment horizontal="center" vertical="center" wrapText="1"/>
    </xf>
    <xf numFmtId="0" fontId="2" fillId="20" borderId="54" xfId="0" applyFont="1" applyFill="1" applyBorder="1" applyAlignment="1">
      <alignment vertical="center" wrapText="1"/>
    </xf>
    <xf numFmtId="0" fontId="28" fillId="20" borderId="54" xfId="0" applyFont="1" applyFill="1" applyBorder="1" applyAlignment="1">
      <alignment vertical="top" wrapText="1"/>
    </xf>
    <xf numFmtId="0" fontId="0" fillId="19" borderId="54" xfId="0" applyFill="1" applyBorder="1" applyAlignment="1">
      <alignment horizontal="center" vertical="center"/>
    </xf>
    <xf numFmtId="164" fontId="0" fillId="19" borderId="54" xfId="0" applyNumberFormat="1" applyFill="1" applyBorder="1" applyAlignment="1">
      <alignment horizontal="right" vertical="center"/>
    </xf>
    <xf numFmtId="2" fontId="0" fillId="19" borderId="54" xfId="0" applyNumberFormat="1" applyFill="1" applyBorder="1" applyAlignment="1">
      <alignment vertical="center"/>
    </xf>
    <xf numFmtId="4" fontId="0" fillId="19" borderId="54" xfId="0" applyNumberFormat="1" applyFill="1" applyBorder="1" applyAlignment="1">
      <alignment vertical="center"/>
    </xf>
    <xf numFmtId="164" fontId="0" fillId="19" borderId="54" xfId="0" applyNumberFormat="1" applyFill="1" applyBorder="1" applyAlignment="1">
      <alignment vertical="center"/>
    </xf>
    <xf numFmtId="164" fontId="2" fillId="19" borderId="55" xfId="0" applyNumberFormat="1" applyFont="1" applyFill="1" applyBorder="1" applyAlignment="1">
      <alignment vertical="center"/>
    </xf>
    <xf numFmtId="0" fontId="27" fillId="20" borderId="58" xfId="0" applyFont="1" applyFill="1" applyBorder="1" applyAlignment="1">
      <alignment horizontal="center" vertical="center" wrapText="1"/>
    </xf>
    <xf numFmtId="0" fontId="2" fillId="20" borderId="58" xfId="0" applyFont="1" applyFill="1" applyBorder="1" applyAlignment="1">
      <alignment vertical="center" wrapText="1"/>
    </xf>
    <xf numFmtId="0" fontId="28" fillId="20" borderId="58" xfId="0" applyFont="1" applyFill="1" applyBorder="1" applyAlignment="1">
      <alignment vertical="top" wrapText="1"/>
    </xf>
    <xf numFmtId="0" fontId="0" fillId="19" borderId="58" xfId="0" applyFill="1" applyBorder="1" applyAlignment="1">
      <alignment horizontal="center" vertical="center"/>
    </xf>
    <xf numFmtId="164" fontId="0" fillId="19" borderId="58" xfId="0" applyNumberFormat="1" applyFill="1" applyBorder="1" applyAlignment="1">
      <alignment horizontal="right" vertical="center"/>
    </xf>
    <xf numFmtId="2" fontId="0" fillId="19" borderId="58" xfId="0" applyNumberFormat="1" applyFill="1" applyBorder="1" applyAlignment="1">
      <alignment vertical="center"/>
    </xf>
    <xf numFmtId="4" fontId="0" fillId="19" borderId="58" xfId="0" applyNumberFormat="1" applyFill="1" applyBorder="1" applyAlignment="1">
      <alignment vertical="center"/>
    </xf>
    <xf numFmtId="164" fontId="0" fillId="19" borderId="58" xfId="0" applyNumberFormat="1" applyFill="1" applyBorder="1" applyAlignment="1">
      <alignment vertical="center"/>
    </xf>
    <xf numFmtId="164" fontId="2" fillId="19" borderId="59" xfId="0" applyNumberFormat="1" applyFont="1" applyFill="1" applyBorder="1" applyAlignment="1">
      <alignment vertical="center"/>
    </xf>
    <xf numFmtId="0" fontId="27" fillId="21" borderId="54" xfId="0" applyFont="1" applyFill="1" applyBorder="1" applyAlignment="1">
      <alignment horizontal="center" vertical="center" wrapText="1"/>
    </xf>
    <xf numFmtId="0" fontId="2" fillId="21" borderId="54" xfId="0" applyFont="1" applyFill="1" applyBorder="1" applyAlignment="1">
      <alignment vertical="center" wrapText="1"/>
    </xf>
    <xf numFmtId="0" fontId="28" fillId="21" borderId="54" xfId="0" applyFont="1" applyFill="1" applyBorder="1" applyAlignment="1">
      <alignment vertical="top" wrapText="1"/>
    </xf>
    <xf numFmtId="0" fontId="27" fillId="21" borderId="58" xfId="0" applyFont="1" applyFill="1" applyBorder="1" applyAlignment="1">
      <alignment horizontal="center" vertical="center" wrapText="1"/>
    </xf>
    <xf numFmtId="0" fontId="2" fillId="21" borderId="58" xfId="0" applyFont="1" applyFill="1" applyBorder="1" applyAlignment="1">
      <alignment vertical="center" wrapText="1"/>
    </xf>
    <xf numFmtId="0" fontId="28" fillId="21" borderId="58" xfId="0" applyFont="1" applyFill="1" applyBorder="1" applyAlignment="1">
      <alignment vertical="top" wrapText="1"/>
    </xf>
    <xf numFmtId="0" fontId="0" fillId="22" borderId="20" xfId="0" applyFill="1" applyBorder="1" applyAlignment="1">
      <alignment horizontal="center" wrapText="1"/>
    </xf>
    <xf numFmtId="0" fontId="27" fillId="22" borderId="54" xfId="0" applyFont="1" applyFill="1" applyBorder="1" applyAlignment="1">
      <alignment horizontal="center" vertical="center" wrapText="1"/>
    </xf>
    <xf numFmtId="0" fontId="2" fillId="22" borderId="54" xfId="0" applyFont="1" applyFill="1" applyBorder="1" applyAlignment="1">
      <alignment vertical="center" wrapText="1"/>
    </xf>
    <xf numFmtId="0" fontId="28" fillId="22" borderId="54" xfId="0" applyFont="1" applyFill="1" applyBorder="1" applyAlignment="1">
      <alignment vertical="top" wrapText="1"/>
    </xf>
    <xf numFmtId="0" fontId="0" fillId="22" borderId="54" xfId="0" applyFill="1" applyBorder="1" applyAlignment="1">
      <alignment horizontal="center" vertical="center"/>
    </xf>
    <xf numFmtId="164" fontId="0" fillId="22" borderId="54" xfId="0" applyNumberFormat="1" applyFill="1" applyBorder="1" applyAlignment="1">
      <alignment horizontal="right" vertical="center"/>
    </xf>
    <xf numFmtId="2" fontId="0" fillId="22" borderId="54" xfId="0" applyNumberFormat="1" applyFill="1" applyBorder="1" applyAlignment="1">
      <alignment vertical="center"/>
    </xf>
    <xf numFmtId="4" fontId="0" fillId="22" borderId="54" xfId="0" applyNumberFormat="1" applyFill="1" applyBorder="1" applyAlignment="1">
      <alignment vertical="center"/>
    </xf>
    <xf numFmtId="164" fontId="0" fillId="22" borderId="54" xfId="0" applyNumberFormat="1" applyFill="1" applyBorder="1" applyAlignment="1">
      <alignment vertical="center"/>
    </xf>
    <xf numFmtId="164" fontId="2" fillId="22" borderId="55" xfId="0" applyNumberFormat="1" applyFont="1" applyFill="1" applyBorder="1" applyAlignment="1">
      <alignment vertical="center"/>
    </xf>
    <xf numFmtId="0" fontId="0" fillId="22" borderId="61" xfId="0" applyFill="1" applyBorder="1" applyAlignment="1">
      <alignment horizontal="center" wrapText="1"/>
    </xf>
    <xf numFmtId="0" fontId="27" fillId="22" borderId="62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vertical="center" wrapText="1"/>
    </xf>
    <xf numFmtId="0" fontId="28" fillId="22" borderId="62" xfId="0" applyFont="1" applyFill="1" applyBorder="1" applyAlignment="1">
      <alignment vertical="top" wrapText="1"/>
    </xf>
    <xf numFmtId="0" fontId="0" fillId="22" borderId="62" xfId="0" applyFill="1" applyBorder="1" applyAlignment="1">
      <alignment horizontal="center" vertical="center"/>
    </xf>
    <xf numFmtId="164" fontId="0" fillId="22" borderId="62" xfId="0" applyNumberFormat="1" applyFill="1" applyBorder="1" applyAlignment="1">
      <alignment horizontal="right" vertical="center"/>
    </xf>
    <xf numFmtId="2" fontId="0" fillId="22" borderId="62" xfId="0" applyNumberFormat="1" applyFill="1" applyBorder="1" applyAlignment="1">
      <alignment vertical="center"/>
    </xf>
    <xf numFmtId="4" fontId="0" fillId="22" borderId="62" xfId="0" applyNumberFormat="1" applyFill="1" applyBorder="1" applyAlignment="1">
      <alignment vertical="center"/>
    </xf>
    <xf numFmtId="164" fontId="0" fillId="22" borderId="62" xfId="0" applyNumberFormat="1" applyFill="1" applyBorder="1" applyAlignment="1">
      <alignment vertical="center"/>
    </xf>
    <xf numFmtId="164" fontId="2" fillId="22" borderId="1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164" fontId="32" fillId="6" borderId="63" xfId="0" applyNumberFormat="1" applyFont="1" applyFill="1" applyBorder="1"/>
    <xf numFmtId="164" fontId="32" fillId="6" borderId="15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10" fillId="2" borderId="32" xfId="1" applyFont="1" applyFill="1" applyBorder="1" applyAlignment="1" applyProtection="1">
      <alignment horizontal="left"/>
      <protection locked="0"/>
    </xf>
    <xf numFmtId="0" fontId="10" fillId="2" borderId="37" xfId="1" applyFont="1" applyFill="1" applyBorder="1" applyAlignment="1" applyProtection="1">
      <alignment horizontal="left"/>
      <protection locked="0"/>
    </xf>
    <xf numFmtId="0" fontId="10" fillId="2" borderId="33" xfId="1" applyFont="1" applyFill="1" applyBorder="1" applyAlignment="1" applyProtection="1">
      <alignment horizontal="left"/>
      <protection locked="0"/>
    </xf>
    <xf numFmtId="0" fontId="10" fillId="2" borderId="38" xfId="1" applyFont="1" applyFill="1" applyBorder="1" applyAlignment="1" applyProtection="1">
      <alignment horizontal="left"/>
      <protection locked="0"/>
    </xf>
    <xf numFmtId="0" fontId="10" fillId="2" borderId="33" xfId="1" applyFont="1" applyFill="1" applyBorder="1" applyAlignment="1" applyProtection="1">
      <alignment horizontal="center"/>
      <protection locked="0"/>
    </xf>
    <xf numFmtId="0" fontId="10" fillId="2" borderId="34" xfId="1" applyFont="1" applyFill="1" applyBorder="1" applyAlignment="1" applyProtection="1">
      <alignment horizontal="center"/>
      <protection locked="0"/>
    </xf>
    <xf numFmtId="0" fontId="10" fillId="2" borderId="38" xfId="1" applyFont="1" applyFill="1" applyBorder="1" applyAlignment="1" applyProtection="1">
      <alignment horizontal="center"/>
      <protection locked="0"/>
    </xf>
    <xf numFmtId="0" fontId="10" fillId="2" borderId="39" xfId="1" applyFont="1" applyFill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10" fillId="0" borderId="9" xfId="1" applyNumberFormat="1" applyFont="1" applyFill="1" applyBorder="1" applyAlignment="1" applyProtection="1">
      <alignment horizontal="right" vertical="center" wrapText="1"/>
    </xf>
    <xf numFmtId="0" fontId="14" fillId="0" borderId="10" xfId="1" applyFont="1" applyFill="1" applyBorder="1" applyAlignment="1" applyProtection="1">
      <alignment horizontal="left"/>
    </xf>
    <xf numFmtId="0" fontId="14" fillId="0" borderId="11" xfId="1" applyFont="1" applyFill="1" applyBorder="1" applyAlignment="1" applyProtection="1">
      <alignment horizontal="left"/>
    </xf>
    <xf numFmtId="0" fontId="9" fillId="0" borderId="46" xfId="1" applyFont="1" applyFill="1" applyBorder="1" applyAlignment="1" applyProtection="1">
      <alignment horizontal="center"/>
    </xf>
    <xf numFmtId="0" fontId="9" fillId="0" borderId="47" xfId="1" applyFont="1" applyFill="1" applyBorder="1" applyAlignment="1" applyProtection="1">
      <alignment horizontal="center"/>
    </xf>
    <xf numFmtId="0" fontId="9" fillId="0" borderId="48" xfId="1" applyFont="1" applyFill="1" applyBorder="1" applyAlignment="1" applyProtection="1">
      <alignment horizontal="center"/>
    </xf>
    <xf numFmtId="0" fontId="15" fillId="0" borderId="16" xfId="1" applyFont="1" applyFill="1" applyBorder="1" applyAlignment="1" applyProtection="1">
      <alignment horizontal="left"/>
    </xf>
    <xf numFmtId="0" fontId="15" fillId="0" borderId="17" xfId="1" applyFont="1" applyFill="1" applyBorder="1" applyAlignment="1" applyProtection="1">
      <alignment horizontal="left"/>
    </xf>
    <xf numFmtId="0" fontId="15" fillId="0" borderId="49" xfId="1" applyFont="1" applyFill="1" applyBorder="1" applyAlignment="1" applyProtection="1">
      <alignment horizontal="left"/>
    </xf>
    <xf numFmtId="0" fontId="8" fillId="0" borderId="50" xfId="1" applyFont="1" applyFill="1" applyBorder="1" applyAlignment="1" applyProtection="1">
      <alignment horizontal="center"/>
    </xf>
    <xf numFmtId="0" fontId="8" fillId="0" borderId="17" xfId="1" applyFont="1" applyFill="1" applyBorder="1" applyAlignment="1" applyProtection="1">
      <alignment horizontal="center"/>
    </xf>
    <xf numFmtId="0" fontId="8" fillId="0" borderId="49" xfId="1" applyFont="1" applyFill="1" applyBorder="1" applyAlignment="1" applyProtection="1">
      <alignment horizont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10" fillId="0" borderId="35" xfId="1" applyFont="1" applyFill="1" applyBorder="1" applyAlignment="1" applyProtection="1">
      <alignment vertical="center" wrapText="1"/>
    </xf>
    <xf numFmtId="0" fontId="10" fillId="0" borderId="27" xfId="1" applyFont="1" applyFill="1" applyAlignment="1" applyProtection="1">
      <alignment vertical="center" wrapText="1"/>
    </xf>
    <xf numFmtId="0" fontId="10" fillId="0" borderId="35" xfId="1" applyFont="1" applyFill="1" applyBorder="1" applyAlignment="1" applyProtection="1">
      <alignment horizontal="left" vertical="center" wrapText="1"/>
    </xf>
    <xf numFmtId="0" fontId="10" fillId="0" borderId="27" xfId="1" applyFont="1" applyFill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10" fillId="0" borderId="38" xfId="1" applyFont="1" applyFill="1" applyBorder="1" applyAlignment="1" applyProtection="1">
      <alignment horizontal="left" vertical="center" wrapText="1"/>
    </xf>
    <xf numFmtId="0" fontId="9" fillId="0" borderId="31" xfId="1" applyFont="1" applyFill="1" applyBorder="1" applyAlignment="1" applyProtection="1">
      <alignment horizontal="center"/>
    </xf>
    <xf numFmtId="0" fontId="15" fillId="0" borderId="2" xfId="1" applyFont="1" applyFill="1" applyBorder="1" applyAlignment="1" applyProtection="1">
      <alignment horizontal="left" vertical="center" wrapText="1"/>
    </xf>
    <xf numFmtId="0" fontId="15" fillId="0" borderId="3" xfId="1" applyFont="1" applyFill="1" applyBorder="1" applyAlignment="1" applyProtection="1">
      <alignment horizontal="left" vertical="center" wrapText="1"/>
    </xf>
    <xf numFmtId="0" fontId="15" fillId="0" borderId="4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left" vertical="center"/>
    </xf>
    <xf numFmtId="0" fontId="10" fillId="0" borderId="14" xfId="1" applyFont="1" applyFill="1" applyBorder="1" applyAlignment="1" applyProtection="1">
      <alignment horizontal="left" vertical="center"/>
    </xf>
    <xf numFmtId="0" fontId="10" fillId="0" borderId="10" xfId="1" applyFont="1" applyFill="1" applyBorder="1" applyAlignment="1" applyProtection="1">
      <alignment horizontal="left" vertical="center"/>
    </xf>
    <xf numFmtId="0" fontId="10" fillId="0" borderId="11" xfId="1" applyFont="1" applyFill="1" applyBorder="1" applyAlignment="1" applyProtection="1">
      <alignment horizontal="left" vertical="center"/>
    </xf>
    <xf numFmtId="0" fontId="9" fillId="0" borderId="4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9" fillId="0" borderId="45" xfId="1" applyFont="1" applyFill="1" applyBorder="1" applyAlignment="1" applyProtection="1">
      <alignment horizontal="center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4" xfId="1" applyFont="1" applyFill="1" applyBorder="1" applyAlignment="1" applyProtection="1">
      <alignment horizontal="left" vertical="center" wrapText="1"/>
    </xf>
    <xf numFmtId="0" fontId="10" fillId="0" borderId="22" xfId="1" applyFont="1" applyFill="1" applyBorder="1" applyAlignment="1" applyProtection="1">
      <alignment horizontal="left" vertical="center" wrapText="1"/>
    </xf>
    <xf numFmtId="0" fontId="15" fillId="0" borderId="28" xfId="1" applyFont="1" applyFill="1" applyBorder="1" applyAlignment="1" applyProtection="1">
      <alignment horizontal="center" vertical="center" wrapText="1"/>
    </xf>
    <xf numFmtId="0" fontId="16" fillId="0" borderId="29" xfId="1" applyFont="1" applyFill="1" applyBorder="1" applyAlignment="1" applyProtection="1">
      <alignment horizontal="center" vertical="center" wrapText="1"/>
    </xf>
    <xf numFmtId="0" fontId="16" fillId="0" borderId="30" xfId="1" applyFont="1" applyFill="1" applyBorder="1" applyAlignment="1" applyProtection="1">
      <alignment horizontal="center" vertical="center" wrapText="1"/>
    </xf>
    <xf numFmtId="0" fontId="11" fillId="2" borderId="33" xfId="2" applyFont="1" applyFill="1" applyBorder="1" applyAlignment="1" applyProtection="1">
      <alignment horizontal="left" vertical="center" wrapText="1"/>
      <protection locked="0"/>
    </xf>
    <xf numFmtId="0" fontId="11" fillId="2" borderId="34" xfId="2" applyFont="1" applyFill="1" applyBorder="1" applyAlignment="1" applyProtection="1">
      <alignment horizontal="left" vertical="center" wrapText="1"/>
      <protection locked="0"/>
    </xf>
    <xf numFmtId="0" fontId="11" fillId="2" borderId="27" xfId="2" applyFont="1" applyFill="1" applyBorder="1" applyAlignment="1" applyProtection="1">
      <alignment horizontal="left" vertical="center" wrapText="1"/>
      <protection locked="0"/>
    </xf>
    <xf numFmtId="0" fontId="11" fillId="2" borderId="36" xfId="2" applyFont="1" applyFill="1" applyBorder="1" applyAlignment="1" applyProtection="1">
      <alignment horizontal="left" vertical="center" wrapText="1"/>
      <protection locked="0"/>
    </xf>
    <xf numFmtId="0" fontId="6" fillId="2" borderId="38" xfId="2" applyFont="1" applyFill="1" applyBorder="1" applyAlignment="1" applyProtection="1">
      <alignment vertical="center" wrapText="1"/>
      <protection locked="0"/>
    </xf>
    <xf numFmtId="0" fontId="11" fillId="2" borderId="38" xfId="2" applyFont="1" applyFill="1" applyBorder="1" applyAlignment="1" applyProtection="1">
      <alignment vertical="center" wrapText="1"/>
      <protection locked="0"/>
    </xf>
    <xf numFmtId="0" fontId="9" fillId="0" borderId="38" xfId="1" applyFont="1" applyFill="1" applyBorder="1" applyAlignment="1" applyProtection="1">
      <alignment horizontal="center" vertical="center" wrapText="1"/>
      <protection locked="0"/>
    </xf>
    <xf numFmtId="0" fontId="9" fillId="0" borderId="39" xfId="1" applyFont="1" applyFill="1" applyBorder="1" applyAlignment="1" applyProtection="1">
      <alignment horizontal="center" vertical="center" wrapText="1"/>
      <protection locked="0"/>
    </xf>
    <xf numFmtId="0" fontId="26" fillId="7" borderId="24" xfId="0" applyFont="1" applyFill="1" applyBorder="1" applyAlignment="1">
      <alignment horizontal="center" vertical="center" textRotation="90"/>
    </xf>
    <xf numFmtId="0" fontId="26" fillId="7" borderId="25" xfId="0" applyFont="1" applyFill="1" applyBorder="1" applyAlignment="1">
      <alignment horizontal="center" vertical="center" textRotation="90"/>
    </xf>
    <xf numFmtId="0" fontId="26" fillId="7" borderId="26" xfId="0" applyFont="1" applyFill="1" applyBorder="1" applyAlignment="1">
      <alignment horizontal="center" vertical="center" textRotation="90"/>
    </xf>
    <xf numFmtId="0" fontId="0" fillId="8" borderId="56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0" fillId="9" borderId="56" xfId="0" applyFill="1" applyBorder="1" applyAlignment="1">
      <alignment horizontal="center" vertical="center" wrapText="1"/>
    </xf>
    <xf numFmtId="0" fontId="0" fillId="9" borderId="57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16" fontId="0" fillId="11" borderId="56" xfId="0" applyNumberFormat="1" applyFill="1" applyBorder="1" applyAlignment="1">
      <alignment horizontal="center" vertical="center" wrapText="1"/>
    </xf>
    <xf numFmtId="16" fontId="0" fillId="11" borderId="60" xfId="0" applyNumberFormat="1" applyFill="1" applyBorder="1" applyAlignment="1">
      <alignment horizontal="center" vertical="center" wrapText="1"/>
    </xf>
    <xf numFmtId="0" fontId="0" fillId="12" borderId="56" xfId="0" applyFill="1" applyBorder="1" applyAlignment="1">
      <alignment horizontal="center" vertical="center" wrapText="1"/>
    </xf>
    <xf numFmtId="0" fontId="0" fillId="12" borderId="57" xfId="0" applyFill="1" applyBorder="1" applyAlignment="1">
      <alignment horizontal="center" vertical="center" wrapText="1"/>
    </xf>
    <xf numFmtId="0" fontId="0" fillId="12" borderId="60" xfId="0" applyFill="1" applyBorder="1" applyAlignment="1">
      <alignment horizontal="center" vertical="center" wrapText="1"/>
    </xf>
    <xf numFmtId="0" fontId="0" fillId="11" borderId="56" xfId="0" applyFill="1" applyBorder="1" applyAlignment="1">
      <alignment horizontal="center" vertical="center" wrapText="1"/>
    </xf>
    <xf numFmtId="0" fontId="0" fillId="11" borderId="57" xfId="0" applyFill="1" applyBorder="1" applyAlignment="1">
      <alignment horizontal="center" vertical="center" wrapText="1"/>
    </xf>
    <xf numFmtId="0" fontId="0" fillId="11" borderId="60" xfId="0" applyFill="1" applyBorder="1" applyAlignment="1">
      <alignment horizontal="center" vertical="center" wrapText="1"/>
    </xf>
    <xf numFmtId="16" fontId="0" fillId="13" borderId="56" xfId="0" applyNumberFormat="1" applyFill="1" applyBorder="1" applyAlignment="1">
      <alignment horizontal="center" vertical="center" wrapText="1"/>
    </xf>
    <xf numFmtId="16" fontId="0" fillId="13" borderId="60" xfId="0" applyNumberFormat="1" applyFill="1" applyBorder="1" applyAlignment="1">
      <alignment horizontal="center" vertical="center" wrapText="1"/>
    </xf>
    <xf numFmtId="0" fontId="26" fillId="14" borderId="24" xfId="0" applyFont="1" applyFill="1" applyBorder="1" applyAlignment="1">
      <alignment horizontal="center" vertical="center" textRotation="90"/>
    </xf>
    <xf numFmtId="0" fontId="26" fillId="14" borderId="25" xfId="0" applyFont="1" applyFill="1" applyBorder="1" applyAlignment="1">
      <alignment horizontal="center" vertical="center" textRotation="90"/>
    </xf>
    <xf numFmtId="0" fontId="26" fillId="14" borderId="26" xfId="0" applyFont="1" applyFill="1" applyBorder="1" applyAlignment="1">
      <alignment horizontal="center" vertical="center" textRotation="90"/>
    </xf>
    <xf numFmtId="0" fontId="0" fillId="15" borderId="56" xfId="0" applyFill="1" applyBorder="1" applyAlignment="1">
      <alignment horizontal="center" vertical="center" wrapText="1"/>
    </xf>
    <xf numFmtId="0" fontId="0" fillId="15" borderId="57" xfId="0" applyFill="1" applyBorder="1" applyAlignment="1">
      <alignment horizontal="center" vertical="center" wrapText="1"/>
    </xf>
    <xf numFmtId="0" fontId="0" fillId="15" borderId="60" xfId="0" applyFill="1" applyBorder="1" applyAlignment="1">
      <alignment horizontal="center" vertical="center" wrapText="1"/>
    </xf>
    <xf numFmtId="0" fontId="0" fillId="16" borderId="56" xfId="0" applyFill="1" applyBorder="1" applyAlignment="1">
      <alignment horizontal="center" vertical="center" wrapText="1"/>
    </xf>
    <xf numFmtId="0" fontId="0" fillId="16" borderId="57" xfId="0" applyFill="1" applyBorder="1" applyAlignment="1">
      <alignment horizontal="center" vertical="center" wrapText="1"/>
    </xf>
    <xf numFmtId="0" fontId="0" fillId="16" borderId="60" xfId="0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textRotation="90"/>
    </xf>
    <xf numFmtId="0" fontId="26" fillId="2" borderId="25" xfId="0" applyFont="1" applyFill="1" applyBorder="1" applyAlignment="1">
      <alignment horizontal="center" vertical="center" textRotation="90"/>
    </xf>
    <xf numFmtId="0" fontId="26" fillId="2" borderId="26" xfId="0" applyFont="1" applyFill="1" applyBorder="1" applyAlignment="1">
      <alignment horizontal="center" vertical="center" textRotation="90"/>
    </xf>
    <xf numFmtId="0" fontId="0" fillId="17" borderId="56" xfId="0" applyFill="1" applyBorder="1" applyAlignment="1">
      <alignment horizontal="center" vertical="center" wrapText="1"/>
    </xf>
    <xf numFmtId="0" fontId="0" fillId="17" borderId="57" xfId="0" applyFill="1" applyBorder="1" applyAlignment="1">
      <alignment horizontal="center" vertical="center" wrapText="1"/>
    </xf>
    <xf numFmtId="0" fontId="0" fillId="17" borderId="60" xfId="0" applyFill="1" applyBorder="1" applyAlignment="1">
      <alignment horizontal="center" vertical="center" wrapText="1"/>
    </xf>
    <xf numFmtId="0" fontId="0" fillId="18" borderId="56" xfId="0" applyFill="1" applyBorder="1" applyAlignment="1">
      <alignment horizontal="center" vertical="center" wrapText="1"/>
    </xf>
    <xf numFmtId="0" fontId="0" fillId="18" borderId="57" xfId="0" applyFill="1" applyBorder="1" applyAlignment="1">
      <alignment horizontal="center" vertical="center" wrapText="1"/>
    </xf>
    <xf numFmtId="0" fontId="0" fillId="18" borderId="60" xfId="0" applyFill="1" applyBorder="1" applyAlignment="1">
      <alignment horizontal="center" vertical="center" wrapText="1"/>
    </xf>
    <xf numFmtId="0" fontId="26" fillId="19" borderId="24" xfId="0" applyFont="1" applyFill="1" applyBorder="1" applyAlignment="1">
      <alignment horizontal="center" vertical="center" textRotation="90" wrapText="1"/>
    </xf>
    <xf numFmtId="0" fontId="26" fillId="19" borderId="25" xfId="0" applyFont="1" applyFill="1" applyBorder="1" applyAlignment="1">
      <alignment horizontal="center" vertical="center" textRotation="90" wrapText="1"/>
    </xf>
    <xf numFmtId="0" fontId="26" fillId="19" borderId="26" xfId="0" applyFont="1" applyFill="1" applyBorder="1" applyAlignment="1">
      <alignment horizontal="center" vertical="center" textRotation="90" wrapText="1"/>
    </xf>
    <xf numFmtId="0" fontId="0" fillId="20" borderId="56" xfId="0" applyFill="1" applyBorder="1" applyAlignment="1">
      <alignment horizontal="center" vertical="center" wrapText="1"/>
    </xf>
    <xf numFmtId="0" fontId="0" fillId="20" borderId="60" xfId="0" applyFill="1" applyBorder="1" applyAlignment="1">
      <alignment horizontal="center" vertical="center" wrapText="1"/>
    </xf>
    <xf numFmtId="0" fontId="0" fillId="21" borderId="56" xfId="0" applyFill="1" applyBorder="1" applyAlignment="1">
      <alignment horizontal="center" vertical="center" wrapText="1"/>
    </xf>
    <xf numFmtId="0" fontId="0" fillId="21" borderId="60" xfId="0" applyFill="1" applyBorder="1" applyAlignment="1">
      <alignment horizontal="center" vertical="center" wrapText="1"/>
    </xf>
    <xf numFmtId="0" fontId="26" fillId="22" borderId="24" xfId="0" applyFont="1" applyFill="1" applyBorder="1" applyAlignment="1">
      <alignment horizontal="center" vertical="center" textRotation="90"/>
    </xf>
    <xf numFmtId="0" fontId="26" fillId="22" borderId="26" xfId="0" applyFont="1" applyFill="1" applyBorder="1" applyAlignment="1">
      <alignment horizontal="center" vertical="center" textRotation="90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3" fillId="6" borderId="54" xfId="0" applyFont="1" applyFill="1" applyBorder="1" applyAlignment="1" applyProtection="1">
      <alignment horizontal="left" vertical="top" wrapText="1"/>
      <protection locked="0"/>
    </xf>
    <xf numFmtId="164" fontId="0" fillId="6" borderId="54" xfId="0" applyNumberFormat="1" applyFill="1" applyBorder="1" applyAlignment="1" applyProtection="1">
      <alignment horizontal="right" vertical="center"/>
      <protection locked="0"/>
    </xf>
    <xf numFmtId="164" fontId="0" fillId="6" borderId="58" xfId="0" applyNumberFormat="1" applyFill="1" applyBorder="1" applyAlignment="1" applyProtection="1">
      <alignment horizontal="right" vertical="center"/>
      <protection locked="0"/>
    </xf>
    <xf numFmtId="164" fontId="0" fillId="6" borderId="62" xfId="0" applyNumberForma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9" defaultPivotStyle="PivotStyleLight16"/>
  <colors>
    <mruColors>
      <color rgb="FF7199C9"/>
      <color rgb="FFAFC876"/>
      <color rgb="FF9FBD5B"/>
      <color rgb="FF85C5D7"/>
      <color rgb="FF77BFD3"/>
      <color rgb="FF68B8CE"/>
      <color rgb="FF3EA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47625</xdr:rowOff>
        </xdr:from>
        <xdr:to>
          <xdr:col>5</xdr:col>
          <xdr:colOff>990600</xdr:colOff>
          <xdr:row>13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28575</xdr:rowOff>
        </xdr:from>
        <xdr:to>
          <xdr:col>5</xdr:col>
          <xdr:colOff>1914525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28575</xdr:rowOff>
        </xdr:from>
        <xdr:to>
          <xdr:col>5</xdr:col>
          <xdr:colOff>1914525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66675</xdr:rowOff>
        </xdr:from>
        <xdr:to>
          <xdr:col>5</xdr:col>
          <xdr:colOff>1933575</xdr:colOff>
          <xdr:row>12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76200</xdr:rowOff>
        </xdr:from>
        <xdr:to>
          <xdr:col>5</xdr:col>
          <xdr:colOff>1914525</xdr:colOff>
          <xdr:row>16</xdr:row>
          <xdr:rowOff>428625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BCB9-84D1-1440-AC4E-9C09DB5D4F2F}">
  <sheetPr>
    <pageSetUpPr fitToPage="1"/>
  </sheetPr>
  <dimension ref="B1:F34"/>
  <sheetViews>
    <sheetView tabSelected="1" view="pageBreakPreview" zoomScaleNormal="130" zoomScaleSheetLayoutView="100" workbookViewId="0">
      <selection activeCell="B33" sqref="B33:B34"/>
    </sheetView>
  </sheetViews>
  <sheetFormatPr defaultColWidth="9.140625" defaultRowHeight="15" x14ac:dyDescent="0.25"/>
  <cols>
    <col min="1" max="1" width="4.7109375" style="27" customWidth="1"/>
    <col min="2" max="2" width="38.7109375" style="27" customWidth="1"/>
    <col min="3" max="3" width="7.42578125" style="27" customWidth="1"/>
    <col min="4" max="4" width="28.42578125" style="27" customWidth="1"/>
    <col min="5" max="5" width="29" style="27" customWidth="1"/>
    <col min="6" max="6" width="28.28515625" style="27" customWidth="1"/>
    <col min="7" max="16384" width="9.140625" style="27"/>
  </cols>
  <sheetData>
    <row r="1" spans="2:6" ht="15.75" thickBot="1" x14ac:dyDescent="0.3"/>
    <row r="2" spans="2:6" ht="21" customHeight="1" thickBot="1" x14ac:dyDescent="0.3">
      <c r="B2" s="243" t="s">
        <v>397</v>
      </c>
      <c r="C2" s="244"/>
      <c r="D2" s="244"/>
      <c r="E2" s="244"/>
      <c r="F2" s="245"/>
    </row>
    <row r="3" spans="2:6" ht="15.75" thickBot="1" x14ac:dyDescent="0.3">
      <c r="B3" s="229"/>
      <c r="C3" s="229"/>
      <c r="D3" s="229"/>
      <c r="E3" s="229"/>
      <c r="F3" s="229"/>
    </row>
    <row r="4" spans="2:6" ht="15.75" x14ac:dyDescent="0.25">
      <c r="B4" s="28" t="s">
        <v>0</v>
      </c>
      <c r="C4" s="246"/>
      <c r="D4" s="246"/>
      <c r="E4" s="246"/>
      <c r="F4" s="247"/>
    </row>
    <row r="5" spans="2:6" ht="15.75" x14ac:dyDescent="0.25">
      <c r="B5" s="29" t="s">
        <v>1</v>
      </c>
      <c r="C5" s="248"/>
      <c r="D5" s="248"/>
      <c r="E5" s="248"/>
      <c r="F5" s="249"/>
    </row>
    <row r="6" spans="2:6" ht="15.75" x14ac:dyDescent="0.25">
      <c r="B6" s="29" t="s">
        <v>2</v>
      </c>
      <c r="C6" s="248"/>
      <c r="D6" s="248"/>
      <c r="E6" s="248"/>
      <c r="F6" s="249"/>
    </row>
    <row r="7" spans="2:6" ht="15.75" x14ac:dyDescent="0.25">
      <c r="B7" s="29" t="s">
        <v>3</v>
      </c>
      <c r="C7" s="248"/>
      <c r="D7" s="248"/>
      <c r="E7" s="248"/>
      <c r="F7" s="249"/>
    </row>
    <row r="8" spans="2:6" ht="15.75" x14ac:dyDescent="0.25">
      <c r="B8" s="29" t="s">
        <v>4</v>
      </c>
      <c r="C8" s="248"/>
      <c r="D8" s="248"/>
      <c r="E8" s="248"/>
      <c r="F8" s="249"/>
    </row>
    <row r="9" spans="2:6" ht="15.75" x14ac:dyDescent="0.25">
      <c r="B9" s="29" t="s">
        <v>5</v>
      </c>
      <c r="C9" s="248"/>
      <c r="D9" s="248"/>
      <c r="E9" s="248"/>
      <c r="F9" s="249"/>
    </row>
    <row r="10" spans="2:6" ht="16.5" thickBot="1" x14ac:dyDescent="0.3">
      <c r="B10" s="30" t="s">
        <v>6</v>
      </c>
      <c r="C10" s="250" t="s">
        <v>7</v>
      </c>
      <c r="D10" s="251"/>
      <c r="E10" s="252"/>
      <c r="F10" s="253"/>
    </row>
    <row r="11" spans="2:6" ht="15.75" thickBot="1" x14ac:dyDescent="0.3">
      <c r="B11" s="229"/>
      <c r="C11" s="229"/>
      <c r="D11" s="229"/>
      <c r="E11" s="229"/>
      <c r="F11" s="229"/>
    </row>
    <row r="12" spans="2:6" ht="15.75" thickBot="1" x14ac:dyDescent="0.3">
      <c r="B12" s="243" t="s">
        <v>8</v>
      </c>
      <c r="C12" s="244"/>
      <c r="D12" s="244"/>
      <c r="E12" s="244"/>
      <c r="F12" s="245"/>
    </row>
    <row r="13" spans="2:6" ht="31.5" customHeight="1" x14ac:dyDescent="0.25">
      <c r="B13" s="220" t="s">
        <v>23</v>
      </c>
      <c r="C13" s="221"/>
      <c r="D13" s="221"/>
      <c r="E13" s="222"/>
      <c r="F13" s="31"/>
    </row>
    <row r="14" spans="2:6" ht="31.5" customHeight="1" x14ac:dyDescent="0.25">
      <c r="B14" s="223" t="s">
        <v>24</v>
      </c>
      <c r="C14" s="224"/>
      <c r="D14" s="224"/>
      <c r="E14" s="224"/>
      <c r="F14" s="32"/>
    </row>
    <row r="15" spans="2:6" ht="30" customHeight="1" x14ac:dyDescent="0.25">
      <c r="B15" s="223" t="s">
        <v>25</v>
      </c>
      <c r="C15" s="224"/>
      <c r="D15" s="224"/>
      <c r="E15" s="224"/>
      <c r="F15" s="32"/>
    </row>
    <row r="16" spans="2:6" ht="30" customHeight="1" x14ac:dyDescent="0.25">
      <c r="B16" s="225" t="s">
        <v>26</v>
      </c>
      <c r="C16" s="226"/>
      <c r="D16" s="226"/>
      <c r="E16" s="226"/>
      <c r="F16" s="32"/>
    </row>
    <row r="17" spans="2:6" ht="42" customHeight="1" thickBot="1" x14ac:dyDescent="0.3">
      <c r="B17" s="227" t="s">
        <v>27</v>
      </c>
      <c r="C17" s="228"/>
      <c r="D17" s="228"/>
      <c r="E17" s="228"/>
      <c r="F17" s="33"/>
    </row>
    <row r="18" spans="2:6" ht="15.75" thickBot="1" x14ac:dyDescent="0.3">
      <c r="B18" s="229"/>
      <c r="C18" s="229"/>
      <c r="D18" s="229"/>
      <c r="E18" s="229"/>
      <c r="F18" s="229"/>
    </row>
    <row r="19" spans="2:6" ht="21.75" thickBot="1" x14ac:dyDescent="0.3">
      <c r="B19" s="230" t="s">
        <v>9</v>
      </c>
      <c r="C19" s="231"/>
      <c r="D19" s="231"/>
      <c r="E19" s="231"/>
      <c r="F19" s="232"/>
    </row>
    <row r="20" spans="2:6" x14ac:dyDescent="0.25">
      <c r="B20" s="233" t="s">
        <v>10</v>
      </c>
      <c r="C20" s="234"/>
      <c r="D20" s="34" t="s">
        <v>11</v>
      </c>
      <c r="E20" s="34" t="s">
        <v>12</v>
      </c>
      <c r="F20" s="35" t="s">
        <v>13</v>
      </c>
    </row>
    <row r="21" spans="2:6" ht="19.5" thickBot="1" x14ac:dyDescent="0.35">
      <c r="B21" s="235"/>
      <c r="C21" s="236"/>
      <c r="D21" s="36">
        <f>Položky!M93</f>
        <v>0</v>
      </c>
      <c r="E21" s="36">
        <f>F21-D21</f>
        <v>0</v>
      </c>
      <c r="F21" s="37">
        <f>D21*1.23</f>
        <v>0</v>
      </c>
    </row>
    <row r="22" spans="2:6" ht="15.75" thickBot="1" x14ac:dyDescent="0.3">
      <c r="B22" s="237"/>
      <c r="C22" s="238"/>
      <c r="D22" s="238"/>
      <c r="E22" s="238"/>
      <c r="F22" s="239"/>
    </row>
    <row r="23" spans="2:6" ht="21.75" thickBot="1" x14ac:dyDescent="0.3">
      <c r="B23" s="230" t="s">
        <v>14</v>
      </c>
      <c r="C23" s="231" t="e">
        <f>#REF!</f>
        <v>#REF!</v>
      </c>
      <c r="D23" s="231"/>
      <c r="E23" s="231"/>
      <c r="F23" s="232"/>
    </row>
    <row r="24" spans="2:6" ht="63.95" customHeight="1" x14ac:dyDescent="0.25">
      <c r="B24" s="240" t="s">
        <v>15</v>
      </c>
      <c r="C24" s="241"/>
      <c r="D24" s="241"/>
      <c r="E24" s="241"/>
      <c r="F24" s="242"/>
    </row>
    <row r="25" spans="2:6" ht="99.95" customHeight="1" x14ac:dyDescent="0.25">
      <c r="B25" s="218" t="s">
        <v>16</v>
      </c>
      <c r="C25" s="219"/>
      <c r="D25" s="219"/>
      <c r="E25" s="41"/>
      <c r="F25" s="38">
        <f>IF(E25=0,0,IF(E25=1,5000,IF(E25=2,10000)))</f>
        <v>0</v>
      </c>
    </row>
    <row r="26" spans="2:6" ht="24.95" customHeight="1" x14ac:dyDescent="0.25">
      <c r="B26" s="203" t="s">
        <v>17</v>
      </c>
      <c r="C26" s="204"/>
      <c r="D26" s="204"/>
      <c r="E26" s="42"/>
      <c r="F26" s="206">
        <f>COUNTA(E26:E27)*5000</f>
        <v>0</v>
      </c>
    </row>
    <row r="27" spans="2:6" ht="24.95" customHeight="1" x14ac:dyDescent="0.25">
      <c r="B27" s="205"/>
      <c r="C27" s="204"/>
      <c r="D27" s="204"/>
      <c r="E27" s="42"/>
      <c r="F27" s="206"/>
    </row>
    <row r="28" spans="2:6" ht="19.5" thickBot="1" x14ac:dyDescent="0.35">
      <c r="B28" s="207" t="s">
        <v>18</v>
      </c>
      <c r="C28" s="208"/>
      <c r="D28" s="208"/>
      <c r="E28" s="208"/>
      <c r="F28" s="39">
        <f>SUM(F25:F27)</f>
        <v>0</v>
      </c>
    </row>
    <row r="29" spans="2:6" ht="15.75" thickBot="1" x14ac:dyDescent="0.3">
      <c r="B29" s="209"/>
      <c r="C29" s="210"/>
      <c r="D29" s="210"/>
      <c r="E29" s="210"/>
      <c r="F29" s="211"/>
    </row>
    <row r="30" spans="2:6" ht="15.75" thickBot="1" x14ac:dyDescent="0.3"/>
    <row r="31" spans="2:6" ht="21.75" thickBot="1" x14ac:dyDescent="0.4">
      <c r="B31" s="212" t="s">
        <v>19</v>
      </c>
      <c r="C31" s="213"/>
      <c r="D31" s="213"/>
      <c r="E31" s="214"/>
      <c r="F31" s="40">
        <f>F21-F28</f>
        <v>0</v>
      </c>
    </row>
    <row r="32" spans="2:6" ht="15.75" thickBot="1" x14ac:dyDescent="0.3">
      <c r="B32" s="215"/>
      <c r="C32" s="216"/>
      <c r="D32" s="216"/>
      <c r="E32" s="216"/>
      <c r="F32" s="217"/>
    </row>
    <row r="33" spans="2:6" x14ac:dyDescent="0.25">
      <c r="B33" s="195" t="s">
        <v>20</v>
      </c>
      <c r="C33" s="197" t="s">
        <v>21</v>
      </c>
      <c r="D33" s="197"/>
      <c r="E33" s="199" t="s">
        <v>22</v>
      </c>
      <c r="F33" s="200"/>
    </row>
    <row r="34" spans="2:6" ht="15.75" thickBot="1" x14ac:dyDescent="0.3">
      <c r="B34" s="196"/>
      <c r="C34" s="198"/>
      <c r="D34" s="198"/>
      <c r="E34" s="201"/>
      <c r="F34" s="202"/>
    </row>
  </sheetData>
  <sheetProtection algorithmName="SHA-512" hashValue="1cbum8yD+6KZy2mJ5Oz2b6br/2qxuoN4ZIZK7qJ/sTs0R2bMyxCgydc+DR+DPTj2yiorNCfXPyRTx087wIxoJA==" saltValue="QWzpAUUqDk15gGkz0z+kSQ==" spinCount="100000" sheet="1" objects="1" scenarios="1"/>
  <mergeCells count="33">
    <mergeCell ref="B12:F1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25:D25"/>
    <mergeCell ref="B13:E13"/>
    <mergeCell ref="B14:E14"/>
    <mergeCell ref="B15:E15"/>
    <mergeCell ref="B16:E16"/>
    <mergeCell ref="B17:E17"/>
    <mergeCell ref="B18:F18"/>
    <mergeCell ref="B19:F19"/>
    <mergeCell ref="B20:C21"/>
    <mergeCell ref="B22:F22"/>
    <mergeCell ref="B23:F23"/>
    <mergeCell ref="B24:F24"/>
    <mergeCell ref="B33:B34"/>
    <mergeCell ref="C33:D34"/>
    <mergeCell ref="E33:F34"/>
    <mergeCell ref="B26:D27"/>
    <mergeCell ref="F26:F27"/>
    <mergeCell ref="B28:E28"/>
    <mergeCell ref="B29:F29"/>
    <mergeCell ref="B31:E31"/>
    <mergeCell ref="B32:F32"/>
  </mergeCells>
  <dataValidations count="2">
    <dataValidation type="list" allowBlank="1" showInputMessage="1" showErrorMessage="1" sqref="E25" xr:uid="{429E5B41-606C-504C-A981-775080307E8E}">
      <formula1>"0,1,2"</formula1>
    </dataValidation>
    <dataValidation type="list" allowBlank="1" showInputMessage="1" showErrorMessage="1" sqref="C10" xr:uid="{8B91CCA7-490F-654C-9A59-868153D9045C}">
      <formula1>"Som platcom DPH,Nie som platcom DPH"</formula1>
    </dataValidation>
  </dataValidations>
  <pageMargins left="0.7" right="0.7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47625</xdr:rowOff>
                  </from>
                  <to>
                    <xdr:col>5</xdr:col>
                    <xdr:colOff>990600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28575</xdr:rowOff>
                  </from>
                  <to>
                    <xdr:col>5</xdr:col>
                    <xdr:colOff>1914525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28575</xdr:rowOff>
                  </from>
                  <to>
                    <xdr:col>5</xdr:col>
                    <xdr:colOff>1914525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66675</xdr:rowOff>
                  </from>
                  <to>
                    <xdr:col>5</xdr:col>
                    <xdr:colOff>1933575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76200</xdr:rowOff>
                  </from>
                  <to>
                    <xdr:col>5</xdr:col>
                    <xdr:colOff>1914525</xdr:colOff>
                    <xdr:row>16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043D-48DC-4581-B593-721904F4E229}">
  <sheetPr>
    <pageSetUpPr fitToPage="1"/>
  </sheetPr>
  <dimension ref="A1:P99"/>
  <sheetViews>
    <sheetView view="pageBreakPreview" zoomScale="90" zoomScaleNormal="90" zoomScaleSheetLayoutView="90" workbookViewId="0">
      <pane ySplit="1" topLeftCell="A86" activePane="bottomLeft" state="frozen"/>
      <selection pane="bottomLeft" activeCell="G35" sqref="G35"/>
    </sheetView>
  </sheetViews>
  <sheetFormatPr defaultColWidth="8.85546875" defaultRowHeight="15.75" x14ac:dyDescent="0.25"/>
  <cols>
    <col min="1" max="1" width="19" customWidth="1"/>
    <col min="2" max="2" width="16.140625" style="185" customWidth="1"/>
    <col min="3" max="3" width="14.140625" style="186" customWidth="1"/>
    <col min="4" max="4" width="36.140625" style="187" customWidth="1"/>
    <col min="5" max="5" width="69.28515625" style="188" customWidth="1"/>
    <col min="6" max="6" width="17" customWidth="1"/>
    <col min="7" max="7" width="12.85546875" style="322" customWidth="1"/>
    <col min="8" max="8" width="14" customWidth="1"/>
    <col min="9" max="9" width="18.140625" customWidth="1"/>
    <col min="10" max="10" width="20.140625" customWidth="1"/>
    <col min="11" max="12" width="18.140625" customWidth="1"/>
    <col min="13" max="13" width="19.140625" customWidth="1"/>
    <col min="14" max="14" width="19.5703125" customWidth="1"/>
  </cols>
  <sheetData>
    <row r="1" spans="1:16" s="47" customFormat="1" ht="35.450000000000003" customHeight="1" thickBot="1" x14ac:dyDescent="0.3">
      <c r="A1" s="44" t="s">
        <v>82</v>
      </c>
      <c r="B1" s="45" t="s">
        <v>83</v>
      </c>
      <c r="C1" s="45" t="s">
        <v>84</v>
      </c>
      <c r="D1" s="45" t="s">
        <v>85</v>
      </c>
      <c r="E1" s="45" t="s">
        <v>86</v>
      </c>
      <c r="F1" s="45" t="s">
        <v>87</v>
      </c>
      <c r="G1" s="318" t="s">
        <v>88</v>
      </c>
      <c r="H1" s="45" t="s">
        <v>89</v>
      </c>
      <c r="I1" s="45" t="s">
        <v>90</v>
      </c>
      <c r="J1" s="45" t="s">
        <v>91</v>
      </c>
      <c r="K1" s="45" t="s">
        <v>92</v>
      </c>
      <c r="L1" s="45" t="s">
        <v>93</v>
      </c>
      <c r="M1" s="45" t="s">
        <v>94</v>
      </c>
      <c r="N1" s="46" t="s">
        <v>95</v>
      </c>
    </row>
    <row r="2" spans="1:16" ht="30" customHeight="1" x14ac:dyDescent="0.25">
      <c r="A2" s="254" t="s">
        <v>96</v>
      </c>
      <c r="B2" s="257" t="s">
        <v>97</v>
      </c>
      <c r="C2" s="48" t="s">
        <v>98</v>
      </c>
      <c r="D2" s="49" t="s">
        <v>99</v>
      </c>
      <c r="E2" s="50" t="s">
        <v>100</v>
      </c>
      <c r="F2" s="51" t="s">
        <v>101</v>
      </c>
      <c r="G2" s="319"/>
      <c r="H2" s="52">
        <f>G2*1.23</f>
        <v>0</v>
      </c>
      <c r="I2" s="53">
        <v>10000</v>
      </c>
      <c r="J2" s="53">
        <f>I2*4</f>
        <v>40000</v>
      </c>
      <c r="K2" s="54">
        <f>G2*I2</f>
        <v>0</v>
      </c>
      <c r="L2" s="54">
        <f>K2*1.23</f>
        <v>0</v>
      </c>
      <c r="M2" s="54">
        <f>G2*J2</f>
        <v>0</v>
      </c>
      <c r="N2" s="55">
        <f>M2*1.23</f>
        <v>0</v>
      </c>
      <c r="P2" t="s">
        <v>102</v>
      </c>
    </row>
    <row r="3" spans="1:16" x14ac:dyDescent="0.25">
      <c r="A3" s="255"/>
      <c r="B3" s="258"/>
      <c r="C3" s="56" t="s">
        <v>103</v>
      </c>
      <c r="D3" s="57" t="s">
        <v>104</v>
      </c>
      <c r="E3" s="58" t="s">
        <v>105</v>
      </c>
      <c r="F3" s="59" t="s">
        <v>101</v>
      </c>
      <c r="G3" s="320"/>
      <c r="H3" s="60">
        <f t="shared" ref="H3:H66" si="0">G3*1.23</f>
        <v>0</v>
      </c>
      <c r="I3" s="61">
        <v>10000</v>
      </c>
      <c r="J3" s="61">
        <f t="shared" ref="J3:J66" si="1">I3*4</f>
        <v>40000</v>
      </c>
      <c r="K3" s="62">
        <f t="shared" ref="K3:K66" si="2">G3*I3</f>
        <v>0</v>
      </c>
      <c r="L3" s="62">
        <f t="shared" ref="L3:L66" si="3">K3*1.23</f>
        <v>0</v>
      </c>
      <c r="M3" s="62">
        <f t="shared" ref="M3:M66" si="4">G3*J3</f>
        <v>0</v>
      </c>
      <c r="N3" s="63">
        <f t="shared" ref="N3:N66" si="5">M3*1.23</f>
        <v>0</v>
      </c>
      <c r="P3" t="s">
        <v>106</v>
      </c>
    </row>
    <row r="4" spans="1:16" x14ac:dyDescent="0.25">
      <c r="A4" s="255"/>
      <c r="B4" s="258"/>
      <c r="C4" s="56" t="s">
        <v>107</v>
      </c>
      <c r="D4" s="57" t="s">
        <v>108</v>
      </c>
      <c r="E4" s="58" t="s">
        <v>109</v>
      </c>
      <c r="F4" s="59" t="s">
        <v>110</v>
      </c>
      <c r="G4" s="320"/>
      <c r="H4" s="60">
        <f t="shared" si="0"/>
        <v>0</v>
      </c>
      <c r="I4" s="61">
        <v>1500</v>
      </c>
      <c r="J4" s="61">
        <f t="shared" si="1"/>
        <v>6000</v>
      </c>
      <c r="K4" s="62">
        <f t="shared" si="2"/>
        <v>0</v>
      </c>
      <c r="L4" s="62">
        <f t="shared" si="3"/>
        <v>0</v>
      </c>
      <c r="M4" s="62">
        <f t="shared" si="4"/>
        <v>0</v>
      </c>
      <c r="N4" s="63">
        <f t="shared" si="5"/>
        <v>0</v>
      </c>
      <c r="P4" t="s">
        <v>111</v>
      </c>
    </row>
    <row r="5" spans="1:16" ht="30" x14ac:dyDescent="0.25">
      <c r="A5" s="255"/>
      <c r="B5" s="258"/>
      <c r="C5" s="56" t="s">
        <v>112</v>
      </c>
      <c r="D5" s="57" t="s">
        <v>113</v>
      </c>
      <c r="E5" s="64" t="s">
        <v>114</v>
      </c>
      <c r="F5" s="59" t="s">
        <v>101</v>
      </c>
      <c r="G5" s="320"/>
      <c r="H5" s="60">
        <f t="shared" si="0"/>
        <v>0</v>
      </c>
      <c r="I5" s="61">
        <v>10000</v>
      </c>
      <c r="J5" s="61">
        <f t="shared" si="1"/>
        <v>40000</v>
      </c>
      <c r="K5" s="62">
        <f t="shared" si="2"/>
        <v>0</v>
      </c>
      <c r="L5" s="62">
        <f t="shared" si="3"/>
        <v>0</v>
      </c>
      <c r="M5" s="62">
        <f t="shared" si="4"/>
        <v>0</v>
      </c>
      <c r="N5" s="63">
        <f t="shared" si="5"/>
        <v>0</v>
      </c>
      <c r="P5" t="s">
        <v>115</v>
      </c>
    </row>
    <row r="6" spans="1:16" ht="45" x14ac:dyDescent="0.25">
      <c r="A6" s="255"/>
      <c r="B6" s="258"/>
      <c r="C6" s="56" t="s">
        <v>116</v>
      </c>
      <c r="D6" s="57" t="s">
        <v>117</v>
      </c>
      <c r="E6" s="58" t="s">
        <v>118</v>
      </c>
      <c r="F6" s="59" t="s">
        <v>101</v>
      </c>
      <c r="G6" s="320"/>
      <c r="H6" s="60">
        <f t="shared" si="0"/>
        <v>0</v>
      </c>
      <c r="I6" s="61">
        <v>10000</v>
      </c>
      <c r="J6" s="61">
        <f t="shared" si="1"/>
        <v>40000</v>
      </c>
      <c r="K6" s="62">
        <f t="shared" si="2"/>
        <v>0</v>
      </c>
      <c r="L6" s="62">
        <f t="shared" si="3"/>
        <v>0</v>
      </c>
      <c r="M6" s="62">
        <f t="shared" si="4"/>
        <v>0</v>
      </c>
      <c r="N6" s="63">
        <f t="shared" si="5"/>
        <v>0</v>
      </c>
    </row>
    <row r="7" spans="1:16" x14ac:dyDescent="0.25">
      <c r="A7" s="255"/>
      <c r="B7" s="258"/>
      <c r="C7" s="56" t="s">
        <v>119</v>
      </c>
      <c r="D7" s="57" t="s">
        <v>120</v>
      </c>
      <c r="E7" s="58" t="s">
        <v>121</v>
      </c>
      <c r="F7" s="59" t="s">
        <v>101</v>
      </c>
      <c r="G7" s="320"/>
      <c r="H7" s="60">
        <f t="shared" si="0"/>
        <v>0</v>
      </c>
      <c r="I7" s="61">
        <v>10000</v>
      </c>
      <c r="J7" s="61">
        <f t="shared" si="1"/>
        <v>40000</v>
      </c>
      <c r="K7" s="62">
        <f t="shared" si="2"/>
        <v>0</v>
      </c>
      <c r="L7" s="62">
        <f t="shared" si="3"/>
        <v>0</v>
      </c>
      <c r="M7" s="62">
        <f t="shared" si="4"/>
        <v>0</v>
      </c>
      <c r="N7" s="63">
        <f t="shared" si="5"/>
        <v>0</v>
      </c>
    </row>
    <row r="8" spans="1:16" x14ac:dyDescent="0.25">
      <c r="A8" s="255"/>
      <c r="B8" s="258"/>
      <c r="C8" s="56" t="s">
        <v>122</v>
      </c>
      <c r="D8" s="57" t="s">
        <v>123</v>
      </c>
      <c r="E8" s="58" t="s">
        <v>124</v>
      </c>
      <c r="F8" s="59" t="s">
        <v>101</v>
      </c>
      <c r="G8" s="320"/>
      <c r="H8" s="60">
        <f t="shared" si="0"/>
        <v>0</v>
      </c>
      <c r="I8" s="61">
        <v>10000</v>
      </c>
      <c r="J8" s="61">
        <f t="shared" si="1"/>
        <v>40000</v>
      </c>
      <c r="K8" s="62">
        <f t="shared" si="2"/>
        <v>0</v>
      </c>
      <c r="L8" s="62">
        <f t="shared" si="3"/>
        <v>0</v>
      </c>
      <c r="M8" s="62">
        <f t="shared" si="4"/>
        <v>0</v>
      </c>
      <c r="N8" s="63">
        <f t="shared" si="5"/>
        <v>0</v>
      </c>
    </row>
    <row r="9" spans="1:16" ht="30.75" thickBot="1" x14ac:dyDescent="0.3">
      <c r="A9" s="255"/>
      <c r="B9" s="259"/>
      <c r="C9" s="56" t="s">
        <v>125</v>
      </c>
      <c r="D9" s="57" t="s">
        <v>126</v>
      </c>
      <c r="E9" s="58" t="s">
        <v>127</v>
      </c>
      <c r="F9" s="59" t="s">
        <v>101</v>
      </c>
      <c r="G9" s="320"/>
      <c r="H9" s="60">
        <f t="shared" si="0"/>
        <v>0</v>
      </c>
      <c r="I9" s="61">
        <v>10000</v>
      </c>
      <c r="J9" s="61">
        <f t="shared" si="1"/>
        <v>40000</v>
      </c>
      <c r="K9" s="62">
        <f t="shared" si="2"/>
        <v>0</v>
      </c>
      <c r="L9" s="62">
        <f t="shared" si="3"/>
        <v>0</v>
      </c>
      <c r="M9" s="62">
        <f t="shared" si="4"/>
        <v>0</v>
      </c>
      <c r="N9" s="63">
        <f t="shared" si="5"/>
        <v>0</v>
      </c>
    </row>
    <row r="10" spans="1:16" ht="45" customHeight="1" x14ac:dyDescent="0.25">
      <c r="A10" s="255"/>
      <c r="B10" s="260" t="s">
        <v>128</v>
      </c>
      <c r="C10" s="65" t="s">
        <v>129</v>
      </c>
      <c r="D10" s="66" t="s">
        <v>130</v>
      </c>
      <c r="E10" s="67" t="s">
        <v>131</v>
      </c>
      <c r="F10" s="51" t="s">
        <v>132</v>
      </c>
      <c r="G10" s="319"/>
      <c r="H10" s="52">
        <f t="shared" si="0"/>
        <v>0</v>
      </c>
      <c r="I10" s="53">
        <v>230</v>
      </c>
      <c r="J10" s="53">
        <f t="shared" si="1"/>
        <v>920</v>
      </c>
      <c r="K10" s="54">
        <f t="shared" si="2"/>
        <v>0</v>
      </c>
      <c r="L10" s="54">
        <f t="shared" si="3"/>
        <v>0</v>
      </c>
      <c r="M10" s="54">
        <f t="shared" si="4"/>
        <v>0</v>
      </c>
      <c r="N10" s="55">
        <f t="shared" si="5"/>
        <v>0</v>
      </c>
    </row>
    <row r="11" spans="1:16" ht="32.25" x14ac:dyDescent="0.25">
      <c r="A11" s="255"/>
      <c r="B11" s="261"/>
      <c r="C11" s="68" t="s">
        <v>133</v>
      </c>
      <c r="D11" s="69" t="s">
        <v>134</v>
      </c>
      <c r="E11" s="70" t="s">
        <v>135</v>
      </c>
      <c r="F11" s="59" t="s">
        <v>132</v>
      </c>
      <c r="G11" s="320"/>
      <c r="H11" s="60">
        <f t="shared" si="0"/>
        <v>0</v>
      </c>
      <c r="I11" s="61">
        <v>50</v>
      </c>
      <c r="J11" s="61">
        <f t="shared" si="1"/>
        <v>200</v>
      </c>
      <c r="K11" s="62">
        <f t="shared" si="2"/>
        <v>0</v>
      </c>
      <c r="L11" s="62">
        <f t="shared" si="3"/>
        <v>0</v>
      </c>
      <c r="M11" s="62">
        <f t="shared" si="4"/>
        <v>0</v>
      </c>
      <c r="N11" s="63">
        <f t="shared" si="5"/>
        <v>0</v>
      </c>
    </row>
    <row r="12" spans="1:16" ht="33" thickBot="1" x14ac:dyDescent="0.3">
      <c r="A12" s="255"/>
      <c r="B12" s="262"/>
      <c r="C12" s="68" t="s">
        <v>136</v>
      </c>
      <c r="D12" s="69" t="s">
        <v>137</v>
      </c>
      <c r="E12" s="70" t="s">
        <v>138</v>
      </c>
      <c r="F12" s="59" t="s">
        <v>132</v>
      </c>
      <c r="G12" s="320"/>
      <c r="H12" s="60">
        <f t="shared" si="0"/>
        <v>0</v>
      </c>
      <c r="I12" s="61">
        <v>20</v>
      </c>
      <c r="J12" s="61">
        <f t="shared" si="1"/>
        <v>80</v>
      </c>
      <c r="K12" s="62">
        <f t="shared" si="2"/>
        <v>0</v>
      </c>
      <c r="L12" s="62">
        <f t="shared" si="3"/>
        <v>0</v>
      </c>
      <c r="M12" s="62">
        <f t="shared" si="4"/>
        <v>0</v>
      </c>
      <c r="N12" s="63">
        <f t="shared" si="5"/>
        <v>0</v>
      </c>
    </row>
    <row r="13" spans="1:16" ht="30" customHeight="1" x14ac:dyDescent="0.25">
      <c r="A13" s="255"/>
      <c r="B13" s="263" t="s">
        <v>139</v>
      </c>
      <c r="C13" s="71" t="s">
        <v>140</v>
      </c>
      <c r="D13" s="72" t="s">
        <v>141</v>
      </c>
      <c r="E13" s="73" t="s">
        <v>142</v>
      </c>
      <c r="F13" s="51" t="s">
        <v>101</v>
      </c>
      <c r="G13" s="319"/>
      <c r="H13" s="52">
        <f t="shared" si="0"/>
        <v>0</v>
      </c>
      <c r="I13" s="74">
        <v>2500</v>
      </c>
      <c r="J13" s="53">
        <f t="shared" si="1"/>
        <v>10000</v>
      </c>
      <c r="K13" s="54">
        <f t="shared" si="2"/>
        <v>0</v>
      </c>
      <c r="L13" s="54">
        <f t="shared" si="3"/>
        <v>0</v>
      </c>
      <c r="M13" s="54">
        <f t="shared" si="4"/>
        <v>0</v>
      </c>
      <c r="N13" s="55">
        <f t="shared" si="5"/>
        <v>0</v>
      </c>
    </row>
    <row r="14" spans="1:16" ht="30.75" thickBot="1" x14ac:dyDescent="0.3">
      <c r="A14" s="255"/>
      <c r="B14" s="264"/>
      <c r="C14" s="75" t="s">
        <v>143</v>
      </c>
      <c r="D14" s="76" t="s">
        <v>144</v>
      </c>
      <c r="E14" s="77" t="s">
        <v>145</v>
      </c>
      <c r="F14" s="59" t="s">
        <v>101</v>
      </c>
      <c r="G14" s="320"/>
      <c r="H14" s="60">
        <f t="shared" si="0"/>
        <v>0</v>
      </c>
      <c r="I14" s="78">
        <v>250</v>
      </c>
      <c r="J14" s="61">
        <f t="shared" si="1"/>
        <v>1000</v>
      </c>
      <c r="K14" s="62">
        <f t="shared" si="2"/>
        <v>0</v>
      </c>
      <c r="L14" s="62">
        <f t="shared" si="3"/>
        <v>0</v>
      </c>
      <c r="M14" s="62">
        <f t="shared" si="4"/>
        <v>0</v>
      </c>
      <c r="N14" s="63">
        <f t="shared" si="5"/>
        <v>0</v>
      </c>
    </row>
    <row r="15" spans="1:16" ht="30" x14ac:dyDescent="0.25">
      <c r="A15" s="255"/>
      <c r="B15" s="265" t="s">
        <v>146</v>
      </c>
      <c r="C15" s="79" t="s">
        <v>147</v>
      </c>
      <c r="D15" s="80" t="s">
        <v>148</v>
      </c>
      <c r="E15" s="81" t="s">
        <v>149</v>
      </c>
      <c r="F15" s="51" t="s">
        <v>132</v>
      </c>
      <c r="G15" s="319"/>
      <c r="H15" s="52">
        <f t="shared" si="0"/>
        <v>0</v>
      </c>
      <c r="I15" s="74">
        <v>30000</v>
      </c>
      <c r="J15" s="53">
        <f t="shared" si="1"/>
        <v>120000</v>
      </c>
      <c r="K15" s="54">
        <f t="shared" si="2"/>
        <v>0</v>
      </c>
      <c r="L15" s="54">
        <f t="shared" si="3"/>
        <v>0</v>
      </c>
      <c r="M15" s="54">
        <f t="shared" si="4"/>
        <v>0</v>
      </c>
      <c r="N15" s="55">
        <f t="shared" si="5"/>
        <v>0</v>
      </c>
    </row>
    <row r="16" spans="1:16" ht="30" x14ac:dyDescent="0.25">
      <c r="A16" s="255"/>
      <c r="B16" s="266"/>
      <c r="C16" s="82" t="s">
        <v>150</v>
      </c>
      <c r="D16" s="83" t="s">
        <v>151</v>
      </c>
      <c r="E16" s="84" t="s">
        <v>149</v>
      </c>
      <c r="F16" s="59" t="s">
        <v>132</v>
      </c>
      <c r="G16" s="320"/>
      <c r="H16" s="60">
        <f t="shared" si="0"/>
        <v>0</v>
      </c>
      <c r="I16" s="78">
        <v>7500</v>
      </c>
      <c r="J16" s="61">
        <f t="shared" si="1"/>
        <v>30000</v>
      </c>
      <c r="K16" s="62">
        <f t="shared" si="2"/>
        <v>0</v>
      </c>
      <c r="L16" s="62">
        <f t="shared" si="3"/>
        <v>0</v>
      </c>
      <c r="M16" s="62">
        <f t="shared" si="4"/>
        <v>0</v>
      </c>
      <c r="N16" s="63">
        <f t="shared" si="5"/>
        <v>0</v>
      </c>
    </row>
    <row r="17" spans="1:14" ht="45" x14ac:dyDescent="0.25">
      <c r="A17" s="255"/>
      <c r="B17" s="266"/>
      <c r="C17" s="82" t="s">
        <v>152</v>
      </c>
      <c r="D17" s="83" t="s">
        <v>153</v>
      </c>
      <c r="E17" s="84" t="s">
        <v>154</v>
      </c>
      <c r="F17" s="59" t="s">
        <v>132</v>
      </c>
      <c r="G17" s="320"/>
      <c r="H17" s="60">
        <f t="shared" si="0"/>
        <v>0</v>
      </c>
      <c r="I17" s="78">
        <v>220</v>
      </c>
      <c r="J17" s="61">
        <f t="shared" si="1"/>
        <v>880</v>
      </c>
      <c r="K17" s="62">
        <f t="shared" si="2"/>
        <v>0</v>
      </c>
      <c r="L17" s="62">
        <f t="shared" si="3"/>
        <v>0</v>
      </c>
      <c r="M17" s="62">
        <f t="shared" si="4"/>
        <v>0</v>
      </c>
      <c r="N17" s="63">
        <f t="shared" si="5"/>
        <v>0</v>
      </c>
    </row>
    <row r="18" spans="1:14" ht="30" x14ac:dyDescent="0.25">
      <c r="A18" s="255"/>
      <c r="B18" s="266"/>
      <c r="C18" s="82" t="s">
        <v>155</v>
      </c>
      <c r="D18" s="83" t="s">
        <v>156</v>
      </c>
      <c r="E18" s="84" t="s">
        <v>157</v>
      </c>
      <c r="F18" s="59" t="s">
        <v>132</v>
      </c>
      <c r="G18" s="320"/>
      <c r="H18" s="60">
        <f t="shared" si="0"/>
        <v>0</v>
      </c>
      <c r="I18" s="78">
        <v>240000</v>
      </c>
      <c r="J18" s="61">
        <f t="shared" si="1"/>
        <v>960000</v>
      </c>
      <c r="K18" s="62">
        <f t="shared" si="2"/>
        <v>0</v>
      </c>
      <c r="L18" s="62">
        <f t="shared" si="3"/>
        <v>0</v>
      </c>
      <c r="M18" s="62">
        <f t="shared" si="4"/>
        <v>0</v>
      </c>
      <c r="N18" s="63">
        <f t="shared" si="5"/>
        <v>0</v>
      </c>
    </row>
    <row r="19" spans="1:14" x14ac:dyDescent="0.25">
      <c r="A19" s="255"/>
      <c r="B19" s="266"/>
      <c r="C19" s="82" t="s">
        <v>158</v>
      </c>
      <c r="D19" s="83" t="s">
        <v>159</v>
      </c>
      <c r="E19" s="84" t="s">
        <v>160</v>
      </c>
      <c r="F19" s="59" t="s">
        <v>101</v>
      </c>
      <c r="G19" s="320"/>
      <c r="H19" s="60">
        <f t="shared" si="0"/>
        <v>0</v>
      </c>
      <c r="I19" s="78">
        <v>50000</v>
      </c>
      <c r="J19" s="61">
        <f t="shared" si="1"/>
        <v>200000</v>
      </c>
      <c r="K19" s="62">
        <f t="shared" si="2"/>
        <v>0</v>
      </c>
      <c r="L19" s="62">
        <f t="shared" si="3"/>
        <v>0</v>
      </c>
      <c r="M19" s="62">
        <f t="shared" si="4"/>
        <v>0</v>
      </c>
      <c r="N19" s="63">
        <f t="shared" si="5"/>
        <v>0</v>
      </c>
    </row>
    <row r="20" spans="1:14" ht="30" x14ac:dyDescent="0.25">
      <c r="A20" s="255"/>
      <c r="B20" s="266"/>
      <c r="C20" s="82" t="s">
        <v>161</v>
      </c>
      <c r="D20" s="83" t="s">
        <v>162</v>
      </c>
      <c r="E20" s="84" t="s">
        <v>163</v>
      </c>
      <c r="F20" s="59" t="s">
        <v>101</v>
      </c>
      <c r="G20" s="320"/>
      <c r="H20" s="60">
        <f t="shared" si="0"/>
        <v>0</v>
      </c>
      <c r="I20" s="78">
        <v>200</v>
      </c>
      <c r="J20" s="61">
        <f t="shared" si="1"/>
        <v>800</v>
      </c>
      <c r="K20" s="62">
        <f t="shared" si="2"/>
        <v>0</v>
      </c>
      <c r="L20" s="62">
        <f t="shared" si="3"/>
        <v>0</v>
      </c>
      <c r="M20" s="62">
        <f t="shared" si="4"/>
        <v>0</v>
      </c>
      <c r="N20" s="63">
        <f t="shared" si="5"/>
        <v>0</v>
      </c>
    </row>
    <row r="21" spans="1:14" ht="30.75" thickBot="1" x14ac:dyDescent="0.3">
      <c r="A21" s="255"/>
      <c r="B21" s="267"/>
      <c r="C21" s="82" t="s">
        <v>164</v>
      </c>
      <c r="D21" s="83" t="s">
        <v>165</v>
      </c>
      <c r="E21" s="84" t="s">
        <v>166</v>
      </c>
      <c r="F21" s="59" t="s">
        <v>101</v>
      </c>
      <c r="G21" s="320"/>
      <c r="H21" s="60">
        <f t="shared" si="0"/>
        <v>0</v>
      </c>
      <c r="I21" s="78">
        <v>450</v>
      </c>
      <c r="J21" s="61">
        <f t="shared" si="1"/>
        <v>1800</v>
      </c>
      <c r="K21" s="62">
        <f t="shared" si="2"/>
        <v>0</v>
      </c>
      <c r="L21" s="62">
        <f t="shared" si="3"/>
        <v>0</v>
      </c>
      <c r="M21" s="62">
        <f t="shared" si="4"/>
        <v>0</v>
      </c>
      <c r="N21" s="63">
        <f t="shared" si="5"/>
        <v>0</v>
      </c>
    </row>
    <row r="22" spans="1:14" ht="30" x14ac:dyDescent="0.25">
      <c r="A22" s="255"/>
      <c r="B22" s="268" t="s">
        <v>167</v>
      </c>
      <c r="C22" s="71" t="s">
        <v>168</v>
      </c>
      <c r="D22" s="72" t="s">
        <v>169</v>
      </c>
      <c r="E22" s="73" t="s">
        <v>170</v>
      </c>
      <c r="F22" s="51" t="s">
        <v>132</v>
      </c>
      <c r="G22" s="319"/>
      <c r="H22" s="52">
        <f t="shared" si="0"/>
        <v>0</v>
      </c>
      <c r="I22" s="74">
        <v>300</v>
      </c>
      <c r="J22" s="53">
        <f t="shared" si="1"/>
        <v>1200</v>
      </c>
      <c r="K22" s="54">
        <f t="shared" si="2"/>
        <v>0</v>
      </c>
      <c r="L22" s="54">
        <f t="shared" si="3"/>
        <v>0</v>
      </c>
      <c r="M22" s="54">
        <f t="shared" si="4"/>
        <v>0</v>
      </c>
      <c r="N22" s="55">
        <f t="shared" si="5"/>
        <v>0</v>
      </c>
    </row>
    <row r="23" spans="1:14" ht="30" x14ac:dyDescent="0.25">
      <c r="A23" s="255"/>
      <c r="B23" s="269"/>
      <c r="C23" s="75" t="s">
        <v>171</v>
      </c>
      <c r="D23" s="76" t="s">
        <v>172</v>
      </c>
      <c r="E23" s="77" t="s">
        <v>173</v>
      </c>
      <c r="F23" s="59" t="s">
        <v>132</v>
      </c>
      <c r="G23" s="320"/>
      <c r="H23" s="60">
        <f t="shared" si="0"/>
        <v>0</v>
      </c>
      <c r="I23" s="78">
        <v>300</v>
      </c>
      <c r="J23" s="61">
        <f t="shared" si="1"/>
        <v>1200</v>
      </c>
      <c r="K23" s="62">
        <f t="shared" si="2"/>
        <v>0</v>
      </c>
      <c r="L23" s="62">
        <f t="shared" si="3"/>
        <v>0</v>
      </c>
      <c r="M23" s="62">
        <f t="shared" si="4"/>
        <v>0</v>
      </c>
      <c r="N23" s="63">
        <f t="shared" si="5"/>
        <v>0</v>
      </c>
    </row>
    <row r="24" spans="1:14" ht="45" x14ac:dyDescent="0.25">
      <c r="A24" s="255"/>
      <c r="B24" s="269"/>
      <c r="C24" s="75" t="s">
        <v>174</v>
      </c>
      <c r="D24" s="76" t="s">
        <v>175</v>
      </c>
      <c r="E24" s="77" t="s">
        <v>176</v>
      </c>
      <c r="F24" s="59" t="s">
        <v>132</v>
      </c>
      <c r="G24" s="320"/>
      <c r="H24" s="60">
        <f t="shared" si="0"/>
        <v>0</v>
      </c>
      <c r="I24" s="78">
        <v>50</v>
      </c>
      <c r="J24" s="61">
        <f t="shared" si="1"/>
        <v>200</v>
      </c>
      <c r="K24" s="62">
        <f t="shared" si="2"/>
        <v>0</v>
      </c>
      <c r="L24" s="62">
        <f t="shared" si="3"/>
        <v>0</v>
      </c>
      <c r="M24" s="62">
        <f t="shared" si="4"/>
        <v>0</v>
      </c>
      <c r="N24" s="63">
        <f t="shared" si="5"/>
        <v>0</v>
      </c>
    </row>
    <row r="25" spans="1:14" ht="45.75" thickBot="1" x14ac:dyDescent="0.3">
      <c r="A25" s="255"/>
      <c r="B25" s="270"/>
      <c r="C25" s="75" t="s">
        <v>177</v>
      </c>
      <c r="D25" s="76" t="s">
        <v>178</v>
      </c>
      <c r="E25" s="77" t="s">
        <v>179</v>
      </c>
      <c r="F25" s="59" t="s">
        <v>132</v>
      </c>
      <c r="G25" s="320"/>
      <c r="H25" s="60">
        <f t="shared" si="0"/>
        <v>0</v>
      </c>
      <c r="I25" s="78">
        <v>50</v>
      </c>
      <c r="J25" s="61">
        <f t="shared" si="1"/>
        <v>200</v>
      </c>
      <c r="K25" s="62">
        <f t="shared" si="2"/>
        <v>0</v>
      </c>
      <c r="L25" s="62">
        <f t="shared" si="3"/>
        <v>0</v>
      </c>
      <c r="M25" s="62">
        <f t="shared" si="4"/>
        <v>0</v>
      </c>
      <c r="N25" s="63">
        <f t="shared" si="5"/>
        <v>0</v>
      </c>
    </row>
    <row r="26" spans="1:14" ht="45" customHeight="1" x14ac:dyDescent="0.25">
      <c r="A26" s="255"/>
      <c r="B26" s="271" t="s">
        <v>180</v>
      </c>
      <c r="C26" s="85" t="s">
        <v>181</v>
      </c>
      <c r="D26" s="86" t="s">
        <v>182</v>
      </c>
      <c r="E26" s="87" t="s">
        <v>183</v>
      </c>
      <c r="F26" s="51" t="s">
        <v>101</v>
      </c>
      <c r="G26" s="319"/>
      <c r="H26" s="52">
        <f t="shared" si="0"/>
        <v>0</v>
      </c>
      <c r="I26" s="74">
        <v>20000</v>
      </c>
      <c r="J26" s="53">
        <f t="shared" si="1"/>
        <v>80000</v>
      </c>
      <c r="K26" s="54">
        <f t="shared" si="2"/>
        <v>0</v>
      </c>
      <c r="L26" s="54">
        <f t="shared" si="3"/>
        <v>0</v>
      </c>
      <c r="M26" s="54">
        <f t="shared" si="4"/>
        <v>0</v>
      </c>
      <c r="N26" s="55">
        <f t="shared" si="5"/>
        <v>0</v>
      </c>
    </row>
    <row r="27" spans="1:14" ht="16.5" thickBot="1" x14ac:dyDescent="0.3">
      <c r="A27" s="256"/>
      <c r="B27" s="272"/>
      <c r="C27" s="88" t="s">
        <v>184</v>
      </c>
      <c r="D27" s="89" t="s">
        <v>185</v>
      </c>
      <c r="E27" s="90" t="s">
        <v>186</v>
      </c>
      <c r="F27" s="59" t="s">
        <v>101</v>
      </c>
      <c r="G27" s="320"/>
      <c r="H27" s="60">
        <f t="shared" si="0"/>
        <v>0</v>
      </c>
      <c r="I27" s="78">
        <v>8500</v>
      </c>
      <c r="J27" s="61">
        <f t="shared" si="1"/>
        <v>34000</v>
      </c>
      <c r="K27" s="62">
        <f t="shared" si="2"/>
        <v>0</v>
      </c>
      <c r="L27" s="62">
        <f t="shared" si="3"/>
        <v>0</v>
      </c>
      <c r="M27" s="62">
        <f t="shared" si="4"/>
        <v>0</v>
      </c>
      <c r="N27" s="63">
        <f t="shared" si="5"/>
        <v>0</v>
      </c>
    </row>
    <row r="28" spans="1:14" ht="95.25" customHeight="1" x14ac:dyDescent="0.25">
      <c r="A28" s="273" t="s">
        <v>187</v>
      </c>
      <c r="B28" s="276" t="s">
        <v>188</v>
      </c>
      <c r="C28" s="91" t="s">
        <v>189</v>
      </c>
      <c r="D28" s="92" t="s">
        <v>190</v>
      </c>
      <c r="E28" s="93" t="s">
        <v>191</v>
      </c>
      <c r="F28" s="94" t="s">
        <v>192</v>
      </c>
      <c r="G28" s="319"/>
      <c r="H28" s="95">
        <f t="shared" si="0"/>
        <v>0</v>
      </c>
      <c r="I28" s="96">
        <v>65000</v>
      </c>
      <c r="J28" s="97">
        <f t="shared" si="1"/>
        <v>260000</v>
      </c>
      <c r="K28" s="98">
        <f t="shared" si="2"/>
        <v>0</v>
      </c>
      <c r="L28" s="98">
        <f t="shared" si="3"/>
        <v>0</v>
      </c>
      <c r="M28" s="98">
        <f t="shared" si="4"/>
        <v>0</v>
      </c>
      <c r="N28" s="99">
        <f t="shared" si="5"/>
        <v>0</v>
      </c>
    </row>
    <row r="29" spans="1:14" ht="90" x14ac:dyDescent="0.25">
      <c r="A29" s="274"/>
      <c r="B29" s="277"/>
      <c r="C29" s="100" t="s">
        <v>193</v>
      </c>
      <c r="D29" s="101" t="s">
        <v>194</v>
      </c>
      <c r="E29" s="102" t="s">
        <v>195</v>
      </c>
      <c r="F29" s="103" t="s">
        <v>192</v>
      </c>
      <c r="G29" s="320"/>
      <c r="H29" s="104">
        <f t="shared" si="0"/>
        <v>0</v>
      </c>
      <c r="I29" s="105">
        <v>15000</v>
      </c>
      <c r="J29" s="106">
        <f t="shared" si="1"/>
        <v>60000</v>
      </c>
      <c r="K29" s="107">
        <f t="shared" si="2"/>
        <v>0</v>
      </c>
      <c r="L29" s="107">
        <f t="shared" si="3"/>
        <v>0</v>
      </c>
      <c r="M29" s="107">
        <f t="shared" si="4"/>
        <v>0</v>
      </c>
      <c r="N29" s="108">
        <f t="shared" si="5"/>
        <v>0</v>
      </c>
    </row>
    <row r="30" spans="1:14" ht="90" x14ac:dyDescent="0.25">
      <c r="A30" s="274"/>
      <c r="B30" s="277"/>
      <c r="C30" s="100" t="s">
        <v>196</v>
      </c>
      <c r="D30" s="101" t="s">
        <v>197</v>
      </c>
      <c r="E30" s="102" t="s">
        <v>198</v>
      </c>
      <c r="F30" s="103" t="s">
        <v>192</v>
      </c>
      <c r="G30" s="320"/>
      <c r="H30" s="104">
        <f t="shared" si="0"/>
        <v>0</v>
      </c>
      <c r="I30" s="105">
        <v>80000</v>
      </c>
      <c r="J30" s="106">
        <f t="shared" si="1"/>
        <v>320000</v>
      </c>
      <c r="K30" s="107">
        <f t="shared" si="2"/>
        <v>0</v>
      </c>
      <c r="L30" s="107">
        <f t="shared" si="3"/>
        <v>0</v>
      </c>
      <c r="M30" s="107">
        <f t="shared" si="4"/>
        <v>0</v>
      </c>
      <c r="N30" s="108">
        <f t="shared" si="5"/>
        <v>0</v>
      </c>
    </row>
    <row r="31" spans="1:14" ht="105" x14ac:dyDescent="0.25">
      <c r="A31" s="274"/>
      <c r="B31" s="277"/>
      <c r="C31" s="100" t="s">
        <v>199</v>
      </c>
      <c r="D31" s="101" t="s">
        <v>200</v>
      </c>
      <c r="E31" s="102" t="s">
        <v>201</v>
      </c>
      <c r="F31" s="103" t="s">
        <v>192</v>
      </c>
      <c r="G31" s="320"/>
      <c r="H31" s="104">
        <f t="shared" si="0"/>
        <v>0</v>
      </c>
      <c r="I31" s="105">
        <v>6750</v>
      </c>
      <c r="J31" s="106">
        <f t="shared" si="1"/>
        <v>27000</v>
      </c>
      <c r="K31" s="107">
        <f t="shared" si="2"/>
        <v>0</v>
      </c>
      <c r="L31" s="107">
        <f t="shared" si="3"/>
        <v>0</v>
      </c>
      <c r="M31" s="107">
        <f t="shared" si="4"/>
        <v>0</v>
      </c>
      <c r="N31" s="108">
        <f t="shared" si="5"/>
        <v>0</v>
      </c>
    </row>
    <row r="32" spans="1:14" ht="30" x14ac:dyDescent="0.25">
      <c r="A32" s="274"/>
      <c r="B32" s="277"/>
      <c r="C32" s="100" t="s">
        <v>202</v>
      </c>
      <c r="D32" s="101" t="s">
        <v>203</v>
      </c>
      <c r="E32" s="102" t="s">
        <v>204</v>
      </c>
      <c r="F32" s="103" t="s">
        <v>205</v>
      </c>
      <c r="G32" s="320"/>
      <c r="H32" s="104">
        <f t="shared" si="0"/>
        <v>0</v>
      </c>
      <c r="I32" s="105">
        <v>900</v>
      </c>
      <c r="J32" s="106">
        <f t="shared" si="1"/>
        <v>3600</v>
      </c>
      <c r="K32" s="107">
        <f t="shared" si="2"/>
        <v>0</v>
      </c>
      <c r="L32" s="107">
        <f t="shared" si="3"/>
        <v>0</v>
      </c>
      <c r="M32" s="107">
        <f t="shared" si="4"/>
        <v>0</v>
      </c>
      <c r="N32" s="108">
        <f t="shared" si="5"/>
        <v>0</v>
      </c>
    </row>
    <row r="33" spans="1:14" ht="105" x14ac:dyDescent="0.25">
      <c r="A33" s="274"/>
      <c r="B33" s="277"/>
      <c r="C33" s="100" t="s">
        <v>206</v>
      </c>
      <c r="D33" s="101" t="s">
        <v>207</v>
      </c>
      <c r="E33" s="102" t="s">
        <v>208</v>
      </c>
      <c r="F33" s="103" t="s">
        <v>192</v>
      </c>
      <c r="G33" s="320"/>
      <c r="H33" s="104">
        <f t="shared" si="0"/>
        <v>0</v>
      </c>
      <c r="I33" s="105">
        <v>12000</v>
      </c>
      <c r="J33" s="106">
        <f t="shared" si="1"/>
        <v>48000</v>
      </c>
      <c r="K33" s="107">
        <f t="shared" si="2"/>
        <v>0</v>
      </c>
      <c r="L33" s="107">
        <f t="shared" si="3"/>
        <v>0</v>
      </c>
      <c r="M33" s="107">
        <f t="shared" si="4"/>
        <v>0</v>
      </c>
      <c r="N33" s="108">
        <f t="shared" si="5"/>
        <v>0</v>
      </c>
    </row>
    <row r="34" spans="1:14" ht="75" x14ac:dyDescent="0.25">
      <c r="A34" s="274"/>
      <c r="B34" s="277"/>
      <c r="C34" s="100" t="s">
        <v>209</v>
      </c>
      <c r="D34" s="101" t="s">
        <v>210</v>
      </c>
      <c r="E34" s="102" t="s">
        <v>211</v>
      </c>
      <c r="F34" s="103" t="s">
        <v>192</v>
      </c>
      <c r="G34" s="320"/>
      <c r="H34" s="104">
        <f t="shared" si="0"/>
        <v>0</v>
      </c>
      <c r="I34" s="105">
        <v>1600</v>
      </c>
      <c r="J34" s="106">
        <f t="shared" si="1"/>
        <v>6400</v>
      </c>
      <c r="K34" s="107">
        <f t="shared" si="2"/>
        <v>0</v>
      </c>
      <c r="L34" s="107">
        <f t="shared" si="3"/>
        <v>0</v>
      </c>
      <c r="M34" s="107">
        <f t="shared" si="4"/>
        <v>0</v>
      </c>
      <c r="N34" s="108">
        <f t="shared" si="5"/>
        <v>0</v>
      </c>
    </row>
    <row r="35" spans="1:14" ht="75.75" thickBot="1" x14ac:dyDescent="0.3">
      <c r="A35" s="274"/>
      <c r="B35" s="278"/>
      <c r="C35" s="100" t="s">
        <v>212</v>
      </c>
      <c r="D35" s="101" t="s">
        <v>213</v>
      </c>
      <c r="E35" s="102" t="s">
        <v>211</v>
      </c>
      <c r="F35" s="103" t="s">
        <v>192</v>
      </c>
      <c r="G35" s="320"/>
      <c r="H35" s="104">
        <f t="shared" si="0"/>
        <v>0</v>
      </c>
      <c r="I35" s="105">
        <v>2800</v>
      </c>
      <c r="J35" s="106">
        <f t="shared" si="1"/>
        <v>11200</v>
      </c>
      <c r="K35" s="107">
        <f t="shared" si="2"/>
        <v>0</v>
      </c>
      <c r="L35" s="107">
        <f t="shared" si="3"/>
        <v>0</v>
      </c>
      <c r="M35" s="107">
        <f t="shared" si="4"/>
        <v>0</v>
      </c>
      <c r="N35" s="108">
        <f t="shared" si="5"/>
        <v>0</v>
      </c>
    </row>
    <row r="36" spans="1:14" ht="45" customHeight="1" x14ac:dyDescent="0.25">
      <c r="A36" s="274"/>
      <c r="B36" s="279" t="s">
        <v>214</v>
      </c>
      <c r="C36" s="109" t="s">
        <v>215</v>
      </c>
      <c r="D36" s="110" t="s">
        <v>216</v>
      </c>
      <c r="E36" s="111" t="s">
        <v>217</v>
      </c>
      <c r="F36" s="94" t="s">
        <v>101</v>
      </c>
      <c r="G36" s="319"/>
      <c r="H36" s="95">
        <f t="shared" si="0"/>
        <v>0</v>
      </c>
      <c r="I36" s="96">
        <v>119500</v>
      </c>
      <c r="J36" s="97">
        <f t="shared" si="1"/>
        <v>478000</v>
      </c>
      <c r="K36" s="98">
        <f t="shared" si="2"/>
        <v>0</v>
      </c>
      <c r="L36" s="98">
        <f t="shared" si="3"/>
        <v>0</v>
      </c>
      <c r="M36" s="98">
        <f t="shared" si="4"/>
        <v>0</v>
      </c>
      <c r="N36" s="99">
        <f t="shared" si="5"/>
        <v>0</v>
      </c>
    </row>
    <row r="37" spans="1:14" ht="30" x14ac:dyDescent="0.25">
      <c r="A37" s="274"/>
      <c r="B37" s="280"/>
      <c r="C37" s="112" t="s">
        <v>218</v>
      </c>
      <c r="D37" s="113" t="s">
        <v>219</v>
      </c>
      <c r="E37" s="114" t="s">
        <v>220</v>
      </c>
      <c r="F37" s="103" t="s">
        <v>101</v>
      </c>
      <c r="G37" s="320"/>
      <c r="H37" s="104">
        <f t="shared" si="0"/>
        <v>0</v>
      </c>
      <c r="I37" s="105">
        <v>3000</v>
      </c>
      <c r="J37" s="106">
        <f t="shared" si="1"/>
        <v>12000</v>
      </c>
      <c r="K37" s="107">
        <f t="shared" si="2"/>
        <v>0</v>
      </c>
      <c r="L37" s="107">
        <f t="shared" si="3"/>
        <v>0</v>
      </c>
      <c r="M37" s="107">
        <f t="shared" si="4"/>
        <v>0</v>
      </c>
      <c r="N37" s="108">
        <f t="shared" si="5"/>
        <v>0</v>
      </c>
    </row>
    <row r="38" spans="1:14" ht="30" x14ac:dyDescent="0.25">
      <c r="A38" s="274"/>
      <c r="B38" s="280"/>
      <c r="C38" s="112" t="s">
        <v>221</v>
      </c>
      <c r="D38" s="113" t="s">
        <v>222</v>
      </c>
      <c r="E38" s="114" t="s">
        <v>223</v>
      </c>
      <c r="F38" s="103" t="s">
        <v>101</v>
      </c>
      <c r="G38" s="320"/>
      <c r="H38" s="104">
        <f>G38*1.23</f>
        <v>0</v>
      </c>
      <c r="I38" s="105">
        <v>700</v>
      </c>
      <c r="J38" s="106">
        <f>I38*4</f>
        <v>2800</v>
      </c>
      <c r="K38" s="107">
        <f>G38*I38</f>
        <v>0</v>
      </c>
      <c r="L38" s="107">
        <f>K38*1.23</f>
        <v>0</v>
      </c>
      <c r="M38" s="107">
        <f>G38*J38</f>
        <v>0</v>
      </c>
      <c r="N38" s="108">
        <f>M38*1.23</f>
        <v>0</v>
      </c>
    </row>
    <row r="39" spans="1:14" ht="45" x14ac:dyDescent="0.25">
      <c r="A39" s="274"/>
      <c r="B39" s="280"/>
      <c r="C39" s="112" t="s">
        <v>224</v>
      </c>
      <c r="D39" s="113" t="s">
        <v>225</v>
      </c>
      <c r="E39" s="114" t="s">
        <v>226</v>
      </c>
      <c r="F39" s="103" t="s">
        <v>132</v>
      </c>
      <c r="G39" s="320"/>
      <c r="H39" s="104">
        <f t="shared" si="0"/>
        <v>0</v>
      </c>
      <c r="I39" s="105">
        <v>200</v>
      </c>
      <c r="J39" s="106">
        <f t="shared" si="1"/>
        <v>800</v>
      </c>
      <c r="K39" s="107">
        <f t="shared" si="2"/>
        <v>0</v>
      </c>
      <c r="L39" s="107">
        <f t="shared" si="3"/>
        <v>0</v>
      </c>
      <c r="M39" s="107">
        <f t="shared" si="4"/>
        <v>0</v>
      </c>
      <c r="N39" s="108">
        <f t="shared" si="5"/>
        <v>0</v>
      </c>
    </row>
    <row r="40" spans="1:14" ht="60" x14ac:dyDescent="0.25">
      <c r="A40" s="274"/>
      <c r="B40" s="280"/>
      <c r="C40" s="112" t="s">
        <v>227</v>
      </c>
      <c r="D40" s="113" t="s">
        <v>228</v>
      </c>
      <c r="E40" s="114" t="s">
        <v>229</v>
      </c>
      <c r="F40" s="103" t="s">
        <v>192</v>
      </c>
      <c r="G40" s="320"/>
      <c r="H40" s="104">
        <f t="shared" si="0"/>
        <v>0</v>
      </c>
      <c r="I40" s="105">
        <v>38000</v>
      </c>
      <c r="J40" s="106">
        <f t="shared" si="1"/>
        <v>152000</v>
      </c>
      <c r="K40" s="107">
        <f t="shared" si="2"/>
        <v>0</v>
      </c>
      <c r="L40" s="107">
        <f t="shared" si="3"/>
        <v>0</v>
      </c>
      <c r="M40" s="107">
        <f t="shared" si="4"/>
        <v>0</v>
      </c>
      <c r="N40" s="108">
        <f t="shared" si="5"/>
        <v>0</v>
      </c>
    </row>
    <row r="41" spans="1:14" ht="45" x14ac:dyDescent="0.25">
      <c r="A41" s="274"/>
      <c r="B41" s="280"/>
      <c r="C41" s="112" t="s">
        <v>230</v>
      </c>
      <c r="D41" s="113" t="s">
        <v>231</v>
      </c>
      <c r="E41" s="114" t="s">
        <v>232</v>
      </c>
      <c r="F41" s="103" t="s">
        <v>101</v>
      </c>
      <c r="G41" s="320"/>
      <c r="H41" s="104">
        <f t="shared" si="0"/>
        <v>0</v>
      </c>
      <c r="I41" s="105">
        <v>8600</v>
      </c>
      <c r="J41" s="106">
        <f t="shared" si="1"/>
        <v>34400</v>
      </c>
      <c r="K41" s="107">
        <f t="shared" si="2"/>
        <v>0</v>
      </c>
      <c r="L41" s="107">
        <f t="shared" si="3"/>
        <v>0</v>
      </c>
      <c r="M41" s="107">
        <f t="shared" si="4"/>
        <v>0</v>
      </c>
      <c r="N41" s="108">
        <f t="shared" si="5"/>
        <v>0</v>
      </c>
    </row>
    <row r="42" spans="1:14" ht="30" x14ac:dyDescent="0.25">
      <c r="A42" s="274"/>
      <c r="B42" s="280"/>
      <c r="C42" s="112" t="s">
        <v>233</v>
      </c>
      <c r="D42" s="113" t="s">
        <v>234</v>
      </c>
      <c r="E42" s="114" t="s">
        <v>235</v>
      </c>
      <c r="F42" s="103" t="s">
        <v>236</v>
      </c>
      <c r="G42" s="320"/>
      <c r="H42" s="104">
        <f t="shared" si="0"/>
        <v>0</v>
      </c>
      <c r="I42" s="105">
        <v>1000</v>
      </c>
      <c r="J42" s="106">
        <f t="shared" si="1"/>
        <v>4000</v>
      </c>
      <c r="K42" s="107">
        <f t="shared" si="2"/>
        <v>0</v>
      </c>
      <c r="L42" s="107">
        <f t="shared" si="3"/>
        <v>0</v>
      </c>
      <c r="M42" s="107">
        <f t="shared" si="4"/>
        <v>0</v>
      </c>
      <c r="N42" s="108">
        <f t="shared" si="5"/>
        <v>0</v>
      </c>
    </row>
    <row r="43" spans="1:14" ht="30" x14ac:dyDescent="0.25">
      <c r="A43" s="274"/>
      <c r="B43" s="280"/>
      <c r="C43" s="112" t="s">
        <v>237</v>
      </c>
      <c r="D43" s="113" t="s">
        <v>238</v>
      </c>
      <c r="E43" s="114" t="s">
        <v>239</v>
      </c>
      <c r="F43" s="103" t="s">
        <v>132</v>
      </c>
      <c r="G43" s="320"/>
      <c r="H43" s="104">
        <f t="shared" si="0"/>
        <v>0</v>
      </c>
      <c r="I43" s="105">
        <v>10000</v>
      </c>
      <c r="J43" s="106">
        <f t="shared" si="1"/>
        <v>40000</v>
      </c>
      <c r="K43" s="107">
        <f t="shared" si="2"/>
        <v>0</v>
      </c>
      <c r="L43" s="107">
        <f t="shared" si="3"/>
        <v>0</v>
      </c>
      <c r="M43" s="107">
        <f t="shared" si="4"/>
        <v>0</v>
      </c>
      <c r="N43" s="108">
        <f t="shared" si="5"/>
        <v>0</v>
      </c>
    </row>
    <row r="44" spans="1:14" ht="30" x14ac:dyDescent="0.25">
      <c r="A44" s="274"/>
      <c r="B44" s="280"/>
      <c r="C44" s="112" t="s">
        <v>240</v>
      </c>
      <c r="D44" s="113" t="s">
        <v>241</v>
      </c>
      <c r="E44" s="114" t="s">
        <v>242</v>
      </c>
      <c r="F44" s="103" t="s">
        <v>132</v>
      </c>
      <c r="G44" s="320"/>
      <c r="H44" s="104">
        <f t="shared" si="0"/>
        <v>0</v>
      </c>
      <c r="I44" s="105">
        <v>10000</v>
      </c>
      <c r="J44" s="106">
        <f t="shared" si="1"/>
        <v>40000</v>
      </c>
      <c r="K44" s="107">
        <f t="shared" si="2"/>
        <v>0</v>
      </c>
      <c r="L44" s="107">
        <f t="shared" si="3"/>
        <v>0</v>
      </c>
      <c r="M44" s="107">
        <f t="shared" si="4"/>
        <v>0</v>
      </c>
      <c r="N44" s="108">
        <f t="shared" si="5"/>
        <v>0</v>
      </c>
    </row>
    <row r="45" spans="1:14" ht="45" x14ac:dyDescent="0.25">
      <c r="A45" s="274"/>
      <c r="B45" s="280"/>
      <c r="C45" s="112" t="s">
        <v>243</v>
      </c>
      <c r="D45" s="113" t="s">
        <v>244</v>
      </c>
      <c r="E45" s="114" t="s">
        <v>245</v>
      </c>
      <c r="F45" s="103" t="s">
        <v>101</v>
      </c>
      <c r="G45" s="320"/>
      <c r="H45" s="104">
        <f t="shared" si="0"/>
        <v>0</v>
      </c>
      <c r="I45" s="105">
        <v>50</v>
      </c>
      <c r="J45" s="106">
        <f t="shared" si="1"/>
        <v>200</v>
      </c>
      <c r="K45" s="107">
        <f t="shared" si="2"/>
        <v>0</v>
      </c>
      <c r="L45" s="107">
        <f t="shared" si="3"/>
        <v>0</v>
      </c>
      <c r="M45" s="107">
        <f t="shared" si="4"/>
        <v>0</v>
      </c>
      <c r="N45" s="108">
        <f t="shared" si="5"/>
        <v>0</v>
      </c>
    </row>
    <row r="46" spans="1:14" ht="30" x14ac:dyDescent="0.25">
      <c r="A46" s="274"/>
      <c r="B46" s="280"/>
      <c r="C46" s="112" t="s">
        <v>246</v>
      </c>
      <c r="D46" s="113" t="s">
        <v>247</v>
      </c>
      <c r="E46" s="114" t="s">
        <v>248</v>
      </c>
      <c r="F46" s="103" t="s">
        <v>101</v>
      </c>
      <c r="G46" s="320"/>
      <c r="H46" s="104">
        <f t="shared" si="0"/>
        <v>0</v>
      </c>
      <c r="I46" s="105">
        <v>1700</v>
      </c>
      <c r="J46" s="106">
        <f t="shared" si="1"/>
        <v>6800</v>
      </c>
      <c r="K46" s="107">
        <f t="shared" si="2"/>
        <v>0</v>
      </c>
      <c r="L46" s="107">
        <f t="shared" si="3"/>
        <v>0</v>
      </c>
      <c r="M46" s="107">
        <f t="shared" si="4"/>
        <v>0</v>
      </c>
      <c r="N46" s="108">
        <f t="shared" si="5"/>
        <v>0</v>
      </c>
    </row>
    <row r="47" spans="1:14" ht="45" x14ac:dyDescent="0.25">
      <c r="A47" s="274"/>
      <c r="B47" s="280"/>
      <c r="C47" s="112" t="s">
        <v>249</v>
      </c>
      <c r="D47" s="113" t="s">
        <v>250</v>
      </c>
      <c r="E47" s="114" t="s">
        <v>251</v>
      </c>
      <c r="F47" s="103" t="s">
        <v>132</v>
      </c>
      <c r="G47" s="320"/>
      <c r="H47" s="104">
        <f t="shared" si="0"/>
        <v>0</v>
      </c>
      <c r="I47" s="105">
        <v>250</v>
      </c>
      <c r="J47" s="106">
        <f t="shared" si="1"/>
        <v>1000</v>
      </c>
      <c r="K47" s="107">
        <f t="shared" si="2"/>
        <v>0</v>
      </c>
      <c r="L47" s="107">
        <f t="shared" si="3"/>
        <v>0</v>
      </c>
      <c r="M47" s="107">
        <f t="shared" si="4"/>
        <v>0</v>
      </c>
      <c r="N47" s="108">
        <f t="shared" si="5"/>
        <v>0</v>
      </c>
    </row>
    <row r="48" spans="1:14" ht="45.75" thickBot="1" x14ac:dyDescent="0.3">
      <c r="A48" s="275"/>
      <c r="B48" s="281"/>
      <c r="C48" s="112" t="s">
        <v>252</v>
      </c>
      <c r="D48" s="113" t="s">
        <v>253</v>
      </c>
      <c r="E48" s="114" t="s">
        <v>254</v>
      </c>
      <c r="F48" s="103" t="s">
        <v>132</v>
      </c>
      <c r="G48" s="320"/>
      <c r="H48" s="104">
        <f t="shared" si="0"/>
        <v>0</v>
      </c>
      <c r="I48" s="105">
        <v>250</v>
      </c>
      <c r="J48" s="106">
        <f t="shared" si="1"/>
        <v>1000</v>
      </c>
      <c r="K48" s="107">
        <f t="shared" si="2"/>
        <v>0</v>
      </c>
      <c r="L48" s="107">
        <f t="shared" si="3"/>
        <v>0</v>
      </c>
      <c r="M48" s="107">
        <f t="shared" si="4"/>
        <v>0</v>
      </c>
      <c r="N48" s="108">
        <f t="shared" si="5"/>
        <v>0</v>
      </c>
    </row>
    <row r="49" spans="1:14" ht="30" customHeight="1" x14ac:dyDescent="0.25">
      <c r="A49" s="282" t="s">
        <v>255</v>
      </c>
      <c r="B49" s="285" t="s">
        <v>256</v>
      </c>
      <c r="C49" s="115" t="s">
        <v>257</v>
      </c>
      <c r="D49" s="116" t="s">
        <v>258</v>
      </c>
      <c r="E49" s="117" t="s">
        <v>259</v>
      </c>
      <c r="F49" s="118" t="s">
        <v>110</v>
      </c>
      <c r="G49" s="319"/>
      <c r="H49" s="119">
        <f t="shared" si="0"/>
        <v>0</v>
      </c>
      <c r="I49" s="120">
        <v>2500</v>
      </c>
      <c r="J49" s="121">
        <f t="shared" si="1"/>
        <v>10000</v>
      </c>
      <c r="K49" s="122">
        <f t="shared" si="2"/>
        <v>0</v>
      </c>
      <c r="L49" s="122">
        <f t="shared" si="3"/>
        <v>0</v>
      </c>
      <c r="M49" s="122">
        <f t="shared" si="4"/>
        <v>0</v>
      </c>
      <c r="N49" s="123">
        <f t="shared" si="5"/>
        <v>0</v>
      </c>
    </row>
    <row r="50" spans="1:14" ht="30" x14ac:dyDescent="0.25">
      <c r="A50" s="283"/>
      <c r="B50" s="286"/>
      <c r="C50" s="124" t="s">
        <v>260</v>
      </c>
      <c r="D50" s="125" t="s">
        <v>261</v>
      </c>
      <c r="E50" s="126" t="s">
        <v>262</v>
      </c>
      <c r="F50" s="127" t="s">
        <v>263</v>
      </c>
      <c r="G50" s="320"/>
      <c r="H50" s="128">
        <f t="shared" si="0"/>
        <v>0</v>
      </c>
      <c r="I50" s="129">
        <v>500</v>
      </c>
      <c r="J50" s="130">
        <f t="shared" si="1"/>
        <v>2000</v>
      </c>
      <c r="K50" s="131">
        <f t="shared" si="2"/>
        <v>0</v>
      </c>
      <c r="L50" s="131">
        <f t="shared" si="3"/>
        <v>0</v>
      </c>
      <c r="M50" s="131">
        <f t="shared" si="4"/>
        <v>0</v>
      </c>
      <c r="N50" s="132">
        <f t="shared" si="5"/>
        <v>0</v>
      </c>
    </row>
    <row r="51" spans="1:14" ht="45" x14ac:dyDescent="0.25">
      <c r="A51" s="283"/>
      <c r="B51" s="286"/>
      <c r="C51" s="124" t="s">
        <v>264</v>
      </c>
      <c r="D51" s="125" t="s">
        <v>265</v>
      </c>
      <c r="E51" s="126" t="s">
        <v>266</v>
      </c>
      <c r="F51" s="127" t="s">
        <v>110</v>
      </c>
      <c r="G51" s="320"/>
      <c r="H51" s="128">
        <f t="shared" si="0"/>
        <v>0</v>
      </c>
      <c r="I51" s="129">
        <v>1000</v>
      </c>
      <c r="J51" s="130">
        <f t="shared" si="1"/>
        <v>4000</v>
      </c>
      <c r="K51" s="131">
        <f t="shared" si="2"/>
        <v>0</v>
      </c>
      <c r="L51" s="131">
        <f t="shared" si="3"/>
        <v>0</v>
      </c>
      <c r="M51" s="131">
        <f t="shared" si="4"/>
        <v>0</v>
      </c>
      <c r="N51" s="132">
        <f t="shared" si="5"/>
        <v>0</v>
      </c>
    </row>
    <row r="52" spans="1:14" ht="30" x14ac:dyDescent="0.25">
      <c r="A52" s="283"/>
      <c r="B52" s="286"/>
      <c r="C52" s="124" t="s">
        <v>267</v>
      </c>
      <c r="D52" s="125" t="s">
        <v>268</v>
      </c>
      <c r="E52" s="126" t="s">
        <v>269</v>
      </c>
      <c r="F52" s="127" t="s">
        <v>110</v>
      </c>
      <c r="G52" s="320"/>
      <c r="H52" s="128">
        <f t="shared" si="0"/>
        <v>0</v>
      </c>
      <c r="I52" s="129">
        <v>20</v>
      </c>
      <c r="J52" s="130">
        <f t="shared" si="1"/>
        <v>80</v>
      </c>
      <c r="K52" s="131">
        <f t="shared" si="2"/>
        <v>0</v>
      </c>
      <c r="L52" s="131">
        <f t="shared" si="3"/>
        <v>0</v>
      </c>
      <c r="M52" s="131">
        <f t="shared" si="4"/>
        <v>0</v>
      </c>
      <c r="N52" s="132">
        <f t="shared" si="5"/>
        <v>0</v>
      </c>
    </row>
    <row r="53" spans="1:14" ht="30" x14ac:dyDescent="0.25">
      <c r="A53" s="283"/>
      <c r="B53" s="286"/>
      <c r="C53" s="124" t="s">
        <v>270</v>
      </c>
      <c r="D53" s="125" t="s">
        <v>271</v>
      </c>
      <c r="E53" s="126" t="s">
        <v>272</v>
      </c>
      <c r="F53" s="127" t="s">
        <v>263</v>
      </c>
      <c r="G53" s="320"/>
      <c r="H53" s="128">
        <f t="shared" si="0"/>
        <v>0</v>
      </c>
      <c r="I53" s="129">
        <v>500</v>
      </c>
      <c r="J53" s="130">
        <f t="shared" si="1"/>
        <v>2000</v>
      </c>
      <c r="K53" s="131">
        <f t="shared" si="2"/>
        <v>0</v>
      </c>
      <c r="L53" s="131">
        <f t="shared" si="3"/>
        <v>0</v>
      </c>
      <c r="M53" s="131">
        <f t="shared" si="4"/>
        <v>0</v>
      </c>
      <c r="N53" s="132">
        <f t="shared" si="5"/>
        <v>0</v>
      </c>
    </row>
    <row r="54" spans="1:14" ht="30" x14ac:dyDescent="0.25">
      <c r="A54" s="283"/>
      <c r="B54" s="286"/>
      <c r="C54" s="124" t="s">
        <v>273</v>
      </c>
      <c r="D54" s="125" t="s">
        <v>274</v>
      </c>
      <c r="E54" s="126" t="s">
        <v>275</v>
      </c>
      <c r="F54" s="127" t="s">
        <v>263</v>
      </c>
      <c r="G54" s="320"/>
      <c r="H54" s="128">
        <f t="shared" si="0"/>
        <v>0</v>
      </c>
      <c r="I54" s="129">
        <v>100</v>
      </c>
      <c r="J54" s="130">
        <f t="shared" si="1"/>
        <v>400</v>
      </c>
      <c r="K54" s="131">
        <f t="shared" si="2"/>
        <v>0</v>
      </c>
      <c r="L54" s="131">
        <f t="shared" si="3"/>
        <v>0</v>
      </c>
      <c r="M54" s="131">
        <f t="shared" si="4"/>
        <v>0</v>
      </c>
      <c r="N54" s="132">
        <f t="shared" si="5"/>
        <v>0</v>
      </c>
    </row>
    <row r="55" spans="1:14" ht="30" x14ac:dyDescent="0.25">
      <c r="A55" s="283"/>
      <c r="B55" s="286"/>
      <c r="C55" s="124" t="s">
        <v>276</v>
      </c>
      <c r="D55" s="125" t="s">
        <v>277</v>
      </c>
      <c r="E55" s="126" t="s">
        <v>278</v>
      </c>
      <c r="F55" s="127" t="s">
        <v>263</v>
      </c>
      <c r="G55" s="320"/>
      <c r="H55" s="128">
        <f t="shared" si="0"/>
        <v>0</v>
      </c>
      <c r="I55" s="129">
        <v>100</v>
      </c>
      <c r="J55" s="130">
        <f t="shared" si="1"/>
        <v>400</v>
      </c>
      <c r="K55" s="131">
        <f t="shared" si="2"/>
        <v>0</v>
      </c>
      <c r="L55" s="131">
        <f t="shared" si="3"/>
        <v>0</v>
      </c>
      <c r="M55" s="131">
        <f t="shared" si="4"/>
        <v>0</v>
      </c>
      <c r="N55" s="132">
        <f t="shared" si="5"/>
        <v>0</v>
      </c>
    </row>
    <row r="56" spans="1:14" ht="30" x14ac:dyDescent="0.25">
      <c r="A56" s="283"/>
      <c r="B56" s="286"/>
      <c r="C56" s="124" t="s">
        <v>279</v>
      </c>
      <c r="D56" s="125" t="s">
        <v>280</v>
      </c>
      <c r="E56" s="126" t="s">
        <v>281</v>
      </c>
      <c r="F56" s="127" t="s">
        <v>263</v>
      </c>
      <c r="G56" s="320"/>
      <c r="H56" s="128">
        <f t="shared" si="0"/>
        <v>0</v>
      </c>
      <c r="I56" s="129">
        <v>10</v>
      </c>
      <c r="J56" s="130">
        <f t="shared" si="1"/>
        <v>40</v>
      </c>
      <c r="K56" s="131">
        <f t="shared" si="2"/>
        <v>0</v>
      </c>
      <c r="L56" s="131">
        <f t="shared" si="3"/>
        <v>0</v>
      </c>
      <c r="M56" s="131">
        <f t="shared" si="4"/>
        <v>0</v>
      </c>
      <c r="N56" s="132">
        <f t="shared" si="5"/>
        <v>0</v>
      </c>
    </row>
    <row r="57" spans="1:14" ht="60" x14ac:dyDescent="0.25">
      <c r="A57" s="283"/>
      <c r="B57" s="286"/>
      <c r="C57" s="124" t="s">
        <v>282</v>
      </c>
      <c r="D57" s="125" t="s">
        <v>283</v>
      </c>
      <c r="E57" s="126" t="s">
        <v>284</v>
      </c>
      <c r="F57" s="127" t="s">
        <v>263</v>
      </c>
      <c r="G57" s="320"/>
      <c r="H57" s="128">
        <f t="shared" si="0"/>
        <v>0</v>
      </c>
      <c r="I57" s="129">
        <v>1200</v>
      </c>
      <c r="J57" s="130">
        <f t="shared" si="1"/>
        <v>4800</v>
      </c>
      <c r="K57" s="131">
        <f t="shared" si="2"/>
        <v>0</v>
      </c>
      <c r="L57" s="131">
        <f t="shared" si="3"/>
        <v>0</v>
      </c>
      <c r="M57" s="131">
        <f t="shared" si="4"/>
        <v>0</v>
      </c>
      <c r="N57" s="132">
        <f t="shared" si="5"/>
        <v>0</v>
      </c>
    </row>
    <row r="58" spans="1:14" x14ac:dyDescent="0.25">
      <c r="A58" s="283"/>
      <c r="B58" s="286"/>
      <c r="C58" s="133" t="s">
        <v>285</v>
      </c>
      <c r="D58" s="125" t="s">
        <v>286</v>
      </c>
      <c r="E58" s="126" t="s">
        <v>287</v>
      </c>
      <c r="F58" s="127" t="s">
        <v>263</v>
      </c>
      <c r="G58" s="320"/>
      <c r="H58" s="128">
        <f t="shared" si="0"/>
        <v>0</v>
      </c>
      <c r="I58" s="129">
        <v>1000</v>
      </c>
      <c r="J58" s="130">
        <f t="shared" si="1"/>
        <v>4000</v>
      </c>
      <c r="K58" s="131">
        <f t="shared" si="2"/>
        <v>0</v>
      </c>
      <c r="L58" s="131">
        <f t="shared" si="3"/>
        <v>0</v>
      </c>
      <c r="M58" s="131">
        <f t="shared" si="4"/>
        <v>0</v>
      </c>
      <c r="N58" s="132">
        <f t="shared" si="5"/>
        <v>0</v>
      </c>
    </row>
    <row r="59" spans="1:14" ht="45" x14ac:dyDescent="0.25">
      <c r="A59" s="283"/>
      <c r="B59" s="286"/>
      <c r="C59" s="133" t="s">
        <v>288</v>
      </c>
      <c r="D59" s="125" t="s">
        <v>289</v>
      </c>
      <c r="E59" s="126" t="s">
        <v>290</v>
      </c>
      <c r="F59" s="127" t="s">
        <v>110</v>
      </c>
      <c r="G59" s="320"/>
      <c r="H59" s="128">
        <f t="shared" si="0"/>
        <v>0</v>
      </c>
      <c r="I59" s="129">
        <v>400</v>
      </c>
      <c r="J59" s="130">
        <f t="shared" si="1"/>
        <v>1600</v>
      </c>
      <c r="K59" s="131">
        <f t="shared" si="2"/>
        <v>0</v>
      </c>
      <c r="L59" s="131">
        <f t="shared" si="3"/>
        <v>0</v>
      </c>
      <c r="M59" s="131">
        <f t="shared" si="4"/>
        <v>0</v>
      </c>
      <c r="N59" s="132">
        <f t="shared" si="5"/>
        <v>0</v>
      </c>
    </row>
    <row r="60" spans="1:14" x14ac:dyDescent="0.25">
      <c r="A60" s="283"/>
      <c r="B60" s="286"/>
      <c r="C60" s="133" t="s">
        <v>291</v>
      </c>
      <c r="D60" s="125" t="s">
        <v>292</v>
      </c>
      <c r="E60" s="126" t="s">
        <v>293</v>
      </c>
      <c r="F60" s="127" t="s">
        <v>294</v>
      </c>
      <c r="G60" s="320"/>
      <c r="H60" s="128">
        <f t="shared" si="0"/>
        <v>0</v>
      </c>
      <c r="I60" s="129">
        <v>150</v>
      </c>
      <c r="J60" s="130">
        <f t="shared" si="1"/>
        <v>600</v>
      </c>
      <c r="K60" s="131">
        <f t="shared" si="2"/>
        <v>0</v>
      </c>
      <c r="L60" s="131">
        <f t="shared" si="3"/>
        <v>0</v>
      </c>
      <c r="M60" s="131">
        <f t="shared" si="4"/>
        <v>0</v>
      </c>
      <c r="N60" s="132">
        <f t="shared" si="5"/>
        <v>0</v>
      </c>
    </row>
    <row r="61" spans="1:14" ht="30" x14ac:dyDescent="0.25">
      <c r="A61" s="283"/>
      <c r="B61" s="286"/>
      <c r="C61" s="133" t="s">
        <v>295</v>
      </c>
      <c r="D61" s="125" t="s">
        <v>296</v>
      </c>
      <c r="E61" s="126" t="s">
        <v>297</v>
      </c>
      <c r="F61" s="127" t="s">
        <v>294</v>
      </c>
      <c r="G61" s="320"/>
      <c r="H61" s="128">
        <f t="shared" si="0"/>
        <v>0</v>
      </c>
      <c r="I61" s="129">
        <v>300</v>
      </c>
      <c r="J61" s="130">
        <f t="shared" si="1"/>
        <v>1200</v>
      </c>
      <c r="K61" s="131">
        <f t="shared" si="2"/>
        <v>0</v>
      </c>
      <c r="L61" s="131">
        <f t="shared" si="3"/>
        <v>0</v>
      </c>
      <c r="M61" s="131">
        <f t="shared" si="4"/>
        <v>0</v>
      </c>
      <c r="N61" s="132">
        <f t="shared" si="5"/>
        <v>0</v>
      </c>
    </row>
    <row r="62" spans="1:14" ht="60" x14ac:dyDescent="0.25">
      <c r="A62" s="283"/>
      <c r="B62" s="286"/>
      <c r="C62" s="133" t="s">
        <v>298</v>
      </c>
      <c r="D62" s="125" t="s">
        <v>299</v>
      </c>
      <c r="E62" s="126" t="s">
        <v>300</v>
      </c>
      <c r="F62" s="127" t="s">
        <v>236</v>
      </c>
      <c r="G62" s="320"/>
      <c r="H62" s="128">
        <f t="shared" si="0"/>
        <v>0</v>
      </c>
      <c r="I62" s="129">
        <v>300</v>
      </c>
      <c r="J62" s="130">
        <f t="shared" si="1"/>
        <v>1200</v>
      </c>
      <c r="K62" s="131">
        <f t="shared" si="2"/>
        <v>0</v>
      </c>
      <c r="L62" s="131">
        <f t="shared" si="3"/>
        <v>0</v>
      </c>
      <c r="M62" s="131">
        <f t="shared" si="4"/>
        <v>0</v>
      </c>
      <c r="N62" s="132">
        <f t="shared" si="5"/>
        <v>0</v>
      </c>
    </row>
    <row r="63" spans="1:14" ht="60" x14ac:dyDescent="0.25">
      <c r="A63" s="283"/>
      <c r="B63" s="286"/>
      <c r="C63" s="133" t="s">
        <v>301</v>
      </c>
      <c r="D63" s="125" t="s">
        <v>302</v>
      </c>
      <c r="E63" s="126" t="s">
        <v>303</v>
      </c>
      <c r="F63" s="127" t="s">
        <v>236</v>
      </c>
      <c r="G63" s="320"/>
      <c r="H63" s="128">
        <f t="shared" si="0"/>
        <v>0</v>
      </c>
      <c r="I63" s="129">
        <v>500</v>
      </c>
      <c r="J63" s="130">
        <f t="shared" si="1"/>
        <v>2000</v>
      </c>
      <c r="K63" s="131">
        <f t="shared" si="2"/>
        <v>0</v>
      </c>
      <c r="L63" s="131">
        <f t="shared" si="3"/>
        <v>0</v>
      </c>
      <c r="M63" s="131">
        <f t="shared" si="4"/>
        <v>0</v>
      </c>
      <c r="N63" s="132">
        <f t="shared" si="5"/>
        <v>0</v>
      </c>
    </row>
    <row r="64" spans="1:14" ht="30" x14ac:dyDescent="0.25">
      <c r="A64" s="283"/>
      <c r="B64" s="286"/>
      <c r="C64" s="133" t="s">
        <v>304</v>
      </c>
      <c r="D64" s="125" t="s">
        <v>305</v>
      </c>
      <c r="E64" s="126" t="s">
        <v>306</v>
      </c>
      <c r="F64" s="127" t="s">
        <v>236</v>
      </c>
      <c r="G64" s="320"/>
      <c r="H64" s="128">
        <f t="shared" si="0"/>
        <v>0</v>
      </c>
      <c r="I64" s="129">
        <v>350</v>
      </c>
      <c r="J64" s="130">
        <f t="shared" si="1"/>
        <v>1400</v>
      </c>
      <c r="K64" s="131">
        <f t="shared" si="2"/>
        <v>0</v>
      </c>
      <c r="L64" s="131">
        <f t="shared" si="3"/>
        <v>0</v>
      </c>
      <c r="M64" s="131">
        <f t="shared" si="4"/>
        <v>0</v>
      </c>
      <c r="N64" s="132">
        <f t="shared" si="5"/>
        <v>0</v>
      </c>
    </row>
    <row r="65" spans="1:14" ht="30" x14ac:dyDescent="0.25">
      <c r="A65" s="283"/>
      <c r="B65" s="286"/>
      <c r="C65" s="133" t="s">
        <v>307</v>
      </c>
      <c r="D65" s="125" t="s">
        <v>308</v>
      </c>
      <c r="E65" s="126" t="s">
        <v>309</v>
      </c>
      <c r="F65" s="127" t="s">
        <v>236</v>
      </c>
      <c r="G65" s="320"/>
      <c r="H65" s="128">
        <f t="shared" si="0"/>
        <v>0</v>
      </c>
      <c r="I65" s="129">
        <v>1250</v>
      </c>
      <c r="J65" s="130">
        <f t="shared" si="1"/>
        <v>5000</v>
      </c>
      <c r="K65" s="131">
        <f t="shared" si="2"/>
        <v>0</v>
      </c>
      <c r="L65" s="131">
        <f t="shared" si="3"/>
        <v>0</v>
      </c>
      <c r="M65" s="131">
        <f t="shared" si="4"/>
        <v>0</v>
      </c>
      <c r="N65" s="132">
        <f t="shared" si="5"/>
        <v>0</v>
      </c>
    </row>
    <row r="66" spans="1:14" ht="30" x14ac:dyDescent="0.25">
      <c r="A66" s="283"/>
      <c r="B66" s="286"/>
      <c r="C66" s="133" t="s">
        <v>310</v>
      </c>
      <c r="D66" s="125" t="s">
        <v>311</v>
      </c>
      <c r="E66" s="126" t="s">
        <v>312</v>
      </c>
      <c r="F66" s="127" t="s">
        <v>236</v>
      </c>
      <c r="G66" s="320"/>
      <c r="H66" s="128">
        <f t="shared" si="0"/>
        <v>0</v>
      </c>
      <c r="I66" s="129">
        <v>100</v>
      </c>
      <c r="J66" s="130">
        <f t="shared" si="1"/>
        <v>400</v>
      </c>
      <c r="K66" s="131">
        <f t="shared" si="2"/>
        <v>0</v>
      </c>
      <c r="L66" s="131">
        <f t="shared" si="3"/>
        <v>0</v>
      </c>
      <c r="M66" s="131">
        <f t="shared" si="4"/>
        <v>0</v>
      </c>
      <c r="N66" s="132">
        <f t="shared" si="5"/>
        <v>0</v>
      </c>
    </row>
    <row r="67" spans="1:14" ht="48" thickBot="1" x14ac:dyDescent="0.3">
      <c r="A67" s="283"/>
      <c r="B67" s="287"/>
      <c r="C67" s="134" t="s">
        <v>313</v>
      </c>
      <c r="D67" s="125" t="s">
        <v>314</v>
      </c>
      <c r="E67" s="126" t="s">
        <v>315</v>
      </c>
      <c r="F67" s="127" t="s">
        <v>316</v>
      </c>
      <c r="G67" s="320"/>
      <c r="H67" s="128">
        <f t="shared" ref="H67:H91" si="6">G67*1.23</f>
        <v>0</v>
      </c>
      <c r="I67" s="129">
        <v>350</v>
      </c>
      <c r="J67" s="130">
        <f t="shared" ref="J67:J91" si="7">I67*4</f>
        <v>1400</v>
      </c>
      <c r="K67" s="131">
        <f t="shared" ref="K67:K91" si="8">G67*I67</f>
        <v>0</v>
      </c>
      <c r="L67" s="131">
        <f t="shared" ref="L67:L91" si="9">K67*1.23</f>
        <v>0</v>
      </c>
      <c r="M67" s="131">
        <f t="shared" ref="M67:M91" si="10">G67*J67</f>
        <v>0</v>
      </c>
      <c r="N67" s="132">
        <f t="shared" ref="N67:N91" si="11">M67*1.23</f>
        <v>0</v>
      </c>
    </row>
    <row r="68" spans="1:14" ht="30" x14ac:dyDescent="0.25">
      <c r="A68" s="283"/>
      <c r="B68" s="288" t="s">
        <v>317</v>
      </c>
      <c r="C68" s="135" t="s">
        <v>318</v>
      </c>
      <c r="D68" s="136" t="s">
        <v>319</v>
      </c>
      <c r="E68" s="137" t="s">
        <v>320</v>
      </c>
      <c r="F68" s="118" t="s">
        <v>132</v>
      </c>
      <c r="G68" s="319"/>
      <c r="H68" s="119">
        <f t="shared" si="6"/>
        <v>0</v>
      </c>
      <c r="I68" s="120">
        <v>38000</v>
      </c>
      <c r="J68" s="121">
        <f t="shared" si="7"/>
        <v>152000</v>
      </c>
      <c r="K68" s="122">
        <f t="shared" si="8"/>
        <v>0</v>
      </c>
      <c r="L68" s="122">
        <f t="shared" si="9"/>
        <v>0</v>
      </c>
      <c r="M68" s="122">
        <f t="shared" si="10"/>
        <v>0</v>
      </c>
      <c r="N68" s="123">
        <f t="shared" si="11"/>
        <v>0</v>
      </c>
    </row>
    <row r="69" spans="1:14" ht="30" x14ac:dyDescent="0.25">
      <c r="A69" s="283"/>
      <c r="B69" s="289"/>
      <c r="C69" s="138" t="s">
        <v>321</v>
      </c>
      <c r="D69" s="139" t="s">
        <v>322</v>
      </c>
      <c r="E69" s="140" t="s">
        <v>323</v>
      </c>
      <c r="F69" s="127" t="s">
        <v>132</v>
      </c>
      <c r="G69" s="320"/>
      <c r="H69" s="128">
        <f t="shared" si="6"/>
        <v>0</v>
      </c>
      <c r="I69" s="129">
        <v>9800</v>
      </c>
      <c r="J69" s="130">
        <f t="shared" si="7"/>
        <v>39200</v>
      </c>
      <c r="K69" s="131">
        <f t="shared" si="8"/>
        <v>0</v>
      </c>
      <c r="L69" s="131">
        <f t="shared" si="9"/>
        <v>0</v>
      </c>
      <c r="M69" s="131">
        <f t="shared" si="10"/>
        <v>0</v>
      </c>
      <c r="N69" s="132">
        <f t="shared" si="11"/>
        <v>0</v>
      </c>
    </row>
    <row r="70" spans="1:14" ht="30" x14ac:dyDescent="0.25">
      <c r="A70" s="283"/>
      <c r="B70" s="289"/>
      <c r="C70" s="138" t="s">
        <v>324</v>
      </c>
      <c r="D70" s="139" t="s">
        <v>325</v>
      </c>
      <c r="E70" s="140" t="s">
        <v>326</v>
      </c>
      <c r="F70" s="127" t="s">
        <v>132</v>
      </c>
      <c r="G70" s="320"/>
      <c r="H70" s="128">
        <f t="shared" si="6"/>
        <v>0</v>
      </c>
      <c r="I70" s="129">
        <v>2600</v>
      </c>
      <c r="J70" s="130">
        <f t="shared" si="7"/>
        <v>10400</v>
      </c>
      <c r="K70" s="131">
        <f t="shared" si="8"/>
        <v>0</v>
      </c>
      <c r="L70" s="131">
        <f t="shared" si="9"/>
        <v>0</v>
      </c>
      <c r="M70" s="131">
        <f t="shared" si="10"/>
        <v>0</v>
      </c>
      <c r="N70" s="132">
        <f t="shared" si="11"/>
        <v>0</v>
      </c>
    </row>
    <row r="71" spans="1:14" ht="30" x14ac:dyDescent="0.25">
      <c r="A71" s="283"/>
      <c r="B71" s="289"/>
      <c r="C71" s="138" t="s">
        <v>327</v>
      </c>
      <c r="D71" s="139" t="s">
        <v>328</v>
      </c>
      <c r="E71" s="140" t="s">
        <v>329</v>
      </c>
      <c r="F71" s="127" t="s">
        <v>132</v>
      </c>
      <c r="G71" s="320"/>
      <c r="H71" s="128">
        <f t="shared" si="6"/>
        <v>0</v>
      </c>
      <c r="I71" s="129">
        <v>200000</v>
      </c>
      <c r="J71" s="130">
        <f t="shared" si="7"/>
        <v>800000</v>
      </c>
      <c r="K71" s="131">
        <f t="shared" si="8"/>
        <v>0</v>
      </c>
      <c r="L71" s="131">
        <f t="shared" si="9"/>
        <v>0</v>
      </c>
      <c r="M71" s="131">
        <f t="shared" si="10"/>
        <v>0</v>
      </c>
      <c r="N71" s="132">
        <f t="shared" si="11"/>
        <v>0</v>
      </c>
    </row>
    <row r="72" spans="1:14" ht="30" x14ac:dyDescent="0.25">
      <c r="A72" s="283"/>
      <c r="B72" s="289"/>
      <c r="C72" s="138" t="s">
        <v>330</v>
      </c>
      <c r="D72" s="139" t="s">
        <v>331</v>
      </c>
      <c r="E72" s="140" t="s">
        <v>332</v>
      </c>
      <c r="F72" s="127" t="s">
        <v>132</v>
      </c>
      <c r="G72" s="320"/>
      <c r="H72" s="128">
        <f t="shared" si="6"/>
        <v>0</v>
      </c>
      <c r="I72" s="129">
        <v>100000</v>
      </c>
      <c r="J72" s="130">
        <f t="shared" si="7"/>
        <v>400000</v>
      </c>
      <c r="K72" s="131">
        <f t="shared" si="8"/>
        <v>0</v>
      </c>
      <c r="L72" s="131">
        <f t="shared" si="9"/>
        <v>0</v>
      </c>
      <c r="M72" s="131">
        <f t="shared" si="10"/>
        <v>0</v>
      </c>
      <c r="N72" s="132">
        <f t="shared" si="11"/>
        <v>0</v>
      </c>
    </row>
    <row r="73" spans="1:14" ht="30" x14ac:dyDescent="0.25">
      <c r="A73" s="283"/>
      <c r="B73" s="289"/>
      <c r="C73" s="138" t="s">
        <v>333</v>
      </c>
      <c r="D73" s="139" t="s">
        <v>334</v>
      </c>
      <c r="E73" s="140" t="s">
        <v>335</v>
      </c>
      <c r="F73" s="127" t="s">
        <v>101</v>
      </c>
      <c r="G73" s="320"/>
      <c r="H73" s="128">
        <f t="shared" si="6"/>
        <v>0</v>
      </c>
      <c r="I73" s="129">
        <v>320</v>
      </c>
      <c r="J73" s="130">
        <f t="shared" si="7"/>
        <v>1280</v>
      </c>
      <c r="K73" s="131">
        <f t="shared" si="8"/>
        <v>0</v>
      </c>
      <c r="L73" s="131">
        <f t="shared" si="9"/>
        <v>0</v>
      </c>
      <c r="M73" s="131">
        <f t="shared" si="10"/>
        <v>0</v>
      </c>
      <c r="N73" s="132">
        <f t="shared" si="11"/>
        <v>0</v>
      </c>
    </row>
    <row r="74" spans="1:14" x14ac:dyDescent="0.25">
      <c r="A74" s="283"/>
      <c r="B74" s="289"/>
      <c r="C74" s="138" t="s">
        <v>336</v>
      </c>
      <c r="D74" s="139" t="s">
        <v>337</v>
      </c>
      <c r="E74" s="140" t="s">
        <v>338</v>
      </c>
      <c r="F74" s="127" t="s">
        <v>132</v>
      </c>
      <c r="G74" s="320"/>
      <c r="H74" s="128">
        <f t="shared" si="6"/>
        <v>0</v>
      </c>
      <c r="I74" s="129">
        <v>300</v>
      </c>
      <c r="J74" s="130">
        <f t="shared" si="7"/>
        <v>1200</v>
      </c>
      <c r="K74" s="131">
        <f t="shared" si="8"/>
        <v>0</v>
      </c>
      <c r="L74" s="131">
        <f t="shared" si="9"/>
        <v>0</v>
      </c>
      <c r="M74" s="131">
        <f t="shared" si="10"/>
        <v>0</v>
      </c>
      <c r="N74" s="132">
        <f t="shared" si="11"/>
        <v>0</v>
      </c>
    </row>
    <row r="75" spans="1:14" x14ac:dyDescent="0.25">
      <c r="A75" s="283"/>
      <c r="B75" s="289"/>
      <c r="C75" s="138" t="s">
        <v>339</v>
      </c>
      <c r="D75" s="139" t="s">
        <v>340</v>
      </c>
      <c r="E75" s="140" t="s">
        <v>341</v>
      </c>
      <c r="F75" s="127" t="s">
        <v>132</v>
      </c>
      <c r="G75" s="320"/>
      <c r="H75" s="128">
        <f t="shared" si="6"/>
        <v>0</v>
      </c>
      <c r="I75" s="129">
        <v>300</v>
      </c>
      <c r="J75" s="130">
        <f t="shared" si="7"/>
        <v>1200</v>
      </c>
      <c r="K75" s="131">
        <f t="shared" si="8"/>
        <v>0</v>
      </c>
      <c r="L75" s="131">
        <f t="shared" si="9"/>
        <v>0</v>
      </c>
      <c r="M75" s="131">
        <f t="shared" si="10"/>
        <v>0</v>
      </c>
      <c r="N75" s="132">
        <f t="shared" si="11"/>
        <v>0</v>
      </c>
    </row>
    <row r="76" spans="1:14" x14ac:dyDescent="0.25">
      <c r="A76" s="283"/>
      <c r="B76" s="289"/>
      <c r="C76" s="138" t="s">
        <v>342</v>
      </c>
      <c r="D76" s="139" t="s">
        <v>343</v>
      </c>
      <c r="E76" s="140" t="s">
        <v>344</v>
      </c>
      <c r="F76" s="127" t="s">
        <v>132</v>
      </c>
      <c r="G76" s="320"/>
      <c r="H76" s="128">
        <f t="shared" si="6"/>
        <v>0</v>
      </c>
      <c r="I76" s="129">
        <v>300</v>
      </c>
      <c r="J76" s="130">
        <f t="shared" si="7"/>
        <v>1200</v>
      </c>
      <c r="K76" s="131">
        <f t="shared" si="8"/>
        <v>0</v>
      </c>
      <c r="L76" s="131">
        <f t="shared" si="9"/>
        <v>0</v>
      </c>
      <c r="M76" s="131">
        <f t="shared" si="10"/>
        <v>0</v>
      </c>
      <c r="N76" s="132">
        <f t="shared" si="11"/>
        <v>0</v>
      </c>
    </row>
    <row r="77" spans="1:14" ht="30" x14ac:dyDescent="0.25">
      <c r="A77" s="283"/>
      <c r="B77" s="289"/>
      <c r="C77" s="138" t="s">
        <v>345</v>
      </c>
      <c r="D77" s="139" t="s">
        <v>346</v>
      </c>
      <c r="E77" s="140" t="s">
        <v>347</v>
      </c>
      <c r="F77" s="127" t="s">
        <v>132</v>
      </c>
      <c r="G77" s="320"/>
      <c r="H77" s="128">
        <f t="shared" si="6"/>
        <v>0</v>
      </c>
      <c r="I77" s="129">
        <v>450</v>
      </c>
      <c r="J77" s="130">
        <f t="shared" si="7"/>
        <v>1800</v>
      </c>
      <c r="K77" s="131">
        <f t="shared" si="8"/>
        <v>0</v>
      </c>
      <c r="L77" s="131">
        <f t="shared" si="9"/>
        <v>0</v>
      </c>
      <c r="M77" s="131">
        <f t="shared" si="10"/>
        <v>0</v>
      </c>
      <c r="N77" s="132">
        <f t="shared" si="11"/>
        <v>0</v>
      </c>
    </row>
    <row r="78" spans="1:14" ht="30" x14ac:dyDescent="0.25">
      <c r="A78" s="283"/>
      <c r="B78" s="289"/>
      <c r="C78" s="138" t="s">
        <v>348</v>
      </c>
      <c r="D78" s="139" t="s">
        <v>349</v>
      </c>
      <c r="E78" s="140" t="s">
        <v>350</v>
      </c>
      <c r="F78" s="127" t="s">
        <v>132</v>
      </c>
      <c r="G78" s="320"/>
      <c r="H78" s="128">
        <f t="shared" si="6"/>
        <v>0</v>
      </c>
      <c r="I78" s="129">
        <v>30</v>
      </c>
      <c r="J78" s="130">
        <f t="shared" si="7"/>
        <v>120</v>
      </c>
      <c r="K78" s="131">
        <f t="shared" si="8"/>
        <v>0</v>
      </c>
      <c r="L78" s="131">
        <f t="shared" si="9"/>
        <v>0</v>
      </c>
      <c r="M78" s="131">
        <f t="shared" si="10"/>
        <v>0</v>
      </c>
      <c r="N78" s="132">
        <f t="shared" si="11"/>
        <v>0</v>
      </c>
    </row>
    <row r="79" spans="1:14" ht="30" x14ac:dyDescent="0.25">
      <c r="A79" s="283"/>
      <c r="B79" s="289"/>
      <c r="C79" s="138" t="s">
        <v>351</v>
      </c>
      <c r="D79" s="139" t="s">
        <v>352</v>
      </c>
      <c r="E79" s="140" t="s">
        <v>353</v>
      </c>
      <c r="F79" s="127" t="s">
        <v>132</v>
      </c>
      <c r="G79" s="320"/>
      <c r="H79" s="128">
        <f t="shared" si="6"/>
        <v>0</v>
      </c>
      <c r="I79" s="129">
        <v>50</v>
      </c>
      <c r="J79" s="130">
        <f t="shared" si="7"/>
        <v>200</v>
      </c>
      <c r="K79" s="131">
        <f t="shared" si="8"/>
        <v>0</v>
      </c>
      <c r="L79" s="131">
        <f t="shared" si="9"/>
        <v>0</v>
      </c>
      <c r="M79" s="131">
        <f t="shared" si="10"/>
        <v>0</v>
      </c>
      <c r="N79" s="132">
        <f t="shared" si="11"/>
        <v>0</v>
      </c>
    </row>
    <row r="80" spans="1:14" ht="30" x14ac:dyDescent="0.25">
      <c r="A80" s="283"/>
      <c r="B80" s="289"/>
      <c r="C80" s="138" t="s">
        <v>354</v>
      </c>
      <c r="D80" s="139" t="s">
        <v>355</v>
      </c>
      <c r="E80" s="140" t="s">
        <v>356</v>
      </c>
      <c r="F80" s="127" t="s">
        <v>132</v>
      </c>
      <c r="G80" s="320"/>
      <c r="H80" s="128">
        <f t="shared" si="6"/>
        <v>0</v>
      </c>
      <c r="I80" s="129">
        <v>50</v>
      </c>
      <c r="J80" s="130">
        <f t="shared" si="7"/>
        <v>200</v>
      </c>
      <c r="K80" s="131">
        <f t="shared" si="8"/>
        <v>0</v>
      </c>
      <c r="L80" s="131">
        <f t="shared" si="9"/>
        <v>0</v>
      </c>
      <c r="M80" s="131">
        <f t="shared" si="10"/>
        <v>0</v>
      </c>
      <c r="N80" s="132">
        <f t="shared" si="11"/>
        <v>0</v>
      </c>
    </row>
    <row r="81" spans="1:14" ht="30" x14ac:dyDescent="0.25">
      <c r="A81" s="283"/>
      <c r="B81" s="289"/>
      <c r="C81" s="138" t="s">
        <v>357</v>
      </c>
      <c r="D81" s="139" t="s">
        <v>358</v>
      </c>
      <c r="E81" s="140" t="s">
        <v>359</v>
      </c>
      <c r="F81" s="127" t="s">
        <v>132</v>
      </c>
      <c r="G81" s="320"/>
      <c r="H81" s="128">
        <f t="shared" si="6"/>
        <v>0</v>
      </c>
      <c r="I81" s="129">
        <v>50</v>
      </c>
      <c r="J81" s="130">
        <f t="shared" si="7"/>
        <v>200</v>
      </c>
      <c r="K81" s="131">
        <f t="shared" si="8"/>
        <v>0</v>
      </c>
      <c r="L81" s="131">
        <f t="shared" si="9"/>
        <v>0</v>
      </c>
      <c r="M81" s="131">
        <f t="shared" si="10"/>
        <v>0</v>
      </c>
      <c r="N81" s="132">
        <f t="shared" si="11"/>
        <v>0</v>
      </c>
    </row>
    <row r="82" spans="1:14" ht="30" x14ac:dyDescent="0.25">
      <c r="A82" s="283"/>
      <c r="B82" s="289"/>
      <c r="C82" s="138" t="s">
        <v>360</v>
      </c>
      <c r="D82" s="139" t="s">
        <v>361</v>
      </c>
      <c r="E82" s="140" t="s">
        <v>362</v>
      </c>
      <c r="F82" s="127" t="s">
        <v>132</v>
      </c>
      <c r="G82" s="320"/>
      <c r="H82" s="128">
        <f t="shared" si="6"/>
        <v>0</v>
      </c>
      <c r="I82" s="129">
        <v>50</v>
      </c>
      <c r="J82" s="130">
        <f t="shared" si="7"/>
        <v>200</v>
      </c>
      <c r="K82" s="131">
        <f t="shared" si="8"/>
        <v>0</v>
      </c>
      <c r="L82" s="131">
        <f t="shared" si="9"/>
        <v>0</v>
      </c>
      <c r="M82" s="131">
        <f t="shared" si="10"/>
        <v>0</v>
      </c>
      <c r="N82" s="132">
        <f t="shared" si="11"/>
        <v>0</v>
      </c>
    </row>
    <row r="83" spans="1:14" ht="45.75" thickBot="1" x14ac:dyDescent="0.3">
      <c r="A83" s="284"/>
      <c r="B83" s="290"/>
      <c r="C83" s="138" t="s">
        <v>363</v>
      </c>
      <c r="D83" s="139" t="s">
        <v>364</v>
      </c>
      <c r="E83" s="140" t="s">
        <v>365</v>
      </c>
      <c r="F83" s="127" t="s">
        <v>366</v>
      </c>
      <c r="G83" s="320"/>
      <c r="H83" s="128">
        <f t="shared" si="6"/>
        <v>0</v>
      </c>
      <c r="I83" s="129">
        <v>500</v>
      </c>
      <c r="J83" s="130">
        <f t="shared" si="7"/>
        <v>2000</v>
      </c>
      <c r="K83" s="131">
        <f t="shared" si="8"/>
        <v>0</v>
      </c>
      <c r="L83" s="131">
        <f t="shared" si="9"/>
        <v>0</v>
      </c>
      <c r="M83" s="131">
        <f t="shared" si="10"/>
        <v>0</v>
      </c>
      <c r="N83" s="132">
        <f t="shared" si="11"/>
        <v>0</v>
      </c>
    </row>
    <row r="84" spans="1:14" ht="45.75" customHeight="1" x14ac:dyDescent="0.25">
      <c r="A84" s="291" t="s">
        <v>367</v>
      </c>
      <c r="B84" s="294" t="s">
        <v>368</v>
      </c>
      <c r="C84" s="141" t="s">
        <v>369</v>
      </c>
      <c r="D84" s="142" t="s">
        <v>370</v>
      </c>
      <c r="E84" s="143" t="s">
        <v>371</v>
      </c>
      <c r="F84" s="144" t="s">
        <v>294</v>
      </c>
      <c r="G84" s="319"/>
      <c r="H84" s="145">
        <f t="shared" si="6"/>
        <v>0</v>
      </c>
      <c r="I84" s="146">
        <v>150</v>
      </c>
      <c r="J84" s="147">
        <f t="shared" si="7"/>
        <v>600</v>
      </c>
      <c r="K84" s="148">
        <f t="shared" si="8"/>
        <v>0</v>
      </c>
      <c r="L84" s="148">
        <f t="shared" si="9"/>
        <v>0</v>
      </c>
      <c r="M84" s="148">
        <f t="shared" si="10"/>
        <v>0</v>
      </c>
      <c r="N84" s="149">
        <f t="shared" si="11"/>
        <v>0</v>
      </c>
    </row>
    <row r="85" spans="1:14" ht="45.75" customHeight="1" thickBot="1" x14ac:dyDescent="0.3">
      <c r="A85" s="292"/>
      <c r="B85" s="295"/>
      <c r="C85" s="150" t="s">
        <v>372</v>
      </c>
      <c r="D85" s="151" t="s">
        <v>373</v>
      </c>
      <c r="E85" s="152" t="s">
        <v>374</v>
      </c>
      <c r="F85" s="153" t="s">
        <v>294</v>
      </c>
      <c r="G85" s="320"/>
      <c r="H85" s="154">
        <f t="shared" si="6"/>
        <v>0</v>
      </c>
      <c r="I85" s="155">
        <v>50</v>
      </c>
      <c r="J85" s="156">
        <f t="shared" si="7"/>
        <v>200</v>
      </c>
      <c r="K85" s="157">
        <f t="shared" si="8"/>
        <v>0</v>
      </c>
      <c r="L85" s="157">
        <f t="shared" si="9"/>
        <v>0</v>
      </c>
      <c r="M85" s="157">
        <f t="shared" si="10"/>
        <v>0</v>
      </c>
      <c r="N85" s="158">
        <f t="shared" si="11"/>
        <v>0</v>
      </c>
    </row>
    <row r="86" spans="1:14" ht="45.75" customHeight="1" x14ac:dyDescent="0.25">
      <c r="A86" s="292"/>
      <c r="B86" s="296" t="s">
        <v>375</v>
      </c>
      <c r="C86" s="159" t="s">
        <v>376</v>
      </c>
      <c r="D86" s="160" t="s">
        <v>377</v>
      </c>
      <c r="E86" s="161" t="s">
        <v>378</v>
      </c>
      <c r="F86" s="144" t="s">
        <v>294</v>
      </c>
      <c r="G86" s="319"/>
      <c r="H86" s="145">
        <f t="shared" si="6"/>
        <v>0</v>
      </c>
      <c r="I86" s="146">
        <v>150</v>
      </c>
      <c r="J86" s="147">
        <f t="shared" si="7"/>
        <v>600</v>
      </c>
      <c r="K86" s="148">
        <f t="shared" si="8"/>
        <v>0</v>
      </c>
      <c r="L86" s="148">
        <f t="shared" si="9"/>
        <v>0</v>
      </c>
      <c r="M86" s="148">
        <f t="shared" si="10"/>
        <v>0</v>
      </c>
      <c r="N86" s="149">
        <f t="shared" si="11"/>
        <v>0</v>
      </c>
    </row>
    <row r="87" spans="1:14" ht="45.75" customHeight="1" thickBot="1" x14ac:dyDescent="0.3">
      <c r="A87" s="292"/>
      <c r="B87" s="297"/>
      <c r="C87" s="162" t="s">
        <v>379</v>
      </c>
      <c r="D87" s="163" t="s">
        <v>380</v>
      </c>
      <c r="E87" s="164" t="s">
        <v>381</v>
      </c>
      <c r="F87" s="153" t="s">
        <v>294</v>
      </c>
      <c r="G87" s="320"/>
      <c r="H87" s="154">
        <f t="shared" si="6"/>
        <v>0</v>
      </c>
      <c r="I87" s="155">
        <v>50</v>
      </c>
      <c r="J87" s="156">
        <f t="shared" si="7"/>
        <v>200</v>
      </c>
      <c r="K87" s="157">
        <f t="shared" si="8"/>
        <v>0</v>
      </c>
      <c r="L87" s="157">
        <f t="shared" si="9"/>
        <v>0</v>
      </c>
      <c r="M87" s="157">
        <f t="shared" si="10"/>
        <v>0</v>
      </c>
      <c r="N87" s="158">
        <f t="shared" si="11"/>
        <v>0</v>
      </c>
    </row>
    <row r="88" spans="1:14" ht="45.75" customHeight="1" x14ac:dyDescent="0.25">
      <c r="A88" s="292"/>
      <c r="B88" s="294" t="s">
        <v>382</v>
      </c>
      <c r="C88" s="141" t="s">
        <v>383</v>
      </c>
      <c r="D88" s="142" t="s">
        <v>384</v>
      </c>
      <c r="E88" s="143" t="s">
        <v>385</v>
      </c>
      <c r="F88" s="144" t="s">
        <v>294</v>
      </c>
      <c r="G88" s="319"/>
      <c r="H88" s="145">
        <f t="shared" si="6"/>
        <v>0</v>
      </c>
      <c r="I88" s="146">
        <v>80</v>
      </c>
      <c r="J88" s="147">
        <f t="shared" si="7"/>
        <v>320</v>
      </c>
      <c r="K88" s="148">
        <f t="shared" si="8"/>
        <v>0</v>
      </c>
      <c r="L88" s="148">
        <f t="shared" si="9"/>
        <v>0</v>
      </c>
      <c r="M88" s="148">
        <f t="shared" si="10"/>
        <v>0</v>
      </c>
      <c r="N88" s="149">
        <f t="shared" si="11"/>
        <v>0</v>
      </c>
    </row>
    <row r="89" spans="1:14" ht="45.75" customHeight="1" thickBot="1" x14ac:dyDescent="0.3">
      <c r="A89" s="293"/>
      <c r="B89" s="295"/>
      <c r="C89" s="150" t="s">
        <v>386</v>
      </c>
      <c r="D89" s="151" t="s">
        <v>387</v>
      </c>
      <c r="E89" s="152" t="s">
        <v>388</v>
      </c>
      <c r="F89" s="153" t="s">
        <v>294</v>
      </c>
      <c r="G89" s="320"/>
      <c r="H89" s="154">
        <f t="shared" si="6"/>
        <v>0</v>
      </c>
      <c r="I89" s="155">
        <v>50</v>
      </c>
      <c r="J89" s="156">
        <f t="shared" si="7"/>
        <v>200</v>
      </c>
      <c r="K89" s="157">
        <f t="shared" si="8"/>
        <v>0</v>
      </c>
      <c r="L89" s="157">
        <f t="shared" si="9"/>
        <v>0</v>
      </c>
      <c r="M89" s="157">
        <f t="shared" si="10"/>
        <v>0</v>
      </c>
      <c r="N89" s="158">
        <f t="shared" si="11"/>
        <v>0</v>
      </c>
    </row>
    <row r="90" spans="1:14" ht="80.099999999999994" customHeight="1" x14ac:dyDescent="0.25">
      <c r="A90" s="298" t="s">
        <v>389</v>
      </c>
      <c r="B90" s="165"/>
      <c r="C90" s="166" t="s">
        <v>390</v>
      </c>
      <c r="D90" s="167" t="s">
        <v>391</v>
      </c>
      <c r="E90" s="168" t="s">
        <v>392</v>
      </c>
      <c r="F90" s="169" t="s">
        <v>366</v>
      </c>
      <c r="G90" s="319"/>
      <c r="H90" s="170">
        <f t="shared" si="6"/>
        <v>0</v>
      </c>
      <c r="I90" s="171">
        <v>2500</v>
      </c>
      <c r="J90" s="172">
        <f t="shared" si="7"/>
        <v>10000</v>
      </c>
      <c r="K90" s="173">
        <f t="shared" si="8"/>
        <v>0</v>
      </c>
      <c r="L90" s="173">
        <f t="shared" si="9"/>
        <v>0</v>
      </c>
      <c r="M90" s="173">
        <f t="shared" si="10"/>
        <v>0</v>
      </c>
      <c r="N90" s="174">
        <f t="shared" si="11"/>
        <v>0</v>
      </c>
    </row>
    <row r="91" spans="1:14" ht="80.099999999999994" customHeight="1" thickBot="1" x14ac:dyDescent="0.3">
      <c r="A91" s="299"/>
      <c r="B91" s="175"/>
      <c r="C91" s="176" t="s">
        <v>393</v>
      </c>
      <c r="D91" s="177" t="s">
        <v>394</v>
      </c>
      <c r="E91" s="178" t="s">
        <v>395</v>
      </c>
      <c r="F91" s="179" t="s">
        <v>366</v>
      </c>
      <c r="G91" s="321"/>
      <c r="H91" s="180">
        <f t="shared" si="6"/>
        <v>0</v>
      </c>
      <c r="I91" s="181">
        <v>1500</v>
      </c>
      <c r="J91" s="182">
        <f t="shared" si="7"/>
        <v>6000</v>
      </c>
      <c r="K91" s="183">
        <f t="shared" si="8"/>
        <v>0</v>
      </c>
      <c r="L91" s="183">
        <f t="shared" si="9"/>
        <v>0</v>
      </c>
      <c r="M91" s="183">
        <f t="shared" si="10"/>
        <v>0</v>
      </c>
      <c r="N91" s="184">
        <f t="shared" si="11"/>
        <v>0</v>
      </c>
    </row>
    <row r="92" spans="1:14" ht="16.5" thickBot="1" x14ac:dyDescent="0.3"/>
    <row r="93" spans="1:14" ht="40.35" customHeight="1" thickBot="1" x14ac:dyDescent="0.35">
      <c r="B93" s="189"/>
      <c r="D93" s="190"/>
      <c r="E93" s="189"/>
      <c r="I93" s="191"/>
      <c r="J93" s="300" t="s">
        <v>396</v>
      </c>
      <c r="K93" s="300"/>
      <c r="M93" s="193">
        <f>SUM(M2:M92)</f>
        <v>0</v>
      </c>
      <c r="N93" s="192">
        <f>SUM(N2:N92)</f>
        <v>0</v>
      </c>
    </row>
    <row r="94" spans="1:14" ht="15.75" customHeight="1" x14ac:dyDescent="0.25"/>
    <row r="95" spans="1:14" ht="15.75" customHeight="1" x14ac:dyDescent="0.25"/>
    <row r="96" spans="1:14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sheetProtection algorithmName="SHA-512" hashValue="C2urXeMd8lnxVFYKcGRswtUDXfN2iTlKLIQ9phsBR+bnj5v2oZRVp+AcJpuBebmqO8RHTCGO6Qkzo2ikR6dwYg==" saltValue="V/QRlc5ghhXkL1HWmAYg8Q==" spinCount="100000" sheet="1" objects="1" scenarios="1" selectLockedCells="1"/>
  <autoFilter ref="B1:N1" xr:uid="{00000000-0001-0000-0000-000000000000}"/>
  <mergeCells count="19">
    <mergeCell ref="J93:K93"/>
    <mergeCell ref="A84:A89"/>
    <mergeCell ref="B84:B85"/>
    <mergeCell ref="B86:B87"/>
    <mergeCell ref="B88:B89"/>
    <mergeCell ref="A90:A91"/>
    <mergeCell ref="A28:A48"/>
    <mergeCell ref="B28:B35"/>
    <mergeCell ref="B36:B48"/>
    <mergeCell ref="A49:A83"/>
    <mergeCell ref="B49:B67"/>
    <mergeCell ref="B68:B83"/>
    <mergeCell ref="A2:A27"/>
    <mergeCell ref="B2:B9"/>
    <mergeCell ref="B10:B12"/>
    <mergeCell ref="B13:B14"/>
    <mergeCell ref="B15:B21"/>
    <mergeCell ref="B22:B25"/>
    <mergeCell ref="B26:B27"/>
  </mergeCells>
  <pageMargins left="0.19685039370078741" right="0.19685039370078741" top="0.74803149606299213" bottom="0.74803149606299213" header="0" footer="0"/>
  <pageSetup paperSize="8" scale="66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BC9C-D394-7A47-A194-5DA3329779E0}">
  <sheetPr>
    <pageSetUpPr fitToPage="1"/>
  </sheetPr>
  <dimension ref="B1:H38"/>
  <sheetViews>
    <sheetView view="pageBreakPreview" topLeftCell="B22" zoomScale="60" zoomScaleNormal="100" workbookViewId="0">
      <selection activeCell="N31" sqref="N31"/>
    </sheetView>
  </sheetViews>
  <sheetFormatPr defaultColWidth="11.42578125" defaultRowHeight="15" x14ac:dyDescent="0.25"/>
  <cols>
    <col min="3" max="4" width="32.42578125" customWidth="1"/>
    <col min="5" max="5" width="32.28515625" customWidth="1"/>
    <col min="6" max="6" width="32.42578125" customWidth="1"/>
    <col min="7" max="8" width="31.85546875" customWidth="1"/>
  </cols>
  <sheetData>
    <row r="1" spans="2:7" ht="15.75" thickBot="1" x14ac:dyDescent="0.3"/>
    <row r="2" spans="2:7" ht="15" customHeight="1" x14ac:dyDescent="0.25">
      <c r="B2" s="305" t="s">
        <v>74</v>
      </c>
      <c r="C2" s="306"/>
      <c r="D2" s="306"/>
      <c r="E2" s="306"/>
      <c r="F2" s="306"/>
      <c r="G2" s="307"/>
    </row>
    <row r="3" spans="2:7" ht="15" customHeight="1" thickBot="1" x14ac:dyDescent="0.3">
      <c r="B3" s="308"/>
      <c r="C3" s="309"/>
      <c r="D3" s="309"/>
      <c r="E3" s="309"/>
      <c r="F3" s="309"/>
      <c r="G3" s="310"/>
    </row>
    <row r="4" spans="2:7" ht="15" customHeight="1" x14ac:dyDescent="0.25">
      <c r="B4" s="24"/>
      <c r="C4" s="24"/>
      <c r="D4" s="24"/>
      <c r="E4" s="24"/>
      <c r="F4" s="24"/>
      <c r="G4" s="24"/>
    </row>
    <row r="5" spans="2:7" ht="15" customHeight="1" x14ac:dyDescent="0.25">
      <c r="B5" s="311"/>
      <c r="C5" s="311"/>
      <c r="D5" s="311"/>
      <c r="E5" s="311"/>
      <c r="F5" s="311"/>
      <c r="G5" s="311"/>
    </row>
    <row r="6" spans="2:7" ht="15.75" thickBot="1" x14ac:dyDescent="0.3">
      <c r="B6" s="309"/>
      <c r="C6" s="309"/>
      <c r="D6" s="309"/>
      <c r="E6" s="309"/>
      <c r="F6" s="309"/>
      <c r="G6" s="309"/>
    </row>
    <row r="7" spans="2:7" ht="60" x14ac:dyDescent="0.25">
      <c r="B7" s="19"/>
      <c r="C7" s="1" t="s">
        <v>80</v>
      </c>
      <c r="D7" s="20" t="s">
        <v>63</v>
      </c>
      <c r="E7" s="20" t="s">
        <v>64</v>
      </c>
      <c r="F7" s="20" t="s">
        <v>65</v>
      </c>
      <c r="G7" s="21" t="s">
        <v>66</v>
      </c>
    </row>
    <row r="8" spans="2:7" x14ac:dyDescent="0.25">
      <c r="B8" s="315" t="s">
        <v>78</v>
      </c>
      <c r="C8" s="316"/>
      <c r="D8" s="316"/>
      <c r="E8" s="316"/>
      <c r="F8" s="316"/>
      <c r="G8" s="317"/>
    </row>
    <row r="9" spans="2:7" ht="30" customHeight="1" x14ac:dyDescent="0.25">
      <c r="B9" s="22">
        <v>1</v>
      </c>
      <c r="C9" s="18"/>
      <c r="D9" s="18"/>
      <c r="E9" s="18"/>
      <c r="F9" s="18"/>
      <c r="G9" s="23"/>
    </row>
    <row r="10" spans="2:7" ht="30" customHeight="1" x14ac:dyDescent="0.25">
      <c r="B10" s="22">
        <v>2</v>
      </c>
      <c r="C10" s="18"/>
      <c r="D10" s="18"/>
      <c r="E10" s="18"/>
      <c r="F10" s="18"/>
      <c r="G10" s="23"/>
    </row>
    <row r="11" spans="2:7" ht="30" customHeight="1" x14ac:dyDescent="0.25">
      <c r="B11" s="22">
        <v>3</v>
      </c>
      <c r="C11" s="18"/>
      <c r="D11" s="18"/>
      <c r="E11" s="18"/>
      <c r="F11" s="18"/>
      <c r="G11" s="23"/>
    </row>
    <row r="12" spans="2:7" ht="30" customHeight="1" x14ac:dyDescent="0.25">
      <c r="B12" s="22">
        <v>4</v>
      </c>
      <c r="C12" s="18"/>
      <c r="D12" s="18"/>
      <c r="E12" s="18"/>
      <c r="F12" s="18"/>
      <c r="G12" s="23"/>
    </row>
    <row r="13" spans="2:7" ht="30" customHeight="1" x14ac:dyDescent="0.25">
      <c r="B13" s="22">
        <v>5</v>
      </c>
      <c r="C13" s="18"/>
      <c r="D13" s="18"/>
      <c r="E13" s="18"/>
      <c r="F13" s="18"/>
      <c r="G13" s="23"/>
    </row>
    <row r="14" spans="2:7" x14ac:dyDescent="0.25">
      <c r="B14" s="302" t="s">
        <v>79</v>
      </c>
      <c r="C14" s="303"/>
      <c r="D14" s="303"/>
      <c r="E14" s="303"/>
      <c r="F14" s="303"/>
      <c r="G14" s="304"/>
    </row>
    <row r="15" spans="2:7" ht="30" customHeight="1" x14ac:dyDescent="0.25">
      <c r="B15" s="22">
        <v>1</v>
      </c>
      <c r="C15" s="18"/>
      <c r="D15" s="18"/>
      <c r="E15" s="18"/>
      <c r="F15" s="18"/>
      <c r="G15" s="23"/>
    </row>
    <row r="16" spans="2:7" ht="30" customHeight="1" x14ac:dyDescent="0.25">
      <c r="B16" s="22">
        <v>2</v>
      </c>
      <c r="C16" s="18"/>
      <c r="D16" s="18"/>
      <c r="E16" s="18"/>
      <c r="F16" s="18"/>
      <c r="G16" s="23"/>
    </row>
    <row r="17" spans="2:7" ht="30" customHeight="1" x14ac:dyDescent="0.25">
      <c r="B17" s="22">
        <v>3</v>
      </c>
      <c r="C17" s="18"/>
      <c r="D17" s="18"/>
      <c r="E17" s="18"/>
      <c r="F17" s="18"/>
      <c r="G17" s="23"/>
    </row>
    <row r="18" spans="2:7" ht="30" customHeight="1" x14ac:dyDescent="0.25">
      <c r="B18" s="22">
        <v>4</v>
      </c>
      <c r="C18" s="18"/>
      <c r="D18" s="18"/>
      <c r="E18" s="18"/>
      <c r="F18" s="18"/>
      <c r="G18" s="23"/>
    </row>
    <row r="19" spans="2:7" ht="30" customHeight="1" x14ac:dyDescent="0.25">
      <c r="B19" s="22">
        <v>5</v>
      </c>
      <c r="C19" s="18"/>
      <c r="D19" s="18"/>
      <c r="E19" s="18"/>
      <c r="F19" s="18"/>
      <c r="G19" s="23"/>
    </row>
    <row r="20" spans="2:7" x14ac:dyDescent="0.25">
      <c r="B20" s="315" t="s">
        <v>77</v>
      </c>
      <c r="C20" s="316"/>
      <c r="D20" s="316"/>
      <c r="E20" s="316"/>
      <c r="F20" s="316"/>
      <c r="G20" s="317"/>
    </row>
    <row r="21" spans="2:7" ht="30" customHeight="1" x14ac:dyDescent="0.25">
      <c r="B21" s="22">
        <v>1</v>
      </c>
      <c r="C21" s="18"/>
      <c r="D21" s="18"/>
      <c r="E21" s="18"/>
      <c r="F21" s="18"/>
      <c r="G21" s="23"/>
    </row>
    <row r="22" spans="2:7" ht="30" customHeight="1" x14ac:dyDescent="0.25">
      <c r="B22" s="22">
        <v>2</v>
      </c>
      <c r="C22" s="18"/>
      <c r="D22" s="18"/>
      <c r="E22" s="18"/>
      <c r="F22" s="18"/>
      <c r="G22" s="23"/>
    </row>
    <row r="23" spans="2:7" ht="30" customHeight="1" x14ac:dyDescent="0.25">
      <c r="B23" s="22">
        <v>3</v>
      </c>
      <c r="C23" s="18"/>
      <c r="D23" s="18"/>
      <c r="E23" s="18"/>
      <c r="F23" s="18"/>
      <c r="G23" s="23"/>
    </row>
    <row r="24" spans="2:7" ht="30" customHeight="1" x14ac:dyDescent="0.25">
      <c r="B24" s="22">
        <v>4</v>
      </c>
      <c r="C24" s="18"/>
      <c r="D24" s="18"/>
      <c r="E24" s="18"/>
      <c r="F24" s="18"/>
      <c r="G24" s="23"/>
    </row>
    <row r="25" spans="2:7" ht="30" customHeight="1" x14ac:dyDescent="0.25">
      <c r="B25" s="22">
        <v>5</v>
      </c>
      <c r="C25" s="18"/>
      <c r="D25" s="18"/>
      <c r="E25" s="18"/>
      <c r="F25" s="18"/>
      <c r="G25" s="23"/>
    </row>
    <row r="26" spans="2:7" x14ac:dyDescent="0.25">
      <c r="B26" s="302" t="s">
        <v>76</v>
      </c>
      <c r="C26" s="303"/>
      <c r="D26" s="303"/>
      <c r="E26" s="303"/>
      <c r="F26" s="303"/>
      <c r="G26" s="304"/>
    </row>
    <row r="27" spans="2:7" ht="30" customHeight="1" x14ac:dyDescent="0.25">
      <c r="B27" s="22">
        <v>1</v>
      </c>
      <c r="C27" s="18"/>
      <c r="D27" s="18"/>
      <c r="E27" s="18"/>
      <c r="F27" s="18"/>
      <c r="G27" s="23"/>
    </row>
    <row r="28" spans="2:7" ht="30" customHeight="1" x14ac:dyDescent="0.25">
      <c r="B28" s="22">
        <v>2</v>
      </c>
      <c r="C28" s="18"/>
      <c r="D28" s="18"/>
      <c r="E28" s="18"/>
      <c r="F28" s="18"/>
      <c r="G28" s="23"/>
    </row>
    <row r="29" spans="2:7" ht="30" customHeight="1" x14ac:dyDescent="0.25">
      <c r="B29" s="22">
        <v>3</v>
      </c>
      <c r="C29" s="18"/>
      <c r="D29" s="18"/>
      <c r="E29" s="18"/>
      <c r="F29" s="18"/>
      <c r="G29" s="23"/>
    </row>
    <row r="30" spans="2:7" ht="30" customHeight="1" x14ac:dyDescent="0.25">
      <c r="B30" s="22">
        <v>4</v>
      </c>
      <c r="C30" s="18"/>
      <c r="D30" s="18"/>
      <c r="E30" s="18"/>
      <c r="F30" s="18"/>
      <c r="G30" s="23"/>
    </row>
    <row r="31" spans="2:7" ht="30" customHeight="1" x14ac:dyDescent="0.25">
      <c r="B31" s="22">
        <v>5</v>
      </c>
      <c r="C31" s="18"/>
      <c r="D31" s="18"/>
      <c r="E31" s="18"/>
      <c r="F31" s="18"/>
      <c r="G31" s="23"/>
    </row>
    <row r="33" spans="2:8" ht="15.75" thickBot="1" x14ac:dyDescent="0.3"/>
    <row r="34" spans="2:8" ht="45" x14ac:dyDescent="0.25">
      <c r="B34" s="19"/>
      <c r="C34" s="20" t="s">
        <v>67</v>
      </c>
      <c r="D34" s="314" t="s">
        <v>68</v>
      </c>
      <c r="E34" s="314"/>
      <c r="F34" s="20" t="s">
        <v>69</v>
      </c>
      <c r="G34" s="1" t="s">
        <v>81</v>
      </c>
      <c r="H34" s="21" t="s">
        <v>70</v>
      </c>
    </row>
    <row r="35" spans="2:8" ht="73.900000000000006" customHeight="1" x14ac:dyDescent="0.25">
      <c r="B35" s="43">
        <v>1</v>
      </c>
      <c r="C35" s="194" t="s">
        <v>398</v>
      </c>
      <c r="D35" s="312" t="s">
        <v>72</v>
      </c>
      <c r="E35" s="313"/>
      <c r="F35" s="25"/>
      <c r="G35" s="25"/>
      <c r="H35" s="26"/>
    </row>
    <row r="36" spans="2:8" ht="88.15" customHeight="1" x14ac:dyDescent="0.25">
      <c r="B36" s="43">
        <v>2</v>
      </c>
      <c r="C36" s="17" t="s">
        <v>71</v>
      </c>
      <c r="D36" s="312" t="s">
        <v>73</v>
      </c>
      <c r="E36" s="313"/>
      <c r="F36" s="25"/>
      <c r="G36" s="25"/>
      <c r="H36" s="26"/>
    </row>
    <row r="38" spans="2:8" x14ac:dyDescent="0.25">
      <c r="B38" s="301" t="s">
        <v>75</v>
      </c>
      <c r="C38" s="301"/>
      <c r="D38" s="301"/>
      <c r="E38" s="301"/>
      <c r="F38" s="301"/>
      <c r="G38" s="301"/>
      <c r="H38" s="301"/>
    </row>
  </sheetData>
  <mergeCells count="10">
    <mergeCell ref="B38:H38"/>
    <mergeCell ref="B14:G14"/>
    <mergeCell ref="B2:G3"/>
    <mergeCell ref="B5:G6"/>
    <mergeCell ref="D35:E35"/>
    <mergeCell ref="D34:E34"/>
    <mergeCell ref="D36:E36"/>
    <mergeCell ref="B20:G20"/>
    <mergeCell ref="B26:G26"/>
    <mergeCell ref="B8:G8"/>
  </mergeCells>
  <dataValidations count="1">
    <dataValidation type="list" allowBlank="1" showInputMessage="1" showErrorMessage="1" sqref="G35:G36" xr:uid="{2A65AA81-868E-EF48-980A-E5D4009D02EA}">
      <formula1>"Zamestnanec uchádzača, Iná osoba podľa § 34 ods. 3 ZVO"</formula1>
    </dataValidation>
  </dataValidations>
  <pageMargins left="0.7" right="0.7" top="0.75" bottom="0.75" header="0.3" footer="0.3"/>
  <pageSetup paperSize="9" scale="47" orientation="landscape" r:id="rId1"/>
  <rowBreaks count="1" manualBreakCount="1">
    <brk id="29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AC1A-5FC3-0741-B0F5-95D6BFB8FDCB}">
  <dimension ref="B1:B23"/>
  <sheetViews>
    <sheetView view="pageBreakPreview" zoomScale="120" zoomScaleNormal="100" zoomScaleSheetLayoutView="120" workbookViewId="0">
      <selection activeCell="B2" sqref="B2:B18"/>
    </sheetView>
  </sheetViews>
  <sheetFormatPr defaultColWidth="11.4257812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24.6" customHeight="1" x14ac:dyDescent="0.25">
      <c r="B2" s="2" t="s">
        <v>28</v>
      </c>
    </row>
    <row r="3" spans="2:2" x14ac:dyDescent="0.25">
      <c r="B3" s="3"/>
    </row>
    <row r="4" spans="2:2" x14ac:dyDescent="0.25">
      <c r="B4" s="4" t="s">
        <v>29</v>
      </c>
    </row>
    <row r="5" spans="2:2" x14ac:dyDescent="0.25">
      <c r="B5" s="5"/>
    </row>
    <row r="6" spans="2:2" x14ac:dyDescent="0.25">
      <c r="B6" s="6" t="s">
        <v>30</v>
      </c>
    </row>
    <row r="7" spans="2:2" x14ac:dyDescent="0.25">
      <c r="B7" s="4"/>
    </row>
    <row r="8" spans="2:2" x14ac:dyDescent="0.25">
      <c r="B8" s="7" t="s">
        <v>31</v>
      </c>
    </row>
    <row r="9" spans="2:2" x14ac:dyDescent="0.25">
      <c r="B9" s="7"/>
    </row>
    <row r="10" spans="2:2" x14ac:dyDescent="0.25">
      <c r="B10" s="8" t="s">
        <v>32</v>
      </c>
    </row>
    <row r="11" spans="2:2" x14ac:dyDescent="0.25">
      <c r="B11" s="8" t="s">
        <v>33</v>
      </c>
    </row>
    <row r="12" spans="2:2" x14ac:dyDescent="0.25">
      <c r="B12" s="8" t="s">
        <v>34</v>
      </c>
    </row>
    <row r="13" spans="2:2" x14ac:dyDescent="0.25">
      <c r="B13" s="8" t="s">
        <v>35</v>
      </c>
    </row>
    <row r="14" spans="2:2" x14ac:dyDescent="0.25">
      <c r="B14" s="4"/>
    </row>
    <row r="15" spans="2:2" ht="30" x14ac:dyDescent="0.25">
      <c r="B15" s="7" t="s">
        <v>36</v>
      </c>
    </row>
    <row r="16" spans="2:2" x14ac:dyDescent="0.25">
      <c r="B16" s="9"/>
    </row>
    <row r="17" spans="2:2" ht="30" x14ac:dyDescent="0.25">
      <c r="B17" s="4" t="s">
        <v>37</v>
      </c>
    </row>
    <row r="18" spans="2:2" ht="15.75" thickBot="1" x14ac:dyDescent="0.3">
      <c r="B18" s="10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x14ac:dyDescent="0.25">
      <c r="B22" s="11"/>
    </row>
    <row r="23" spans="2:2" ht="15.75" x14ac:dyDescent="0.25">
      <c r="B23" s="12"/>
    </row>
  </sheetData>
  <hyperlinks>
    <hyperlink ref="B8" r:id="rId1" location="paragraf-32:~:text=Za%20osobu%20pod%C4%BEa,t%C3%A1to%20osoba%20riadi." display="že v spoločnosti uchádazača neexistuje iná osoba podľa § 32 osd. 8 ZVO." xr:uid="{642B15E3-0357-7944-939F-01EAF1457813}"/>
    <hyperlink ref="B15" r:id="rId2" location="paragraf-32.odsek-1.pismeno-a" xr:uid="{02A98A00-E792-CB4E-A448-3F0DC3BA7FFA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30F4-2D92-774D-8992-BAFD7AA3817C}">
  <dimension ref="B1:B27"/>
  <sheetViews>
    <sheetView view="pageBreakPreview" zoomScale="60" zoomScaleNormal="100" workbookViewId="0">
      <selection activeCell="B2" sqref="B2:B27"/>
    </sheetView>
  </sheetViews>
  <sheetFormatPr defaultColWidth="11.42578125" defaultRowHeight="15" x14ac:dyDescent="0.25"/>
  <cols>
    <col min="1" max="1" width="3.7109375" customWidth="1"/>
    <col min="2" max="2" width="98.42578125" customWidth="1"/>
  </cols>
  <sheetData>
    <row r="1" spans="2:2" ht="15.75" thickBot="1" x14ac:dyDescent="0.3"/>
    <row r="2" spans="2:2" ht="26.25" x14ac:dyDescent="0.25">
      <c r="B2" s="2" t="s">
        <v>38</v>
      </c>
    </row>
    <row r="3" spans="2:2" x14ac:dyDescent="0.25">
      <c r="B3" s="3"/>
    </row>
    <row r="4" spans="2:2" x14ac:dyDescent="0.25">
      <c r="B4" s="13" t="s">
        <v>29</v>
      </c>
    </row>
    <row r="5" spans="2:2" x14ac:dyDescent="0.25">
      <c r="B5" s="3"/>
    </row>
    <row r="6" spans="2:2" x14ac:dyDescent="0.25">
      <c r="B6" s="14" t="s">
        <v>30</v>
      </c>
    </row>
    <row r="7" spans="2:2" x14ac:dyDescent="0.25">
      <c r="B7" s="15"/>
    </row>
    <row r="8" spans="2:2" ht="60" x14ac:dyDescent="0.25">
      <c r="B8" s="4" t="s">
        <v>39</v>
      </c>
    </row>
    <row r="9" spans="2:2" x14ac:dyDescent="0.25">
      <c r="B9" s="4"/>
    </row>
    <row r="10" spans="2:2" x14ac:dyDescent="0.25">
      <c r="B10" s="4" t="s">
        <v>40</v>
      </c>
    </row>
    <row r="11" spans="2:2" x14ac:dyDescent="0.25">
      <c r="B11" s="4" t="s">
        <v>41</v>
      </c>
    </row>
    <row r="12" spans="2:2" x14ac:dyDescent="0.25">
      <c r="B12" s="4" t="s">
        <v>42</v>
      </c>
    </row>
    <row r="13" spans="2:2" x14ac:dyDescent="0.25">
      <c r="B13" s="4" t="s">
        <v>43</v>
      </c>
    </row>
    <row r="14" spans="2:2" x14ac:dyDescent="0.25">
      <c r="B14" s="4" t="s">
        <v>44</v>
      </c>
    </row>
    <row r="15" spans="2:2" x14ac:dyDescent="0.25">
      <c r="B15" s="4" t="s">
        <v>45</v>
      </c>
    </row>
    <row r="16" spans="2:2" x14ac:dyDescent="0.25">
      <c r="B16" s="4" t="s">
        <v>46</v>
      </c>
    </row>
    <row r="17" spans="2:2" ht="30" x14ac:dyDescent="0.25">
      <c r="B17" s="4" t="s">
        <v>47</v>
      </c>
    </row>
    <row r="18" spans="2:2" x14ac:dyDescent="0.25">
      <c r="B18" s="4" t="s">
        <v>48</v>
      </c>
    </row>
    <row r="19" spans="2:2" x14ac:dyDescent="0.25">
      <c r="B19" s="4" t="s">
        <v>49</v>
      </c>
    </row>
    <row r="20" spans="2:2" x14ac:dyDescent="0.25">
      <c r="B20" s="4" t="s">
        <v>50</v>
      </c>
    </row>
    <row r="21" spans="2:2" ht="30" x14ac:dyDescent="0.25">
      <c r="B21" s="4" t="s">
        <v>51</v>
      </c>
    </row>
    <row r="22" spans="2:2" x14ac:dyDescent="0.25">
      <c r="B22" s="4" t="s">
        <v>52</v>
      </c>
    </row>
    <row r="23" spans="2:2" x14ac:dyDescent="0.25">
      <c r="B23" s="5"/>
    </row>
    <row r="24" spans="2:2" ht="60" x14ac:dyDescent="0.25">
      <c r="B24" s="4" t="s">
        <v>53</v>
      </c>
    </row>
    <row r="25" spans="2:2" x14ac:dyDescent="0.25">
      <c r="B25" s="4"/>
    </row>
    <row r="26" spans="2:2" ht="30" x14ac:dyDescent="0.25">
      <c r="B26" s="4" t="s">
        <v>54</v>
      </c>
    </row>
    <row r="27" spans="2:2" ht="15.75" thickBot="1" x14ac:dyDescent="0.3">
      <c r="B27" s="1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1303-52C2-314E-B9DE-B7FC7F15BB74}">
  <dimension ref="B1:B26"/>
  <sheetViews>
    <sheetView view="pageBreakPreview" zoomScale="60" zoomScaleNormal="100" workbookViewId="0">
      <selection activeCell="C5" sqref="C5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26.25" x14ac:dyDescent="0.25">
      <c r="B2" s="2" t="s">
        <v>55</v>
      </c>
    </row>
    <row r="3" spans="2:2" x14ac:dyDescent="0.25">
      <c r="B3" s="3"/>
    </row>
    <row r="4" spans="2:2" x14ac:dyDescent="0.25">
      <c r="B4" s="4" t="s">
        <v>29</v>
      </c>
    </row>
    <row r="5" spans="2:2" x14ac:dyDescent="0.25">
      <c r="B5" s="5"/>
    </row>
    <row r="6" spans="2:2" x14ac:dyDescent="0.25">
      <c r="B6" s="6" t="s">
        <v>30</v>
      </c>
    </row>
    <row r="7" spans="2:2" x14ac:dyDescent="0.25">
      <c r="B7" s="4"/>
    </row>
    <row r="8" spans="2:2" ht="45" x14ac:dyDescent="0.25">
      <c r="B8" s="4" t="s">
        <v>56</v>
      </c>
    </row>
    <row r="9" spans="2:2" x14ac:dyDescent="0.25">
      <c r="B9" s="4" t="s">
        <v>57</v>
      </c>
    </row>
    <row r="10" spans="2:2" x14ac:dyDescent="0.25">
      <c r="B10" s="9"/>
    </row>
    <row r="11" spans="2:2" ht="30" x14ac:dyDescent="0.25">
      <c r="B11" s="4" t="s">
        <v>58</v>
      </c>
    </row>
    <row r="12" spans="2:2" x14ac:dyDescent="0.25">
      <c r="B12" s="4"/>
    </row>
    <row r="13" spans="2:2" ht="45" x14ac:dyDescent="0.25">
      <c r="B13" s="4" t="s">
        <v>59</v>
      </c>
    </row>
    <row r="14" spans="2:2" x14ac:dyDescent="0.25">
      <c r="B14" s="4"/>
    </row>
    <row r="15" spans="2:2" ht="45" x14ac:dyDescent="0.25">
      <c r="B15" s="4" t="s">
        <v>60</v>
      </c>
    </row>
    <row r="16" spans="2:2" x14ac:dyDescent="0.25">
      <c r="B16" s="4"/>
    </row>
    <row r="17" spans="2:2" ht="60" x14ac:dyDescent="0.25">
      <c r="B17" s="4" t="s">
        <v>61</v>
      </c>
    </row>
    <row r="18" spans="2:2" x14ac:dyDescent="0.25">
      <c r="B18" s="4"/>
    </row>
    <row r="19" spans="2:2" ht="75" x14ac:dyDescent="0.25">
      <c r="B19" s="4" t="s">
        <v>62</v>
      </c>
    </row>
    <row r="20" spans="2:2" ht="15.75" thickBot="1" x14ac:dyDescent="0.3">
      <c r="B20" s="10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ht="13.5" customHeight="1" x14ac:dyDescent="0.25">
      <c r="B25" s="11"/>
    </row>
    <row r="26" spans="2:2" ht="15.75" x14ac:dyDescent="0.25">
      <c r="B26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f7ae5303338893d448bf4b26314b2647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9fe425bc7d776f291c366df50eace36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2411E5CB-E78A-4C4B-A249-22E3B435B3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828DB-96D2-4B8B-955F-9B7D5B64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D538E8-C436-4219-A7BA-6CC9389E7D6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e4b31099-8163-4ac9-ab84-be06feeb7ef4"/>
    <ds:schemaRef ds:uri="bb3d1ceb-ec91-4593-ab49-8ce953374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Ponuka - Kritériá</vt:lpstr>
      <vt:lpstr>Položky</vt:lpstr>
      <vt:lpstr>Technická a odborná spôsobilosť</vt:lpstr>
      <vt:lpstr>5 - Osobné postavenie</vt:lpstr>
      <vt:lpstr>6 - Koneční užívatelia výhod</vt:lpstr>
      <vt:lpstr>7 - Medzinárodné sankcie</vt:lpstr>
      <vt:lpstr>'5 - Osobné postavenie'!Oblasť_tlače</vt:lpstr>
      <vt:lpstr>'6 - Koneční užívatelia výhod'!Oblasť_tlače</vt:lpstr>
      <vt:lpstr>'7 - Medzinárodné sankcie'!Oblasť_tlače</vt:lpstr>
      <vt:lpstr>Položky!Oblasť_tlače</vt:lpstr>
      <vt:lpstr>'Ponuka - Kritériá'!Oblasť_tlače</vt:lpstr>
      <vt:lpstr>'Technická a odborná spôsobilosť'!Oblasť_tlače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Štipák</dc:creator>
  <cp:keywords/>
  <dc:description/>
  <cp:lastModifiedBy>Stašjaková Katarína, Ing.</cp:lastModifiedBy>
  <cp:revision/>
  <dcterms:created xsi:type="dcterms:W3CDTF">2025-08-04T10:48:28Z</dcterms:created>
  <dcterms:modified xsi:type="dcterms:W3CDTF">2026-02-17T15:56:25Z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