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eva_sabova_bratislava_sk/Documents/Desktop/Zákazky/2021/Vysvetlenie_MKS/"/>
    </mc:Choice>
  </mc:AlternateContent>
  <xr:revisionPtr revIDLastSave="5" documentId="13_ncr:1_{729A6DE7-520E-4A05-BF4F-9E8A744334FC}" xr6:coauthVersionLast="47" xr6:coauthVersionMax="47" xr10:uidLastSave="{32447BA2-0A67-4E7B-99BC-9A6E7BE5D3D8}"/>
  <bookViews>
    <workbookView xWindow="720" yWindow="690" windowWidth="19185" windowHeight="10200" activeTab="4" xr2:uid="{00000000-000D-0000-FFFF-FFFF00000000}"/>
  </bookViews>
  <sheets>
    <sheet name="Návrh na plnenie kritéria" sheetId="4" r:id="rId1"/>
    <sheet name="Výkaz kamera" sheetId="1" r:id="rId2"/>
    <sheet name="Vykaz SW+HW" sheetId="2" r:id="rId3"/>
    <sheet name="Servis" sheetId="3" r:id="rId4"/>
    <sheet name="Lokálny digitálny system" sheetId="5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5" l="1"/>
  <c r="I14" i="5"/>
  <c r="I6" i="5"/>
  <c r="H7" i="5"/>
  <c r="H11" i="5"/>
  <c r="I11" i="5" s="1"/>
  <c r="H14" i="5"/>
  <c r="H6" i="5"/>
  <c r="G7" i="5"/>
  <c r="G8" i="5"/>
  <c r="H8" i="5" s="1"/>
  <c r="G9" i="5"/>
  <c r="G10" i="5"/>
  <c r="H10" i="5" s="1"/>
  <c r="G11" i="5"/>
  <c r="G12" i="5"/>
  <c r="H12" i="5" s="1"/>
  <c r="G13" i="5"/>
  <c r="H13" i="5" s="1"/>
  <c r="G14" i="5"/>
  <c r="G6" i="5"/>
  <c r="G6" i="3"/>
  <c r="I13" i="5" l="1"/>
  <c r="I12" i="5"/>
  <c r="I8" i="5"/>
  <c r="H9" i="5"/>
  <c r="I9" i="5" s="1"/>
  <c r="I10" i="5"/>
  <c r="G15" i="5"/>
  <c r="H15" i="5" s="1"/>
  <c r="B67" i="1"/>
  <c r="G54" i="1"/>
  <c r="H54" i="1"/>
  <c r="I54" i="1"/>
  <c r="G55" i="1"/>
  <c r="H55" i="1" s="1"/>
  <c r="G59" i="1"/>
  <c r="H59" i="1" s="1"/>
  <c r="I59" i="1" s="1"/>
  <c r="G58" i="1"/>
  <c r="H58" i="1" s="1"/>
  <c r="I58" i="1" s="1"/>
  <c r="G39" i="1"/>
  <c r="G38" i="1"/>
  <c r="G37" i="1"/>
  <c r="G36" i="1"/>
  <c r="G34" i="1"/>
  <c r="G26" i="2"/>
  <c r="I55" i="1" l="1"/>
  <c r="H39" i="1"/>
  <c r="I39" i="1" s="1"/>
  <c r="H38" i="1"/>
  <c r="I38" i="1" s="1"/>
  <c r="H37" i="1"/>
  <c r="I37" i="1" s="1"/>
  <c r="H36" i="1"/>
  <c r="I36" i="1" s="1"/>
  <c r="H34" i="1"/>
  <c r="I34" i="1" s="1"/>
  <c r="H26" i="2"/>
  <c r="I26" i="2" s="1"/>
  <c r="I15" i="5" l="1"/>
  <c r="G7" i="3"/>
  <c r="H7" i="3" s="1"/>
  <c r="G8" i="3"/>
  <c r="G9" i="3"/>
  <c r="H9" i="3" s="1"/>
  <c r="G10" i="3"/>
  <c r="H10" i="3" s="1"/>
  <c r="G11" i="3"/>
  <c r="H11" i="3" s="1"/>
  <c r="G12" i="3"/>
  <c r="H12" i="3" s="1"/>
  <c r="I12" i="3" s="1"/>
  <c r="H23" i="2"/>
  <c r="G23" i="2"/>
  <c r="G24" i="2"/>
  <c r="H24" i="2" s="1"/>
  <c r="G25" i="2"/>
  <c r="G27" i="2"/>
  <c r="H27" i="2" s="1"/>
  <c r="I27" i="2" s="1"/>
  <c r="G22" i="2"/>
  <c r="H22" i="2" s="1"/>
  <c r="H18" i="2"/>
  <c r="I18" i="2" s="1"/>
  <c r="G16" i="2"/>
  <c r="H16" i="2" s="1"/>
  <c r="G17" i="2"/>
  <c r="H17" i="2" s="1"/>
  <c r="G18" i="2"/>
  <c r="G19" i="2"/>
  <c r="H19" i="2" s="1"/>
  <c r="I19" i="2" s="1"/>
  <c r="G20" i="2"/>
  <c r="H20" i="2" s="1"/>
  <c r="I20" i="2" s="1"/>
  <c r="G15" i="2"/>
  <c r="H15" i="2" s="1"/>
  <c r="G7" i="2"/>
  <c r="G8" i="2"/>
  <c r="H8" i="2" s="1"/>
  <c r="I8" i="2" s="1"/>
  <c r="G6" i="2"/>
  <c r="G33" i="1"/>
  <c r="G35" i="1"/>
  <c r="H35" i="1" s="1"/>
  <c r="I35" i="1" s="1"/>
  <c r="G40" i="1"/>
  <c r="H40" i="1" s="1"/>
  <c r="I40" i="1" s="1"/>
  <c r="G41" i="1"/>
  <c r="H41" i="1" s="1"/>
  <c r="I41" i="1" s="1"/>
  <c r="G42" i="1"/>
  <c r="H42" i="1" s="1"/>
  <c r="G43" i="1"/>
  <c r="H43" i="1" s="1"/>
  <c r="I43" i="1" s="1"/>
  <c r="G44" i="1"/>
  <c r="G45" i="1"/>
  <c r="H45" i="1" s="1"/>
  <c r="I45" i="1" s="1"/>
  <c r="G46" i="1"/>
  <c r="H46" i="1" s="1"/>
  <c r="I46" i="1" s="1"/>
  <c r="G47" i="1"/>
  <c r="H47" i="1" s="1"/>
  <c r="I47" i="1" s="1"/>
  <c r="G48" i="1"/>
  <c r="H48" i="1" s="1"/>
  <c r="I48" i="1" s="1"/>
  <c r="G49" i="1"/>
  <c r="H49" i="1" s="1"/>
  <c r="I49" i="1" s="1"/>
  <c r="G50" i="1"/>
  <c r="H50" i="1" s="1"/>
  <c r="I50" i="1" s="1"/>
  <c r="G51" i="1"/>
  <c r="H51" i="1" s="1"/>
  <c r="I51" i="1" s="1"/>
  <c r="G52" i="1"/>
  <c r="H52" i="1" s="1"/>
  <c r="I52" i="1" s="1"/>
  <c r="G53" i="1"/>
  <c r="H53" i="1" s="1"/>
  <c r="I53" i="1" s="1"/>
  <c r="G56" i="1"/>
  <c r="H56" i="1" s="1"/>
  <c r="I56" i="1" s="1"/>
  <c r="G57" i="1"/>
  <c r="H57" i="1" s="1"/>
  <c r="I57" i="1" s="1"/>
  <c r="G60" i="1"/>
  <c r="H60" i="1" s="1"/>
  <c r="G61" i="1"/>
  <c r="H61" i="1" s="1"/>
  <c r="I61" i="1" s="1"/>
  <c r="G62" i="1"/>
  <c r="H62" i="1" s="1"/>
  <c r="I62" i="1" s="1"/>
  <c r="G63" i="1"/>
  <c r="H63" i="1" s="1"/>
  <c r="G64" i="1"/>
  <c r="H64" i="1" s="1"/>
  <c r="I64" i="1" s="1"/>
  <c r="G65" i="1"/>
  <c r="H65" i="1" s="1"/>
  <c r="I65" i="1" s="1"/>
  <c r="G66" i="1"/>
  <c r="H66" i="1" s="1"/>
  <c r="I66" i="1" s="1"/>
  <c r="G67" i="1"/>
  <c r="H67" i="1" s="1"/>
  <c r="I67" i="1" s="1"/>
  <c r="G68" i="1"/>
  <c r="H68" i="1" s="1"/>
  <c r="I68" i="1" s="1"/>
  <c r="G69" i="1"/>
  <c r="H69" i="1" s="1"/>
  <c r="I69" i="1" s="1"/>
  <c r="G70" i="1"/>
  <c r="H70" i="1" s="1"/>
  <c r="G71" i="1"/>
  <c r="H71" i="1" s="1"/>
  <c r="I71" i="1" s="1"/>
  <c r="G72" i="1"/>
  <c r="H72" i="1" s="1"/>
  <c r="I72" i="1" s="1"/>
  <c r="G73" i="1"/>
  <c r="H73" i="1" s="1"/>
  <c r="I73" i="1" s="1"/>
  <c r="G74" i="1"/>
  <c r="H74" i="1" s="1"/>
  <c r="G75" i="1"/>
  <c r="H75" i="1" s="1"/>
  <c r="I75" i="1" s="1"/>
  <c r="G76" i="1"/>
  <c r="H76" i="1" s="1"/>
  <c r="I76" i="1" s="1"/>
  <c r="G77" i="1"/>
  <c r="H77" i="1" s="1"/>
  <c r="I77" i="1" s="1"/>
  <c r="G78" i="1"/>
  <c r="H78" i="1" s="1"/>
  <c r="I78" i="1" s="1"/>
  <c r="G79" i="1"/>
  <c r="H79" i="1" s="1"/>
  <c r="I79" i="1" s="1"/>
  <c r="G80" i="1"/>
  <c r="H80" i="1" s="1"/>
  <c r="I80" i="1" s="1"/>
  <c r="G81" i="1"/>
  <c r="H81" i="1" s="1"/>
  <c r="I81" i="1" s="1"/>
  <c r="G32" i="1"/>
  <c r="H32" i="1" s="1"/>
  <c r="G7" i="1"/>
  <c r="G8" i="1"/>
  <c r="G9" i="1"/>
  <c r="G10" i="1"/>
  <c r="G11" i="1"/>
  <c r="H11" i="1" s="1"/>
  <c r="I11" i="1" s="1"/>
  <c r="G12" i="1"/>
  <c r="H12" i="1" s="1"/>
  <c r="I12" i="1" s="1"/>
  <c r="G13" i="1"/>
  <c r="H13" i="1" s="1"/>
  <c r="I13" i="1" s="1"/>
  <c r="G14" i="1"/>
  <c r="H14" i="1" s="1"/>
  <c r="I14" i="1" s="1"/>
  <c r="G15" i="1"/>
  <c r="G16" i="1"/>
  <c r="H16" i="1" s="1"/>
  <c r="G17" i="1"/>
  <c r="H17" i="1" s="1"/>
  <c r="G18" i="1"/>
  <c r="H18" i="1" s="1"/>
  <c r="G19" i="1"/>
  <c r="G20" i="1"/>
  <c r="H20" i="1" s="1"/>
  <c r="G21" i="1"/>
  <c r="H21" i="1" s="1"/>
  <c r="I21" i="1" s="1"/>
  <c r="G22" i="1"/>
  <c r="H22" i="1" s="1"/>
  <c r="I22" i="1" s="1"/>
  <c r="G23" i="1"/>
  <c r="G24" i="1"/>
  <c r="G25" i="1"/>
  <c r="G26" i="1"/>
  <c r="G6" i="1"/>
  <c r="H44" i="1" l="1"/>
  <c r="I44" i="1" s="1"/>
  <c r="G82" i="1"/>
  <c r="H8" i="1"/>
  <c r="I8" i="1" s="1"/>
  <c r="G27" i="1"/>
  <c r="I60" i="1"/>
  <c r="H23" i="1"/>
  <c r="I23" i="1" s="1"/>
  <c r="H10" i="1"/>
  <c r="I10" i="1" s="1"/>
  <c r="I17" i="1"/>
  <c r="H33" i="1"/>
  <c r="I33" i="1" s="1"/>
  <c r="H6" i="3"/>
  <c r="I6" i="3" s="1"/>
  <c r="I7" i="3"/>
  <c r="H26" i="1"/>
  <c r="I26" i="1" s="1"/>
  <c r="H15" i="1"/>
  <c r="I15" i="1" s="1"/>
  <c r="H7" i="1"/>
  <c r="I7" i="1" s="1"/>
  <c r="I16" i="1"/>
  <c r="I32" i="1"/>
  <c r="I63" i="1"/>
  <c r="I15" i="2"/>
  <c r="I70" i="1"/>
  <c r="H25" i="1"/>
  <c r="I25" i="1" s="1"/>
  <c r="I74" i="1"/>
  <c r="I42" i="1"/>
  <c r="I9" i="3"/>
  <c r="H9" i="1"/>
  <c r="I9" i="1" s="1"/>
  <c r="H24" i="1"/>
  <c r="I24" i="1" s="1"/>
  <c r="I23" i="2"/>
  <c r="H8" i="3"/>
  <c r="I8" i="3" s="1"/>
  <c r="H25" i="2"/>
  <c r="I25" i="2" s="1"/>
  <c r="G28" i="2"/>
  <c r="H28" i="2" s="1"/>
  <c r="I28" i="2" s="1"/>
  <c r="H19" i="1"/>
  <c r="I19" i="1" s="1"/>
  <c r="G13" i="3"/>
  <c r="G9" i="2"/>
  <c r="H9" i="2" s="1"/>
  <c r="I20" i="1"/>
  <c r="I18" i="1"/>
  <c r="I11" i="3"/>
  <c r="I10" i="3"/>
  <c r="I22" i="2"/>
  <c r="I24" i="2"/>
  <c r="I16" i="2"/>
  <c r="I17" i="2"/>
  <c r="H7" i="2"/>
  <c r="I7" i="2" s="1"/>
  <c r="H6" i="2"/>
  <c r="I6" i="2" s="1"/>
  <c r="H6" i="1"/>
  <c r="I6" i="1" s="1"/>
  <c r="B7" i="1"/>
  <c r="B8" i="1" s="1"/>
  <c r="B9" i="1" s="1"/>
  <c r="B10" i="1" s="1"/>
  <c r="B11" i="1" s="1"/>
  <c r="B12" i="1" s="1"/>
  <c r="B33" i="1"/>
  <c r="H82" i="1" l="1"/>
  <c r="C15" i="4"/>
  <c r="B34" i="1"/>
  <c r="H13" i="3"/>
  <c r="I13" i="3" s="1"/>
  <c r="I9" i="2"/>
  <c r="H27" i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I82" i="1" l="1"/>
  <c r="D15" i="4"/>
  <c r="I27" i="1"/>
  <c r="B35" i="1"/>
  <c r="E15" i="4" l="1"/>
  <c r="B36" i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l="1"/>
  <c r="B55" i="1" s="1"/>
  <c r="B56" i="1" s="1"/>
  <c r="B57" i="1" s="1"/>
  <c r="B58" i="1" s="1"/>
  <c r="B59" i="1" l="1"/>
  <c r="B60" i="1" s="1"/>
  <c r="B61" i="1" s="1"/>
  <c r="B62" i="1" s="1"/>
  <c r="B63" i="1" s="1"/>
  <c r="B64" i="1" s="1"/>
  <c r="B65" i="1" s="1"/>
  <c r="B66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</calcChain>
</file>

<file path=xl/sharedStrings.xml><?xml version="1.0" encoding="utf-8"?>
<sst xmlns="http://schemas.openxmlformats.org/spreadsheetml/2006/main" count="320" uniqueCount="172">
  <si>
    <t>Príloha č. 2 - Návrh na plnenie kritéria a výkazy výmer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</si>
  <si>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</si>
  <si>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</si>
  <si>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</si>
  <si>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</si>
  <si>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</si>
  <si>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</si>
  <si>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Email:</t>
  </si>
  <si>
    <t>Návrh na plnenie kritéria</t>
  </si>
  <si>
    <t>Cena celkom za predmet zákazky v EUR bez DPH</t>
  </si>
  <si>
    <t>Výška DPH</t>
  </si>
  <si>
    <t>Cena celkom za predmet zákazky v EUR s DPH</t>
  </si>
  <si>
    <t>návrh uchádzača</t>
  </si>
  <si>
    <t>Som – Nie som platiteľom DPH (nehodiace sa preškrtnite)</t>
  </si>
  <si>
    <t>V ......., dňa</t>
  </si>
  <si>
    <t>podpis uchádzača</t>
  </si>
  <si>
    <t>VÝKAZ KAMERY</t>
  </si>
  <si>
    <t>Cenová tabuľka č. 1</t>
  </si>
  <si>
    <t>P.č.</t>
  </si>
  <si>
    <t>Názov</t>
  </si>
  <si>
    <t>predpokladané množstvo</t>
  </si>
  <si>
    <t>merná jednotka</t>
  </si>
  <si>
    <t>jednotková cena bez DPH</t>
  </si>
  <si>
    <t>cena bez DPH</t>
  </si>
  <si>
    <t>DPH</t>
  </si>
  <si>
    <t>Cena s DPH</t>
  </si>
  <si>
    <t>Demontáž kamery</t>
  </si>
  <si>
    <t>ks</t>
  </si>
  <si>
    <t>Montáž a programovanie novej kamery s pripojením na server</t>
  </si>
  <si>
    <t>Inštalácia OR (plastová krabica s panelom do outdoor skrine)</t>
  </si>
  <si>
    <t>Zváranie v OR outdoor</t>
  </si>
  <si>
    <t>Inštalácia optického prevodníku</t>
  </si>
  <si>
    <t xml:space="preserve">Zatiahnutie optického kábla </t>
  </si>
  <si>
    <t>m</t>
  </si>
  <si>
    <t>Inštalácia - Kruhový vodič 8 FeZn</t>
  </si>
  <si>
    <t>Inštalácia rozvodnice</t>
  </si>
  <si>
    <t>Inštalácia transformátora pre kameru</t>
  </si>
  <si>
    <t>Inštalácia PoE napájania s výstupom na optiku</t>
  </si>
  <si>
    <t>Zatiahnutie elektrického kábla</t>
  </si>
  <si>
    <t>Krimpovanie konektorov RJ45</t>
  </si>
  <si>
    <t>Zatiahnutie štruktúrovaného kábla</t>
  </si>
  <si>
    <t>Elektrická inštalácia a zapojenie</t>
  </si>
  <si>
    <t>Pripojovacie svorky jednostranné so svorkou KS</t>
  </si>
  <si>
    <t>Statický posudok na stĺp (verejného osvetlenia, trolejového vedenia)</t>
  </si>
  <si>
    <t>Východzia odborná skúška</t>
  </si>
  <si>
    <t>Projektová dokumentácia + inžinierska
činnosť</t>
  </si>
  <si>
    <t>Ostatné poskytnuté práce pre inštaláciu
kamery (paušál)</t>
  </si>
  <si>
    <t>Križovanie trolejového vedenia ( spolupráca s DPB a.s, Vypnutie TV, práca v noci, prenájom izolovanej plošiny s osádkou)</t>
  </si>
  <si>
    <t xml:space="preserve">Geodetické zameranie </t>
  </si>
  <si>
    <t>súbor</t>
  </si>
  <si>
    <t>Tabuľka č. 1 spolu</t>
  </si>
  <si>
    <t>Cenová tabuľka č. 2</t>
  </si>
  <si>
    <t>množstvo</t>
  </si>
  <si>
    <t xml:space="preserve">2.1.1 IP PTZ kamera typ 1 </t>
  </si>
  <si>
    <t xml:space="preserve">2.1.2  IP PTZ kamera typ 2 </t>
  </si>
  <si>
    <t xml:space="preserve">2.1.3 IP PTZ kamera typ 3 </t>
  </si>
  <si>
    <t xml:space="preserve">2.1.4 IP pevná kamera typ 1 </t>
  </si>
  <si>
    <t xml:space="preserve">2.1.5 IP pevná kamera typ 2 </t>
  </si>
  <si>
    <t xml:space="preserve">2.1.6 IP pevná kamera typ 3 </t>
  </si>
  <si>
    <t xml:space="preserve">2.1.7 IP pevná kamera typ 4  </t>
  </si>
  <si>
    <t>2.1.8 IP pevná kamera typ 5</t>
  </si>
  <si>
    <t>2.1.9 IP pevná kamera typ 6</t>
  </si>
  <si>
    <t>Skriňa (napr. Schneider Sarel Thalassa PLM (530x430x200), IP66</t>
  </si>
  <si>
    <t>Optická dome spojka pre min 24 vlákien na stĺp</t>
  </si>
  <si>
    <t>Optická spojka - kazeta do zeme pre min 24 vlákien</t>
  </si>
  <si>
    <t>Optický rozvádzač, Outdoor prevedenie</t>
  </si>
  <si>
    <t>Vonkajší dome box -optická spojka pre 24 vlákien s ochranou spojov</t>
  </si>
  <si>
    <t>Ochrana zvaru, zmršťovacia</t>
  </si>
  <si>
    <t>Kazeta pre OR</t>
  </si>
  <si>
    <t>Držiak zvarov pre kazetu do OR</t>
  </si>
  <si>
    <t>Patchkabel SM SC/PC duplex 1m</t>
  </si>
  <si>
    <t>Adaptér SC/PC DUPLEX, pre OR</t>
  </si>
  <si>
    <t>Pigtail SC, SM, 1,5m SCPC901.5</t>
  </si>
  <si>
    <t xml:space="preserve">Optický modul LC konektorom pre single-mode komunikáciu o prenosovej rýchlosti 100 Mbps. Dosiahnutá vzdialenosť je 20 km </t>
  </si>
  <si>
    <t>Optický modul LC konektorom pre single-mode komunikáciu o prenosovej rýchlosti 100 Mbps. Dosiahnutá vzdialenosť je 20 km protikus</t>
  </si>
  <si>
    <t>Optický modul LC konektorom pre single-mode komunikáciu o prenosovej rýchlosti 1000 Mbps. Dosiahnutá vzdialenosť je 20 km</t>
  </si>
  <si>
    <t>Optický modul LC konektorom pre single-mode komunikáciu o prenosovej rýchlosti 1000 Mbps. Dosiahnutá vzdialenosť je 20 km - protikus</t>
  </si>
  <si>
    <t>Transformátor 230 VAC/24VAC</t>
  </si>
  <si>
    <t>PoE zdroj s výstupom na optiku SM</t>
  </si>
  <si>
    <t>nemenežovatelný 4portový PoE switch, 4x 10/100 Mbps Base-T + 2x 100 Mbps uplink, celkovo na všetky porty max. 60 W, ochrana pred prepätím 2 kV</t>
  </si>
  <si>
    <t>switch 3x 10/100 Mbps + 1x Gbit + 2x SFP Gbit, podpora PoE pre 4 porty, 4x PoE (IEEE802.3af/at), port 1–3 max. 30 W, port 4 max. 60 W, celkovo na všetky porty max. 120 W</t>
  </si>
  <si>
    <t>Prepäťová ochrana</t>
  </si>
  <si>
    <t>Elektrický kábel CYKY 3x2,5</t>
  </si>
  <si>
    <t>Elektrický kábel CMSM 3Jx1,5</t>
  </si>
  <si>
    <t>Istič 6A char.B</t>
  </si>
  <si>
    <t>FTP cat5e indoor</t>
  </si>
  <si>
    <t>FTP cat5e outdoor</t>
  </si>
  <si>
    <t>Konektor RJ45</t>
  </si>
  <si>
    <t xml:space="preserve">Optický kábel , 24vl SM., zafukovací </t>
  </si>
  <si>
    <t xml:space="preserve">Optický kábel , 16vl SM., zafukovací </t>
  </si>
  <si>
    <t>Optický kábel závesný 24 vl SM samonosný</t>
  </si>
  <si>
    <t>Optický kábel závesný 16 vl SM samonosný</t>
  </si>
  <si>
    <t xml:space="preserve">Trubka ohybná  PSM-E-MF </t>
  </si>
  <si>
    <t>Trubka pancierová Ø 32</t>
  </si>
  <si>
    <t>Držiak káblovej rezervy na stožiar</t>
  </si>
  <si>
    <t>Závesný hák  samonosného kábla na stĺp</t>
  </si>
  <si>
    <t>Závesný hák  samonosného kábla na budovu</t>
  </si>
  <si>
    <t>Podpera vedenia na ploché strechy dvojbodová - PV 21 beton/plast - 1,0kg</t>
  </si>
  <si>
    <t>Kruhový vodič 8 FeZn</t>
  </si>
  <si>
    <t>Trubka priem 20 UV stabilná</t>
  </si>
  <si>
    <t>príchytka na stenu pre trubku UV stabilnú</t>
  </si>
  <si>
    <t>príchytka na stĺp pre trubu UV stabilnú</t>
  </si>
  <si>
    <t>Tabuľka č. 2 spolu</t>
  </si>
  <si>
    <t>VÝKAZ VDG SENSE</t>
  </si>
  <si>
    <t>Cenová tabuľka č. 3</t>
  </si>
  <si>
    <t>PRÁCE</t>
  </si>
  <si>
    <t>cena spolu</t>
  </si>
  <si>
    <t>1.</t>
  </si>
  <si>
    <t>Konfigurácia Sense servera</t>
  </si>
  <si>
    <t>2.</t>
  </si>
  <si>
    <t>Konfigurácia Sense pracovnej stanice</t>
  </si>
  <si>
    <t>3.</t>
  </si>
  <si>
    <t>Ostatné práce</t>
  </si>
  <si>
    <t>h</t>
  </si>
  <si>
    <t>Tabuľka č. 3 spolu</t>
  </si>
  <si>
    <t>Cenová tabuľka č. 4</t>
  </si>
  <si>
    <t>VDG SENSE Hardware</t>
  </si>
  <si>
    <t>Server - VDG Video server</t>
  </si>
  <si>
    <t>1.1</t>
  </si>
  <si>
    <t>NVH-2608XR Video server 19", xeon, 2U, SSD, 8-port, HS RAID, RPSU (min. konfigurácii)</t>
  </si>
  <si>
    <t>1.2</t>
  </si>
  <si>
    <t>NVH-2608XRD Video server 19", dual xeon, 2U, SSD, 8-port, HS RAID, RPSU</t>
  </si>
  <si>
    <t>1.5</t>
  </si>
  <si>
    <t>Extra 100/1000Mbps LAN interface</t>
  </si>
  <si>
    <t>1.7</t>
  </si>
  <si>
    <t>Pro video server storage 8TB  Pevný disk 3,5" , 256 MB cache, 7200 ot., Interface SATA 6 GB/sInterface transfer rate 600 MB/s, prevádzka 24/7</t>
  </si>
  <si>
    <t>1.8</t>
  </si>
  <si>
    <t>Pro video server storage 10TB  Pevný disk 3,5" , 256 MB cache, 7200 ot., Interface SATA 6 GB/sInterface transfer rate 600 MB/s, prevádzka 24/7</t>
  </si>
  <si>
    <t>1.9</t>
  </si>
  <si>
    <t>Pro video server storage 12TB  Pevný disk 3,5" , 256 MB cache, 7200 ot., Interface SATA 6 GB/sInterface transfer rate 600 MB/s, prevádzka 24/7</t>
  </si>
  <si>
    <t>Pracovná stanica - VDG Video client</t>
  </si>
  <si>
    <t>2.1</t>
  </si>
  <si>
    <t>NVH-1001 Compact, i5, SSD, 1TB HDD (min. v konfigurácii)</t>
  </si>
  <si>
    <t>2.2</t>
  </si>
  <si>
    <t>NVH-1101 Video client, i7, SSD (desktop/tower)</t>
  </si>
  <si>
    <t>2.5</t>
  </si>
  <si>
    <t>NVH-QUAD Quad mini display port/DVI-D output</t>
  </si>
  <si>
    <t>Monitor 1  27" Full HD LED, 1920x1080, 24/7,VGA,DVI,HDMI,DP + kabel pre pripojenie k PC (min. 2 m)</t>
  </si>
  <si>
    <t xml:space="preserve"> Monitor 2 55" Full HD LED, 1920x1080, 24/7,VGA,DVI,HDMI, kabel pre pripojenie k PC (min. 2 m)</t>
  </si>
  <si>
    <t xml:space="preserve"> Monitor 3 60" Full HD LED, 1920x1080, 24/7,VGA,DVI,HDMI,DP kabel pre pripojenie k PC (min. 2 m)</t>
  </si>
  <si>
    <t>Tabuľka č. 4 spolu</t>
  </si>
  <si>
    <t>VÝKAZ SERVIS</t>
  </si>
  <si>
    <t>Cenová tabuľka č. 5</t>
  </si>
  <si>
    <t>Spolu s DPH</t>
  </si>
  <si>
    <t>Cena za 1 hod. operatívneho servisu od 7:00 do 15:00</t>
  </si>
  <si>
    <t>Cena za 1 hod. operatívneho servisu od 15:00 do 7:00 a v sobotu</t>
  </si>
  <si>
    <t>Cena za 1 hod. operatívneho servisu vo sviatok a v nedeľu</t>
  </si>
  <si>
    <t>4.</t>
  </si>
  <si>
    <t>Servisná kontrola</t>
  </si>
  <si>
    <t>kamera</t>
  </si>
  <si>
    <t>5.</t>
  </si>
  <si>
    <t>Odborná prehliadka a odborná skúška</t>
  </si>
  <si>
    <t>6.</t>
  </si>
  <si>
    <t>Prenájom montážnej plošiny výška do 12m</t>
  </si>
  <si>
    <t>7.</t>
  </si>
  <si>
    <t>Prenájom montážnej plošiny výška  nad 12m</t>
  </si>
  <si>
    <t>Tabuľka č. 5 spolu</t>
  </si>
  <si>
    <t>VÝKAZ LOKÁLNY KAMEROVÝ SYSTÉM</t>
  </si>
  <si>
    <t>Cenová tabuľka č. 6</t>
  </si>
  <si>
    <t xml:space="preserve">Pevná IP kamera s konzolou  </t>
  </si>
  <si>
    <t xml:space="preserve">NVR Systém </t>
  </si>
  <si>
    <t xml:space="preserve">POE switch </t>
  </si>
  <si>
    <t>Monitor k NVR</t>
  </si>
  <si>
    <t>Kábel FTP</t>
  </si>
  <si>
    <t>Lišta na povrchové vedenie kabeláže 15x10mm</t>
  </si>
  <si>
    <t xml:space="preserve">Iný inštalačný materiál </t>
  </si>
  <si>
    <t>8.</t>
  </si>
  <si>
    <t>Práca (inštalácia, oživenie systému)</t>
  </si>
  <si>
    <t>9.</t>
  </si>
  <si>
    <t>Dokumentácia, zaškolenie obsluhy</t>
  </si>
  <si>
    <t>prípad</t>
  </si>
  <si>
    <t>Tabuľka č. 6 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</si>
</sst>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1]"/>
    <numFmt numFmtId="165" formatCode="[$-41B]General"/>
    <numFmt numFmtId="166" formatCode="#,##0.00&quot; &quot;[$€-401]"/>
    <numFmt numFmtId="167" formatCode="#,##0.00\ &quot;€&quot;"/>
  </numFmts>
  <fonts count="20" x14ac:knownFonts="1">
    <font>
      <sz val="11"/>
      <color indexed="8"/>
      <name val="Calibri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000000"/>
      <name val="Arial CE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b/>
      <sz val="16"/>
      <color theme="1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5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/>
  </cellStyleXfs>
  <cellXfs count="1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/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0" fillId="0" borderId="5" xfId="0" applyBorder="1" applyAlignment="1">
      <alignment horizontal="center" vertical="center" wrapText="1"/>
    </xf>
    <xf numFmtId="0" fontId="5" fillId="0" borderId="6" xfId="0" applyFont="1" applyBorder="1" applyAlignment="1">
      <alignment horizontal="left" wrapText="1"/>
    </xf>
    <xf numFmtId="165" fontId="6" fillId="0" borderId="0" xfId="1"/>
    <xf numFmtId="165" fontId="7" fillId="0" borderId="0" xfId="1" applyFont="1"/>
    <xf numFmtId="165" fontId="7" fillId="0" borderId="9" xfId="1" applyFont="1" applyBorder="1" applyAlignment="1">
      <alignment horizontal="center" vertical="center" wrapText="1"/>
    </xf>
    <xf numFmtId="165" fontId="6" fillId="0" borderId="9" xfId="1" applyBorder="1" applyAlignment="1">
      <alignment horizontal="center" vertical="center" wrapText="1"/>
    </xf>
    <xf numFmtId="165" fontId="6" fillId="0" borderId="9" xfId="1" applyBorder="1"/>
    <xf numFmtId="166" fontId="6" fillId="0" borderId="9" xfId="1" applyNumberFormat="1" applyBorder="1" applyAlignment="1">
      <alignment horizontal="center" vertical="center" wrapText="1"/>
    </xf>
    <xf numFmtId="165" fontId="6" fillId="0" borderId="0" xfId="1" applyAlignment="1">
      <alignment wrapText="1"/>
    </xf>
    <xf numFmtId="165" fontId="6" fillId="0" borderId="9" xfId="1" applyBorder="1" applyAlignment="1">
      <alignment horizontal="left" vertical="center" wrapText="1"/>
    </xf>
    <xf numFmtId="165" fontId="6" fillId="0" borderId="9" xfId="1" applyBorder="1" applyAlignment="1">
      <alignment wrapText="1"/>
    </xf>
    <xf numFmtId="165" fontId="6" fillId="0" borderId="0" xfId="1" applyAlignment="1">
      <alignment horizontal="center" vertical="center" wrapText="1"/>
    </xf>
    <xf numFmtId="166" fontId="6" fillId="0" borderId="0" xfId="1" applyNumberFormat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22" xfId="0" applyBorder="1"/>
    <xf numFmtId="0" fontId="0" fillId="0" borderId="32" xfId="0" applyBorder="1"/>
    <xf numFmtId="49" fontId="10" fillId="0" borderId="2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165" fontId="11" fillId="0" borderId="0" xfId="1" applyFont="1"/>
    <xf numFmtId="165" fontId="11" fillId="0" borderId="9" xfId="1" applyFont="1" applyBorder="1" applyAlignment="1">
      <alignment horizontal="center" vertical="center" wrapText="1"/>
    </xf>
    <xf numFmtId="0" fontId="6" fillId="0" borderId="1" xfId="0" applyFont="1" applyBorder="1"/>
    <xf numFmtId="0" fontId="16" fillId="0" borderId="1" xfId="0" applyFont="1" applyBorder="1"/>
    <xf numFmtId="0" fontId="15" fillId="0" borderId="0" xfId="0" applyFont="1" applyAlignment="1">
      <alignment wrapText="1"/>
    </xf>
    <xf numFmtId="165" fontId="6" fillId="0" borderId="8" xfId="1" applyBorder="1" applyAlignment="1">
      <alignment horizontal="center" vertical="center" wrapText="1"/>
    </xf>
    <xf numFmtId="165" fontId="6" fillId="0" borderId="34" xfId="1" applyBorder="1" applyAlignment="1">
      <alignment horizontal="center" vertical="center" wrapText="1"/>
    </xf>
    <xf numFmtId="166" fontId="11" fillId="2" borderId="9" xfId="1" applyNumberFormat="1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vertical="center"/>
    </xf>
    <xf numFmtId="0" fontId="12" fillId="3" borderId="14" xfId="0" applyFont="1" applyFill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/>
    </xf>
    <xf numFmtId="0" fontId="0" fillId="3" borderId="0" xfId="0" applyFill="1"/>
    <xf numFmtId="0" fontId="0" fillId="3" borderId="14" xfId="0" applyFill="1" applyBorder="1"/>
    <xf numFmtId="0" fontId="0" fillId="3" borderId="22" xfId="0" applyFill="1" applyBorder="1"/>
    <xf numFmtId="0" fontId="9" fillId="3" borderId="35" xfId="0" applyFont="1" applyFill="1" applyBorder="1" applyAlignment="1">
      <alignment horizontal="center" vertical="center"/>
    </xf>
    <xf numFmtId="167" fontId="9" fillId="3" borderId="10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6" fontId="6" fillId="0" borderId="9" xfId="1" applyNumberFormat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 applyProtection="1">
      <alignment horizontal="center" vertical="center" wrapText="1"/>
      <protection locked="0"/>
    </xf>
    <xf numFmtId="164" fontId="0" fillId="5" borderId="1" xfId="0" applyNumberFormat="1" applyFill="1" applyBorder="1" applyAlignment="1">
      <alignment horizontal="center" vertical="center" wrapText="1"/>
    </xf>
    <xf numFmtId="0" fontId="0" fillId="5" borderId="5" xfId="0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167" fontId="14" fillId="3" borderId="20" xfId="0" applyNumberFormat="1" applyFont="1" applyFill="1" applyBorder="1" applyAlignment="1">
      <alignment horizontal="center" vertical="center"/>
    </xf>
    <xf numFmtId="167" fontId="14" fillId="3" borderId="30" xfId="0" applyNumberFormat="1" applyFont="1" applyFill="1" applyBorder="1" applyAlignment="1">
      <alignment horizontal="center" vertical="center"/>
    </xf>
    <xf numFmtId="0" fontId="9" fillId="4" borderId="27" xfId="0" applyFont="1" applyFill="1" applyBorder="1" applyAlignment="1" applyProtection="1">
      <alignment horizontal="center" vertical="center"/>
      <protection locked="0"/>
    </xf>
    <xf numFmtId="0" fontId="9" fillId="4" borderId="28" xfId="0" applyFont="1" applyFill="1" applyBorder="1" applyAlignment="1" applyProtection="1">
      <alignment horizontal="center" vertical="center"/>
      <protection locked="0"/>
    </xf>
    <xf numFmtId="0" fontId="9" fillId="4" borderId="29" xfId="0" applyFont="1" applyFill="1" applyBorder="1" applyAlignment="1" applyProtection="1">
      <alignment horizontal="center" vertical="center"/>
      <protection locked="0"/>
    </xf>
    <xf numFmtId="0" fontId="9" fillId="4" borderId="24" xfId="0" applyFont="1" applyFill="1" applyBorder="1" applyAlignment="1" applyProtection="1">
      <alignment horizontal="center"/>
      <protection locked="0"/>
    </xf>
    <xf numFmtId="0" fontId="9" fillId="4" borderId="23" xfId="0" applyFont="1" applyFill="1" applyBorder="1" applyAlignment="1" applyProtection="1">
      <alignment horizontal="center"/>
      <protection locked="0"/>
    </xf>
    <xf numFmtId="0" fontId="9" fillId="4" borderId="1" xfId="0" applyFont="1" applyFill="1" applyBorder="1" applyAlignment="1" applyProtection="1">
      <alignment horizontal="center"/>
      <protection locked="0"/>
    </xf>
    <xf numFmtId="0" fontId="9" fillId="4" borderId="19" xfId="0" applyFont="1" applyFill="1" applyBorder="1" applyAlignment="1" applyProtection="1">
      <alignment horizontal="center"/>
      <protection locked="0"/>
    </xf>
    <xf numFmtId="0" fontId="9" fillId="4" borderId="10" xfId="0" applyFont="1" applyFill="1" applyBorder="1" applyAlignment="1" applyProtection="1">
      <alignment horizontal="center"/>
      <protection locked="0"/>
    </xf>
    <xf numFmtId="0" fontId="9" fillId="4" borderId="21" xfId="0" applyFont="1" applyFill="1" applyBorder="1" applyAlignment="1" applyProtection="1">
      <alignment horizontal="center"/>
      <protection locked="0"/>
    </xf>
    <xf numFmtId="0" fontId="9" fillId="4" borderId="26" xfId="0" applyFont="1" applyFill="1" applyBorder="1" applyAlignment="1" applyProtection="1">
      <alignment horizontal="center"/>
      <protection locked="0"/>
    </xf>
    <xf numFmtId="0" fontId="9" fillId="4" borderId="3" xfId="0" applyFont="1" applyFill="1" applyBorder="1" applyAlignment="1" applyProtection="1">
      <alignment horizontal="center"/>
      <protection locked="0"/>
    </xf>
    <xf numFmtId="0" fontId="9" fillId="4" borderId="31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9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8" fillId="3" borderId="18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7" fillId="0" borderId="0" xfId="1" applyFont="1" applyAlignment="1">
      <alignment horizontal="center" vertical="center" wrapText="1"/>
    </xf>
    <xf numFmtId="165" fontId="7" fillId="0" borderId="8" xfId="1" applyFont="1" applyBorder="1" applyAlignment="1">
      <alignment horizontal="center" vertical="center" wrapText="1"/>
    </xf>
    <xf numFmtId="165" fontId="11" fillId="2" borderId="8" xfId="1" applyFont="1" applyFill="1" applyBorder="1" applyAlignment="1">
      <alignment horizontal="center" vertical="center"/>
    </xf>
    <xf numFmtId="165" fontId="11" fillId="2" borderId="33" xfId="1" applyFont="1" applyFill="1" applyBorder="1" applyAlignment="1">
      <alignment horizontal="center" vertical="center"/>
    </xf>
    <xf numFmtId="165" fontId="11" fillId="2" borderId="34" xfId="1" applyFont="1" applyFill="1" applyBorder="1" applyAlignment="1">
      <alignment horizontal="center" vertical="center"/>
    </xf>
    <xf numFmtId="165" fontId="11" fillId="0" borderId="0" xfId="1" applyFont="1" applyAlignment="1">
      <alignment horizontal="center" vertical="center" wrapText="1"/>
    </xf>
    <xf numFmtId="165" fontId="11" fillId="0" borderId="8" xfId="1" applyFont="1" applyBorder="1" applyAlignment="1">
      <alignment horizontal="center" vertical="center" wrapText="1"/>
    </xf>
    <xf numFmtId="165" fontId="19" fillId="0" borderId="34" xfId="1" applyFont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3</xdr:row>
      <xdr:rowOff>0</xdr:rowOff>
    </xdr:from>
    <xdr:to>
      <xdr:col>2</xdr:col>
      <xdr:colOff>1303021</xdr:colOff>
      <xdr:row>3</xdr:row>
      <xdr:rowOff>385277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7127E3A2-B517-441B-91C7-69E3BA1E574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581025"/>
          <a:ext cx="1884046" cy="385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57092-9D24-44A3-B575-BBD614A38CCF}">
  <sheetPr>
    <pageSetUpPr fitToPage="1"/>
  </sheetPr>
  <dimension ref="A2:G21"/>
  <sheetViews>
    <sheetView topLeftCell="A13" workbookViewId="0">
      <selection activeCell="C15" sqref="C15"/>
    </sheetView>
  </sheetViews>
  <sheetFormatPr defaultRowHeight="15" x14ac:dyDescent="0.25"/>
  <cols>
    <col min="2" max="2" width="15" customWidth="1"/>
    <col min="3" max="3" width="33.85546875" customWidth="1"/>
    <col min="4" max="4" width="13.85546875" customWidth="1"/>
    <col min="5" max="5" width="15.140625" customWidth="1"/>
    <col min="6" max="6" width="21.28515625" customWidth="1"/>
  </cols>
  <sheetData>
    <row r="2" spans="1:6" ht="15.75" thickBot="1" x14ac:dyDescent="0.3">
      <c r="B2" s="31"/>
      <c r="C2" s="31"/>
      <c r="D2" s="31"/>
      <c r="E2" s="31"/>
      <c r="F2" s="31"/>
    </row>
    <row r="3" spans="1:6" ht="15" customHeight="1" x14ac:dyDescent="0.25">
      <c r="A3" s="30"/>
      <c r="B3" s="45"/>
      <c r="C3" s="46"/>
      <c r="D3" s="95" t="s">
        <v>0</v>
      </c>
      <c r="E3" s="95"/>
      <c r="F3" s="96"/>
    </row>
    <row r="4" spans="1:6" ht="36.75" customHeight="1" x14ac:dyDescent="0.25">
      <c r="A4" s="30"/>
      <c r="B4" s="47"/>
      <c r="C4" s="48"/>
      <c r="D4" s="97"/>
      <c r="E4" s="97"/>
      <c r="F4" s="98"/>
    </row>
    <row r="5" spans="1:6" ht="27.75" customHeight="1" x14ac:dyDescent="0.25">
      <c r="A5" s="30"/>
      <c r="B5" s="91" t="s">
        <v>1</v>
      </c>
      <c r="C5" s="92"/>
      <c r="D5" s="86"/>
      <c r="E5" s="86"/>
      <c r="F5" s="87"/>
    </row>
    <row r="6" spans="1:6" ht="28.5" customHeight="1" x14ac:dyDescent="0.25">
      <c r="A6" s="30"/>
      <c r="B6" s="91" t="s">
        <v>2</v>
      </c>
      <c r="C6" s="92"/>
      <c r="D6" s="86"/>
      <c r="E6" s="86"/>
      <c r="F6" s="87"/>
    </row>
    <row r="7" spans="1:6" ht="30" customHeight="1" x14ac:dyDescent="0.25">
      <c r="A7" s="30"/>
      <c r="B7" s="91" t="s">
        <v>3</v>
      </c>
      <c r="C7" s="92"/>
      <c r="D7" s="86"/>
      <c r="E7" s="86"/>
      <c r="F7" s="87"/>
    </row>
    <row r="8" spans="1:6" ht="28.5" customHeight="1" x14ac:dyDescent="0.25">
      <c r="A8" s="30"/>
      <c r="B8" s="91" t="s">
        <v>4</v>
      </c>
      <c r="C8" s="92"/>
      <c r="D8" s="86"/>
      <c r="E8" s="86"/>
      <c r="F8" s="87"/>
    </row>
    <row r="9" spans="1:6" ht="28.5" customHeight="1" x14ac:dyDescent="0.25">
      <c r="A9" s="30"/>
      <c r="B9" s="91" t="s">
        <v>5</v>
      </c>
      <c r="C9" s="92"/>
      <c r="D9" s="88"/>
      <c r="E9" s="89"/>
      <c r="F9" s="90"/>
    </row>
    <row r="10" spans="1:6" ht="28.5" customHeight="1" x14ac:dyDescent="0.25">
      <c r="A10" s="30"/>
      <c r="B10" s="93" t="s">
        <v>6</v>
      </c>
      <c r="C10" s="94"/>
      <c r="D10" s="88"/>
      <c r="E10" s="89"/>
      <c r="F10" s="90"/>
    </row>
    <row r="11" spans="1:6" ht="33.75" customHeight="1" thickBot="1" x14ac:dyDescent="0.3">
      <c r="A11" s="30"/>
      <c r="B11" s="91" t="s">
        <v>7</v>
      </c>
      <c r="C11" s="92"/>
      <c r="D11" s="86"/>
      <c r="E11" s="86"/>
      <c r="F11" s="87"/>
    </row>
    <row r="12" spans="1:6" ht="15.75" thickBot="1" x14ac:dyDescent="0.3">
      <c r="B12" s="32"/>
      <c r="C12" s="32"/>
      <c r="D12" s="32"/>
      <c r="E12" s="32"/>
      <c r="F12" s="32"/>
    </row>
    <row r="13" spans="1:6" ht="40.5" customHeight="1" x14ac:dyDescent="0.25">
      <c r="A13" s="30"/>
      <c r="B13" s="67" t="s">
        <v>8</v>
      </c>
      <c r="C13" s="68"/>
      <c r="D13" s="68"/>
      <c r="E13" s="68"/>
      <c r="F13" s="69"/>
    </row>
    <row r="14" spans="1:6" ht="41.25" customHeight="1" x14ac:dyDescent="0.25">
      <c r="A14" s="30"/>
      <c r="B14" s="54"/>
      <c r="C14" s="49" t="s">
        <v>9</v>
      </c>
      <c r="D14" s="49" t="s">
        <v>10</v>
      </c>
      <c r="E14" s="70" t="s">
        <v>11</v>
      </c>
      <c r="F14" s="71"/>
    </row>
    <row r="15" spans="1:6" ht="45.75" customHeight="1" thickBot="1" x14ac:dyDescent="0.3">
      <c r="A15" s="30"/>
      <c r="B15" s="50" t="s">
        <v>12</v>
      </c>
      <c r="C15" s="55">
        <f>SUM('Výkaz kamera'!G27,'Výkaz kamera'!G82,'Vykaz SW+HW'!G9,'Vykaz SW+HW'!G28,Servis!G13,'Lokálny digitálny system'!G15)</f>
        <v>0</v>
      </c>
      <c r="D15" s="55">
        <f>SUM('Výkaz kamera'!H27,'Výkaz kamera'!H82,'Vykaz SW+HW'!H9,'Vykaz SW+HW'!H28,Servis!H13,'Lokálny digitálny system'!H15)</f>
        <v>0</v>
      </c>
      <c r="E15" s="72">
        <f>SUM('Výkaz kamera'!I27,'Výkaz kamera'!I82,'Vykaz SW+HW'!I9,'Vykaz SW+HW'!I28,Servis!I13,'Lokálny digitálny system'!I15)</f>
        <v>0</v>
      </c>
      <c r="F15" s="73"/>
    </row>
    <row r="16" spans="1:6" ht="15.75" thickBot="1" x14ac:dyDescent="0.3">
      <c r="B16" s="51"/>
      <c r="C16" s="52"/>
      <c r="D16" s="52"/>
      <c r="E16" s="52"/>
      <c r="F16" s="52"/>
    </row>
    <row r="17" spans="1:7" ht="36.75" customHeight="1" thickBot="1" x14ac:dyDescent="0.3">
      <c r="A17" s="30"/>
      <c r="B17" s="74" t="s">
        <v>13</v>
      </c>
      <c r="C17" s="75"/>
      <c r="D17" s="75"/>
      <c r="E17" s="75"/>
      <c r="F17" s="76"/>
      <c r="G17" s="33"/>
    </row>
    <row r="18" spans="1:7" ht="15.75" thickBot="1" x14ac:dyDescent="0.3">
      <c r="B18" s="53"/>
      <c r="C18" s="53"/>
      <c r="D18" s="53"/>
      <c r="E18" s="53"/>
      <c r="F18" s="53"/>
    </row>
    <row r="19" spans="1:7" x14ac:dyDescent="0.25">
      <c r="A19" s="30"/>
      <c r="B19" s="83" t="s">
        <v>14</v>
      </c>
      <c r="C19" s="77"/>
      <c r="D19" s="77" t="s">
        <v>15</v>
      </c>
      <c r="E19" s="77"/>
      <c r="F19" s="78"/>
      <c r="G19" s="33"/>
    </row>
    <row r="20" spans="1:7" x14ac:dyDescent="0.25">
      <c r="A20" s="30"/>
      <c r="B20" s="84"/>
      <c r="C20" s="79"/>
      <c r="D20" s="79"/>
      <c r="E20" s="79"/>
      <c r="F20" s="80"/>
      <c r="G20" s="33"/>
    </row>
    <row r="21" spans="1:7" ht="15.75" thickBot="1" x14ac:dyDescent="0.3">
      <c r="A21" s="30"/>
      <c r="B21" s="85"/>
      <c r="C21" s="81"/>
      <c r="D21" s="81"/>
      <c r="E21" s="81"/>
      <c r="F21" s="82"/>
      <c r="G21" s="33"/>
    </row>
  </sheetData>
  <mergeCells count="21">
    <mergeCell ref="B5:C5"/>
    <mergeCell ref="D5:F5"/>
    <mergeCell ref="B6:C6"/>
    <mergeCell ref="D6:F6"/>
    <mergeCell ref="D3:F4"/>
    <mergeCell ref="D8:F8"/>
    <mergeCell ref="D11:F11"/>
    <mergeCell ref="D10:F10"/>
    <mergeCell ref="B7:C7"/>
    <mergeCell ref="B8:C8"/>
    <mergeCell ref="B11:C11"/>
    <mergeCell ref="B10:C10"/>
    <mergeCell ref="D7:F7"/>
    <mergeCell ref="B9:C9"/>
    <mergeCell ref="D9:F9"/>
    <mergeCell ref="B13:F13"/>
    <mergeCell ref="E14:F14"/>
    <mergeCell ref="E15:F15"/>
    <mergeCell ref="B17:F17"/>
    <mergeCell ref="D19:F21"/>
    <mergeCell ref="B19:C21"/>
  </mergeCells>
  <pageMargins left="0.7" right="0.7" top="0.75" bottom="0.75" header="0.3" footer="0.3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82"/>
  <sheetViews>
    <sheetView topLeftCell="A48" workbookViewId="0">
      <selection activeCell="C44" sqref="C44"/>
    </sheetView>
  </sheetViews>
  <sheetFormatPr defaultColWidth="9.140625" defaultRowHeight="15" x14ac:dyDescent="0.25"/>
  <cols>
    <col min="1" max="1" width="3.5703125" customWidth="1"/>
    <col min="2" max="2" width="4.42578125" customWidth="1"/>
    <col min="3" max="3" width="36.85546875" customWidth="1"/>
    <col min="4" max="4" width="16" customWidth="1"/>
    <col min="5" max="5" width="9.7109375" customWidth="1"/>
    <col min="6" max="6" width="16.140625" customWidth="1"/>
    <col min="7" max="7" width="18.5703125" customWidth="1"/>
    <col min="8" max="8" width="10.7109375" customWidth="1"/>
    <col min="9" max="9" width="15" customWidth="1"/>
  </cols>
  <sheetData>
    <row r="2" spans="2:9" x14ac:dyDescent="0.25">
      <c r="B2" s="99" t="s">
        <v>16</v>
      </c>
      <c r="C2" s="100"/>
      <c r="D2" s="100"/>
      <c r="E2" s="100"/>
      <c r="F2" s="100"/>
      <c r="G2" s="100"/>
      <c r="H2" s="100"/>
      <c r="I2" s="100"/>
    </row>
    <row r="3" spans="2:9" x14ac:dyDescent="0.25">
      <c r="B3" s="11" t="s">
        <v>17</v>
      </c>
    </row>
    <row r="4" spans="2:9" ht="17.25" customHeight="1" x14ac:dyDescent="0.25">
      <c r="B4" s="101"/>
      <c r="C4" s="102"/>
      <c r="D4" s="102"/>
      <c r="E4" s="102"/>
      <c r="F4" s="102"/>
      <c r="G4" s="102"/>
      <c r="H4" s="102"/>
      <c r="I4" s="103"/>
    </row>
    <row r="5" spans="2:9" ht="30" customHeight="1" x14ac:dyDescent="0.25">
      <c r="B5" s="12" t="s">
        <v>18</v>
      </c>
      <c r="C5" s="12" t="s">
        <v>19</v>
      </c>
      <c r="D5" s="2" t="s">
        <v>20</v>
      </c>
      <c r="E5" s="12" t="s">
        <v>21</v>
      </c>
      <c r="F5" s="12" t="s">
        <v>22</v>
      </c>
      <c r="G5" s="12" t="s">
        <v>23</v>
      </c>
      <c r="H5" s="12" t="s">
        <v>24</v>
      </c>
      <c r="I5" s="12" t="s">
        <v>25</v>
      </c>
    </row>
    <row r="6" spans="2:9" x14ac:dyDescent="0.25">
      <c r="B6" s="3">
        <v>1</v>
      </c>
      <c r="C6" s="4" t="s">
        <v>26</v>
      </c>
      <c r="D6" s="3">
        <v>10</v>
      </c>
      <c r="E6" s="3" t="s">
        <v>27</v>
      </c>
      <c r="F6" s="56"/>
      <c r="G6" s="5">
        <f>D6*F6</f>
        <v>0</v>
      </c>
      <c r="H6" s="5">
        <f>G6*0.2</f>
        <v>0</v>
      </c>
      <c r="I6" s="5">
        <f>G6+H6</f>
        <v>0</v>
      </c>
    </row>
    <row r="7" spans="2:9" ht="31.5" customHeight="1" x14ac:dyDescent="0.25">
      <c r="B7" s="3">
        <f t="shared" ref="B7:B25" si="0">B6+1</f>
        <v>2</v>
      </c>
      <c r="C7" s="4" t="s">
        <v>28</v>
      </c>
      <c r="D7" s="3">
        <v>50</v>
      </c>
      <c r="E7" s="3" t="s">
        <v>27</v>
      </c>
      <c r="F7" s="56"/>
      <c r="G7" s="5">
        <f t="shared" ref="G7:G26" si="1">D7*F7</f>
        <v>0</v>
      </c>
      <c r="H7" s="5">
        <f t="shared" ref="H7:H27" si="2">G7*0.2</f>
        <v>0</v>
      </c>
      <c r="I7" s="5">
        <f t="shared" ref="I7:I27" si="3">G7+H7</f>
        <v>0</v>
      </c>
    </row>
    <row r="8" spans="2:9" ht="27" customHeight="1" x14ac:dyDescent="0.25">
      <c r="B8" s="3">
        <f t="shared" si="0"/>
        <v>3</v>
      </c>
      <c r="C8" s="4" t="s">
        <v>29</v>
      </c>
      <c r="D8" s="3">
        <v>50</v>
      </c>
      <c r="E8" s="3" t="s">
        <v>27</v>
      </c>
      <c r="F8" s="56"/>
      <c r="G8" s="5">
        <f t="shared" si="1"/>
        <v>0</v>
      </c>
      <c r="H8" s="5">
        <f t="shared" si="2"/>
        <v>0</v>
      </c>
      <c r="I8" s="5">
        <f t="shared" si="3"/>
        <v>0</v>
      </c>
    </row>
    <row r="9" spans="2:9" x14ac:dyDescent="0.25">
      <c r="B9" s="3">
        <f t="shared" si="0"/>
        <v>4</v>
      </c>
      <c r="C9" s="4" t="s">
        <v>30</v>
      </c>
      <c r="D9" s="3">
        <v>30</v>
      </c>
      <c r="E9" s="3" t="s">
        <v>27</v>
      </c>
      <c r="F9" s="56"/>
      <c r="G9" s="5">
        <f t="shared" si="1"/>
        <v>0</v>
      </c>
      <c r="H9" s="5">
        <f t="shared" si="2"/>
        <v>0</v>
      </c>
      <c r="I9" s="5">
        <f t="shared" si="3"/>
        <v>0</v>
      </c>
    </row>
    <row r="10" spans="2:9" x14ac:dyDescent="0.25">
      <c r="B10" s="3">
        <f t="shared" si="0"/>
        <v>5</v>
      </c>
      <c r="C10" s="4" t="s">
        <v>31</v>
      </c>
      <c r="D10" s="3">
        <v>30</v>
      </c>
      <c r="E10" s="3" t="s">
        <v>27</v>
      </c>
      <c r="F10" s="56"/>
      <c r="G10" s="5">
        <f t="shared" si="1"/>
        <v>0</v>
      </c>
      <c r="H10" s="5">
        <f t="shared" si="2"/>
        <v>0</v>
      </c>
      <c r="I10" s="5">
        <f t="shared" si="3"/>
        <v>0</v>
      </c>
    </row>
    <row r="11" spans="2:9" x14ac:dyDescent="0.25">
      <c r="B11" s="3">
        <f t="shared" si="0"/>
        <v>6</v>
      </c>
      <c r="C11" s="4" t="s">
        <v>32</v>
      </c>
      <c r="D11" s="3">
        <v>3000</v>
      </c>
      <c r="E11" s="3" t="s">
        <v>33</v>
      </c>
      <c r="F11" s="56"/>
      <c r="G11" s="5">
        <f t="shared" si="1"/>
        <v>0</v>
      </c>
      <c r="H11" s="5">
        <f t="shared" si="2"/>
        <v>0</v>
      </c>
      <c r="I11" s="5">
        <f t="shared" si="3"/>
        <v>0</v>
      </c>
    </row>
    <row r="12" spans="2:9" x14ac:dyDescent="0.25">
      <c r="B12" s="3">
        <f t="shared" si="0"/>
        <v>7</v>
      </c>
      <c r="C12" s="4" t="s">
        <v>34</v>
      </c>
      <c r="D12" s="3">
        <v>1000</v>
      </c>
      <c r="E12" s="3" t="s">
        <v>33</v>
      </c>
      <c r="F12" s="56"/>
      <c r="G12" s="5">
        <f t="shared" si="1"/>
        <v>0</v>
      </c>
      <c r="H12" s="5">
        <f t="shared" si="2"/>
        <v>0</v>
      </c>
      <c r="I12" s="5">
        <f t="shared" si="3"/>
        <v>0</v>
      </c>
    </row>
    <row r="13" spans="2:9" x14ac:dyDescent="0.25">
      <c r="B13" s="3">
        <f>B12+1</f>
        <v>8</v>
      </c>
      <c r="C13" s="4" t="s">
        <v>35</v>
      </c>
      <c r="D13" s="3">
        <v>30</v>
      </c>
      <c r="E13" s="3" t="s">
        <v>27</v>
      </c>
      <c r="F13" s="56"/>
      <c r="G13" s="5">
        <f t="shared" si="1"/>
        <v>0</v>
      </c>
      <c r="H13" s="5">
        <f t="shared" si="2"/>
        <v>0</v>
      </c>
      <c r="I13" s="5">
        <f t="shared" si="3"/>
        <v>0</v>
      </c>
    </row>
    <row r="14" spans="2:9" x14ac:dyDescent="0.25">
      <c r="B14" s="3">
        <f t="shared" si="0"/>
        <v>9</v>
      </c>
      <c r="C14" s="4" t="s">
        <v>36</v>
      </c>
      <c r="D14" s="3">
        <v>30</v>
      </c>
      <c r="E14" s="3" t="s">
        <v>27</v>
      </c>
      <c r="F14" s="56"/>
      <c r="G14" s="5">
        <f t="shared" si="1"/>
        <v>0</v>
      </c>
      <c r="H14" s="5">
        <f t="shared" si="2"/>
        <v>0</v>
      </c>
      <c r="I14" s="5">
        <f t="shared" si="3"/>
        <v>0</v>
      </c>
    </row>
    <row r="15" spans="2:9" ht="30" x14ac:dyDescent="0.25">
      <c r="B15" s="3">
        <f t="shared" si="0"/>
        <v>10</v>
      </c>
      <c r="C15" s="4" t="s">
        <v>37</v>
      </c>
      <c r="D15" s="3">
        <v>30</v>
      </c>
      <c r="E15" s="3" t="s">
        <v>27</v>
      </c>
      <c r="F15" s="56"/>
      <c r="G15" s="5">
        <f t="shared" si="1"/>
        <v>0</v>
      </c>
      <c r="H15" s="5">
        <f t="shared" si="2"/>
        <v>0</v>
      </c>
      <c r="I15" s="5">
        <f t="shared" si="3"/>
        <v>0</v>
      </c>
    </row>
    <row r="16" spans="2:9" x14ac:dyDescent="0.25">
      <c r="B16" s="3">
        <f t="shared" si="0"/>
        <v>11</v>
      </c>
      <c r="C16" s="4" t="s">
        <v>38</v>
      </c>
      <c r="D16" s="3">
        <v>1000</v>
      </c>
      <c r="E16" s="3" t="s">
        <v>33</v>
      </c>
      <c r="F16" s="56"/>
      <c r="G16" s="5">
        <f t="shared" si="1"/>
        <v>0</v>
      </c>
      <c r="H16" s="5">
        <f t="shared" si="2"/>
        <v>0</v>
      </c>
      <c r="I16" s="5">
        <f t="shared" si="3"/>
        <v>0</v>
      </c>
    </row>
    <row r="17" spans="2:9" x14ac:dyDescent="0.25">
      <c r="B17" s="3">
        <f t="shared" si="0"/>
        <v>12</v>
      </c>
      <c r="C17" s="4" t="s">
        <v>39</v>
      </c>
      <c r="D17" s="3">
        <v>30</v>
      </c>
      <c r="E17" s="3" t="s">
        <v>27</v>
      </c>
      <c r="F17" s="56"/>
      <c r="G17" s="5">
        <f t="shared" si="1"/>
        <v>0</v>
      </c>
      <c r="H17" s="5">
        <f t="shared" si="2"/>
        <v>0</v>
      </c>
      <c r="I17" s="5">
        <f t="shared" si="3"/>
        <v>0</v>
      </c>
    </row>
    <row r="18" spans="2:9" x14ac:dyDescent="0.25">
      <c r="B18" s="3">
        <f t="shared" si="0"/>
        <v>13</v>
      </c>
      <c r="C18" s="4" t="s">
        <v>40</v>
      </c>
      <c r="D18" s="3">
        <v>1000</v>
      </c>
      <c r="E18" s="3" t="s">
        <v>33</v>
      </c>
      <c r="F18" s="56"/>
      <c r="G18" s="5">
        <f t="shared" si="1"/>
        <v>0</v>
      </c>
      <c r="H18" s="5">
        <f t="shared" si="2"/>
        <v>0</v>
      </c>
      <c r="I18" s="5">
        <f t="shared" si="3"/>
        <v>0</v>
      </c>
    </row>
    <row r="19" spans="2:9" x14ac:dyDescent="0.25">
      <c r="B19" s="3">
        <f t="shared" si="0"/>
        <v>14</v>
      </c>
      <c r="C19" s="4" t="s">
        <v>41</v>
      </c>
      <c r="D19" s="3">
        <v>30</v>
      </c>
      <c r="E19" s="3" t="s">
        <v>27</v>
      </c>
      <c r="F19" s="56"/>
      <c r="G19" s="5">
        <f t="shared" si="1"/>
        <v>0</v>
      </c>
      <c r="H19" s="5">
        <f t="shared" si="2"/>
        <v>0</v>
      </c>
      <c r="I19" s="5">
        <f t="shared" si="3"/>
        <v>0</v>
      </c>
    </row>
    <row r="20" spans="2:9" ht="30" x14ac:dyDescent="0.25">
      <c r="B20" s="3">
        <f>B19+1</f>
        <v>15</v>
      </c>
      <c r="C20" s="4" t="s">
        <v>42</v>
      </c>
      <c r="D20" s="3">
        <v>50</v>
      </c>
      <c r="E20" s="3" t="s">
        <v>27</v>
      </c>
      <c r="F20" s="56"/>
      <c r="G20" s="5">
        <f t="shared" si="1"/>
        <v>0</v>
      </c>
      <c r="H20" s="5">
        <f t="shared" si="2"/>
        <v>0</v>
      </c>
      <c r="I20" s="5">
        <f t="shared" si="3"/>
        <v>0</v>
      </c>
    </row>
    <row r="21" spans="2:9" ht="30" x14ac:dyDescent="0.25">
      <c r="B21" s="3">
        <f t="shared" si="0"/>
        <v>16</v>
      </c>
      <c r="C21" s="4" t="s">
        <v>43</v>
      </c>
      <c r="D21" s="3">
        <v>50</v>
      </c>
      <c r="E21" s="3" t="s">
        <v>27</v>
      </c>
      <c r="F21" s="56"/>
      <c r="G21" s="5">
        <f t="shared" si="1"/>
        <v>0</v>
      </c>
      <c r="H21" s="5">
        <f t="shared" si="2"/>
        <v>0</v>
      </c>
      <c r="I21" s="5">
        <f t="shared" si="3"/>
        <v>0</v>
      </c>
    </row>
    <row r="22" spans="2:9" x14ac:dyDescent="0.25">
      <c r="B22" s="3">
        <f t="shared" si="0"/>
        <v>17</v>
      </c>
      <c r="C22" s="4" t="s">
        <v>44</v>
      </c>
      <c r="D22" s="3">
        <v>30</v>
      </c>
      <c r="E22" s="3" t="s">
        <v>27</v>
      </c>
      <c r="F22" s="56"/>
      <c r="G22" s="5">
        <f t="shared" si="1"/>
        <v>0</v>
      </c>
      <c r="H22" s="5">
        <f t="shared" si="2"/>
        <v>0</v>
      </c>
      <c r="I22" s="5">
        <f t="shared" si="3"/>
        <v>0</v>
      </c>
    </row>
    <row r="23" spans="2:9" ht="27" customHeight="1" x14ac:dyDescent="0.25">
      <c r="B23" s="3">
        <f t="shared" si="0"/>
        <v>18</v>
      </c>
      <c r="C23" s="4" t="s">
        <v>45</v>
      </c>
      <c r="D23" s="3">
        <v>30</v>
      </c>
      <c r="E23" s="3" t="s">
        <v>27</v>
      </c>
      <c r="F23" s="56"/>
      <c r="G23" s="5">
        <f t="shared" si="1"/>
        <v>0</v>
      </c>
      <c r="H23" s="5">
        <f t="shared" si="2"/>
        <v>0</v>
      </c>
      <c r="I23" s="5">
        <f t="shared" si="3"/>
        <v>0</v>
      </c>
    </row>
    <row r="24" spans="2:9" ht="27" customHeight="1" x14ac:dyDescent="0.25">
      <c r="B24" s="3">
        <f t="shared" si="0"/>
        <v>19</v>
      </c>
      <c r="C24" s="9" t="s">
        <v>46</v>
      </c>
      <c r="D24" s="3">
        <v>30</v>
      </c>
      <c r="E24" s="3" t="s">
        <v>27</v>
      </c>
      <c r="F24" s="56"/>
      <c r="G24" s="5">
        <f t="shared" si="1"/>
        <v>0</v>
      </c>
      <c r="H24" s="5">
        <f t="shared" si="2"/>
        <v>0</v>
      </c>
      <c r="I24" s="5">
        <f t="shared" si="3"/>
        <v>0</v>
      </c>
    </row>
    <row r="25" spans="2:9" ht="60" x14ac:dyDescent="0.25">
      <c r="B25" s="3">
        <f t="shared" si="0"/>
        <v>20</v>
      </c>
      <c r="C25" s="10" t="s">
        <v>47</v>
      </c>
      <c r="D25" s="3">
        <v>5</v>
      </c>
      <c r="E25" s="66" t="s">
        <v>113</v>
      </c>
      <c r="F25" s="56"/>
      <c r="G25" s="5">
        <f t="shared" si="1"/>
        <v>0</v>
      </c>
      <c r="H25" s="5">
        <f t="shared" si="2"/>
        <v>0</v>
      </c>
      <c r="I25" s="5">
        <f t="shared" si="3"/>
        <v>0</v>
      </c>
    </row>
    <row r="26" spans="2:9" x14ac:dyDescent="0.25">
      <c r="B26" s="3">
        <v>21</v>
      </c>
      <c r="C26" s="18" t="s">
        <v>48</v>
      </c>
      <c r="D26" s="3">
        <v>30</v>
      </c>
      <c r="E26" s="3" t="s">
        <v>49</v>
      </c>
      <c r="F26" s="56"/>
      <c r="G26" s="5">
        <f t="shared" si="1"/>
        <v>0</v>
      </c>
      <c r="H26" s="5">
        <f t="shared" si="2"/>
        <v>0</v>
      </c>
      <c r="I26" s="5">
        <f t="shared" si="3"/>
        <v>0</v>
      </c>
    </row>
    <row r="27" spans="2:9" ht="21" customHeight="1" x14ac:dyDescent="0.25">
      <c r="B27" s="104" t="s">
        <v>50</v>
      </c>
      <c r="C27" s="105"/>
      <c r="D27" s="105"/>
      <c r="E27" s="105"/>
      <c r="F27" s="106"/>
      <c r="G27" s="35">
        <f>SUM(G6:G26)</f>
        <v>0</v>
      </c>
      <c r="H27" s="35">
        <f t="shared" si="2"/>
        <v>0</v>
      </c>
      <c r="I27" s="35">
        <f t="shared" si="3"/>
        <v>0</v>
      </c>
    </row>
    <row r="28" spans="2:9" x14ac:dyDescent="0.25">
      <c r="I28" s="6"/>
    </row>
    <row r="29" spans="2:9" x14ac:dyDescent="0.25">
      <c r="B29" s="11" t="s">
        <v>51</v>
      </c>
    </row>
    <row r="30" spans="2:9" ht="17.25" customHeight="1" x14ac:dyDescent="0.25">
      <c r="B30" s="101"/>
      <c r="C30" s="102"/>
      <c r="D30" s="102"/>
      <c r="E30" s="102"/>
      <c r="F30" s="102"/>
      <c r="G30" s="102"/>
      <c r="H30" s="102"/>
      <c r="I30" s="103"/>
    </row>
    <row r="31" spans="2:9" ht="30" x14ac:dyDescent="0.25">
      <c r="B31" s="12" t="s">
        <v>18</v>
      </c>
      <c r="C31" s="12" t="s">
        <v>19</v>
      </c>
      <c r="D31" s="12" t="s">
        <v>52</v>
      </c>
      <c r="E31" s="12" t="s">
        <v>21</v>
      </c>
      <c r="F31" s="12" t="s">
        <v>22</v>
      </c>
      <c r="G31" s="12" t="s">
        <v>23</v>
      </c>
      <c r="H31" s="12" t="s">
        <v>24</v>
      </c>
      <c r="I31" s="12" t="s">
        <v>25</v>
      </c>
    </row>
    <row r="32" spans="2:9" x14ac:dyDescent="0.25">
      <c r="B32" s="60">
        <v>1</v>
      </c>
      <c r="C32" s="62" t="s">
        <v>53</v>
      </c>
      <c r="D32" s="60">
        <v>10</v>
      </c>
      <c r="E32" s="60" t="s">
        <v>27</v>
      </c>
      <c r="F32" s="63"/>
      <c r="G32" s="64">
        <f>D32*F32</f>
        <v>0</v>
      </c>
      <c r="H32" s="64">
        <f>G32*0.2</f>
        <v>0</v>
      </c>
      <c r="I32" s="64">
        <f>G32+H32</f>
        <v>0</v>
      </c>
    </row>
    <row r="33" spans="2:9" x14ac:dyDescent="0.25">
      <c r="B33" s="61">
        <f t="shared" ref="B33:B46" si="4">B32+1</f>
        <v>2</v>
      </c>
      <c r="C33" s="62" t="s">
        <v>54</v>
      </c>
      <c r="D33" s="61">
        <v>10</v>
      </c>
      <c r="E33" s="61" t="s">
        <v>27</v>
      </c>
      <c r="F33" s="65"/>
      <c r="G33" s="64">
        <f t="shared" ref="G33:G81" si="5">D33*F33</f>
        <v>0</v>
      </c>
      <c r="H33" s="64">
        <f t="shared" ref="H33:H82" si="6">G33*0.2</f>
        <v>0</v>
      </c>
      <c r="I33" s="64">
        <f t="shared" ref="I33:I82" si="7">G33+H33</f>
        <v>0</v>
      </c>
    </row>
    <row r="34" spans="2:9" x14ac:dyDescent="0.25">
      <c r="B34" s="60">
        <f t="shared" ref="B34:B42" si="8">B33+1</f>
        <v>3</v>
      </c>
      <c r="C34" s="62" t="s">
        <v>55</v>
      </c>
      <c r="D34" s="60">
        <v>5</v>
      </c>
      <c r="E34" s="60" t="s">
        <v>27</v>
      </c>
      <c r="F34" s="63"/>
      <c r="G34" s="64">
        <f t="shared" ref="G34" si="9">D34*F34</f>
        <v>0</v>
      </c>
      <c r="H34" s="64">
        <f t="shared" ref="H34" si="10">G34*0.2</f>
        <v>0</v>
      </c>
      <c r="I34" s="64">
        <f t="shared" ref="I34" si="11">G34+H34</f>
        <v>0</v>
      </c>
    </row>
    <row r="35" spans="2:9" x14ac:dyDescent="0.25">
      <c r="B35" s="60">
        <f t="shared" si="8"/>
        <v>4</v>
      </c>
      <c r="C35" s="62" t="s">
        <v>56</v>
      </c>
      <c r="D35" s="60">
        <v>5</v>
      </c>
      <c r="E35" s="60" t="s">
        <v>27</v>
      </c>
      <c r="F35" s="63"/>
      <c r="G35" s="64">
        <f t="shared" si="5"/>
        <v>0</v>
      </c>
      <c r="H35" s="64">
        <f t="shared" si="6"/>
        <v>0</v>
      </c>
      <c r="I35" s="64">
        <f t="shared" si="7"/>
        <v>0</v>
      </c>
    </row>
    <row r="36" spans="2:9" x14ac:dyDescent="0.25">
      <c r="B36" s="60">
        <f t="shared" si="8"/>
        <v>5</v>
      </c>
      <c r="C36" s="62" t="s">
        <v>57</v>
      </c>
      <c r="D36" s="60">
        <v>5</v>
      </c>
      <c r="E36" s="60" t="s">
        <v>27</v>
      </c>
      <c r="F36" s="65"/>
      <c r="G36" s="64">
        <f t="shared" ref="G36:G39" si="12">D36*F36</f>
        <v>0</v>
      </c>
      <c r="H36" s="64">
        <f t="shared" ref="H36:H39" si="13">G36*0.2</f>
        <v>0</v>
      </c>
      <c r="I36" s="64">
        <f t="shared" ref="I36:I39" si="14">G36+H36</f>
        <v>0</v>
      </c>
    </row>
    <row r="37" spans="2:9" x14ac:dyDescent="0.25">
      <c r="B37" s="60">
        <f t="shared" si="8"/>
        <v>6</v>
      </c>
      <c r="C37" s="62" t="s">
        <v>58</v>
      </c>
      <c r="D37" s="60">
        <v>5</v>
      </c>
      <c r="E37" s="60" t="s">
        <v>27</v>
      </c>
      <c r="F37" s="65"/>
      <c r="G37" s="64">
        <f t="shared" si="12"/>
        <v>0</v>
      </c>
      <c r="H37" s="64">
        <f t="shared" si="13"/>
        <v>0</v>
      </c>
      <c r="I37" s="64">
        <f t="shared" si="14"/>
        <v>0</v>
      </c>
    </row>
    <row r="38" spans="2:9" x14ac:dyDescent="0.25">
      <c r="B38" s="60">
        <f t="shared" si="8"/>
        <v>7</v>
      </c>
      <c r="C38" s="62" t="s">
        <v>59</v>
      </c>
      <c r="D38" s="60">
        <v>5</v>
      </c>
      <c r="E38" s="60" t="s">
        <v>27</v>
      </c>
      <c r="F38" s="65"/>
      <c r="G38" s="64">
        <f t="shared" si="12"/>
        <v>0</v>
      </c>
      <c r="H38" s="64">
        <f t="shared" si="13"/>
        <v>0</v>
      </c>
      <c r="I38" s="64">
        <f t="shared" si="14"/>
        <v>0</v>
      </c>
    </row>
    <row r="39" spans="2:9" x14ac:dyDescent="0.25">
      <c r="B39" s="60">
        <f t="shared" si="8"/>
        <v>8</v>
      </c>
      <c r="C39" s="62" t="s">
        <v>60</v>
      </c>
      <c r="D39" s="60">
        <v>4</v>
      </c>
      <c r="E39" s="60" t="s">
        <v>27</v>
      </c>
      <c r="F39" s="65"/>
      <c r="G39" s="64">
        <f t="shared" si="12"/>
        <v>0</v>
      </c>
      <c r="H39" s="64">
        <f t="shared" si="13"/>
        <v>0</v>
      </c>
      <c r="I39" s="64">
        <f t="shared" si="14"/>
        <v>0</v>
      </c>
    </row>
    <row r="40" spans="2:9" x14ac:dyDescent="0.25">
      <c r="B40" s="60">
        <f t="shared" si="8"/>
        <v>9</v>
      </c>
      <c r="C40" s="62" t="s">
        <v>61</v>
      </c>
      <c r="D40" s="60">
        <v>1</v>
      </c>
      <c r="E40" s="60" t="s">
        <v>27</v>
      </c>
      <c r="F40" s="65"/>
      <c r="G40" s="64">
        <f t="shared" si="5"/>
        <v>0</v>
      </c>
      <c r="H40" s="64">
        <f t="shared" si="6"/>
        <v>0</v>
      </c>
      <c r="I40" s="64">
        <f t="shared" si="7"/>
        <v>0</v>
      </c>
    </row>
    <row r="41" spans="2:9" ht="30" x14ac:dyDescent="0.25">
      <c r="B41" s="3">
        <f t="shared" si="8"/>
        <v>10</v>
      </c>
      <c r="C41" s="4" t="s">
        <v>62</v>
      </c>
      <c r="D41" s="17">
        <v>50</v>
      </c>
      <c r="E41" s="17" t="s">
        <v>27</v>
      </c>
      <c r="F41" s="57"/>
      <c r="G41" s="5">
        <f t="shared" si="5"/>
        <v>0</v>
      </c>
      <c r="H41" s="5">
        <f t="shared" si="6"/>
        <v>0</v>
      </c>
      <c r="I41" s="5">
        <f t="shared" si="7"/>
        <v>0</v>
      </c>
    </row>
    <row r="42" spans="2:9" ht="30" x14ac:dyDescent="0.25">
      <c r="B42" s="3">
        <f t="shared" si="8"/>
        <v>11</v>
      </c>
      <c r="C42" s="4" t="s">
        <v>63</v>
      </c>
      <c r="D42" s="17">
        <v>35</v>
      </c>
      <c r="E42" s="17" t="s">
        <v>27</v>
      </c>
      <c r="F42" s="57"/>
      <c r="G42" s="5">
        <f t="shared" si="5"/>
        <v>0</v>
      </c>
      <c r="H42" s="5">
        <f t="shared" si="6"/>
        <v>0</v>
      </c>
      <c r="I42" s="5">
        <f t="shared" si="7"/>
        <v>0</v>
      </c>
    </row>
    <row r="43" spans="2:9" ht="30" x14ac:dyDescent="0.25">
      <c r="B43" s="3">
        <f t="shared" si="4"/>
        <v>12</v>
      </c>
      <c r="C43" s="4" t="s">
        <v>64</v>
      </c>
      <c r="D43" s="17">
        <v>20</v>
      </c>
      <c r="E43" s="17" t="s">
        <v>27</v>
      </c>
      <c r="F43" s="57"/>
      <c r="G43" s="5">
        <f t="shared" si="5"/>
        <v>0</v>
      </c>
      <c r="H43" s="5">
        <f t="shared" si="6"/>
        <v>0</v>
      </c>
      <c r="I43" s="5">
        <f t="shared" si="7"/>
        <v>0</v>
      </c>
    </row>
    <row r="44" spans="2:9" x14ac:dyDescent="0.25">
      <c r="B44" s="3">
        <f t="shared" si="4"/>
        <v>13</v>
      </c>
      <c r="C44" s="4" t="s">
        <v>65</v>
      </c>
      <c r="D44" s="3">
        <v>50</v>
      </c>
      <c r="E44" s="3" t="s">
        <v>27</v>
      </c>
      <c r="F44" s="56"/>
      <c r="G44" s="5">
        <f t="shared" si="5"/>
        <v>0</v>
      </c>
      <c r="H44" s="5">
        <f t="shared" si="6"/>
        <v>0</v>
      </c>
      <c r="I44" s="5">
        <f t="shared" si="7"/>
        <v>0</v>
      </c>
    </row>
    <row r="45" spans="2:9" ht="27" customHeight="1" x14ac:dyDescent="0.25">
      <c r="B45" s="3">
        <f t="shared" si="4"/>
        <v>14</v>
      </c>
      <c r="C45" s="4" t="s">
        <v>66</v>
      </c>
      <c r="D45" s="3">
        <v>65</v>
      </c>
      <c r="E45" s="3" t="s">
        <v>27</v>
      </c>
      <c r="F45" s="56"/>
      <c r="G45" s="5">
        <f t="shared" si="5"/>
        <v>0</v>
      </c>
      <c r="H45" s="5">
        <f t="shared" si="6"/>
        <v>0</v>
      </c>
      <c r="I45" s="5">
        <f t="shared" si="7"/>
        <v>0</v>
      </c>
    </row>
    <row r="46" spans="2:9" x14ac:dyDescent="0.25">
      <c r="B46" s="3">
        <f t="shared" si="4"/>
        <v>15</v>
      </c>
      <c r="C46" s="4" t="s">
        <v>67</v>
      </c>
      <c r="D46" s="3">
        <v>30</v>
      </c>
      <c r="E46" s="3" t="s">
        <v>27</v>
      </c>
      <c r="F46" s="56"/>
      <c r="G46" s="5">
        <f t="shared" si="5"/>
        <v>0</v>
      </c>
      <c r="H46" s="5">
        <f t="shared" si="6"/>
        <v>0</v>
      </c>
      <c r="I46" s="5">
        <f t="shared" si="7"/>
        <v>0</v>
      </c>
    </row>
    <row r="47" spans="2:9" x14ac:dyDescent="0.25">
      <c r="B47" s="3">
        <f t="shared" ref="B47:B81" si="15">B46+1</f>
        <v>16</v>
      </c>
      <c r="C47" s="4" t="s">
        <v>68</v>
      </c>
      <c r="D47" s="3">
        <v>30</v>
      </c>
      <c r="E47" s="3" t="s">
        <v>27</v>
      </c>
      <c r="F47" s="56"/>
      <c r="G47" s="5">
        <f t="shared" si="5"/>
        <v>0</v>
      </c>
      <c r="H47" s="5">
        <f t="shared" si="6"/>
        <v>0</v>
      </c>
      <c r="I47" s="5">
        <f t="shared" si="7"/>
        <v>0</v>
      </c>
    </row>
    <row r="48" spans="2:9" x14ac:dyDescent="0.25">
      <c r="B48" s="3">
        <f t="shared" si="15"/>
        <v>17</v>
      </c>
      <c r="C48" s="4" t="s">
        <v>69</v>
      </c>
      <c r="D48" s="3">
        <v>30</v>
      </c>
      <c r="E48" s="3" t="s">
        <v>27</v>
      </c>
      <c r="F48" s="56"/>
      <c r="G48" s="5">
        <f t="shared" si="5"/>
        <v>0</v>
      </c>
      <c r="H48" s="5">
        <f t="shared" si="6"/>
        <v>0</v>
      </c>
      <c r="I48" s="5">
        <f t="shared" si="7"/>
        <v>0</v>
      </c>
    </row>
    <row r="49" spans="2:17" x14ac:dyDescent="0.25">
      <c r="B49" s="3">
        <f t="shared" si="15"/>
        <v>18</v>
      </c>
      <c r="C49" s="4" t="s">
        <v>70</v>
      </c>
      <c r="D49" s="3">
        <v>30</v>
      </c>
      <c r="E49" s="3" t="s">
        <v>27</v>
      </c>
      <c r="F49" s="56"/>
      <c r="G49" s="5">
        <f t="shared" si="5"/>
        <v>0</v>
      </c>
      <c r="H49" s="5">
        <f t="shared" si="6"/>
        <v>0</v>
      </c>
      <c r="I49" s="5">
        <f t="shared" si="7"/>
        <v>0</v>
      </c>
    </row>
    <row r="50" spans="2:17" x14ac:dyDescent="0.25">
      <c r="B50" s="3">
        <f t="shared" si="15"/>
        <v>19</v>
      </c>
      <c r="C50" s="4" t="s">
        <v>71</v>
      </c>
      <c r="D50" s="3">
        <v>30</v>
      </c>
      <c r="E50" s="3" t="s">
        <v>27</v>
      </c>
      <c r="F50" s="56"/>
      <c r="G50" s="5">
        <f t="shared" si="5"/>
        <v>0</v>
      </c>
      <c r="H50" s="5">
        <f t="shared" si="6"/>
        <v>0</v>
      </c>
      <c r="I50" s="5">
        <f t="shared" si="7"/>
        <v>0</v>
      </c>
    </row>
    <row r="51" spans="2:17" x14ac:dyDescent="0.25">
      <c r="B51" s="3">
        <f t="shared" si="15"/>
        <v>20</v>
      </c>
      <c r="C51" s="4" t="s">
        <v>72</v>
      </c>
      <c r="D51" s="3">
        <v>30</v>
      </c>
      <c r="E51" s="3" t="s">
        <v>27</v>
      </c>
      <c r="F51" s="56"/>
      <c r="G51" s="5">
        <f t="shared" si="5"/>
        <v>0</v>
      </c>
      <c r="H51" s="5">
        <f t="shared" si="6"/>
        <v>0</v>
      </c>
      <c r="I51" s="5">
        <f t="shared" si="7"/>
        <v>0</v>
      </c>
    </row>
    <row r="52" spans="2:17" ht="60" x14ac:dyDescent="0.25">
      <c r="B52" s="3">
        <f t="shared" si="15"/>
        <v>21</v>
      </c>
      <c r="C52" s="4" t="s">
        <v>73</v>
      </c>
      <c r="D52" s="3">
        <v>30</v>
      </c>
      <c r="E52" s="3" t="s">
        <v>27</v>
      </c>
      <c r="F52" s="56"/>
      <c r="G52" s="5">
        <f t="shared" si="5"/>
        <v>0</v>
      </c>
      <c r="H52" s="5">
        <f t="shared" si="6"/>
        <v>0</v>
      </c>
      <c r="I52" s="5">
        <f t="shared" si="7"/>
        <v>0</v>
      </c>
    </row>
    <row r="53" spans="2:17" ht="75" x14ac:dyDescent="0.25">
      <c r="B53" s="3">
        <f t="shared" si="15"/>
        <v>22</v>
      </c>
      <c r="C53" s="4" t="s">
        <v>74</v>
      </c>
      <c r="D53" s="3">
        <v>30</v>
      </c>
      <c r="E53" s="3" t="s">
        <v>27</v>
      </c>
      <c r="F53" s="56"/>
      <c r="G53" s="5">
        <f t="shared" si="5"/>
        <v>0</v>
      </c>
      <c r="H53" s="5">
        <f t="shared" si="6"/>
        <v>0</v>
      </c>
      <c r="I53" s="5">
        <f t="shared" si="7"/>
        <v>0</v>
      </c>
    </row>
    <row r="54" spans="2:17" ht="60" x14ac:dyDescent="0.25">
      <c r="B54" s="3">
        <f t="shared" si="15"/>
        <v>23</v>
      </c>
      <c r="C54" s="4" t="s">
        <v>75</v>
      </c>
      <c r="D54" s="3">
        <v>20</v>
      </c>
      <c r="E54" s="3" t="s">
        <v>27</v>
      </c>
      <c r="F54" s="56"/>
      <c r="G54" s="5">
        <f t="shared" si="5"/>
        <v>0</v>
      </c>
      <c r="H54" s="5">
        <f t="shared" si="6"/>
        <v>0</v>
      </c>
      <c r="I54" s="5">
        <f t="shared" si="7"/>
        <v>0</v>
      </c>
    </row>
    <row r="55" spans="2:17" ht="75" x14ac:dyDescent="0.25">
      <c r="B55" s="3">
        <f t="shared" si="15"/>
        <v>24</v>
      </c>
      <c r="C55" s="4" t="s">
        <v>76</v>
      </c>
      <c r="D55" s="3">
        <v>20</v>
      </c>
      <c r="E55" s="3" t="s">
        <v>27</v>
      </c>
      <c r="F55" s="56"/>
      <c r="G55" s="5">
        <f t="shared" si="5"/>
        <v>0</v>
      </c>
      <c r="H55" s="5">
        <f t="shared" si="6"/>
        <v>0</v>
      </c>
      <c r="I55" s="5">
        <f t="shared" si="7"/>
        <v>0</v>
      </c>
    </row>
    <row r="56" spans="2:17" x14ac:dyDescent="0.25">
      <c r="B56" s="3">
        <f t="shared" ref="B56:B61" si="16">B55+1</f>
        <v>25</v>
      </c>
      <c r="C56" s="4" t="s">
        <v>77</v>
      </c>
      <c r="D56" s="3">
        <v>30</v>
      </c>
      <c r="E56" s="3" t="s">
        <v>27</v>
      </c>
      <c r="F56" s="56"/>
      <c r="G56" s="5">
        <f t="shared" si="5"/>
        <v>0</v>
      </c>
      <c r="H56" s="5">
        <f t="shared" si="6"/>
        <v>0</v>
      </c>
      <c r="I56" s="5">
        <f t="shared" si="7"/>
        <v>0</v>
      </c>
    </row>
    <row r="57" spans="2:17" x14ac:dyDescent="0.25">
      <c r="B57" s="3">
        <f t="shared" si="16"/>
        <v>26</v>
      </c>
      <c r="C57" s="4" t="s">
        <v>78</v>
      </c>
      <c r="D57" s="3">
        <v>30</v>
      </c>
      <c r="E57" s="3" t="s">
        <v>27</v>
      </c>
      <c r="F57" s="56"/>
      <c r="G57" s="5">
        <f t="shared" si="5"/>
        <v>0</v>
      </c>
      <c r="H57" s="5">
        <f t="shared" si="6"/>
        <v>0</v>
      </c>
      <c r="I57" s="5">
        <f t="shared" si="7"/>
        <v>0</v>
      </c>
    </row>
    <row r="58" spans="2:17" ht="60" x14ac:dyDescent="0.25">
      <c r="B58" s="3">
        <f t="shared" si="16"/>
        <v>27</v>
      </c>
      <c r="C58" s="4" t="s">
        <v>79</v>
      </c>
      <c r="D58" s="3">
        <v>10</v>
      </c>
      <c r="E58" s="3" t="s">
        <v>27</v>
      </c>
      <c r="F58" s="56"/>
      <c r="G58" s="5">
        <f t="shared" si="5"/>
        <v>0</v>
      </c>
      <c r="H58" s="5">
        <f t="shared" si="6"/>
        <v>0</v>
      </c>
      <c r="I58" s="5">
        <f t="shared" si="7"/>
        <v>0</v>
      </c>
    </row>
    <row r="59" spans="2:17" ht="75" x14ac:dyDescent="0.25">
      <c r="B59" s="3">
        <f t="shared" si="16"/>
        <v>28</v>
      </c>
      <c r="C59" s="4" t="s">
        <v>80</v>
      </c>
      <c r="D59" s="3">
        <v>5</v>
      </c>
      <c r="E59" s="3" t="s">
        <v>27</v>
      </c>
      <c r="F59" s="56"/>
      <c r="G59" s="5">
        <f t="shared" si="5"/>
        <v>0</v>
      </c>
      <c r="H59" s="5">
        <f t="shared" si="6"/>
        <v>0</v>
      </c>
      <c r="I59" s="5">
        <f t="shared" si="7"/>
        <v>0</v>
      </c>
    </row>
    <row r="60" spans="2:17" x14ac:dyDescent="0.25">
      <c r="B60" s="3">
        <f t="shared" si="16"/>
        <v>29</v>
      </c>
      <c r="C60" s="4" t="s">
        <v>81</v>
      </c>
      <c r="D60" s="3">
        <v>65</v>
      </c>
      <c r="E60" s="3" t="s">
        <v>27</v>
      </c>
      <c r="F60" s="56"/>
      <c r="G60" s="5">
        <f t="shared" si="5"/>
        <v>0</v>
      </c>
      <c r="H60" s="5">
        <f t="shared" si="6"/>
        <v>0</v>
      </c>
      <c r="I60" s="5">
        <f t="shared" si="7"/>
        <v>0</v>
      </c>
    </row>
    <row r="61" spans="2:17" x14ac:dyDescent="0.25">
      <c r="B61" s="3">
        <f t="shared" si="16"/>
        <v>30</v>
      </c>
      <c r="C61" s="4" t="s">
        <v>82</v>
      </c>
      <c r="D61" s="3">
        <v>100</v>
      </c>
      <c r="E61" s="3" t="s">
        <v>33</v>
      </c>
      <c r="F61" s="56"/>
      <c r="G61" s="5">
        <f t="shared" si="5"/>
        <v>0</v>
      </c>
      <c r="H61" s="5">
        <f t="shared" si="6"/>
        <v>0</v>
      </c>
      <c r="I61" s="5">
        <f t="shared" si="7"/>
        <v>0</v>
      </c>
      <c r="Q61" s="13"/>
    </row>
    <row r="62" spans="2:17" x14ac:dyDescent="0.25">
      <c r="B62" s="3">
        <f t="shared" si="15"/>
        <v>31</v>
      </c>
      <c r="C62" s="4" t="s">
        <v>83</v>
      </c>
      <c r="D62" s="3">
        <v>100</v>
      </c>
      <c r="E62" s="3" t="s">
        <v>33</v>
      </c>
      <c r="F62" s="56"/>
      <c r="G62" s="5">
        <f t="shared" si="5"/>
        <v>0</v>
      </c>
      <c r="H62" s="5">
        <f t="shared" si="6"/>
        <v>0</v>
      </c>
      <c r="I62" s="5">
        <f t="shared" si="7"/>
        <v>0</v>
      </c>
      <c r="Q62" s="13"/>
    </row>
    <row r="63" spans="2:17" x14ac:dyDescent="0.25">
      <c r="B63" s="3">
        <f t="shared" si="15"/>
        <v>32</v>
      </c>
      <c r="C63" s="4" t="s">
        <v>84</v>
      </c>
      <c r="D63" s="3">
        <v>30</v>
      </c>
      <c r="E63" s="3" t="s">
        <v>27</v>
      </c>
      <c r="F63" s="56"/>
      <c r="G63" s="5">
        <f t="shared" si="5"/>
        <v>0</v>
      </c>
      <c r="H63" s="5">
        <f t="shared" si="6"/>
        <v>0</v>
      </c>
      <c r="I63" s="5">
        <f t="shared" si="7"/>
        <v>0</v>
      </c>
      <c r="Q63" s="13"/>
    </row>
    <row r="64" spans="2:17" x14ac:dyDescent="0.25">
      <c r="B64" s="3">
        <f t="shared" si="15"/>
        <v>33</v>
      </c>
      <c r="C64" s="4" t="s">
        <v>85</v>
      </c>
      <c r="D64" s="3">
        <v>50</v>
      </c>
      <c r="E64" s="3" t="s">
        <v>33</v>
      </c>
      <c r="F64" s="56"/>
      <c r="G64" s="5">
        <f t="shared" si="5"/>
        <v>0</v>
      </c>
      <c r="H64" s="5">
        <f t="shared" si="6"/>
        <v>0</v>
      </c>
      <c r="I64" s="5">
        <f t="shared" si="7"/>
        <v>0</v>
      </c>
      <c r="Q64" s="13"/>
    </row>
    <row r="65" spans="2:17" x14ac:dyDescent="0.25">
      <c r="B65" s="3">
        <f t="shared" si="15"/>
        <v>34</v>
      </c>
      <c r="C65" s="4" t="s">
        <v>86</v>
      </c>
      <c r="D65" s="3">
        <v>100</v>
      </c>
      <c r="E65" s="3" t="s">
        <v>33</v>
      </c>
      <c r="F65" s="56"/>
      <c r="G65" s="5">
        <f t="shared" si="5"/>
        <v>0</v>
      </c>
      <c r="H65" s="5">
        <f t="shared" si="6"/>
        <v>0</v>
      </c>
      <c r="I65" s="5">
        <f t="shared" si="7"/>
        <v>0</v>
      </c>
      <c r="Q65" s="14"/>
    </row>
    <row r="66" spans="2:17" x14ac:dyDescent="0.25">
      <c r="B66" s="3">
        <f t="shared" si="15"/>
        <v>35</v>
      </c>
      <c r="C66" s="4" t="s">
        <v>87</v>
      </c>
      <c r="D66" s="3">
        <v>50</v>
      </c>
      <c r="E66" s="3" t="s">
        <v>27</v>
      </c>
      <c r="F66" s="56"/>
      <c r="G66" s="5">
        <f t="shared" si="5"/>
        <v>0</v>
      </c>
      <c r="H66" s="5">
        <f t="shared" si="6"/>
        <v>0</v>
      </c>
      <c r="I66" s="5">
        <f t="shared" si="7"/>
        <v>0</v>
      </c>
      <c r="Q66" s="14"/>
    </row>
    <row r="67" spans="2:17" x14ac:dyDescent="0.25">
      <c r="B67" s="3">
        <f>B66+1</f>
        <v>36</v>
      </c>
      <c r="C67" s="4" t="s">
        <v>88</v>
      </c>
      <c r="D67" s="3">
        <v>500</v>
      </c>
      <c r="E67" s="3" t="s">
        <v>33</v>
      </c>
      <c r="F67" s="56"/>
      <c r="G67" s="5">
        <f t="shared" si="5"/>
        <v>0</v>
      </c>
      <c r="H67" s="5">
        <f t="shared" si="6"/>
        <v>0</v>
      </c>
      <c r="I67" s="5">
        <f t="shared" si="7"/>
        <v>0</v>
      </c>
    </row>
    <row r="68" spans="2:17" x14ac:dyDescent="0.25">
      <c r="B68" s="3">
        <f t="shared" si="15"/>
        <v>37</v>
      </c>
      <c r="C68" s="4" t="s">
        <v>89</v>
      </c>
      <c r="D68" s="3">
        <v>500</v>
      </c>
      <c r="E68" s="3" t="s">
        <v>33</v>
      </c>
      <c r="F68" s="56"/>
      <c r="G68" s="5">
        <f t="shared" si="5"/>
        <v>0</v>
      </c>
      <c r="H68" s="5">
        <f t="shared" si="6"/>
        <v>0</v>
      </c>
      <c r="I68" s="5">
        <f t="shared" si="7"/>
        <v>0</v>
      </c>
    </row>
    <row r="69" spans="2:17" ht="30" x14ac:dyDescent="0.25">
      <c r="B69" s="3">
        <f t="shared" si="15"/>
        <v>38</v>
      </c>
      <c r="C69" s="15" t="s">
        <v>90</v>
      </c>
      <c r="D69" s="3">
        <v>1000</v>
      </c>
      <c r="E69" s="3" t="s">
        <v>33</v>
      </c>
      <c r="F69" s="56"/>
      <c r="G69" s="5">
        <f t="shared" si="5"/>
        <v>0</v>
      </c>
      <c r="H69" s="5">
        <f t="shared" si="6"/>
        <v>0</v>
      </c>
      <c r="I69" s="5">
        <f t="shared" si="7"/>
        <v>0</v>
      </c>
    </row>
    <row r="70" spans="2:17" ht="30" x14ac:dyDescent="0.25">
      <c r="B70" s="3">
        <f t="shared" si="15"/>
        <v>39</v>
      </c>
      <c r="C70" s="15" t="s">
        <v>91</v>
      </c>
      <c r="D70" s="3">
        <v>1000</v>
      </c>
      <c r="E70" s="3" t="s">
        <v>33</v>
      </c>
      <c r="F70" s="56"/>
      <c r="G70" s="5">
        <f t="shared" si="5"/>
        <v>0</v>
      </c>
      <c r="H70" s="5">
        <f t="shared" si="6"/>
        <v>0</v>
      </c>
      <c r="I70" s="5">
        <f t="shared" si="7"/>
        <v>0</v>
      </c>
    </row>
    <row r="71" spans="2:17" x14ac:dyDescent="0.25">
      <c r="B71" s="3">
        <f t="shared" si="15"/>
        <v>40</v>
      </c>
      <c r="C71" s="15" t="s">
        <v>92</v>
      </c>
      <c r="D71" s="3">
        <v>250</v>
      </c>
      <c r="E71" s="3" t="s">
        <v>33</v>
      </c>
      <c r="F71" s="56"/>
      <c r="G71" s="5">
        <f t="shared" si="5"/>
        <v>0</v>
      </c>
      <c r="H71" s="5">
        <f t="shared" si="6"/>
        <v>0</v>
      </c>
      <c r="I71" s="5">
        <f t="shared" si="7"/>
        <v>0</v>
      </c>
    </row>
    <row r="72" spans="2:17" x14ac:dyDescent="0.25">
      <c r="B72" s="3">
        <f t="shared" si="15"/>
        <v>41</v>
      </c>
      <c r="C72" s="15" t="s">
        <v>93</v>
      </c>
      <c r="D72" s="3">
        <v>250</v>
      </c>
      <c r="E72" s="3" t="s">
        <v>33</v>
      </c>
      <c r="F72" s="56"/>
      <c r="G72" s="5">
        <f t="shared" si="5"/>
        <v>0</v>
      </c>
      <c r="H72" s="5">
        <f t="shared" si="6"/>
        <v>0</v>
      </c>
      <c r="I72" s="5">
        <f t="shared" si="7"/>
        <v>0</v>
      </c>
    </row>
    <row r="73" spans="2:17" x14ac:dyDescent="0.25">
      <c r="B73" s="3">
        <f t="shared" si="15"/>
        <v>42</v>
      </c>
      <c r="C73" s="16" t="s">
        <v>94</v>
      </c>
      <c r="D73" s="3">
        <v>100</v>
      </c>
      <c r="E73" s="3" t="s">
        <v>27</v>
      </c>
      <c r="F73" s="56"/>
      <c r="G73" s="5">
        <f t="shared" si="5"/>
        <v>0</v>
      </c>
      <c r="H73" s="5">
        <f t="shared" si="6"/>
        <v>0</v>
      </c>
      <c r="I73" s="5">
        <f t="shared" si="7"/>
        <v>0</v>
      </c>
    </row>
    <row r="74" spans="2:17" ht="30" x14ac:dyDescent="0.25">
      <c r="B74" s="3">
        <f t="shared" si="15"/>
        <v>43</v>
      </c>
      <c r="C74" s="4" t="s">
        <v>95</v>
      </c>
      <c r="D74" s="3">
        <v>30</v>
      </c>
      <c r="E74" s="3" t="s">
        <v>27</v>
      </c>
      <c r="F74" s="56"/>
      <c r="G74" s="5">
        <f t="shared" si="5"/>
        <v>0</v>
      </c>
      <c r="H74" s="5">
        <f t="shared" si="6"/>
        <v>0</v>
      </c>
      <c r="I74" s="5">
        <f t="shared" si="7"/>
        <v>0</v>
      </c>
    </row>
    <row r="75" spans="2:17" ht="30" x14ac:dyDescent="0.25">
      <c r="B75" s="3">
        <f t="shared" si="15"/>
        <v>44</v>
      </c>
      <c r="C75" s="4" t="s">
        <v>96</v>
      </c>
      <c r="D75" s="3">
        <v>30</v>
      </c>
      <c r="E75" s="3" t="s">
        <v>27</v>
      </c>
      <c r="F75" s="56"/>
      <c r="G75" s="5">
        <f t="shared" si="5"/>
        <v>0</v>
      </c>
      <c r="H75" s="5">
        <f t="shared" si="6"/>
        <v>0</v>
      </c>
      <c r="I75" s="5">
        <f t="shared" si="7"/>
        <v>0</v>
      </c>
    </row>
    <row r="76" spans="2:17" ht="30" x14ac:dyDescent="0.25">
      <c r="B76" s="3">
        <f t="shared" si="15"/>
        <v>45</v>
      </c>
      <c r="C76" s="4" t="s">
        <v>97</v>
      </c>
      <c r="D76" s="3">
        <v>100</v>
      </c>
      <c r="E76" s="3" t="s">
        <v>27</v>
      </c>
      <c r="F76" s="56"/>
      <c r="G76" s="5">
        <f t="shared" si="5"/>
        <v>0</v>
      </c>
      <c r="H76" s="5">
        <f t="shared" si="6"/>
        <v>0</v>
      </c>
      <c r="I76" s="5">
        <f t="shared" si="7"/>
        <v>0</v>
      </c>
    </row>
    <row r="77" spans="2:17" x14ac:dyDescent="0.25">
      <c r="B77" s="3">
        <f t="shared" si="15"/>
        <v>46</v>
      </c>
      <c r="C77" s="4" t="s">
        <v>98</v>
      </c>
      <c r="D77" s="3">
        <v>1000</v>
      </c>
      <c r="E77" s="3" t="s">
        <v>33</v>
      </c>
      <c r="F77" s="56"/>
      <c r="G77" s="5">
        <f t="shared" si="5"/>
        <v>0</v>
      </c>
      <c r="H77" s="5">
        <f t="shared" si="6"/>
        <v>0</v>
      </c>
      <c r="I77" s="5">
        <f t="shared" si="7"/>
        <v>0</v>
      </c>
    </row>
    <row r="78" spans="2:17" ht="30" x14ac:dyDescent="0.25">
      <c r="B78" s="3">
        <f t="shared" si="15"/>
        <v>47</v>
      </c>
      <c r="C78" s="4" t="s">
        <v>42</v>
      </c>
      <c r="D78" s="3">
        <v>50</v>
      </c>
      <c r="E78" s="3" t="s">
        <v>27</v>
      </c>
      <c r="F78" s="56"/>
      <c r="G78" s="5">
        <f t="shared" si="5"/>
        <v>0</v>
      </c>
      <c r="H78" s="5">
        <f t="shared" si="6"/>
        <v>0</v>
      </c>
      <c r="I78" s="5">
        <f t="shared" si="7"/>
        <v>0</v>
      </c>
    </row>
    <row r="79" spans="2:17" x14ac:dyDescent="0.25">
      <c r="B79" s="3">
        <f t="shared" si="15"/>
        <v>48</v>
      </c>
      <c r="C79" s="10" t="s">
        <v>99</v>
      </c>
      <c r="D79" s="3">
        <v>100</v>
      </c>
      <c r="E79" s="3" t="s">
        <v>33</v>
      </c>
      <c r="F79" s="56"/>
      <c r="G79" s="5">
        <f t="shared" si="5"/>
        <v>0</v>
      </c>
      <c r="H79" s="5">
        <f t="shared" si="6"/>
        <v>0</v>
      </c>
      <c r="I79" s="5">
        <f t="shared" si="7"/>
        <v>0</v>
      </c>
    </row>
    <row r="80" spans="2:17" ht="30" x14ac:dyDescent="0.25">
      <c r="B80" s="3">
        <f t="shared" si="15"/>
        <v>49</v>
      </c>
      <c r="C80" s="10" t="s">
        <v>100</v>
      </c>
      <c r="D80" s="3">
        <v>100</v>
      </c>
      <c r="E80" s="3" t="s">
        <v>27</v>
      </c>
      <c r="F80" s="56"/>
      <c r="G80" s="5">
        <f t="shared" si="5"/>
        <v>0</v>
      </c>
      <c r="H80" s="5">
        <f t="shared" si="6"/>
        <v>0</v>
      </c>
      <c r="I80" s="5">
        <f t="shared" si="7"/>
        <v>0</v>
      </c>
    </row>
    <row r="81" spans="2:9" x14ac:dyDescent="0.25">
      <c r="B81" s="3">
        <f t="shared" si="15"/>
        <v>50</v>
      </c>
      <c r="C81" s="10" t="s">
        <v>101</v>
      </c>
      <c r="D81" s="3">
        <v>100</v>
      </c>
      <c r="E81" s="3" t="s">
        <v>27</v>
      </c>
      <c r="F81" s="56"/>
      <c r="G81" s="5">
        <f t="shared" si="5"/>
        <v>0</v>
      </c>
      <c r="H81" s="5">
        <f t="shared" si="6"/>
        <v>0</v>
      </c>
      <c r="I81" s="5">
        <f t="shared" si="7"/>
        <v>0</v>
      </c>
    </row>
    <row r="82" spans="2:9" ht="28.5" customHeight="1" x14ac:dyDescent="0.25">
      <c r="B82" s="104" t="s">
        <v>102</v>
      </c>
      <c r="C82" s="105"/>
      <c r="D82" s="105"/>
      <c r="E82" s="105"/>
      <c r="F82" s="106"/>
      <c r="G82" s="35">
        <f>SUM(G32:G81)</f>
        <v>0</v>
      </c>
      <c r="H82" s="35">
        <f t="shared" si="6"/>
        <v>0</v>
      </c>
      <c r="I82" s="35">
        <f t="shared" si="7"/>
        <v>0</v>
      </c>
    </row>
  </sheetData>
  <mergeCells count="5">
    <mergeCell ref="B2:I2"/>
    <mergeCell ref="B4:I4"/>
    <mergeCell ref="B30:I30"/>
    <mergeCell ref="B27:F27"/>
    <mergeCell ref="B82:F82"/>
  </mergeCells>
  <phoneticPr fontId="0" type="noConversion"/>
  <pageMargins left="0.31496062992125984" right="0.31496062992125984" top="0.78740157480314965" bottom="0.78740157480314965" header="0.31496062992125984" footer="0.31496062992125984"/>
  <pageSetup paperSize="9" scale="8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28"/>
  <sheetViews>
    <sheetView topLeftCell="A7" workbookViewId="0">
      <selection activeCell="F26" sqref="F26"/>
    </sheetView>
  </sheetViews>
  <sheetFormatPr defaultRowHeight="15" x14ac:dyDescent="0.25"/>
  <cols>
    <col min="1" max="1" width="3.5703125" customWidth="1"/>
    <col min="2" max="2" width="4.42578125" customWidth="1"/>
    <col min="3" max="3" width="44.7109375" customWidth="1"/>
    <col min="4" max="4" width="17.28515625" customWidth="1"/>
    <col min="5" max="5" width="9.7109375" customWidth="1"/>
    <col min="6" max="7" width="11.140625" customWidth="1"/>
    <col min="8" max="8" width="11.5703125" customWidth="1"/>
    <col min="9" max="9" width="15" customWidth="1"/>
    <col min="10" max="11" width="10.28515625" bestFit="1" customWidth="1"/>
  </cols>
  <sheetData>
    <row r="2" spans="2:11" x14ac:dyDescent="0.25">
      <c r="B2" s="113" t="s">
        <v>103</v>
      </c>
      <c r="C2" s="100"/>
      <c r="D2" s="100"/>
      <c r="E2" s="100"/>
      <c r="F2" s="100"/>
      <c r="G2" s="100"/>
      <c r="H2" s="100"/>
      <c r="I2" s="100"/>
    </row>
    <row r="3" spans="2:11" x14ac:dyDescent="0.25">
      <c r="B3" s="1" t="s">
        <v>104</v>
      </c>
    </row>
    <row r="4" spans="2:11" ht="17.25" customHeight="1" x14ac:dyDescent="0.25">
      <c r="B4" s="114" t="s">
        <v>105</v>
      </c>
      <c r="C4" s="115"/>
      <c r="D4" s="115"/>
      <c r="E4" s="115"/>
      <c r="F4" s="115"/>
      <c r="G4" s="115"/>
      <c r="H4" s="115"/>
      <c r="I4" s="116"/>
    </row>
    <row r="5" spans="2:11" ht="38.25" x14ac:dyDescent="0.25"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12" t="s">
        <v>23</v>
      </c>
      <c r="H5" s="2" t="s">
        <v>24</v>
      </c>
      <c r="I5" s="2" t="s">
        <v>106</v>
      </c>
    </row>
    <row r="6" spans="2:11" x14ac:dyDescent="0.25">
      <c r="B6" s="3" t="s">
        <v>107</v>
      </c>
      <c r="C6" s="4" t="s">
        <v>108</v>
      </c>
      <c r="D6" s="3">
        <v>1</v>
      </c>
      <c r="E6" s="3" t="s">
        <v>27</v>
      </c>
      <c r="F6" s="58"/>
      <c r="G6" s="5">
        <f>D6*F6</f>
        <v>0</v>
      </c>
      <c r="H6" s="5">
        <f>G6*0.2</f>
        <v>0</v>
      </c>
      <c r="I6" s="5">
        <f>G6+H6</f>
        <v>0</v>
      </c>
    </row>
    <row r="7" spans="2:11" x14ac:dyDescent="0.25">
      <c r="B7" s="3" t="s">
        <v>109</v>
      </c>
      <c r="C7" s="4" t="s">
        <v>110</v>
      </c>
      <c r="D7" s="3">
        <v>10</v>
      </c>
      <c r="E7" s="3" t="s">
        <v>27</v>
      </c>
      <c r="F7" s="58"/>
      <c r="G7" s="5">
        <f t="shared" ref="G7:G8" si="0">D7*F7</f>
        <v>0</v>
      </c>
      <c r="H7" s="5">
        <f t="shared" ref="H7:H9" si="1">G7*0.2</f>
        <v>0</v>
      </c>
      <c r="I7" s="5">
        <f t="shared" ref="I7:I9" si="2">G7+H7</f>
        <v>0</v>
      </c>
    </row>
    <row r="8" spans="2:11" x14ac:dyDescent="0.25">
      <c r="B8" s="3" t="s">
        <v>111</v>
      </c>
      <c r="C8" s="4" t="s">
        <v>112</v>
      </c>
      <c r="D8" s="3">
        <v>100</v>
      </c>
      <c r="E8" s="3" t="s">
        <v>113</v>
      </c>
      <c r="F8" s="58"/>
      <c r="G8" s="5">
        <f t="shared" si="0"/>
        <v>0</v>
      </c>
      <c r="H8" s="5">
        <f t="shared" si="1"/>
        <v>0</v>
      </c>
      <c r="I8" s="5">
        <f t="shared" si="2"/>
        <v>0</v>
      </c>
    </row>
    <row r="9" spans="2:11" ht="15" customHeight="1" x14ac:dyDescent="0.25">
      <c r="B9" s="110" t="s">
        <v>114</v>
      </c>
      <c r="C9" s="111"/>
      <c r="D9" s="111"/>
      <c r="E9" s="111"/>
      <c r="F9" s="112"/>
      <c r="G9" s="35">
        <f>SUM(G6:G8)</f>
        <v>0</v>
      </c>
      <c r="H9" s="35">
        <f t="shared" si="1"/>
        <v>0</v>
      </c>
      <c r="I9" s="35">
        <f t="shared" si="2"/>
        <v>0</v>
      </c>
    </row>
    <row r="11" spans="2:11" x14ac:dyDescent="0.25">
      <c r="B11" s="1" t="s">
        <v>115</v>
      </c>
    </row>
    <row r="12" spans="2:11" x14ac:dyDescent="0.25">
      <c r="B12" s="117" t="s">
        <v>116</v>
      </c>
      <c r="C12" s="118"/>
      <c r="D12" s="118"/>
      <c r="E12" s="118"/>
      <c r="F12" s="118"/>
      <c r="G12" s="118"/>
      <c r="H12" s="118"/>
      <c r="I12" s="119"/>
    </row>
    <row r="13" spans="2:11" ht="38.25" x14ac:dyDescent="0.25">
      <c r="B13" s="2" t="s">
        <v>18</v>
      </c>
      <c r="C13" s="2" t="s">
        <v>19</v>
      </c>
      <c r="D13" s="2" t="s">
        <v>20</v>
      </c>
      <c r="E13" s="2" t="s">
        <v>21</v>
      </c>
      <c r="F13" s="2" t="s">
        <v>22</v>
      </c>
      <c r="G13" s="12" t="s">
        <v>23</v>
      </c>
      <c r="H13" s="2" t="s">
        <v>24</v>
      </c>
      <c r="I13" s="2" t="s">
        <v>106</v>
      </c>
      <c r="K13" s="6"/>
    </row>
    <row r="14" spans="2:11" x14ac:dyDescent="0.25">
      <c r="B14" s="34" t="s">
        <v>107</v>
      </c>
      <c r="C14" s="120" t="s">
        <v>117</v>
      </c>
      <c r="D14" s="120"/>
      <c r="E14" s="120"/>
      <c r="F14" s="120"/>
      <c r="G14" s="120"/>
      <c r="H14" s="120"/>
      <c r="I14" s="121"/>
    </row>
    <row r="15" spans="2:11" ht="30" x14ac:dyDescent="0.25">
      <c r="B15" s="7" t="s">
        <v>118</v>
      </c>
      <c r="C15" s="4" t="s">
        <v>119</v>
      </c>
      <c r="D15" s="3">
        <v>1</v>
      </c>
      <c r="E15" s="3" t="s">
        <v>27</v>
      </c>
      <c r="F15" s="58"/>
      <c r="G15" s="5">
        <f>D15*F15</f>
        <v>0</v>
      </c>
      <c r="H15" s="5">
        <f>G15*0.2</f>
        <v>0</v>
      </c>
      <c r="I15" s="5">
        <f>G15+H15</f>
        <v>0</v>
      </c>
    </row>
    <row r="16" spans="2:11" ht="30" x14ac:dyDescent="0.25">
      <c r="B16" s="7" t="s">
        <v>120</v>
      </c>
      <c r="C16" s="4" t="s">
        <v>121</v>
      </c>
      <c r="D16" s="3">
        <v>1</v>
      </c>
      <c r="E16" s="3" t="s">
        <v>27</v>
      </c>
      <c r="F16" s="58"/>
      <c r="G16" s="5">
        <f t="shared" ref="G16:G20" si="3">D16*F16</f>
        <v>0</v>
      </c>
      <c r="H16" s="5">
        <f t="shared" ref="H16:H20" si="4">G16*0.2</f>
        <v>0</v>
      </c>
      <c r="I16" s="5">
        <f t="shared" ref="I16:I20" si="5">G16+H16</f>
        <v>0</v>
      </c>
    </row>
    <row r="17" spans="2:9" x14ac:dyDescent="0.25">
      <c r="B17" s="7" t="s">
        <v>122</v>
      </c>
      <c r="C17" s="4" t="s">
        <v>123</v>
      </c>
      <c r="D17" s="3">
        <v>4</v>
      </c>
      <c r="E17" s="3" t="s">
        <v>27</v>
      </c>
      <c r="F17" s="58"/>
      <c r="G17" s="5">
        <f t="shared" si="3"/>
        <v>0</v>
      </c>
      <c r="H17" s="5">
        <f t="shared" si="4"/>
        <v>0</v>
      </c>
      <c r="I17" s="5">
        <f t="shared" si="5"/>
        <v>0</v>
      </c>
    </row>
    <row r="18" spans="2:9" ht="60" x14ac:dyDescent="0.25">
      <c r="B18" s="7" t="s">
        <v>124</v>
      </c>
      <c r="C18" s="4" t="s">
        <v>125</v>
      </c>
      <c r="D18" s="3">
        <v>16</v>
      </c>
      <c r="E18" s="3" t="s">
        <v>27</v>
      </c>
      <c r="F18" s="58"/>
      <c r="G18" s="5">
        <f t="shared" si="3"/>
        <v>0</v>
      </c>
      <c r="H18" s="5">
        <f t="shared" si="4"/>
        <v>0</v>
      </c>
      <c r="I18" s="5">
        <f t="shared" si="5"/>
        <v>0</v>
      </c>
    </row>
    <row r="19" spans="2:9" ht="60" x14ac:dyDescent="0.25">
      <c r="B19" s="7" t="s">
        <v>126</v>
      </c>
      <c r="C19" s="4" t="s">
        <v>127</v>
      </c>
      <c r="D19" s="3">
        <v>16</v>
      </c>
      <c r="E19" s="3" t="s">
        <v>27</v>
      </c>
      <c r="F19" s="58"/>
      <c r="G19" s="5">
        <f t="shared" si="3"/>
        <v>0</v>
      </c>
      <c r="H19" s="5">
        <f t="shared" si="4"/>
        <v>0</v>
      </c>
      <c r="I19" s="5">
        <f t="shared" si="5"/>
        <v>0</v>
      </c>
    </row>
    <row r="20" spans="2:9" ht="60" x14ac:dyDescent="0.25">
      <c r="B20" s="7" t="s">
        <v>128</v>
      </c>
      <c r="C20" s="4" t="s">
        <v>129</v>
      </c>
      <c r="D20" s="3">
        <v>8</v>
      </c>
      <c r="E20" s="3" t="s">
        <v>27</v>
      </c>
      <c r="F20" s="58"/>
      <c r="G20" s="5">
        <f t="shared" si="3"/>
        <v>0</v>
      </c>
      <c r="H20" s="5">
        <f t="shared" si="4"/>
        <v>0</v>
      </c>
      <c r="I20" s="5">
        <f t="shared" si="5"/>
        <v>0</v>
      </c>
    </row>
    <row r="21" spans="2:9" x14ac:dyDescent="0.25">
      <c r="B21" s="3" t="s">
        <v>109</v>
      </c>
      <c r="C21" s="107" t="s">
        <v>130</v>
      </c>
      <c r="D21" s="108"/>
      <c r="E21" s="108"/>
      <c r="F21" s="108"/>
      <c r="G21" s="108"/>
      <c r="H21" s="108"/>
      <c r="I21" s="109"/>
    </row>
    <row r="22" spans="2:9" ht="30" x14ac:dyDescent="0.25">
      <c r="B22" s="7" t="s">
        <v>131</v>
      </c>
      <c r="C22" s="4" t="s">
        <v>132</v>
      </c>
      <c r="D22" s="3">
        <v>2</v>
      </c>
      <c r="E22" s="3" t="s">
        <v>27</v>
      </c>
      <c r="F22" s="58"/>
      <c r="G22" s="5">
        <f>D22*F22</f>
        <v>0</v>
      </c>
      <c r="H22" s="5">
        <f>G22*0.2</f>
        <v>0</v>
      </c>
      <c r="I22" s="5">
        <f>G22+H22</f>
        <v>0</v>
      </c>
    </row>
    <row r="23" spans="2:9" x14ac:dyDescent="0.25">
      <c r="B23" s="7" t="s">
        <v>133</v>
      </c>
      <c r="C23" s="4" t="s">
        <v>134</v>
      </c>
      <c r="D23" s="3">
        <v>8</v>
      </c>
      <c r="E23" s="3" t="s">
        <v>27</v>
      </c>
      <c r="F23" s="58"/>
      <c r="G23" s="5">
        <f t="shared" ref="G23:G27" si="6">D23*F23</f>
        <v>0</v>
      </c>
      <c r="H23" s="5">
        <f t="shared" ref="H23:H28" si="7">G23*0.2</f>
        <v>0</v>
      </c>
      <c r="I23" s="5">
        <f t="shared" ref="I23:I28" si="8">G23+H23</f>
        <v>0</v>
      </c>
    </row>
    <row r="24" spans="2:9" ht="30" x14ac:dyDescent="0.25">
      <c r="B24" s="7" t="s">
        <v>135</v>
      </c>
      <c r="C24" s="4" t="s">
        <v>136</v>
      </c>
      <c r="D24" s="3">
        <v>8</v>
      </c>
      <c r="E24" s="3" t="s">
        <v>27</v>
      </c>
      <c r="F24" s="58"/>
      <c r="G24" s="5">
        <f t="shared" si="6"/>
        <v>0</v>
      </c>
      <c r="H24" s="5">
        <f t="shared" si="7"/>
        <v>0</v>
      </c>
      <c r="I24" s="5">
        <f t="shared" si="8"/>
        <v>0</v>
      </c>
    </row>
    <row r="25" spans="2:9" ht="45" x14ac:dyDescent="0.25">
      <c r="B25" s="3">
        <v>3</v>
      </c>
      <c r="C25" s="4" t="s">
        <v>137</v>
      </c>
      <c r="D25" s="3">
        <v>16</v>
      </c>
      <c r="E25" s="3" t="s">
        <v>27</v>
      </c>
      <c r="F25" s="58"/>
      <c r="G25" s="5">
        <f t="shared" si="6"/>
        <v>0</v>
      </c>
      <c r="H25" s="5">
        <f t="shared" si="7"/>
        <v>0</v>
      </c>
      <c r="I25" s="5">
        <f t="shared" si="8"/>
        <v>0</v>
      </c>
    </row>
    <row r="26" spans="2:9" ht="45" x14ac:dyDescent="0.25">
      <c r="B26" s="3">
        <v>4</v>
      </c>
      <c r="C26" s="4" t="s">
        <v>138</v>
      </c>
      <c r="D26" s="3">
        <v>6</v>
      </c>
      <c r="E26" s="3" t="s">
        <v>27</v>
      </c>
      <c r="F26" s="58"/>
      <c r="G26" s="5">
        <f t="shared" ref="G26" si="9">D26*F26</f>
        <v>0</v>
      </c>
      <c r="H26" s="5">
        <f t="shared" ref="H26" si="10">G26*0.2</f>
        <v>0</v>
      </c>
      <c r="I26" s="5">
        <f t="shared" ref="I26" si="11">G26+H26</f>
        <v>0</v>
      </c>
    </row>
    <row r="27" spans="2:9" ht="45" x14ac:dyDescent="0.25">
      <c r="B27" s="3">
        <v>4</v>
      </c>
      <c r="C27" s="4" t="s">
        <v>139</v>
      </c>
      <c r="D27" s="3">
        <v>6</v>
      </c>
      <c r="E27" s="3" t="s">
        <v>27</v>
      </c>
      <c r="F27" s="58"/>
      <c r="G27" s="5">
        <f t="shared" si="6"/>
        <v>0</v>
      </c>
      <c r="H27" s="5">
        <f t="shared" si="7"/>
        <v>0</v>
      </c>
      <c r="I27" s="5">
        <f t="shared" si="8"/>
        <v>0</v>
      </c>
    </row>
    <row r="28" spans="2:9" ht="15" customHeight="1" x14ac:dyDescent="0.25">
      <c r="B28" s="110" t="s">
        <v>140</v>
      </c>
      <c r="C28" s="111"/>
      <c r="D28" s="111"/>
      <c r="E28" s="111"/>
      <c r="F28" s="112"/>
      <c r="G28" s="35">
        <f>SUM(G15:G20,G22:G27)</f>
        <v>0</v>
      </c>
      <c r="H28" s="35">
        <f t="shared" si="7"/>
        <v>0</v>
      </c>
      <c r="I28" s="35">
        <f t="shared" si="8"/>
        <v>0</v>
      </c>
    </row>
  </sheetData>
  <mergeCells count="7">
    <mergeCell ref="C21:I21"/>
    <mergeCell ref="B9:F9"/>
    <mergeCell ref="B28:F28"/>
    <mergeCell ref="B2:I2"/>
    <mergeCell ref="B4:I4"/>
    <mergeCell ref="B12:I12"/>
    <mergeCell ref="C14:I14"/>
  </mergeCells>
  <phoneticPr fontId="0" type="noConversion"/>
  <pageMargins left="0.11811023622047245" right="0.11811023622047245" top="0.78740157480314965" bottom="0.78740157480314965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"/>
  <sheetViews>
    <sheetView topLeftCell="A13" workbookViewId="0">
      <selection activeCell="E31" sqref="E31"/>
    </sheetView>
  </sheetViews>
  <sheetFormatPr defaultRowHeight="15" x14ac:dyDescent="0.25"/>
  <cols>
    <col min="1" max="1" width="3.5703125" customWidth="1"/>
    <col min="2" max="2" width="4.42578125" customWidth="1"/>
    <col min="3" max="3" width="49.42578125" customWidth="1"/>
    <col min="4" max="4" width="15.7109375" customWidth="1"/>
    <col min="5" max="5" width="9.7109375" customWidth="1"/>
    <col min="6" max="8" width="11.140625" customWidth="1"/>
    <col min="9" max="9" width="11.5703125" customWidth="1"/>
    <col min="10" max="11" width="10.28515625" bestFit="1" customWidth="1"/>
  </cols>
  <sheetData>
    <row r="1" spans="1:9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9" ht="15" customHeight="1" x14ac:dyDescent="0.25">
      <c r="A2" s="19"/>
      <c r="B2" s="122" t="s">
        <v>141</v>
      </c>
      <c r="C2" s="122"/>
      <c r="D2" s="122"/>
      <c r="E2" s="122"/>
      <c r="F2" s="122"/>
      <c r="G2" s="122"/>
      <c r="H2" s="122"/>
      <c r="I2" s="122"/>
    </row>
    <row r="3" spans="1:9" x14ac:dyDescent="0.25">
      <c r="A3" s="19"/>
      <c r="B3" s="20" t="s">
        <v>142</v>
      </c>
      <c r="C3" s="19"/>
      <c r="D3" s="19"/>
      <c r="E3" s="19"/>
      <c r="F3" s="19"/>
      <c r="G3" s="19"/>
      <c r="H3" s="19"/>
      <c r="I3" s="19"/>
    </row>
    <row r="4" spans="1:9" ht="17.25" customHeight="1" x14ac:dyDescent="0.25">
      <c r="A4" s="19"/>
      <c r="B4" s="123" t="s">
        <v>105</v>
      </c>
      <c r="C4" s="123"/>
      <c r="D4" s="123"/>
      <c r="E4" s="123"/>
      <c r="F4" s="123"/>
      <c r="G4" s="123"/>
      <c r="H4" s="123"/>
      <c r="I4" s="123"/>
    </row>
    <row r="5" spans="1:9" ht="38.25" x14ac:dyDescent="0.25">
      <c r="A5" s="19"/>
      <c r="B5" s="21" t="s">
        <v>18</v>
      </c>
      <c r="C5" s="21" t="s">
        <v>19</v>
      </c>
      <c r="D5" s="2" t="s">
        <v>20</v>
      </c>
      <c r="E5" s="21" t="s">
        <v>21</v>
      </c>
      <c r="F5" s="21" t="s">
        <v>22</v>
      </c>
      <c r="G5" s="12" t="s">
        <v>23</v>
      </c>
      <c r="H5" s="21" t="s">
        <v>24</v>
      </c>
      <c r="I5" s="21" t="s">
        <v>143</v>
      </c>
    </row>
    <row r="6" spans="1:9" x14ac:dyDescent="0.25">
      <c r="A6" s="19"/>
      <c r="B6" s="22" t="s">
        <v>107</v>
      </c>
      <c r="C6" s="23" t="s">
        <v>144</v>
      </c>
      <c r="D6" s="22">
        <v>200</v>
      </c>
      <c r="E6" s="22" t="s">
        <v>113</v>
      </c>
      <c r="F6" s="59"/>
      <c r="G6" s="24">
        <f>D6*F6</f>
        <v>0</v>
      </c>
      <c r="H6" s="24">
        <f>G6*0.2</f>
        <v>0</v>
      </c>
      <c r="I6" s="24">
        <f>G6+H6</f>
        <v>0</v>
      </c>
    </row>
    <row r="7" spans="1:9" s="8" customFormat="1" ht="30" x14ac:dyDescent="0.25">
      <c r="A7" s="25"/>
      <c r="B7" s="22" t="s">
        <v>109</v>
      </c>
      <c r="C7" s="26" t="s">
        <v>145</v>
      </c>
      <c r="D7" s="22">
        <v>30</v>
      </c>
      <c r="E7" s="22" t="s">
        <v>113</v>
      </c>
      <c r="F7" s="59"/>
      <c r="G7" s="24">
        <f t="shared" ref="G7:G12" si="0">D7*F7</f>
        <v>0</v>
      </c>
      <c r="H7" s="24">
        <f t="shared" ref="H7:H13" si="1">G7*0.2</f>
        <v>0</v>
      </c>
      <c r="I7" s="24">
        <f t="shared" ref="I7:I13" si="2">G7+H7</f>
        <v>0</v>
      </c>
    </row>
    <row r="8" spans="1:9" ht="30" x14ac:dyDescent="0.25">
      <c r="A8" s="19"/>
      <c r="B8" s="22" t="s">
        <v>111</v>
      </c>
      <c r="C8" s="27" t="s">
        <v>146</v>
      </c>
      <c r="D8" s="22">
        <v>30</v>
      </c>
      <c r="E8" s="22" t="s">
        <v>113</v>
      </c>
      <c r="F8" s="59"/>
      <c r="G8" s="24">
        <f t="shared" si="0"/>
        <v>0</v>
      </c>
      <c r="H8" s="24">
        <f t="shared" si="1"/>
        <v>0</v>
      </c>
      <c r="I8" s="24">
        <f t="shared" si="2"/>
        <v>0</v>
      </c>
    </row>
    <row r="9" spans="1:9" x14ac:dyDescent="0.25">
      <c r="A9" s="19"/>
      <c r="B9" s="22" t="s">
        <v>147</v>
      </c>
      <c r="C9" s="26" t="s">
        <v>148</v>
      </c>
      <c r="D9" s="22">
        <v>100</v>
      </c>
      <c r="E9" s="22" t="s">
        <v>149</v>
      </c>
      <c r="F9" s="59"/>
      <c r="G9" s="24">
        <f t="shared" si="0"/>
        <v>0</v>
      </c>
      <c r="H9" s="24">
        <f t="shared" si="1"/>
        <v>0</v>
      </c>
      <c r="I9" s="24">
        <f t="shared" si="2"/>
        <v>0</v>
      </c>
    </row>
    <row r="10" spans="1:9" x14ac:dyDescent="0.25">
      <c r="A10" s="19"/>
      <c r="B10" s="22" t="s">
        <v>150</v>
      </c>
      <c r="C10" s="23" t="s">
        <v>151</v>
      </c>
      <c r="D10" s="22">
        <v>50</v>
      </c>
      <c r="E10" s="22" t="s">
        <v>149</v>
      </c>
      <c r="F10" s="59"/>
      <c r="G10" s="24">
        <f t="shared" si="0"/>
        <v>0</v>
      </c>
      <c r="H10" s="24">
        <f t="shared" si="1"/>
        <v>0</v>
      </c>
      <c r="I10" s="24">
        <f t="shared" si="2"/>
        <v>0</v>
      </c>
    </row>
    <row r="11" spans="1:9" x14ac:dyDescent="0.25">
      <c r="A11" s="19"/>
      <c r="B11" s="22" t="s">
        <v>152</v>
      </c>
      <c r="C11" s="23" t="s">
        <v>153</v>
      </c>
      <c r="D11" s="22">
        <v>130</v>
      </c>
      <c r="E11" s="22" t="s">
        <v>113</v>
      </c>
      <c r="F11" s="59"/>
      <c r="G11" s="24">
        <f t="shared" si="0"/>
        <v>0</v>
      </c>
      <c r="H11" s="24">
        <f t="shared" si="1"/>
        <v>0</v>
      </c>
      <c r="I11" s="24">
        <f t="shared" si="2"/>
        <v>0</v>
      </c>
    </row>
    <row r="12" spans="1:9" x14ac:dyDescent="0.25">
      <c r="A12" s="19"/>
      <c r="B12" s="22" t="s">
        <v>154</v>
      </c>
      <c r="C12" s="23" t="s">
        <v>155</v>
      </c>
      <c r="D12" s="22">
        <v>130</v>
      </c>
      <c r="E12" s="22" t="s">
        <v>113</v>
      </c>
      <c r="F12" s="59"/>
      <c r="G12" s="24">
        <f t="shared" si="0"/>
        <v>0</v>
      </c>
      <c r="H12" s="24">
        <f t="shared" si="1"/>
        <v>0</v>
      </c>
      <c r="I12" s="24">
        <f t="shared" si="2"/>
        <v>0</v>
      </c>
    </row>
    <row r="13" spans="1:9" x14ac:dyDescent="0.25">
      <c r="A13" s="19"/>
      <c r="B13" s="124" t="s">
        <v>156</v>
      </c>
      <c r="C13" s="125"/>
      <c r="D13" s="125"/>
      <c r="E13" s="125"/>
      <c r="F13" s="126"/>
      <c r="G13" s="44">
        <f>SUM(G6:G12)</f>
        <v>0</v>
      </c>
      <c r="H13" s="44">
        <f t="shared" si="1"/>
        <v>0</v>
      </c>
      <c r="I13" s="44">
        <f t="shared" si="2"/>
        <v>0</v>
      </c>
    </row>
    <row r="14" spans="1:9" x14ac:dyDescent="0.25">
      <c r="A14" s="19"/>
      <c r="B14" s="28"/>
      <c r="C14" s="19"/>
      <c r="D14" s="28"/>
      <c r="E14" s="28"/>
      <c r="F14" s="29"/>
      <c r="G14" s="29"/>
      <c r="H14" s="29"/>
      <c r="I14" s="29"/>
    </row>
  </sheetData>
  <mergeCells count="3">
    <mergeCell ref="B2:I2"/>
    <mergeCell ref="B4:I4"/>
    <mergeCell ref="B13:F13"/>
  </mergeCells>
  <phoneticPr fontId="0" type="noConversion"/>
  <pageMargins left="0.11811023622047245" right="0.11811023622047245" top="0.78740157480314965" bottom="0.78740157480314965" header="0.31496062992125984" footer="0.31496062992125984"/>
  <pageSetup paperSize="9" scale="90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4E2C-9F31-4169-91A9-2731A3F986DB}">
  <dimension ref="A1:I15"/>
  <sheetViews>
    <sheetView tabSelected="1" topLeftCell="A2" workbookViewId="0">
      <selection activeCell="N12" sqref="N12"/>
    </sheetView>
  </sheetViews>
  <sheetFormatPr defaultColWidth="8.85546875" defaultRowHeight="15" x14ac:dyDescent="0.25"/>
  <cols>
    <col min="1" max="1" width="3.5703125" style="36" customWidth="1"/>
    <col min="2" max="2" width="4.42578125" style="36" customWidth="1"/>
    <col min="3" max="3" width="49.42578125" style="36" customWidth="1"/>
    <col min="4" max="4" width="12.85546875" style="36" customWidth="1"/>
    <col min="5" max="5" width="9.7109375" style="36" customWidth="1"/>
    <col min="6" max="8" width="11.140625" style="36" customWidth="1"/>
    <col min="9" max="9" width="11.5703125" style="36" customWidth="1"/>
    <col min="10" max="11" width="10.28515625" style="36" bestFit="1" customWidth="1"/>
    <col min="12" max="16384" width="8.85546875" style="36"/>
  </cols>
  <sheetData>
    <row r="1" spans="1:9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9" ht="15" customHeight="1" x14ac:dyDescent="0.25">
      <c r="A2" s="19"/>
      <c r="B2" s="127" t="s">
        <v>157</v>
      </c>
      <c r="C2" s="127"/>
      <c r="D2" s="127"/>
      <c r="E2" s="127"/>
      <c r="F2" s="127"/>
      <c r="G2" s="127"/>
      <c r="H2" s="127"/>
      <c r="I2" s="127"/>
    </row>
    <row r="3" spans="1:9" x14ac:dyDescent="0.25">
      <c r="A3" s="19"/>
      <c r="B3" s="37" t="s">
        <v>158</v>
      </c>
      <c r="C3" s="19"/>
      <c r="D3" s="19"/>
      <c r="E3" s="19"/>
      <c r="F3" s="19"/>
      <c r="G3" s="19"/>
      <c r="H3" s="19"/>
      <c r="I3" s="19"/>
    </row>
    <row r="4" spans="1:9" ht="17.25" customHeight="1" x14ac:dyDescent="0.25">
      <c r="A4" s="19"/>
      <c r="B4" s="128" t="s">
        <v>105</v>
      </c>
      <c r="C4" s="128"/>
      <c r="D4" s="128"/>
      <c r="E4" s="128"/>
      <c r="F4" s="128"/>
      <c r="G4" s="128"/>
      <c r="H4" s="128"/>
      <c r="I4" s="128"/>
    </row>
    <row r="5" spans="1:9" ht="45" x14ac:dyDescent="0.25">
      <c r="A5" s="19"/>
      <c r="B5" s="38" t="s">
        <v>18</v>
      </c>
      <c r="C5" s="38" t="s">
        <v>19</v>
      </c>
      <c r="D5" s="38" t="s">
        <v>52</v>
      </c>
      <c r="E5" s="38" t="s">
        <v>21</v>
      </c>
      <c r="F5" s="38" t="s">
        <v>22</v>
      </c>
      <c r="G5" s="12" t="s">
        <v>23</v>
      </c>
      <c r="H5" s="38" t="s">
        <v>24</v>
      </c>
      <c r="I5" s="38" t="s">
        <v>143</v>
      </c>
    </row>
    <row r="6" spans="1:9" x14ac:dyDescent="0.25">
      <c r="A6" s="19"/>
      <c r="B6" s="22" t="s">
        <v>107</v>
      </c>
      <c r="C6" s="39" t="s">
        <v>159</v>
      </c>
      <c r="D6" s="22">
        <v>10</v>
      </c>
      <c r="E6" s="22" t="s">
        <v>27</v>
      </c>
      <c r="F6" s="59"/>
      <c r="G6" s="24">
        <f>D6*F6</f>
        <v>0</v>
      </c>
      <c r="H6" s="24">
        <f>G6*0.2</f>
        <v>0</v>
      </c>
      <c r="I6" s="24">
        <f>G6+H6</f>
        <v>0</v>
      </c>
    </row>
    <row r="7" spans="1:9" s="41" customFormat="1" x14ac:dyDescent="0.25">
      <c r="A7" s="25"/>
      <c r="B7" s="22" t="s">
        <v>109</v>
      </c>
      <c r="C7" s="40" t="s">
        <v>160</v>
      </c>
      <c r="D7" s="22">
        <v>8</v>
      </c>
      <c r="E7" s="22" t="s">
        <v>27</v>
      </c>
      <c r="F7" s="59"/>
      <c r="G7" s="24">
        <f t="shared" ref="G7:G14" si="0">D7*F7</f>
        <v>0</v>
      </c>
      <c r="H7" s="24">
        <f t="shared" ref="H7:H14" si="1">G7*0.2</f>
        <v>0</v>
      </c>
      <c r="I7" s="24">
        <f t="shared" ref="I7:I14" si="2">G7+H7</f>
        <v>0</v>
      </c>
    </row>
    <row r="8" spans="1:9" x14ac:dyDescent="0.25">
      <c r="A8" s="19"/>
      <c r="B8" s="22" t="s">
        <v>111</v>
      </c>
      <c r="C8" s="40" t="s">
        <v>161</v>
      </c>
      <c r="D8" s="22">
        <v>10</v>
      </c>
      <c r="E8" s="22" t="s">
        <v>27</v>
      </c>
      <c r="F8" s="59"/>
      <c r="G8" s="24">
        <f t="shared" si="0"/>
        <v>0</v>
      </c>
      <c r="H8" s="24">
        <f t="shared" si="1"/>
        <v>0</v>
      </c>
      <c r="I8" s="24">
        <f t="shared" si="2"/>
        <v>0</v>
      </c>
    </row>
    <row r="9" spans="1:9" x14ac:dyDescent="0.25">
      <c r="A9" s="19"/>
      <c r="B9" s="22" t="s">
        <v>147</v>
      </c>
      <c r="C9" s="40" t="s">
        <v>162</v>
      </c>
      <c r="D9" s="22">
        <v>8</v>
      </c>
      <c r="E9" s="22" t="s">
        <v>27</v>
      </c>
      <c r="F9" s="59"/>
      <c r="G9" s="24">
        <f t="shared" si="0"/>
        <v>0</v>
      </c>
      <c r="H9" s="24">
        <f t="shared" si="1"/>
        <v>0</v>
      </c>
      <c r="I9" s="24">
        <f t="shared" si="2"/>
        <v>0</v>
      </c>
    </row>
    <row r="10" spans="1:9" x14ac:dyDescent="0.25">
      <c r="A10" s="19"/>
      <c r="B10" s="22" t="s">
        <v>150</v>
      </c>
      <c r="C10" s="40" t="s">
        <v>163</v>
      </c>
      <c r="D10" s="22">
        <v>500</v>
      </c>
      <c r="E10" s="22" t="s">
        <v>33</v>
      </c>
      <c r="F10" s="59"/>
      <c r="G10" s="24">
        <f t="shared" si="0"/>
        <v>0</v>
      </c>
      <c r="H10" s="24">
        <f t="shared" si="1"/>
        <v>0</v>
      </c>
      <c r="I10" s="24">
        <f t="shared" si="2"/>
        <v>0</v>
      </c>
    </row>
    <row r="11" spans="1:9" x14ac:dyDescent="0.25">
      <c r="A11" s="19"/>
      <c r="B11" s="22" t="s">
        <v>152</v>
      </c>
      <c r="C11" s="40" t="s">
        <v>164</v>
      </c>
      <c r="D11" s="22">
        <v>500</v>
      </c>
      <c r="E11" s="22" t="s">
        <v>33</v>
      </c>
      <c r="F11" s="59"/>
      <c r="G11" s="24">
        <f t="shared" si="0"/>
        <v>0</v>
      </c>
      <c r="H11" s="24">
        <f t="shared" si="1"/>
        <v>0</v>
      </c>
      <c r="I11" s="24">
        <f t="shared" si="2"/>
        <v>0</v>
      </c>
    </row>
    <row r="12" spans="1:9" x14ac:dyDescent="0.25">
      <c r="A12" s="19"/>
      <c r="B12" s="22" t="s">
        <v>154</v>
      </c>
      <c r="C12" s="40" t="s">
        <v>165</v>
      </c>
      <c r="D12" s="22">
        <v>8</v>
      </c>
      <c r="E12" s="22" t="s">
        <v>49</v>
      </c>
      <c r="F12" s="59"/>
      <c r="G12" s="24">
        <f t="shared" si="0"/>
        <v>0</v>
      </c>
      <c r="H12" s="24">
        <f t="shared" si="1"/>
        <v>0</v>
      </c>
      <c r="I12" s="24">
        <f t="shared" si="2"/>
        <v>0</v>
      </c>
    </row>
    <row r="13" spans="1:9" x14ac:dyDescent="0.25">
      <c r="A13" s="19"/>
      <c r="B13" s="42" t="s">
        <v>166</v>
      </c>
      <c r="C13" s="40" t="s">
        <v>167</v>
      </c>
      <c r="D13" s="129">
        <v>64</v>
      </c>
      <c r="E13" s="22" t="s">
        <v>113</v>
      </c>
      <c r="F13" s="59"/>
      <c r="G13" s="24">
        <f t="shared" si="0"/>
        <v>0</v>
      </c>
      <c r="H13" s="24">
        <f t="shared" si="1"/>
        <v>0</v>
      </c>
      <c r="I13" s="24">
        <f t="shared" si="2"/>
        <v>0</v>
      </c>
    </row>
    <row r="14" spans="1:9" x14ac:dyDescent="0.25">
      <c r="A14" s="19"/>
      <c r="B14" s="42" t="s">
        <v>168</v>
      </c>
      <c r="C14" s="40" t="s">
        <v>169</v>
      </c>
      <c r="D14" s="43">
        <v>8</v>
      </c>
      <c r="E14" s="22" t="s">
        <v>170</v>
      </c>
      <c r="F14" s="59"/>
      <c r="G14" s="24">
        <f t="shared" si="0"/>
        <v>0</v>
      </c>
      <c r="H14" s="24">
        <f t="shared" si="1"/>
        <v>0</v>
      </c>
      <c r="I14" s="24">
        <f t="shared" si="2"/>
        <v>0</v>
      </c>
    </row>
    <row r="15" spans="1:9" x14ac:dyDescent="0.25">
      <c r="B15" s="124" t="s">
        <v>171</v>
      </c>
      <c r="C15" s="125"/>
      <c r="D15" s="125"/>
      <c r="E15" s="125"/>
      <c r="F15" s="126"/>
      <c r="G15" s="44">
        <f>SUM(G6:G14)</f>
        <v>0</v>
      </c>
      <c r="H15" s="44">
        <f>G15*0.2</f>
        <v>0</v>
      </c>
      <c r="I15" s="44">
        <f t="shared" ref="I15" si="3">G15+H15</f>
        <v>0</v>
      </c>
    </row>
  </sheetData>
  <mergeCells count="3">
    <mergeCell ref="B2:I2"/>
    <mergeCell ref="B4:I4"/>
    <mergeCell ref="B15:F15"/>
  </mergeCells>
  <pageMargins left="0.7" right="0.7" top="0.75" bottom="0.75" header="0.3" footer="0.3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2" ma:contentTypeDescription="Create a new document." ma:contentTypeScope="" ma:versionID="1055b80bc9730f2400703aec5a43a8f6">
  <xsd:schema xmlns:xsd="http://www.w3.org/2001/XMLSchema" xmlns:xs="http://www.w3.org/2001/XMLSchema" xmlns:p="http://schemas.microsoft.com/office/2006/metadata/properties" xmlns:ns2="bb3d1ceb-ec91-4593-ab49-8ce9533748d9" targetNamespace="http://schemas.microsoft.com/office/2006/metadata/properties" ma:root="true" ma:fieldsID="219ec5b00d571bd192295aa151f05049" ns2:_="">
    <xsd:import namespace="bb3d1ceb-ec91-4593-ab49-8ce953374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B04658-2AF8-420B-9692-4F6E75B75D3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2CDA3B-268B-496D-8535-5EF7EEB53A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281A26-8477-472D-9388-AC37C62FB3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Návrh na plnenie kritéria</vt:lpstr>
      <vt:lpstr>Výkaz kamera</vt:lpstr>
      <vt:lpstr>Vykaz SW+HW</vt:lpstr>
      <vt:lpstr>Servis</vt:lpstr>
      <vt:lpstr>Lokálny digitálny system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Magdin Peter</dc:creator>
  <cp:keywords/>
  <dc:description/>
  <cp:lastModifiedBy>Sabová Eva, Mgr.</cp:lastModifiedBy>
  <cp:revision/>
  <dcterms:created xsi:type="dcterms:W3CDTF">2017-04-06T09:49:07Z</dcterms:created>
  <dcterms:modified xsi:type="dcterms:W3CDTF">2021-06-03T11:03:48Z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