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14_VEREJNÉ OBSTARÁVANIE/1-Vrakuňa žumpa + kanal/CP + rozpočet do VO/"/>
    </mc:Choice>
  </mc:AlternateContent>
  <xr:revisionPtr revIDLastSave="473" documentId="8_{134D5AB6-D576-42DA-A2EF-AADD91836F47}" xr6:coauthVersionLast="47" xr6:coauthVersionMax="47" xr10:uidLastSave="{6703DFDB-85ED-4B45-A3A5-F7BFAB519146}"/>
  <bookViews>
    <workbookView xWindow="-120" yWindow="-120" windowWidth="29040" windowHeight="15720" xr2:uid="{00000000-000D-0000-FFFF-FFFF00000000}"/>
  </bookViews>
  <sheets>
    <sheet name="Rekapitulácia stavby" sheetId="1" r:id="rId1"/>
    <sheet name="1- Časť Búracie..." sheetId="2" r:id="rId2"/>
    <sheet name="2 - Časť Zdravot..." sheetId="4" r:id="rId3"/>
  </sheets>
  <definedNames>
    <definedName name="_xlnm._FilterDatabase" localSheetId="1" hidden="1">'1- Časť Búracie...'!$C$14:$K$49</definedName>
    <definedName name="_xlnm._FilterDatabase" localSheetId="2" hidden="1">'2 - Časť Zdravot...'!$C$14:$J$171</definedName>
    <definedName name="_xlnm.Print_Titles" localSheetId="1">'1- Časť Búracie...'!$14:$14</definedName>
    <definedName name="_xlnm.Print_Titles" localSheetId="2">'2 - Časť Zdravot...'!$14:$14</definedName>
    <definedName name="_xlnm.Print_Titles" localSheetId="0">'Rekapitulácia stavby'!$12:$12</definedName>
    <definedName name="_xlnm.Print_Area" localSheetId="1">'1- Časť Búracie...'!#REF!,'1- Časť Búracie...'!$C$2:$J$49</definedName>
    <definedName name="_xlnm.Print_Area" localSheetId="2">'2 - Časť Zdravot...'!#REF!,'2 - Časť Zdravot...'!$C$2:$J$171</definedName>
    <definedName name="_xlnm.Print_Area" localSheetId="0">'Rekapitulácia stavby'!#REF!,'Rekapitulácia stavby'!$C$2:$AQ$17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" i="1" l="1"/>
  <c r="AG15" i="1"/>
  <c r="AG14" i="1" s="1"/>
  <c r="J160" i="4"/>
  <c r="J159" i="4" s="1"/>
  <c r="J68" i="4"/>
  <c r="J67" i="4" s="1"/>
  <c r="J45" i="2"/>
  <c r="J158" i="4" l="1"/>
  <c r="J157" i="4"/>
  <c r="J156" i="4"/>
  <c r="J155" i="4"/>
  <c r="J154" i="4"/>
  <c r="J153" i="4"/>
  <c r="J152" i="4"/>
  <c r="J151" i="4"/>
  <c r="J150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0" i="4"/>
  <c r="J79" i="4"/>
  <c r="J78" i="4"/>
  <c r="J77" i="4"/>
  <c r="J76" i="4"/>
  <c r="J75" i="4"/>
  <c r="J74" i="4"/>
  <c r="J73" i="4"/>
  <c r="J72" i="4"/>
  <c r="J71" i="4"/>
  <c r="J66" i="4"/>
  <c r="J65" i="4"/>
  <c r="J64" i="4"/>
  <c r="J63" i="4"/>
  <c r="J62" i="4"/>
  <c r="J61" i="4"/>
  <c r="J60" i="4"/>
  <c r="J59" i="4"/>
  <c r="J58" i="4"/>
  <c r="J57" i="4"/>
  <c r="J56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1" i="4"/>
  <c r="J30" i="4" s="1"/>
  <c r="J29" i="4"/>
  <c r="J28" i="4"/>
  <c r="J27" i="4"/>
  <c r="J26" i="4"/>
  <c r="J25" i="4"/>
  <c r="J24" i="4"/>
  <c r="J23" i="4"/>
  <c r="J22" i="4"/>
  <c r="J21" i="4"/>
  <c r="J20" i="4"/>
  <c r="J19" i="4"/>
  <c r="J18" i="4"/>
  <c r="J70" i="4" l="1"/>
  <c r="J32" i="4"/>
  <c r="J17" i="4"/>
  <c r="J36" i="4"/>
  <c r="J55" i="4"/>
  <c r="J149" i="4"/>
  <c r="J103" i="4"/>
  <c r="J129" i="4"/>
  <c r="J81" i="4"/>
  <c r="J69" i="4" l="1"/>
  <c r="J16" i="4"/>
  <c r="J15" i="4" l="1"/>
  <c r="J27" i="2" l="1"/>
  <c r="J18" i="2"/>
  <c r="J25" i="2"/>
  <c r="J46" i="2"/>
  <c r="J22" i="2"/>
  <c r="J26" i="2"/>
  <c r="J49" i="2"/>
  <c r="J44" i="2"/>
  <c r="J42" i="2"/>
  <c r="J24" i="2"/>
  <c r="J38" i="2"/>
  <c r="J32" i="2"/>
  <c r="J20" i="2"/>
  <c r="J48" i="2"/>
  <c r="J43" i="2"/>
  <c r="J34" i="2"/>
  <c r="J41" i="2"/>
  <c r="J36" i="2"/>
  <c r="J17" i="2" l="1"/>
  <c r="J31" i="2"/>
  <c r="J40" i="2"/>
  <c r="J39" i="2" s="1"/>
  <c r="J16" i="2" l="1"/>
  <c r="J15" i="2" l="1"/>
</calcChain>
</file>

<file path=xl/sharedStrings.xml><?xml version="1.0" encoding="utf-8"?>
<sst xmlns="http://schemas.openxmlformats.org/spreadsheetml/2006/main" count="832" uniqueCount="441">
  <si>
    <t/>
  </si>
  <si>
    <t>{73fc06bd-1c03-4e75-9b40-2ec1e32379b5}</t>
  </si>
  <si>
    <t>20</t>
  </si>
  <si>
    <t>Kód:</t>
  </si>
  <si>
    <t>Stavba:</t>
  </si>
  <si>
    <t>Miesto:</t>
  </si>
  <si>
    <t>Dátum:</t>
  </si>
  <si>
    <t>Objednávateľ:</t>
  </si>
  <si>
    <t>Zhotoviteľ:</t>
  </si>
  <si>
    <t>Projektant:</t>
  </si>
  <si>
    <t>Spracovateľ: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</si>
  <si>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</si>
  <si>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</si>
  <si>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</si>
  <si>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</si>
  <si>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</si>
  <si>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</si>
  <si>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</si>
  <si>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</si>
  <si>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</si>
  <si>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</si>
  <si>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</si>
  <si>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</si>
  <si>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</si>
  <si>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</si>
  <si>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{990b11e0-6942-4450-8270-07ee6329d499}</t>
  </si>
  <si>
    <t>{6a627cac-a850-4ba9-87a8-70441291de0b}</t>
  </si>
  <si>
    <t>Objekt:</t>
  </si>
  <si>
    <t>Cena celkom [EUR]</t>
  </si>
  <si>
    <t>Náklady z rozpočtu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</si>
  <si>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</si>
  <si>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</si>
  <si>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</si>
  <si>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</si>
  <si>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</si>
  <si>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</si>
  <si>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</si>
  <si>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</si>
  <si>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Zemné práce</t>
  </si>
  <si>
    <t>K</t>
  </si>
  <si>
    <t>113307111.S</t>
  </si>
  <si>
    <t>Odstránenie podkladu v ploche do 200 m2 z kameniva ťaženého, hr. do 100mm</t>
  </si>
  <si>
    <t>m2</t>
  </si>
  <si>
    <t>4</t>
  </si>
  <si>
    <t>2</t>
  </si>
  <si>
    <t>VV</t>
  </si>
  <si>
    <t>"BP" 43,215</t>
  </si>
  <si>
    <t>139711101.S</t>
  </si>
  <si>
    <t>Výkop v uzavretých priestoroch s naložením výkopu na dopravný prostriedok v hornine 1 až 4</t>
  </si>
  <si>
    <t>m3</t>
  </si>
  <si>
    <t>"BP" 43,215*0,1</t>
  </si>
  <si>
    <t>3</t>
  </si>
  <si>
    <t>162201101.S</t>
  </si>
  <si>
    <t>Vodorovné premiestnenie výkopku z horniny 1-4 do 20m</t>
  </si>
  <si>
    <t>"BP" 43,215*0,1*2</t>
  </si>
  <si>
    <t>162201102.S</t>
  </si>
  <si>
    <t>Vodorovné premiestnenie výkopku z horniny 1-4 nad 20-50m</t>
  </si>
  <si>
    <t>5</t>
  </si>
  <si>
    <t>167101100.S</t>
  </si>
  <si>
    <t>Nakladanie výkopku tr.1-4 ručne</t>
  </si>
  <si>
    <t>6</t>
  </si>
  <si>
    <t>171201201.S</t>
  </si>
  <si>
    <t>Uloženie sypaniny na skládky do 100 m3</t>
  </si>
  <si>
    <t>7</t>
  </si>
  <si>
    <t>174101001.S</t>
  </si>
  <si>
    <t>Zásyp sypaninou so zhutnením jám, šachiet, rýh, zárezov alebo okolo objektov do 100 m3</t>
  </si>
  <si>
    <t>"vykopane kamenivo a zemina sa pouije na zasyp v okoli stavby" 8,643</t>
  </si>
  <si>
    <t>"hutniť po vrstvách"</t>
  </si>
  <si>
    <t>Súčet</t>
  </si>
  <si>
    <t>Úpravy povrchov, podlahy, osadenie</t>
  </si>
  <si>
    <t>8</t>
  </si>
  <si>
    <t>9</t>
  </si>
  <si>
    <t>Ostatné konštrukcie a práce-búranie</t>
  </si>
  <si>
    <t>919735122.S</t>
  </si>
  <si>
    <t>Rezanie existujúceho betónového krytu alebo podkladu hĺbky nad 50 do 100 mm</t>
  </si>
  <si>
    <t>m</t>
  </si>
  <si>
    <t>"BP" 5,1</t>
  </si>
  <si>
    <t>10</t>
  </si>
  <si>
    <t>919735123.S</t>
  </si>
  <si>
    <t>Rezanie existujúceho betónového krytu alebo podkladu hĺbky nad 100 do 150 mm</t>
  </si>
  <si>
    <t>11</t>
  </si>
  <si>
    <t>12</t>
  </si>
  <si>
    <t>13</t>
  </si>
  <si>
    <t>14</t>
  </si>
  <si>
    <t>15</t>
  </si>
  <si>
    <t>965081812.S</t>
  </si>
  <si>
    <t>Búranie dlažieb, z kamen., cement., terazzových, čadičových alebo keramických, hr. nad 10 mm,  -0,06500t</t>
  </si>
  <si>
    <t>16</t>
  </si>
  <si>
    <t>ks</t>
  </si>
  <si>
    <t>17</t>
  </si>
  <si>
    <t>18</t>
  </si>
  <si>
    <t>19</t>
  </si>
  <si>
    <t>21</t>
  </si>
  <si>
    <t>22</t>
  </si>
  <si>
    <t>976085311.S</t>
  </si>
  <si>
    <t>Vybúranie kanalizačného rámu liatinového vrátane poklopu alebo mreže,  -0,04400t</t>
  </si>
  <si>
    <t>23</t>
  </si>
  <si>
    <t>24</t>
  </si>
  <si>
    <t>25</t>
  </si>
  <si>
    <t>26</t>
  </si>
  <si>
    <t>27</t>
  </si>
  <si>
    <t>979081111.S</t>
  </si>
  <si>
    <t>Odvoz sutiny a vybúraných hmôt na skládku do 1 km</t>
  </si>
  <si>
    <t>t</t>
  </si>
  <si>
    <t>28</t>
  </si>
  <si>
    <t>979081121.S</t>
  </si>
  <si>
    <t>Odvoz sutiny a vybúraných hmôt na skládku za každý ďalší 1 km</t>
  </si>
  <si>
    <t>29</t>
  </si>
  <si>
    <t>979082111.S</t>
  </si>
  <si>
    <t>Vnútrostavenisková doprava sutiny a vybúraných hmôt do 10 m</t>
  </si>
  <si>
    <t>30</t>
  </si>
  <si>
    <t>979082121.S</t>
  </si>
  <si>
    <t>Vnútrostavenisková doprava sutiny a vybúraných hmôt za každých ďalších 5 m</t>
  </si>
  <si>
    <t>31</t>
  </si>
  <si>
    <t>PSV</t>
  </si>
  <si>
    <t>Práce a dodávky PSV</t>
  </si>
  <si>
    <t>713</t>
  </si>
  <si>
    <t>Izolácie tepelné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</si>
  <si>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</si>
  <si>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</si>
  <si>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</si>
  <si>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</si>
  <si>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</si>
  <si>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725122813.S</t>
  </si>
  <si>
    <t>Demontáž pisoára s nádržkou a 1 záchodom,  -0,01720t</t>
  </si>
  <si>
    <t>725210821.S</t>
  </si>
  <si>
    <t>Demontáž umývadiel alebo umývadielok bez výtokovej armatúry,  -0,01946t</t>
  </si>
  <si>
    <t>725514802.S</t>
  </si>
  <si>
    <t>Demontáž plynového prietokového ohrievača nad 5 do 16 l.min-1,  -0,02280t</t>
  </si>
  <si>
    <t>725530823.S</t>
  </si>
  <si>
    <t>Demontáž elektrického zásobníkového ohrievača vody tlakového od 50 l do 200 l,  -0,15500t</t>
  </si>
  <si>
    <t>"bojler" 1</t>
  </si>
  <si>
    <t>725810811.S</t>
  </si>
  <si>
    <t>Demontáž výtokového ventilu nástenných,  -0,00049t</t>
  </si>
  <si>
    <t>725860820.S</t>
  </si>
  <si>
    <t>Demontáž jednoduchej zápachovej uzávierky pre zariaďovacie predmety, umývadlá, drezy, práčky  -0,00085t</t>
  </si>
  <si>
    <t>M</t>
  </si>
  <si>
    <t>kg</t>
  </si>
  <si>
    <t>99</t>
  </si>
  <si>
    <t>Presun hmôt HSV</t>
  </si>
  <si>
    <t>999281111.S</t>
  </si>
  <si>
    <t>Presun hmôt pre opravy a údržbu objektov vrátane vonkajších plášťov výšky do 25 m</t>
  </si>
  <si>
    <t>%</t>
  </si>
  <si>
    <t>998713201.S</t>
  </si>
  <si>
    <t>Presun hmôt pre izolácie tepelné v objektoch výšky do 6 m</t>
  </si>
  <si>
    <t>998725201.S</t>
  </si>
  <si>
    <t>Presun hmôt pre zariaďovacie predmety v objektoch výšky do 6 m</t>
  </si>
  <si>
    <t>100</t>
  </si>
  <si>
    <t>101</t>
  </si>
  <si>
    <t>767</t>
  </si>
  <si>
    <t>Konštrukcie doplnkové kovové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</si>
  <si>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</si>
  <si>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</si>
  <si>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</si>
  <si>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</si>
  <si>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</si>
  <si>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</si>
  <si>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</si>
  <si>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</si>
  <si>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</si>
  <si>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</si>
  <si>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</si>
  <si>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998767201.S</t>
  </si>
  <si>
    <t>Presun hmôt pre kovové stavebné doplnkové konštrukcie v objektoch výšky do 6 m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</si>
  <si>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</si>
  <si>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</si>
  <si>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</si>
  <si>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</si>
  <si>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</si>
  <si>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</si>
  <si>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</si>
  <si>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</si>
  <si>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</si>
  <si>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</si>
  <si>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</si>
  <si>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</si>
  <si>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</si>
  <si>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</si>
  <si>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</si>
  <si>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</si>
  <si>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</si>
  <si>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</si>
  <si>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</si>
  <si>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</si>
  <si>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 xml:space="preserve"> Zemné práce</t>
  </si>
  <si>
    <t>132211101.S</t>
  </si>
  <si>
    <t>Hĺbenie rýh šírky do 600 mm v  hornine tr.3 súdržných - ručným náradím</t>
  </si>
  <si>
    <t>161101501.S</t>
  </si>
  <si>
    <t>Zvislé premiestnenie výkopku z horniny I až IV, nosením za každé 3 m výšky</t>
  </si>
  <si>
    <t>161101603.S</t>
  </si>
  <si>
    <t>Vytiahnutie výkopku z priestoru pod základmi z horn. 1-4 z hĺbky nad 2 do 4 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</si>
  <si>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</si>
  <si>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</si>
  <si>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</si>
  <si>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</si>
  <si>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</si>
  <si>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</si>
  <si>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171209002.S</t>
  </si>
  <si>
    <t>Poplatok za skladovanie - zemina a kamenivo (17 05) ostatné</t>
  </si>
  <si>
    <t>174101002.S</t>
  </si>
  <si>
    <t>Zásyp sypaninou so zhutnením šachiet, rýh nad 100 do 1000 m3</t>
  </si>
  <si>
    <t>175101102.S</t>
  </si>
  <si>
    <t>Obsyp potrubia sypaninou z vhodných hornín 1 až 4 s prehodením sypaniny</t>
  </si>
  <si>
    <t>583310003800.S</t>
  </si>
  <si>
    <t>Štrkopiesok frakcia 16-32 mm</t>
  </si>
  <si>
    <t>Vodorovné konštrukcie</t>
  </si>
  <si>
    <t>451572111</t>
  </si>
  <si>
    <t>Lôžko pod potrubie, stoky a drobné objekty, v otvorenom výkope z kameniva drobného ťaženého 0-4 mm</t>
  </si>
  <si>
    <t>611421321.S</t>
  </si>
  <si>
    <t>Oprava vnútorných vápenných omietok stien a stropov železobetónových rovných tvárnicových a klenieb, opravovaná plocha nad 10 do 30 % hladkých</t>
  </si>
  <si>
    <t>612403399.S</t>
  </si>
  <si>
    <t>Hrubá výplň rýh na stenách akoukoľvek maltou, akejkoľvek šírky ryhy</t>
  </si>
  <si>
    <t>631312141.S</t>
  </si>
  <si>
    <t>Doplnenie existujúcich mazanín prostým betónom (s dodaním hmôt) bez poteru rýh v mazaninách</t>
  </si>
  <si>
    <t>Rúrové vedenie</t>
  </si>
  <si>
    <t>871266000.S</t>
  </si>
  <si>
    <t>Montáž kanalizačného PVC-U potrubia hladkého viacvrstvového DN 100</t>
  </si>
  <si>
    <t>286120000500</t>
  </si>
  <si>
    <t>Rúra PVC-U hladký kanalizačný systém D 110x3,2, dĺ. 5 m, PIPELIFE, alebo ekvivalent porovnateľnej kvalty</t>
  </si>
  <si>
    <t>286110009900.S</t>
  </si>
  <si>
    <t>892311000.S</t>
  </si>
  <si>
    <t>894810009</t>
  </si>
  <si>
    <t>Montáž PP revíznej kanalizačnej šachty 600 do výšky šachty 2 m s roznášacím prstencom a poklopom</t>
  </si>
  <si>
    <t>286610036100.S</t>
  </si>
  <si>
    <t>286610045000</t>
  </si>
  <si>
    <t>Vlnovcová šachtová rúra kanalizačná TEGRA 600, dĺžka 6 m, PP, WAVIN, alebo ekvivalent porovnateľnej kvalty</t>
  </si>
  <si>
    <t>286710035900</t>
  </si>
  <si>
    <t>Gumové tesnenie šachtovej rúry 600 ku kanalizačnej revíznej šachte TEGRA 600, WAVIN, alebo ekvivalent porovnateľnej kvalty</t>
  </si>
  <si>
    <t>552410002100</t>
  </si>
  <si>
    <t>Poklop liatinový T 600 A15, WAVIN, alebo ekvivalent porovnateľnej kvalty</t>
  </si>
  <si>
    <t>592240009400</t>
  </si>
  <si>
    <t>Betónový roznášací prstenec 1100/680/150 ku kanalizačnej šachte TEGRA 600/1000 NG, WAVIN, alebo ekvivalent porovnateľnej kvalty</t>
  </si>
  <si>
    <t>899101111</t>
  </si>
  <si>
    <t>Osadenie poklopu liatinového a oceľového vrátane rámu hmotn. do 50 kg</t>
  </si>
  <si>
    <t>5524180250</t>
  </si>
  <si>
    <t>899721121</t>
  </si>
  <si>
    <t>899721131</t>
  </si>
  <si>
    <t>Označenie vodovodného potrubia bielou výstražnou fóliou</t>
  </si>
  <si>
    <t xml:space="preserve"> Ostatné konštrukcie a práce-búranie</t>
  </si>
  <si>
    <t>952902110</t>
  </si>
  <si>
    <t>Čistenie budov zametaním v miestnostiach, chodbách, na schodišti a na povalách</t>
  </si>
  <si>
    <t>961055111.S</t>
  </si>
  <si>
    <t>Búranie základov, prieraz v základoch železobetónových, do 200x200 mm -2,40000t</t>
  </si>
  <si>
    <t>965043441.S</t>
  </si>
  <si>
    <t>Búranie podkladov, mazanín, betón s poterom hr.do 150 mm,  plochy nad 4 m2 -2,20000t</t>
  </si>
  <si>
    <t>974031145.S</t>
  </si>
  <si>
    <t>Vysekávanie rýh v akomkoľvek murive tehlovom na akúkoľvek maltu do hĺbky 70 mm a š. do 200 mm,  -0,02500t</t>
  </si>
  <si>
    <t>974083104.S</t>
  </si>
  <si>
    <t>Rezanie betónových mazanín existujúcich nevystužených hĺbky nad 150 do 200 mm</t>
  </si>
  <si>
    <t>979011131.S</t>
  </si>
  <si>
    <t>Zvislá doprava sutiny po schodoch ručne do 3,5 m</t>
  </si>
  <si>
    <t>979089612.S</t>
  </si>
  <si>
    <t>Poplatok za skladovanie - iné odpady zo stavieb a demolácií (17 09), ostatné</t>
  </si>
  <si>
    <t>713482111.S</t>
  </si>
  <si>
    <t>Montáž trubíc z PE, hr.do 10 mm,vnút.priemer do 38 mm</t>
  </si>
  <si>
    <t>283310002800.S</t>
  </si>
  <si>
    <t>Izolačná PE trubica dxhr. 20x13 mm, nadrezaná, na izolovanie rozvodov vody, kúrenia, zdravotechniky</t>
  </si>
  <si>
    <t>283310003000.S</t>
  </si>
  <si>
    <t>Izolačná PE trubica dxhr. 25x13 mm, nadrezaná, na izolovanie rozvodov vody, kúrenia, zdravotechniky</t>
  </si>
  <si>
    <t>283310003200.S</t>
  </si>
  <si>
    <t>Izolačná PE trubica dxhr. 32x13 mm, nadrezaná, na izolovanie rozvodov vody, kúrenia, zdravotechniky</t>
  </si>
  <si>
    <t>283310003500</t>
  </si>
  <si>
    <t>Izolačná PE trubica TUBOLIT DG 42x13 mm (d potrubia x hr. izolácie), nadrezaná, AZ FLEX, alebo ekvivalent porovnateľnej kvalty</t>
  </si>
  <si>
    <t>713482122.S</t>
  </si>
  <si>
    <t>Montáž trubíc z PE, hr.15-20 mm,vnút.priemer 39-70 mm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</si>
  <si>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</si>
  <si>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</si>
  <si>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</si>
  <si>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</si>
  <si>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283310004900.S</t>
  </si>
  <si>
    <t>Izolačná PE trubica dxhr. 35x20 mm, nadrezaná, na izolovanie rozvodov vody, kúrenia, zdravotechniky</t>
  </si>
  <si>
    <t>721</t>
  </si>
  <si>
    <t>Zdravotech. vnútorná kanalizácia</t>
  </si>
  <si>
    <t>721172203.S</t>
  </si>
  <si>
    <t>Montáž odpadového HT potrubia vodorovného DN 40</t>
  </si>
  <si>
    <t>286140036800.S</t>
  </si>
  <si>
    <t>HT rúra hrdlová DN 40 dĺ. 1 m, PP systém pre rozvod vnútorného odpadu</t>
  </si>
  <si>
    <t>721172206.S</t>
  </si>
  <si>
    <t>Montáž odpadového HT potrubia vodorovného DN 50</t>
  </si>
  <si>
    <t>286140037400.S</t>
  </si>
  <si>
    <t>HT rúra hrdlová DN 50 dĺ. 1 m, PP systém pre rozvod vnútorného odpadu</t>
  </si>
  <si>
    <t>721172209.S</t>
  </si>
  <si>
    <t>Montáž odpadového HT potrubia vodorovného DN 70</t>
  </si>
  <si>
    <t>286140038000.S</t>
  </si>
  <si>
    <t>HT rúra hrdlová DN 70 dĺ. 1 m, PP systém pre rozvod vnútorného odpadu</t>
  </si>
  <si>
    <t>721172212.S</t>
  </si>
  <si>
    <t>Montáž odpadového HT potrubia vodorovného DN 100</t>
  </si>
  <si>
    <t>286140038600.S</t>
  </si>
  <si>
    <t>HT rúra hrdlová DN 100 dĺ. 1 m, PP systém pre rozvod vnútorného odpadu</t>
  </si>
  <si>
    <t>721172503.S</t>
  </si>
  <si>
    <t>Montáž čistiaceho kusu pre odhlučnené potrubia DN 110</t>
  </si>
  <si>
    <t>286540142100.S</t>
  </si>
  <si>
    <t>Čistiaci kus odhlučnený PP DN 110, tichý odpadový systém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</si>
  <si>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</si>
  <si>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</si>
  <si>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</si>
  <si>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</si>
  <si>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</si>
  <si>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</si>
  <si>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</si>
  <si>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 vodorovným odtokom DN 50</t>
  </si>
  <si>
    <t>286630022500</t>
  </si>
  <si>
    <t>Podlahový vpust HL80.1, (0,5 l/s), variabilný odtok DN 50/75, mriežka nerez 115x115 mm, PP/PE, alebo ekvivalent porovnateľnej kvalty</t>
  </si>
  <si>
    <t>721274112.S</t>
  </si>
  <si>
    <t>Montáž ventilačných hlavíc - iných typov DN 100</t>
  </si>
  <si>
    <t>429720001200</t>
  </si>
  <si>
    <t>Hlavica vetracia HT DN 100 - PP systém pre rozvod vnútorného odpadu, PIPELIFE, alebo ekvivalent porovnateľnej kvalty</t>
  </si>
  <si>
    <t>721290012.S</t>
  </si>
  <si>
    <t>Montáž privzdušňovacieho ventilu pre odpadové potrubia do DN 110</t>
  </si>
  <si>
    <t>551610001000</t>
  </si>
  <si>
    <t>Privzdušňovacia hlavica podomietková HL905N.0, DN 50/75, (12 l/s), bez krytky, vnútorná kanalizácia, ABS, alebo ekvivalent porovnateľnej kvalty</t>
  </si>
  <si>
    <t>721290123.S</t>
  </si>
  <si>
    <t>Ostatné - skúška tesnosti kanalizácie v objektoch dymom do DN 300</t>
  </si>
  <si>
    <t>998721201.S</t>
  </si>
  <si>
    <t>Presun hmôt pre vnútornú kanalizáciu v objektoch výšky do 6 m</t>
  </si>
  <si>
    <t>722</t>
  </si>
  <si>
    <t>Zdravotechnika - vnútorný vodovod</t>
  </si>
  <si>
    <t>722172609</t>
  </si>
  <si>
    <t>Plasthliníkové potrubie Rehau RAUTITAN stabil v tyčiach spájané lisovaním dxt 20,2x2,9 mm, alebo ekvivalent porovnateľnej kvalty</t>
  </si>
  <si>
    <t>722172610</t>
  </si>
  <si>
    <t>Plasthliníkové potrubie Rehau RAUTITAN stabil v tyčiach spájané lisovaním dxt 25x3,7 mm, alebo ekvivalent porovnateľnej kvalty</t>
  </si>
  <si>
    <t>722172611</t>
  </si>
  <si>
    <t>Plasthliníkové potrubie Rehau RAUTITAN stabil v tyčiach spájané lisovaním dxt 32x4,7 mm, alebo ekvivalent porovnateľnej kvalty</t>
  </si>
  <si>
    <t>722172612</t>
  </si>
  <si>
    <t>Plasthliníkové potrubie Rehau RAUTITAN stabil v tyčiach spájané lisovaním dxt 40x6 mm, alebo ekvivalent porovnateľnej kvalty</t>
  </si>
  <si>
    <t>722172918.S</t>
  </si>
  <si>
    <t>Montáž vodovodného plasthliníkového potrubia lisovaním D 20 mm</t>
  </si>
  <si>
    <t>722172921.S</t>
  </si>
  <si>
    <t>Montáž vodovodného plasthliníkového potrubia lisovaním D 26 mm</t>
  </si>
  <si>
    <t>722172924.S</t>
  </si>
  <si>
    <t>Montáž vodovodného plasthliníkového potrubia lisovaním D 32 mm</t>
  </si>
  <si>
    <t>722172927.S</t>
  </si>
  <si>
    <t>Montáž vodovodného plasthliníkového potrubia lisovaním D 40 mm</t>
  </si>
  <si>
    <t>722221010.S</t>
  </si>
  <si>
    <t>Montáž guľového kohúta závitového priameho pre vodu G 1/2</t>
  </si>
  <si>
    <t>551110028900.S</t>
  </si>
  <si>
    <t>Ventil uzatvarací priamy 1/2"</t>
  </si>
  <si>
    <t>722221015.S</t>
  </si>
  <si>
    <t>Montáž guľového kohúta závitového priameho pre vodu G 3/4</t>
  </si>
  <si>
    <t>551110029000.S</t>
  </si>
  <si>
    <t>Ventil uzatvarací priamy 3/4"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</si>
  <si>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</si>
  <si>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</si>
  <si>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</si>
  <si>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</si>
  <si>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</si>
  <si>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</si>
  <si>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</si>
  <si>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</si>
  <si>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</si>
  <si>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</si>
  <si>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</si>
  <si>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</si>
  <si>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722221170</t>
  </si>
  <si>
    <t>Montáž poistného ventilu závitového pre vodu G 1/2</t>
  </si>
  <si>
    <t>551210021300</t>
  </si>
  <si>
    <t>Ventil poistný, 1/2”x3,5 bar, armatúry pre uzavreté systémy, GIACOMINI, alebo ekvivalent porovnateľnej kvalty</t>
  </si>
  <si>
    <t>722221310</t>
  </si>
  <si>
    <t>Montáž spätnej klapky závitovej pre vodu G 3/4</t>
  </si>
  <si>
    <t>551190000900</t>
  </si>
  <si>
    <t>Spätná klapka vodorovná Clapet, 3/4", mäkké tesnenie, mosadz, IVAR, alebo ekvivalent porovnateľnej kvalty</t>
  </si>
  <si>
    <t>34502450A</t>
  </si>
  <si>
    <t>722290215.S</t>
  </si>
  <si>
    <t>Tlaková skúška vodovodného potrubia do DN 100</t>
  </si>
  <si>
    <t>722290234.S</t>
  </si>
  <si>
    <t>Prepláchnutie a dezinfekcia vodovodného potrubia do DN 80</t>
  </si>
  <si>
    <t>998722201.S</t>
  </si>
  <si>
    <t>Presun hmôt pre vnútorný vodovod v objektoch výšky do 6 m</t>
  </si>
  <si>
    <t>Zdravotechnika - zariaď. predmety</t>
  </si>
  <si>
    <t>725119109</t>
  </si>
  <si>
    <t xml:space="preserve">Montáž tlakového tlačidlového splachovača </t>
  </si>
  <si>
    <t>552380000900</t>
  </si>
  <si>
    <t>Ovládacie tlačidlo podomietkové pre dvojité splachovanie, 246x164 mm, lesklý/matný/lesklý chróm</t>
  </si>
  <si>
    <t>725119730</t>
  </si>
  <si>
    <t xml:space="preserve">Montáž záchodu do predstenového systému  </t>
  </si>
  <si>
    <t>642360004000.S</t>
  </si>
  <si>
    <t>Misa záchodová keramická závesná bez splachovacieho okruhu</t>
  </si>
  <si>
    <t>554330000200.S</t>
  </si>
  <si>
    <t>Záchodové sedadlo plastové s poklopom s automatickým pozvoľným sklápaním</t>
  </si>
  <si>
    <t>725129210.S</t>
  </si>
  <si>
    <t>Montáž pisoáru keramického s automatickým splachovaním</t>
  </si>
  <si>
    <t>642510000200.S</t>
  </si>
  <si>
    <t>Pisoár so senzorom keramický JIKA GOLEM</t>
  </si>
  <si>
    <t>ATS001</t>
  </si>
  <si>
    <t>Pisoárový tlakový splachovač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</si>
  <si>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</si>
  <si>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</si>
  <si>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</si>
  <si>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</si>
  <si>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725149760.S</t>
  </si>
  <si>
    <t>Montáž predstenového systému umývadiel  do ľahkých stien s kovovou konštrukciou</t>
  </si>
  <si>
    <t>552370002200.S</t>
  </si>
  <si>
    <t>Predstenový systém pre umývadlo do ľahkých montovaných konštrukcií</t>
  </si>
  <si>
    <t>725149765.S</t>
  </si>
  <si>
    <t>Montáž umývadla do predstenového systému</t>
  </si>
  <si>
    <t>642110004300.S</t>
  </si>
  <si>
    <t>Umývadlo keramické bežný typ</t>
  </si>
  <si>
    <t>725539103.S</t>
  </si>
  <si>
    <t>Montáž elektrického ohrievača závesného zvislého do 120 L</t>
  </si>
  <si>
    <t>541320005600</t>
  </si>
  <si>
    <t>Ohrievač vody PSH 100 Trend elektrický tlakový závesný zvislý akumulačný, objem 100 l, STIEBEL ELTRON, alebo ekvivalent porovnateľnej kvalty</t>
  </si>
  <si>
    <t>725829605.S</t>
  </si>
  <si>
    <t>Montáž batérie umývadlovej a drezovej stojankovej, pákovej alebo klasickej, detskej s mechanickým ovládaním</t>
  </si>
  <si>
    <t>551450003800.S</t>
  </si>
  <si>
    <t>Batéria umývadlová stojanková páková</t>
  </si>
  <si>
    <t>230050031.S</t>
  </si>
  <si>
    <t>Montáž doplnkových konštrukcií - z profilov. materiálov</t>
  </si>
  <si>
    <t>01</t>
  </si>
  <si>
    <t>Kotviace príslušenstvo nosník, podložka, závitová tyč</t>
  </si>
  <si>
    <t>230050033.S</t>
  </si>
  <si>
    <t>Montáž doplnkových konštrukcií - z rúrkových materiálov</t>
  </si>
  <si>
    <t>286710007400.S</t>
  </si>
  <si>
    <t>Potrubná objímka pozinkovaná, rozsah upínania D 32-36 mm, DN potrubia 1", M8, EPDM izolant</t>
  </si>
  <si>
    <t>286710008300.S</t>
  </si>
  <si>
    <t>Potrubná objímka pozinkovaná, rozsah upínania D 107-115 mm, M8/M10, EPDM izolant</t>
  </si>
  <si>
    <t>726190915.S</t>
  </si>
  <si>
    <t>Montáž krycích dvierok</t>
  </si>
  <si>
    <t>1287</t>
  </si>
  <si>
    <t>Revízne dvierka do sadrokartónu  150 x 150 mm 108</t>
  </si>
  <si>
    <t>1286</t>
  </si>
  <si>
    <t>Revízne dvierka do sadrokartonu 200 x 300 mm 109</t>
  </si>
  <si>
    <t>HZS</t>
  </si>
  <si>
    <t>Hodinové zúčtovacie sadzby</t>
  </si>
  <si>
    <t>HZS000113.S</t>
  </si>
  <si>
    <t>Stavebno montážne práce náročné ucelené - odborné, tvorivé remeselné (Tr. 3) v rozsahu viac ako 8 hodín, funkčná skúška</t>
  </si>
  <si>
    <t>hod</t>
  </si>
  <si>
    <t>"gamatky" 2</t>
  </si>
  <si>
    <t>2-Časť Zdravotechnika</t>
  </si>
  <si>
    <t>1-Časť Búracie práce</t>
  </si>
  <si>
    <t>871276004.S</t>
  </si>
  <si>
    <t>Montáž kanalizačného PVC-U potrubia hladkého viacvrstvového DN 150 (d160)</t>
  </si>
  <si>
    <t>Rúra PVC-U hladký, kanalizačný, gravitačný systém Dxr 160x4,7 mm, dĺ. 5 m, SN8 - napenená (viacvrstvová)</t>
  </si>
  <si>
    <t>87132600x.S</t>
  </si>
  <si>
    <t>Montáž kanalizačného PVC-U potrubia hladkého viacvrstvového DN 200</t>
  </si>
  <si>
    <t>28611000990x.S</t>
  </si>
  <si>
    <t>Rúra PVC-U hladký, kanalizačný, gravitačný systém Dxr 200x5,9 mm , dĺ. 5 m, SN8 - napenená (viacvrstvová)</t>
  </si>
  <si>
    <t>Skúška tesnosti kanalizácie do D 200 mm</t>
  </si>
  <si>
    <t>Šachtové dno prietočné DN 200x90°, ku kanalizačnej revíznej šachte 600 mm, PP</t>
  </si>
  <si>
    <t>Liatinový poklop priemeru 600mm a tr. Zaťaž. D400, WAVIN, alebo ekvivalent porovnateľnej kvalty</t>
  </si>
  <si>
    <t>Žumpa o objeme 12 m3, prefabrikovaná min. rozmerov vnútorných d.3450*š2450,kvalit.  KLARTEC, alebo ekvivalent porovnateľnej kvalty; Vrátane poklopu priemeru 600 mm s triedou zaťažiteľnosti D400. V cene je uvažované s dopravou (osadenením do jamy) a montážou žumpy, vrátane podkladných vrstiev pre žumpy podľa technických požiadaviek výrobcu ( 12 cm štrokový zásyp, 15cm podkladný betón, 3cm pieskové lôžkou)</t>
  </si>
  <si>
    <t>Signalizačný vodič na potrubí PVC DN do 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</si>
</sst>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7" formatCode="#,##0.000"/>
  </numFmts>
  <fonts count="2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b/>
      <sz val="14"/>
      <name val="Arial CE"/>
    </font>
    <font>
      <b/>
      <sz val="10"/>
      <name val="Arial CE"/>
    </font>
    <font>
      <sz val="9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7"/>
      <color rgb="FF969696"/>
      <name val="Arial CE"/>
    </font>
    <font>
      <i/>
      <sz val="8"/>
      <color rgb="FF0000FF"/>
      <name val="Arial CE"/>
    </font>
    <font>
      <sz val="8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Arial CE"/>
      <charset val="238"/>
    </font>
    <font>
      <sz val="9"/>
      <name val="Arial CE"/>
      <charset val="238"/>
    </font>
    <font>
      <sz val="9"/>
      <color theme="1"/>
      <name val="Arial CE"/>
      <charset val="238"/>
    </font>
    <font>
      <sz val="8"/>
      <color theme="1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167" fontId="14" fillId="0" borderId="12" xfId="0" applyNumberFormat="1" applyFont="1" applyBorder="1" applyAlignment="1" applyProtection="1">
      <alignment vertical="center"/>
      <protection locked="0"/>
    </xf>
    <xf numFmtId="4" fontId="14" fillId="2" borderId="12" xfId="0" applyNumberFormat="1" applyFont="1" applyFill="1" applyBorder="1" applyAlignment="1" applyProtection="1">
      <alignment vertical="center"/>
      <protection locked="0"/>
    </xf>
    <xf numFmtId="4" fontId="14" fillId="0" borderId="12" xfId="0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20" fillId="0" borderId="3" xfId="0" applyFont="1" applyBorder="1" applyAlignment="1">
      <alignment vertical="center"/>
    </xf>
    <xf numFmtId="167" fontId="14" fillId="2" borderId="12" xfId="0" applyNumberFormat="1" applyFont="1" applyFill="1" applyBorder="1" applyAlignment="1" applyProtection="1">
      <alignment vertical="center"/>
      <protection locked="0"/>
    </xf>
    <xf numFmtId="167" fontId="9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Protection="1">
      <protection locked="0"/>
    </xf>
    <xf numFmtId="4" fontId="22" fillId="0" borderId="0" xfId="0" applyNumberFormat="1" applyFont="1"/>
    <xf numFmtId="0" fontId="23" fillId="0" borderId="0" xfId="0" applyFont="1" applyAlignment="1">
      <alignment horizontal="left"/>
    </xf>
    <xf numFmtId="4" fontId="23" fillId="0" borderId="0" xfId="0" applyNumberFormat="1" applyFont="1"/>
    <xf numFmtId="0" fontId="24" fillId="0" borderId="12" xfId="0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167" fontId="24" fillId="0" borderId="12" xfId="0" applyNumberFormat="1" applyFont="1" applyBorder="1" applyAlignment="1" applyProtection="1">
      <alignment vertical="center"/>
      <protection locked="0"/>
    </xf>
    <xf numFmtId="167" fontId="24" fillId="2" borderId="12" xfId="0" applyNumberFormat="1" applyFont="1" applyFill="1" applyBorder="1" applyAlignment="1" applyProtection="1">
      <alignment vertical="center"/>
      <protection locked="0"/>
    </xf>
    <xf numFmtId="4" fontId="24" fillId="0" borderId="12" xfId="0" applyNumberFormat="1" applyFont="1" applyBorder="1" applyAlignment="1" applyProtection="1">
      <alignment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49" fontId="25" fillId="0" borderId="12" xfId="0" applyNumberFormat="1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167" fontId="25" fillId="0" borderId="12" xfId="0" applyNumberFormat="1" applyFont="1" applyBorder="1" applyAlignment="1" applyProtection="1">
      <alignment vertical="center"/>
      <protection locked="0"/>
    </xf>
    <xf numFmtId="167" fontId="25" fillId="2" borderId="12" xfId="0" applyNumberFormat="1" applyFont="1" applyFill="1" applyBorder="1" applyAlignment="1" applyProtection="1">
      <alignment vertical="center"/>
      <protection locked="0"/>
    </xf>
    <xf numFmtId="4" fontId="25" fillId="0" borderId="12" xfId="0" applyNumberFormat="1" applyFont="1" applyBorder="1" applyAlignment="1" applyProtection="1">
      <alignment vertical="center"/>
      <protection locked="0"/>
    </xf>
    <xf numFmtId="167" fontId="21" fillId="0" borderId="0" xfId="0" applyNumberFormat="1" applyFont="1" applyProtection="1">
      <protection locked="0"/>
    </xf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7" fontId="26" fillId="0" borderId="0" xfId="0" applyNumberFormat="1" applyFont="1" applyProtection="1">
      <protection locked="0"/>
    </xf>
    <xf numFmtId="4" fontId="27" fillId="0" borderId="0" xfId="0" applyNumberFormat="1" applyFont="1"/>
    <xf numFmtId="0" fontId="25" fillId="0" borderId="12" xfId="0" applyFont="1" applyFill="1" applyBorder="1" applyAlignment="1" applyProtection="1">
      <alignment horizontal="center" vertical="center"/>
      <protection locked="0"/>
    </xf>
    <xf numFmtId="49" fontId="2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0" fillId="0" borderId="16" xfId="0" applyBorder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" fontId="15" fillId="0" borderId="0" xfId="0" applyNumberFormat="1" applyFont="1" applyFill="1"/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8"/>
  <sheetViews>
    <sheetView showGridLines="0" tabSelected="1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5" width="8.33203125" customWidth="1"/>
    <col min="46" max="47" width="25.83203125" customWidth="1"/>
    <col min="48" max="49" width="21.6640625" customWidth="1"/>
    <col min="50" max="51" width="25" customWidth="1"/>
    <col min="52" max="52" width="21.6640625" customWidth="1"/>
    <col min="53" max="53" width="19.1640625" customWidth="1"/>
    <col min="54" max="54" width="25" customWidth="1"/>
    <col min="55" max="55" width="21.6640625" customWidth="1"/>
    <col min="56" max="56" width="19.1640625" customWidth="1"/>
    <col min="57" max="57" width="66.5" customWidth="1"/>
    <col min="71" max="91" width="9.33203125" hidden="1"/>
  </cols>
  <sheetData>
    <row r="1" spans="1:91" s="1" customFormat="1" ht="6.95" customHeight="1" x14ac:dyDescent="0.2"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5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91" s="1" customFormat="1" ht="24.95" customHeight="1" x14ac:dyDescent="0.2">
      <c r="B2" s="15"/>
      <c r="C2" s="11" t="s">
        <v>11</v>
      </c>
      <c r="AR2" s="15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91" s="1" customFormat="1" ht="6.95" customHeight="1" x14ac:dyDescent="0.2">
      <c r="B3" s="15"/>
      <c r="AR3" s="15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91" s="2" customFormat="1" ht="12" customHeight="1" x14ac:dyDescent="0.2">
      <c r="B4" s="20"/>
      <c r="C4" s="13" t="s">
        <v>3</v>
      </c>
      <c r="AR4" s="20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91" s="3" customFormat="1" ht="36.950000000000003" customHeight="1" x14ac:dyDescent="0.2">
      <c r="B5" s="21"/>
      <c r="C5" s="22" t="s">
        <v>4</v>
      </c>
      <c r="L5" s="76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R5" s="21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91" s="1" customFormat="1" ht="6.95" customHeight="1" x14ac:dyDescent="0.2">
      <c r="B6" s="15"/>
      <c r="AR6" s="15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91" s="1" customFormat="1" ht="12" customHeight="1" x14ac:dyDescent="0.2">
      <c r="B7" s="15"/>
      <c r="C7" s="13" t="s">
        <v>5</v>
      </c>
      <c r="L7" s="23"/>
      <c r="AI7" s="13" t="s">
        <v>6</v>
      </c>
      <c r="AM7" s="93"/>
      <c r="AN7" s="93"/>
      <c r="AR7" s="15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91" s="1" customFormat="1" ht="6.95" customHeight="1" x14ac:dyDescent="0.2">
      <c r="B8" s="15"/>
      <c r="AR8" s="15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91" s="1" customFormat="1" ht="15.2" customHeight="1" x14ac:dyDescent="0.2">
      <c r="B9" s="15"/>
      <c r="C9" s="13" t="s">
        <v>7</v>
      </c>
      <c r="L9" s="2"/>
      <c r="AI9" s="13"/>
      <c r="AM9" s="80"/>
      <c r="AN9" s="81"/>
      <c r="AO9" s="81"/>
      <c r="AP9" s="81"/>
      <c r="AR9" s="15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91" s="1" customFormat="1" ht="15.2" customHeight="1" x14ac:dyDescent="0.2">
      <c r="B10" s="15"/>
      <c r="C10" s="13" t="s">
        <v>8</v>
      </c>
      <c r="L10" s="2"/>
      <c r="AI10" s="13"/>
      <c r="AM10" s="80"/>
      <c r="AN10" s="81"/>
      <c r="AO10" s="81"/>
      <c r="AP10" s="81"/>
      <c r="AR10" s="15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91" s="1" customFormat="1" ht="10.9" customHeight="1" x14ac:dyDescent="0.2">
      <c r="B11" s="15"/>
      <c r="AR11" s="15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91" s="1" customFormat="1" ht="29.25" customHeight="1" x14ac:dyDescent="0.2">
      <c r="B12" s="15"/>
      <c r="C12" s="82" t="s">
        <v>12</v>
      </c>
      <c r="D12" s="83"/>
      <c r="E12" s="83"/>
      <c r="F12" s="83"/>
      <c r="G12" s="83"/>
      <c r="H12" s="25"/>
      <c r="I12" s="85" t="s">
        <v>13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4" t="s">
        <v>14</v>
      </c>
      <c r="AH12" s="83"/>
      <c r="AI12" s="83"/>
      <c r="AJ12" s="83"/>
      <c r="AK12" s="83"/>
      <c r="AL12" s="83"/>
      <c r="AM12" s="83"/>
      <c r="AN12" s="85" t="s">
        <v>15</v>
      </c>
      <c r="AO12" s="83"/>
      <c r="AP12" s="86"/>
      <c r="AQ12" s="26" t="s">
        <v>16</v>
      </c>
      <c r="AR12" s="15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91" s="1" customFormat="1" ht="10.9" customHeight="1" x14ac:dyDescent="0.2">
      <c r="B13" s="15"/>
      <c r="AR13" s="15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91" s="4" customFormat="1" ht="32.450000000000003" customHeight="1" x14ac:dyDescent="0.2">
      <c r="A14"/>
      <c r="B14" s="27"/>
      <c r="C14" s="28" t="s">
        <v>17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90">
        <f>SUM(AG15:AM16)</f>
        <v>0</v>
      </c>
      <c r="AH14" s="90"/>
      <c r="AI14" s="90"/>
      <c r="AJ14" s="90"/>
      <c r="AK14" s="90"/>
      <c r="AL14" s="90"/>
      <c r="AM14" s="90"/>
      <c r="AN14" s="91"/>
      <c r="AO14" s="91"/>
      <c r="AP14" s="91"/>
      <c r="AQ14" s="30" t="s">
        <v>0</v>
      </c>
      <c r="AR14" s="27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S14" s="31" t="s">
        <v>18</v>
      </c>
      <c r="BT14" s="31" t="s">
        <v>19</v>
      </c>
      <c r="BU14" s="32" t="s">
        <v>20</v>
      </c>
      <c r="BV14" s="31" t="s">
        <v>21</v>
      </c>
      <c r="BW14" s="31" t="s">
        <v>1</v>
      </c>
      <c r="BX14" s="31" t="s">
        <v>22</v>
      </c>
      <c r="CL14" s="31" t="s">
        <v>0</v>
      </c>
    </row>
    <row r="15" spans="1:91" s="5" customFormat="1" ht="24.75" customHeight="1" x14ac:dyDescent="0.2">
      <c r="A15"/>
      <c r="B15" s="33"/>
      <c r="C15" s="34"/>
      <c r="D15" s="87"/>
      <c r="E15" s="87"/>
      <c r="F15" s="87"/>
      <c r="G15" s="87"/>
      <c r="H15" s="87"/>
      <c r="I15" s="35"/>
      <c r="J15" s="87" t="s">
        <v>428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>
        <f>'1- Časť Búracie...'!J15</f>
        <v>0</v>
      </c>
      <c r="AH15" s="89"/>
      <c r="AI15" s="89"/>
      <c r="AJ15" s="89"/>
      <c r="AK15" s="89"/>
      <c r="AL15" s="89"/>
      <c r="AM15" s="89"/>
      <c r="AN15" s="88"/>
      <c r="AO15" s="89"/>
      <c r="AP15" s="89"/>
      <c r="AQ15" s="36" t="s">
        <v>23</v>
      </c>
      <c r="AR15" s="33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T15" s="37" t="s">
        <v>24</v>
      </c>
      <c r="BV15" s="37" t="s">
        <v>21</v>
      </c>
      <c r="BW15" s="37" t="s">
        <v>25</v>
      </c>
      <c r="BX15" s="37" t="s">
        <v>1</v>
      </c>
      <c r="CL15" s="37" t="s">
        <v>0</v>
      </c>
      <c r="CM15" s="37" t="s">
        <v>19</v>
      </c>
    </row>
    <row r="16" spans="1:91" s="5" customFormat="1" ht="24.75" customHeight="1" x14ac:dyDescent="0.2">
      <c r="A16"/>
      <c r="B16" s="33"/>
      <c r="C16" s="34"/>
      <c r="D16" s="87"/>
      <c r="E16" s="87"/>
      <c r="F16" s="87"/>
      <c r="G16" s="87"/>
      <c r="H16" s="87"/>
      <c r="I16" s="35"/>
      <c r="J16" s="87" t="s">
        <v>427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8">
        <f>'2 - Časť Zdravot...'!J15</f>
        <v>0</v>
      </c>
      <c r="AH16" s="89"/>
      <c r="AI16" s="89"/>
      <c r="AJ16" s="89"/>
      <c r="AK16" s="89"/>
      <c r="AL16" s="89"/>
      <c r="AM16" s="89"/>
      <c r="AN16" s="88"/>
      <c r="AO16" s="89"/>
      <c r="AP16" s="89"/>
      <c r="AQ16" s="36" t="s">
        <v>23</v>
      </c>
      <c r="AR16" s="33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T16" s="37" t="s">
        <v>24</v>
      </c>
      <c r="BV16" s="37" t="s">
        <v>21</v>
      </c>
      <c r="BW16" s="37" t="s">
        <v>26</v>
      </c>
      <c r="BX16" s="37" t="s">
        <v>1</v>
      </c>
      <c r="CL16" s="37" t="s">
        <v>0</v>
      </c>
      <c r="CM16" s="37" t="s">
        <v>19</v>
      </c>
    </row>
    <row r="17" spans="1:64" s="1" customFormat="1" ht="30" customHeight="1" x14ac:dyDescent="0.2">
      <c r="A17"/>
      <c r="B17" s="15"/>
      <c r="AR17" s="15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s="1" customFormat="1" ht="6.95" customHeight="1" x14ac:dyDescent="0.2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</sheetData>
  <mergeCells count="18">
    <mergeCell ref="AN16:AP16"/>
    <mergeCell ref="D16:H16"/>
    <mergeCell ref="J16:AF16"/>
    <mergeCell ref="AG16:AM16"/>
    <mergeCell ref="L5:AO5"/>
    <mergeCell ref="AM7:AN7"/>
    <mergeCell ref="AM9:AP9"/>
    <mergeCell ref="D15:H15"/>
    <mergeCell ref="AG15:AM15"/>
    <mergeCell ref="J15:AF15"/>
    <mergeCell ref="AN15:AP15"/>
    <mergeCell ref="AG14:AM14"/>
    <mergeCell ref="AN14:AP14"/>
    <mergeCell ref="AM10:AP10"/>
    <mergeCell ref="C12:G12"/>
    <mergeCell ref="AG12:AM12"/>
    <mergeCell ref="I12:AF12"/>
    <mergeCell ref="AN12:AP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H50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customWidth="1"/>
    <col min="15" max="20" width="14.1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1" spans="2:164" s="1" customFormat="1" ht="17.25" customHeight="1" x14ac:dyDescent="0.2">
      <c r="B1" s="18"/>
      <c r="C1" s="19"/>
      <c r="D1" s="19"/>
      <c r="E1" s="19"/>
      <c r="F1" s="19"/>
      <c r="G1" s="19"/>
      <c r="H1" s="19"/>
      <c r="I1" s="19"/>
      <c r="J1" s="19"/>
      <c r="K1" s="129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</row>
    <row r="2" spans="2:164" s="1" customFormat="1" ht="24.95" customHeight="1" x14ac:dyDescent="0.2">
      <c r="B2" s="15"/>
      <c r="C2" s="11" t="s">
        <v>30</v>
      </c>
      <c r="K2" s="12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2:164" s="1" customFormat="1" ht="6.95" customHeight="1" x14ac:dyDescent="0.2">
      <c r="B3" s="15"/>
      <c r="K3" s="12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2:164" s="1" customFormat="1" ht="12" customHeight="1" x14ac:dyDescent="0.2">
      <c r="B4" s="15"/>
      <c r="C4" s="13" t="s">
        <v>4</v>
      </c>
      <c r="K4" s="12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2:164" s="1" customFormat="1" ht="16.5" customHeight="1" x14ac:dyDescent="0.2">
      <c r="B5" s="15"/>
      <c r="E5" s="78"/>
      <c r="F5" s="79"/>
      <c r="G5" s="79"/>
      <c r="H5" s="79"/>
      <c r="K5" s="12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2:164" s="1" customFormat="1" ht="12" customHeight="1" x14ac:dyDescent="0.2">
      <c r="B6" s="15"/>
      <c r="C6" s="13" t="s">
        <v>27</v>
      </c>
      <c r="K6" s="12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2:164" s="1" customFormat="1" ht="16.5" customHeight="1" x14ac:dyDescent="0.2">
      <c r="B7" s="15"/>
      <c r="E7" s="76"/>
      <c r="F7" s="77"/>
      <c r="G7" s="77"/>
      <c r="H7" s="77"/>
      <c r="K7" s="12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2:164" s="1" customFormat="1" ht="6.95" customHeight="1" x14ac:dyDescent="0.2">
      <c r="B8" s="15"/>
      <c r="K8" s="127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2:164" s="1" customFormat="1" ht="12" customHeight="1" x14ac:dyDescent="0.2">
      <c r="B9" s="15"/>
      <c r="C9" s="13" t="s">
        <v>5</v>
      </c>
      <c r="F9" s="12"/>
      <c r="I9" s="13" t="s">
        <v>6</v>
      </c>
      <c r="J9" s="24"/>
      <c r="K9" s="127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2:164" s="1" customFormat="1" ht="6.95" customHeight="1" x14ac:dyDescent="0.2">
      <c r="B10" s="15"/>
      <c r="K10" s="12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2:164" s="1" customFormat="1" ht="25.7" customHeight="1" x14ac:dyDescent="0.2">
      <c r="B11" s="15"/>
      <c r="C11" s="13" t="s">
        <v>7</v>
      </c>
      <c r="F11" s="12"/>
      <c r="I11" s="13" t="s">
        <v>9</v>
      </c>
      <c r="J11" s="14"/>
      <c r="K11" s="12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2:164" s="1" customFormat="1" ht="25.7" customHeight="1" x14ac:dyDescent="0.2">
      <c r="B12" s="15"/>
      <c r="C12" s="13" t="s">
        <v>8</v>
      </c>
      <c r="F12" s="12"/>
      <c r="I12" s="13" t="s">
        <v>10</v>
      </c>
      <c r="J12" s="14"/>
      <c r="K12" s="127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2:164" s="1" customFormat="1" ht="10.35" customHeight="1" x14ac:dyDescent="0.2">
      <c r="B13" s="15"/>
      <c r="K13" s="12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2:164" s="6" customFormat="1" ht="29.25" customHeight="1" x14ac:dyDescent="0.2">
      <c r="B14" s="38"/>
      <c r="C14" s="39" t="s">
        <v>31</v>
      </c>
      <c r="D14" s="40" t="s">
        <v>16</v>
      </c>
      <c r="E14" s="40" t="s">
        <v>12</v>
      </c>
      <c r="F14" s="40" t="s">
        <v>13</v>
      </c>
      <c r="G14" s="40" t="s">
        <v>32</v>
      </c>
      <c r="H14" s="40" t="s">
        <v>33</v>
      </c>
      <c r="I14" s="40" t="s">
        <v>34</v>
      </c>
      <c r="J14" s="41" t="s">
        <v>28</v>
      </c>
      <c r="K14" s="130" t="s">
        <v>35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2:164" s="1" customFormat="1" ht="22.9" customHeight="1" x14ac:dyDescent="0.25">
      <c r="B15" s="15"/>
      <c r="C15" s="28" t="s">
        <v>29</v>
      </c>
      <c r="J15" s="42">
        <f>SUM(J16,J39)</f>
        <v>0</v>
      </c>
      <c r="K15" s="12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2:164" s="7" customFormat="1" ht="25.9" customHeight="1" x14ac:dyDescent="0.2">
      <c r="B16" s="43"/>
      <c r="D16" s="44" t="s">
        <v>18</v>
      </c>
      <c r="E16" s="45" t="s">
        <v>36</v>
      </c>
      <c r="F16" s="45" t="s">
        <v>37</v>
      </c>
      <c r="I16" s="46"/>
      <c r="J16" s="47">
        <f>SUM(J17,J31)</f>
        <v>0</v>
      </c>
      <c r="K16" s="13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2:164" s="7" customFormat="1" ht="22.9" customHeight="1" x14ac:dyDescent="0.2">
      <c r="B17" s="43"/>
      <c r="D17" s="44" t="s">
        <v>18</v>
      </c>
      <c r="E17" s="48" t="s">
        <v>24</v>
      </c>
      <c r="F17" s="48" t="s">
        <v>38</v>
      </c>
      <c r="I17" s="46"/>
      <c r="J17" s="49">
        <f>SUM(J18:J27)</f>
        <v>0</v>
      </c>
      <c r="K17" s="13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2:164" s="1" customFormat="1" ht="24.2" customHeight="1" x14ac:dyDescent="0.2">
      <c r="B18" s="50"/>
      <c r="C18" s="51" t="s">
        <v>24</v>
      </c>
      <c r="D18" s="51" t="s">
        <v>39</v>
      </c>
      <c r="E18" s="52" t="s">
        <v>40</v>
      </c>
      <c r="F18" s="53" t="s">
        <v>41</v>
      </c>
      <c r="G18" s="54" t="s">
        <v>42</v>
      </c>
      <c r="H18" s="55">
        <v>43.215000000000003</v>
      </c>
      <c r="I18" s="74"/>
      <c r="J18" s="57">
        <f>ROUND(I18*H18,2)</f>
        <v>0</v>
      </c>
      <c r="K18" s="13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2:164" s="8" customFormat="1" x14ac:dyDescent="0.2">
      <c r="B19" s="58"/>
      <c r="D19" s="59" t="s">
        <v>45</v>
      </c>
      <c r="E19" s="60" t="s">
        <v>0</v>
      </c>
      <c r="F19" s="61" t="s">
        <v>46</v>
      </c>
      <c r="H19" s="62">
        <v>43.215000000000003</v>
      </c>
      <c r="I19" s="63"/>
      <c r="K19" s="133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2:164" s="1" customFormat="1" ht="33" customHeight="1" x14ac:dyDescent="0.2">
      <c r="B20" s="50"/>
      <c r="C20" s="51" t="s">
        <v>44</v>
      </c>
      <c r="D20" s="51" t="s">
        <v>39</v>
      </c>
      <c r="E20" s="52" t="s">
        <v>47</v>
      </c>
      <c r="F20" s="53" t="s">
        <v>48</v>
      </c>
      <c r="G20" s="54" t="s">
        <v>49</v>
      </c>
      <c r="H20" s="55">
        <v>4.3220000000000001</v>
      </c>
      <c r="I20" s="74"/>
      <c r="J20" s="57">
        <f>ROUND(I20*H20,2)</f>
        <v>0</v>
      </c>
      <c r="K20" s="13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2:164" s="8" customFormat="1" x14ac:dyDescent="0.2">
      <c r="B21" s="58"/>
      <c r="D21" s="59" t="s">
        <v>45</v>
      </c>
      <c r="E21" s="60" t="s">
        <v>0</v>
      </c>
      <c r="F21" s="61" t="s">
        <v>50</v>
      </c>
      <c r="H21" s="62">
        <v>4.3220000000000001</v>
      </c>
      <c r="I21" s="63"/>
      <c r="K21" s="13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2:164" s="1" customFormat="1" ht="24.2" customHeight="1" x14ac:dyDescent="0.2">
      <c r="B22" s="50"/>
      <c r="C22" s="51" t="s">
        <v>51</v>
      </c>
      <c r="D22" s="51" t="s">
        <v>39</v>
      </c>
      <c r="E22" s="52" t="s">
        <v>52</v>
      </c>
      <c r="F22" s="53" t="s">
        <v>53</v>
      </c>
      <c r="G22" s="54" t="s">
        <v>49</v>
      </c>
      <c r="H22" s="55">
        <v>8.6430000000000007</v>
      </c>
      <c r="I22" s="74"/>
      <c r="J22" s="57">
        <f>ROUND(I22*H22,2)</f>
        <v>0</v>
      </c>
      <c r="K22" s="13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2:164" s="8" customFormat="1" x14ac:dyDescent="0.2">
      <c r="B23" s="58"/>
      <c r="D23" s="59" t="s">
        <v>45</v>
      </c>
      <c r="E23" s="60" t="s">
        <v>0</v>
      </c>
      <c r="F23" s="61" t="s">
        <v>54</v>
      </c>
      <c r="H23" s="62">
        <v>8.6430000000000007</v>
      </c>
      <c r="I23" s="75"/>
      <c r="K23" s="13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2:164" s="1" customFormat="1" ht="24.2" customHeight="1" x14ac:dyDescent="0.2">
      <c r="B24" s="50"/>
      <c r="C24" s="51" t="s">
        <v>43</v>
      </c>
      <c r="D24" s="51" t="s">
        <v>39</v>
      </c>
      <c r="E24" s="52" t="s">
        <v>55</v>
      </c>
      <c r="F24" s="53" t="s">
        <v>56</v>
      </c>
      <c r="G24" s="54" t="s">
        <v>49</v>
      </c>
      <c r="H24" s="55">
        <v>8.6430000000000007</v>
      </c>
      <c r="I24" s="74"/>
      <c r="J24" s="57">
        <f>ROUND(I24*H24,2)</f>
        <v>0</v>
      </c>
      <c r="K24" s="13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2:164" s="1" customFormat="1" ht="16.5" customHeight="1" x14ac:dyDescent="0.2">
      <c r="B25" s="50"/>
      <c r="C25" s="51" t="s">
        <v>57</v>
      </c>
      <c r="D25" s="51" t="s">
        <v>39</v>
      </c>
      <c r="E25" s="52" t="s">
        <v>58</v>
      </c>
      <c r="F25" s="53" t="s">
        <v>59</v>
      </c>
      <c r="G25" s="54" t="s">
        <v>49</v>
      </c>
      <c r="H25" s="55">
        <v>8.6430000000000007</v>
      </c>
      <c r="I25" s="74"/>
      <c r="J25" s="57">
        <f>ROUND(I25*H25,2)</f>
        <v>0</v>
      </c>
      <c r="K25" s="13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2:164" s="1" customFormat="1" ht="16.5" customHeight="1" x14ac:dyDescent="0.2">
      <c r="B26" s="50"/>
      <c r="C26" s="51" t="s">
        <v>60</v>
      </c>
      <c r="D26" s="51" t="s">
        <v>39</v>
      </c>
      <c r="E26" s="52" t="s">
        <v>61</v>
      </c>
      <c r="F26" s="53" t="s">
        <v>62</v>
      </c>
      <c r="G26" s="54" t="s">
        <v>49</v>
      </c>
      <c r="H26" s="55">
        <v>8.6430000000000007</v>
      </c>
      <c r="I26" s="74"/>
      <c r="J26" s="57">
        <f>ROUND(I26*H26,2)</f>
        <v>0</v>
      </c>
      <c r="K26" s="13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2:164" s="1" customFormat="1" ht="24.2" customHeight="1" x14ac:dyDescent="0.2">
      <c r="B27" s="50"/>
      <c r="C27" s="51" t="s">
        <v>63</v>
      </c>
      <c r="D27" s="51" t="s">
        <v>39</v>
      </c>
      <c r="E27" s="52" t="s">
        <v>64</v>
      </c>
      <c r="F27" s="53" t="s">
        <v>65</v>
      </c>
      <c r="G27" s="54" t="s">
        <v>49</v>
      </c>
      <c r="H27" s="55">
        <v>8.6430000000000007</v>
      </c>
      <c r="I27" s="74"/>
      <c r="J27" s="57">
        <f>ROUND(I27*H27,2)</f>
        <v>0</v>
      </c>
      <c r="K27" s="132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2:164" s="8" customFormat="1" ht="22.5" x14ac:dyDescent="0.2">
      <c r="B28" s="58"/>
      <c r="D28" s="59" t="s">
        <v>45</v>
      </c>
      <c r="E28" s="60" t="s">
        <v>0</v>
      </c>
      <c r="F28" s="61" t="s">
        <v>66</v>
      </c>
      <c r="H28" s="62">
        <v>8.6430000000000007</v>
      </c>
      <c r="I28" s="63"/>
      <c r="K28" s="13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2:164" s="9" customFormat="1" x14ac:dyDescent="0.2">
      <c r="B29" s="64"/>
      <c r="D29" s="59" t="s">
        <v>45</v>
      </c>
      <c r="E29" s="65" t="s">
        <v>0</v>
      </c>
      <c r="F29" s="66" t="s">
        <v>67</v>
      </c>
      <c r="H29" s="65" t="s">
        <v>0</v>
      </c>
      <c r="I29" s="67"/>
      <c r="K29" s="13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2:164" s="10" customFormat="1" x14ac:dyDescent="0.2">
      <c r="B30" s="68"/>
      <c r="D30" s="59" t="s">
        <v>45</v>
      </c>
      <c r="E30" s="69" t="s">
        <v>0</v>
      </c>
      <c r="F30" s="70" t="s">
        <v>68</v>
      </c>
      <c r="H30" s="71">
        <v>8.6430000000000007</v>
      </c>
      <c r="I30" s="72"/>
      <c r="K30" s="13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2:164" s="7" customFormat="1" ht="22.9" customHeight="1" x14ac:dyDescent="0.2">
      <c r="B31" s="43"/>
      <c r="D31" s="44" t="s">
        <v>18</v>
      </c>
      <c r="E31" s="48" t="s">
        <v>71</v>
      </c>
      <c r="F31" s="48" t="s">
        <v>72</v>
      </c>
      <c r="I31" s="46"/>
      <c r="J31" s="49">
        <f>SUM(J32:J38)</f>
        <v>0</v>
      </c>
      <c r="K31" s="1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2:164" s="1" customFormat="1" ht="24.2" customHeight="1" x14ac:dyDescent="0.2">
      <c r="B32" s="50"/>
      <c r="C32" s="51">
        <v>8</v>
      </c>
      <c r="D32" s="51" t="s">
        <v>39</v>
      </c>
      <c r="E32" s="52" t="s">
        <v>73</v>
      </c>
      <c r="F32" s="53" t="s">
        <v>74</v>
      </c>
      <c r="G32" s="54" t="s">
        <v>75</v>
      </c>
      <c r="H32" s="55">
        <v>5.0999999999999996</v>
      </c>
      <c r="I32" s="74"/>
      <c r="J32" s="57">
        <f>ROUND(I32*H32,2)</f>
        <v>0</v>
      </c>
      <c r="K32" s="1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2:164" s="8" customFormat="1" x14ac:dyDescent="0.2">
      <c r="B33" s="58"/>
      <c r="D33" s="59" t="s">
        <v>45</v>
      </c>
      <c r="E33" s="60" t="s">
        <v>0</v>
      </c>
      <c r="F33" s="61" t="s">
        <v>76</v>
      </c>
      <c r="H33" s="62">
        <v>5.0999999999999996</v>
      </c>
      <c r="I33" s="75"/>
      <c r="K33" s="1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2:164" s="1" customFormat="1" ht="24.2" customHeight="1" x14ac:dyDescent="0.2">
      <c r="B34" s="50"/>
      <c r="C34" s="51">
        <v>9</v>
      </c>
      <c r="D34" s="51" t="s">
        <v>39</v>
      </c>
      <c r="E34" s="52" t="s">
        <v>78</v>
      </c>
      <c r="F34" s="53" t="s">
        <v>79</v>
      </c>
      <c r="G34" s="54" t="s">
        <v>75</v>
      </c>
      <c r="H34" s="55">
        <v>5.0999999999999996</v>
      </c>
      <c r="I34" s="74"/>
      <c r="J34" s="57">
        <f>ROUND(I34*H34,2)</f>
        <v>0</v>
      </c>
      <c r="K34" s="13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2:164" s="8" customFormat="1" x14ac:dyDescent="0.2">
      <c r="B35" s="58"/>
      <c r="D35" s="59" t="s">
        <v>45</v>
      </c>
      <c r="E35" s="60" t="s">
        <v>0</v>
      </c>
      <c r="F35" s="61" t="s">
        <v>76</v>
      </c>
      <c r="H35" s="62">
        <v>5.0999999999999996</v>
      </c>
      <c r="I35" s="75"/>
      <c r="K35" s="13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2:164" s="1" customFormat="1" ht="37.9" customHeight="1" x14ac:dyDescent="0.2">
      <c r="B36" s="50"/>
      <c r="C36" s="51">
        <v>10</v>
      </c>
      <c r="D36" s="51" t="s">
        <v>39</v>
      </c>
      <c r="E36" s="52" t="s">
        <v>85</v>
      </c>
      <c r="F36" s="53" t="s">
        <v>86</v>
      </c>
      <c r="G36" s="54" t="s">
        <v>42</v>
      </c>
      <c r="H36" s="55">
        <v>43.215000000000003</v>
      </c>
      <c r="I36" s="74"/>
      <c r="J36" s="57">
        <f>ROUND(I36*H36,2)</f>
        <v>0</v>
      </c>
      <c r="K36" s="13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2:164" s="8" customFormat="1" x14ac:dyDescent="0.2">
      <c r="B37" s="58"/>
      <c r="D37" s="59" t="s">
        <v>45</v>
      </c>
      <c r="E37" s="60" t="s">
        <v>0</v>
      </c>
      <c r="F37" s="61" t="s">
        <v>46</v>
      </c>
      <c r="H37" s="62">
        <v>43.215000000000003</v>
      </c>
      <c r="I37" s="75"/>
      <c r="K37" s="13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2:164" s="1" customFormat="1" ht="24.2" customHeight="1" x14ac:dyDescent="0.2">
      <c r="B38" s="50"/>
      <c r="C38" s="51">
        <v>11</v>
      </c>
      <c r="D38" s="51" t="s">
        <v>39</v>
      </c>
      <c r="E38" s="52" t="s">
        <v>94</v>
      </c>
      <c r="F38" s="53" t="s">
        <v>95</v>
      </c>
      <c r="G38" s="54" t="s">
        <v>88</v>
      </c>
      <c r="H38" s="55">
        <v>1</v>
      </c>
      <c r="I38" s="74"/>
      <c r="J38" s="57">
        <f>ROUND(I38*H38,2)</f>
        <v>0</v>
      </c>
      <c r="K38" s="13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2:164" s="7" customFormat="1" ht="25.9" customHeight="1" x14ac:dyDescent="0.2">
      <c r="B39" s="43"/>
      <c r="D39" s="44" t="s">
        <v>18</v>
      </c>
      <c r="E39" s="45" t="s">
        <v>114</v>
      </c>
      <c r="F39" s="45" t="s">
        <v>115</v>
      </c>
      <c r="I39" s="46"/>
      <c r="J39" s="47">
        <f>SUM(J40)</f>
        <v>0</v>
      </c>
      <c r="K39" s="131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2:164" s="7" customFormat="1" ht="22.9" customHeight="1" x14ac:dyDescent="0.2">
      <c r="B40" s="43"/>
      <c r="D40" s="44" t="s">
        <v>18</v>
      </c>
      <c r="E40" s="48" t="s">
        <v>118</v>
      </c>
      <c r="F40" s="48" t="s">
        <v>119</v>
      </c>
      <c r="I40" s="46"/>
      <c r="J40" s="49">
        <f>SUM(J41:J49)</f>
        <v>0</v>
      </c>
      <c r="K40" s="131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2:164" s="1" customFormat="1" ht="24.2" customHeight="1" x14ac:dyDescent="0.2">
      <c r="B41" s="50"/>
      <c r="C41" s="51">
        <v>12</v>
      </c>
      <c r="D41" s="51" t="s">
        <v>39</v>
      </c>
      <c r="E41" s="52" t="s">
        <v>120</v>
      </c>
      <c r="F41" s="53" t="s">
        <v>121</v>
      </c>
      <c r="G41" s="54" t="s">
        <v>122</v>
      </c>
      <c r="H41" s="55">
        <v>9</v>
      </c>
      <c r="I41" s="56"/>
      <c r="J41" s="57">
        <f t="shared" ref="J41:J46" si="0">ROUND(I41*H41,2)</f>
        <v>0</v>
      </c>
      <c r="K41" s="13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2:164" s="1" customFormat="1" ht="24.2" customHeight="1" x14ac:dyDescent="0.2">
      <c r="B42" s="50"/>
      <c r="C42" s="51">
        <v>13</v>
      </c>
      <c r="D42" s="51" t="s">
        <v>39</v>
      </c>
      <c r="E42" s="52" t="s">
        <v>123</v>
      </c>
      <c r="F42" s="53" t="s">
        <v>124</v>
      </c>
      <c r="G42" s="54" t="s">
        <v>122</v>
      </c>
      <c r="H42" s="55">
        <v>4</v>
      </c>
      <c r="I42" s="56"/>
      <c r="J42" s="57">
        <f t="shared" si="0"/>
        <v>0</v>
      </c>
      <c r="K42" s="13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2:164" s="1" customFormat="1" ht="24.2" customHeight="1" x14ac:dyDescent="0.2">
      <c r="B43" s="50"/>
      <c r="C43" s="51">
        <v>14</v>
      </c>
      <c r="D43" s="51" t="s">
        <v>39</v>
      </c>
      <c r="E43" s="52" t="s">
        <v>125</v>
      </c>
      <c r="F43" s="53" t="s">
        <v>126</v>
      </c>
      <c r="G43" s="54" t="s">
        <v>122</v>
      </c>
      <c r="H43" s="55">
        <v>6</v>
      </c>
      <c r="I43" s="56"/>
      <c r="J43" s="57">
        <f t="shared" si="0"/>
        <v>0</v>
      </c>
      <c r="K43" s="13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2:164" s="1" customFormat="1" ht="24.2" customHeight="1" x14ac:dyDescent="0.2">
      <c r="B44" s="50"/>
      <c r="C44" s="51">
        <v>15</v>
      </c>
      <c r="D44" s="51" t="s">
        <v>39</v>
      </c>
      <c r="E44" s="52" t="s">
        <v>127</v>
      </c>
      <c r="F44" s="53" t="s">
        <v>128</v>
      </c>
      <c r="G44" s="54" t="s">
        <v>122</v>
      </c>
      <c r="H44" s="55">
        <v>2</v>
      </c>
      <c r="I44" s="56"/>
      <c r="J44" s="57">
        <f t="shared" si="0"/>
        <v>0</v>
      </c>
      <c r="K44" s="13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2:164" s="8" customFormat="1" x14ac:dyDescent="0.2">
      <c r="B45" s="58"/>
      <c r="D45" s="59" t="s">
        <v>45</v>
      </c>
      <c r="E45" s="60" t="s">
        <v>0</v>
      </c>
      <c r="F45" s="61" t="s">
        <v>426</v>
      </c>
      <c r="H45" s="62">
        <v>4</v>
      </c>
      <c r="I45" s="63"/>
      <c r="J45" s="8">
        <f t="shared" si="0"/>
        <v>0</v>
      </c>
      <c r="K45" s="133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2:164" s="1" customFormat="1" ht="24.2" customHeight="1" x14ac:dyDescent="0.2">
      <c r="B46" s="50"/>
      <c r="C46" s="51">
        <v>16</v>
      </c>
      <c r="D46" s="51" t="s">
        <v>39</v>
      </c>
      <c r="E46" s="52" t="s">
        <v>129</v>
      </c>
      <c r="F46" s="53" t="s">
        <v>130</v>
      </c>
      <c r="G46" s="54" t="s">
        <v>122</v>
      </c>
      <c r="H46" s="55">
        <v>1</v>
      </c>
      <c r="I46" s="56"/>
      <c r="J46" s="57">
        <f t="shared" si="0"/>
        <v>0</v>
      </c>
      <c r="K46" s="13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2:164" s="8" customFormat="1" x14ac:dyDescent="0.2">
      <c r="B47" s="58"/>
      <c r="D47" s="59" t="s">
        <v>45</v>
      </c>
      <c r="E47" s="60" t="s">
        <v>0</v>
      </c>
      <c r="F47" s="61" t="s">
        <v>131</v>
      </c>
      <c r="H47" s="62">
        <v>1</v>
      </c>
      <c r="I47" s="63"/>
      <c r="K47" s="13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2:164" s="1" customFormat="1" ht="21.75" customHeight="1" x14ac:dyDescent="0.2">
      <c r="B48" s="50"/>
      <c r="C48" s="51">
        <v>17</v>
      </c>
      <c r="D48" s="51" t="s">
        <v>39</v>
      </c>
      <c r="E48" s="52" t="s">
        <v>132</v>
      </c>
      <c r="F48" s="53" t="s">
        <v>133</v>
      </c>
      <c r="G48" s="54" t="s">
        <v>88</v>
      </c>
      <c r="H48" s="55">
        <v>16</v>
      </c>
      <c r="I48" s="56"/>
      <c r="J48" s="57">
        <f t="shared" ref="J48:J49" si="1">ROUND(I48*H48,2)</f>
        <v>0</v>
      </c>
      <c r="K48" s="132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2:164" s="1" customFormat="1" ht="37.9" customHeight="1" x14ac:dyDescent="0.2">
      <c r="B49" s="50"/>
      <c r="C49" s="51">
        <v>18</v>
      </c>
      <c r="D49" s="51" t="s">
        <v>39</v>
      </c>
      <c r="E49" s="52" t="s">
        <v>134</v>
      </c>
      <c r="F49" s="53" t="s">
        <v>135</v>
      </c>
      <c r="G49" s="54" t="s">
        <v>88</v>
      </c>
      <c r="H49" s="55">
        <v>5</v>
      </c>
      <c r="I49" s="56"/>
      <c r="J49" s="57">
        <f t="shared" si="1"/>
        <v>0</v>
      </c>
      <c r="K49" s="132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2:164" s="1" customFormat="1" ht="6.95" customHeight="1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2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</sheetData>
  <autoFilter ref="C14:K49" xr:uid="{00000000-0009-0000-0000-000001000000}"/>
  <mergeCells count="2">
    <mergeCell ref="E5:H5"/>
    <mergeCell ref="E7:H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72"/>
  <sheetViews>
    <sheetView showGridLines="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4.6640625" customWidth="1"/>
    <col min="7" max="7" width="8.1640625" customWidth="1"/>
    <col min="8" max="8" width="14" customWidth="1"/>
    <col min="9" max="9" width="15.83203125" customWidth="1"/>
    <col min="10" max="10" width="22.33203125" customWidth="1"/>
    <col min="11" max="11" width="9.33203125" customWidth="1"/>
    <col min="12" max="12" width="10.83203125" customWidth="1"/>
    <col min="14" max="19" width="14.1640625" customWidth="1"/>
    <col min="20" max="20" width="16.33203125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1" spans="2:65" s="1" customFormat="1" ht="16.5" customHeight="1" x14ac:dyDescent="0.2">
      <c r="B1" s="18"/>
      <c r="C1" s="19"/>
      <c r="D1" s="19"/>
      <c r="E1" s="19"/>
      <c r="F1" s="19"/>
      <c r="G1" s="19"/>
      <c r="H1" s="19"/>
      <c r="I1" s="19"/>
      <c r="J1" s="19"/>
      <c r="K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2:65" s="1" customFormat="1" ht="24.95" customHeight="1" x14ac:dyDescent="0.2">
      <c r="B2" s="15"/>
      <c r="C2" s="11" t="s">
        <v>30</v>
      </c>
      <c r="K2" s="1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2:65" s="1" customFormat="1" ht="6.95" customHeight="1" x14ac:dyDescent="0.2">
      <c r="B3" s="15"/>
      <c r="K3" s="1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2:65" s="1" customFormat="1" ht="12" customHeight="1" x14ac:dyDescent="0.2">
      <c r="B4" s="15"/>
      <c r="C4" s="13" t="s">
        <v>4</v>
      </c>
      <c r="K4" s="1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2:65" s="1" customFormat="1" ht="16.5" customHeight="1" x14ac:dyDescent="0.2">
      <c r="B5" s="15"/>
      <c r="E5" s="78"/>
      <c r="F5" s="79"/>
      <c r="G5" s="79"/>
      <c r="H5" s="79"/>
      <c r="K5" s="1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2:65" s="1" customFormat="1" ht="12" customHeight="1" x14ac:dyDescent="0.2">
      <c r="B6" s="15"/>
      <c r="C6" s="13" t="s">
        <v>27</v>
      </c>
      <c r="K6" s="1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2:65" s="1" customFormat="1" ht="16.5" customHeight="1" x14ac:dyDescent="0.2">
      <c r="B7" s="15"/>
      <c r="E7" s="76"/>
      <c r="F7" s="77"/>
      <c r="G7" s="77"/>
      <c r="H7" s="77"/>
      <c r="K7" s="1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2:65" s="1" customFormat="1" ht="6.95" customHeight="1" x14ac:dyDescent="0.2">
      <c r="B8" s="15"/>
      <c r="K8" s="15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2:65" s="1" customFormat="1" ht="12" customHeight="1" x14ac:dyDescent="0.2">
      <c r="B9" s="15"/>
      <c r="C9" s="13" t="s">
        <v>5</v>
      </c>
      <c r="F9" s="12"/>
      <c r="I9" s="13" t="s">
        <v>6</v>
      </c>
      <c r="J9" s="24"/>
      <c r="K9" s="1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2:65" s="1" customFormat="1" ht="6.95" customHeight="1" x14ac:dyDescent="0.2">
      <c r="B10" s="15"/>
      <c r="K10" s="15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2:65" s="1" customFormat="1" ht="15.2" customHeight="1" x14ac:dyDescent="0.2">
      <c r="B11" s="15"/>
      <c r="C11" s="13" t="s">
        <v>7</v>
      </c>
      <c r="F11" s="12"/>
      <c r="I11" s="13" t="s">
        <v>9</v>
      </c>
      <c r="J11" s="14"/>
      <c r="K11" s="1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2:65" s="1" customFormat="1" ht="15.2" customHeight="1" x14ac:dyDescent="0.2">
      <c r="B12" s="15"/>
      <c r="C12" s="13" t="s">
        <v>8</v>
      </c>
      <c r="F12" s="12"/>
      <c r="I12" s="13" t="s">
        <v>10</v>
      </c>
      <c r="J12" s="14"/>
      <c r="K12" s="15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2:65" s="1" customFormat="1" ht="10.35" customHeight="1" x14ac:dyDescent="0.2">
      <c r="B13" s="15"/>
      <c r="K13" s="1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2:65" s="6" customFormat="1" ht="29.25" customHeight="1" x14ac:dyDescent="0.2">
      <c r="B14" s="38"/>
      <c r="C14" s="39" t="s">
        <v>31</v>
      </c>
      <c r="D14" s="40" t="s">
        <v>16</v>
      </c>
      <c r="E14" s="40" t="s">
        <v>12</v>
      </c>
      <c r="F14" s="40" t="s">
        <v>13</v>
      </c>
      <c r="G14" s="40" t="s">
        <v>32</v>
      </c>
      <c r="H14" s="40" t="s">
        <v>33</v>
      </c>
      <c r="I14" s="40" t="s">
        <v>34</v>
      </c>
      <c r="J14" s="41" t="s">
        <v>28</v>
      </c>
      <c r="K14" s="3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2:65" s="1" customFormat="1" ht="22.9" customHeight="1" x14ac:dyDescent="0.25">
      <c r="B15" s="15"/>
      <c r="C15" s="28" t="s">
        <v>29</v>
      </c>
      <c r="J15" s="136">
        <f>SUM(J16,J69,J159)</f>
        <v>0</v>
      </c>
      <c r="K15" s="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2:65" s="7" customFormat="1" ht="25.9" customHeight="1" x14ac:dyDescent="0.2">
      <c r="B16" s="43"/>
      <c r="C16" s="96"/>
      <c r="D16" s="97" t="s">
        <v>18</v>
      </c>
      <c r="E16" s="98" t="s">
        <v>36</v>
      </c>
      <c r="F16" s="98" t="s">
        <v>37</v>
      </c>
      <c r="G16" s="96"/>
      <c r="H16" s="96"/>
      <c r="I16" s="99"/>
      <c r="J16" s="100">
        <f>SUM(J17,J30,J32,J36,J55,J67)</f>
        <v>0</v>
      </c>
      <c r="K16" s="4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2:65" s="7" customFormat="1" ht="22.9" customHeight="1" x14ac:dyDescent="0.2">
      <c r="B17" s="43"/>
      <c r="C17" s="96"/>
      <c r="D17" s="97" t="s">
        <v>18</v>
      </c>
      <c r="E17" s="101" t="s">
        <v>24</v>
      </c>
      <c r="F17" s="101" t="s">
        <v>184</v>
      </c>
      <c r="G17" s="96"/>
      <c r="H17" s="96"/>
      <c r="I17" s="99"/>
      <c r="J17" s="102">
        <f>SUM(J18:J29)</f>
        <v>0</v>
      </c>
      <c r="K17" s="4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2:65" s="1" customFormat="1" ht="24.2" customHeight="1" x14ac:dyDescent="0.2">
      <c r="B18" s="50"/>
      <c r="C18" s="103" t="s">
        <v>24</v>
      </c>
      <c r="D18" s="103" t="s">
        <v>39</v>
      </c>
      <c r="E18" s="104" t="s">
        <v>185</v>
      </c>
      <c r="F18" s="105" t="s">
        <v>186</v>
      </c>
      <c r="G18" s="106" t="s">
        <v>49</v>
      </c>
      <c r="H18" s="107">
        <v>40</v>
      </c>
      <c r="I18" s="108"/>
      <c r="J18" s="109">
        <f t="shared" ref="J18:J29" si="0">ROUND(I18*H18,2)</f>
        <v>0</v>
      </c>
      <c r="K18" s="15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2:65" s="1" customFormat="1" ht="24.2" customHeight="1" x14ac:dyDescent="0.2">
      <c r="B19" s="50"/>
      <c r="C19" s="103" t="s">
        <v>44</v>
      </c>
      <c r="D19" s="103" t="s">
        <v>39</v>
      </c>
      <c r="E19" s="104" t="s">
        <v>187</v>
      </c>
      <c r="F19" s="105" t="s">
        <v>188</v>
      </c>
      <c r="G19" s="106" t="s">
        <v>49</v>
      </c>
      <c r="H19" s="107">
        <v>20</v>
      </c>
      <c r="I19" s="108"/>
      <c r="J19" s="109">
        <f t="shared" si="0"/>
        <v>0</v>
      </c>
      <c r="K19" s="1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2:65" s="1" customFormat="1" ht="24.2" customHeight="1" x14ac:dyDescent="0.2">
      <c r="B20" s="50"/>
      <c r="C20" s="103" t="s">
        <v>51</v>
      </c>
      <c r="D20" s="103" t="s">
        <v>39</v>
      </c>
      <c r="E20" s="104" t="s">
        <v>189</v>
      </c>
      <c r="F20" s="105" t="s">
        <v>190</v>
      </c>
      <c r="G20" s="106" t="s">
        <v>49</v>
      </c>
      <c r="H20" s="107">
        <v>20</v>
      </c>
      <c r="I20" s="108"/>
      <c r="J20" s="109">
        <f t="shared" si="0"/>
        <v>0</v>
      </c>
      <c r="K20" s="15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2:65" s="1" customFormat="1" ht="24.2" customHeight="1" x14ac:dyDescent="0.2">
      <c r="B21" s="50"/>
      <c r="C21" s="103" t="s">
        <v>43</v>
      </c>
      <c r="D21" s="103" t="s">
        <v>39</v>
      </c>
      <c r="E21" s="104" t="s">
        <v>52</v>
      </c>
      <c r="F21" s="105" t="s">
        <v>53</v>
      </c>
      <c r="G21" s="106" t="s">
        <v>49</v>
      </c>
      <c r="H21" s="107">
        <v>40</v>
      </c>
      <c r="I21" s="108"/>
      <c r="J21" s="109">
        <f t="shared" si="0"/>
        <v>0</v>
      </c>
      <c r="K21" s="1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2:65" s="1" customFormat="1" ht="33" customHeight="1" x14ac:dyDescent="0.2">
      <c r="B22" s="50"/>
      <c r="C22" s="103" t="s">
        <v>57</v>
      </c>
      <c r="D22" s="103" t="s">
        <v>39</v>
      </c>
      <c r="E22" s="104" t="s">
        <v>191</v>
      </c>
      <c r="F22" s="105" t="s">
        <v>192</v>
      </c>
      <c r="G22" s="106" t="s">
        <v>49</v>
      </c>
      <c r="H22" s="107">
        <v>20</v>
      </c>
      <c r="I22" s="108"/>
      <c r="J22" s="109">
        <f t="shared" si="0"/>
        <v>0</v>
      </c>
      <c r="K22" s="15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2:65" s="1" customFormat="1" ht="37.9" customHeight="1" x14ac:dyDescent="0.2">
      <c r="B23" s="50"/>
      <c r="C23" s="103" t="s">
        <v>60</v>
      </c>
      <c r="D23" s="103" t="s">
        <v>39</v>
      </c>
      <c r="E23" s="104" t="s">
        <v>193</v>
      </c>
      <c r="F23" s="105" t="s">
        <v>194</v>
      </c>
      <c r="G23" s="106" t="s">
        <v>49</v>
      </c>
      <c r="H23" s="107">
        <v>40</v>
      </c>
      <c r="I23" s="108"/>
      <c r="J23" s="109">
        <f t="shared" si="0"/>
        <v>0</v>
      </c>
      <c r="K23" s="1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2:65" s="1" customFormat="1" ht="24.2" customHeight="1" x14ac:dyDescent="0.2">
      <c r="B24" s="50"/>
      <c r="C24" s="103" t="s">
        <v>63</v>
      </c>
      <c r="D24" s="103" t="s">
        <v>39</v>
      </c>
      <c r="E24" s="104" t="s">
        <v>195</v>
      </c>
      <c r="F24" s="105" t="s">
        <v>196</v>
      </c>
      <c r="G24" s="106" t="s">
        <v>49</v>
      </c>
      <c r="H24" s="107">
        <v>20</v>
      </c>
      <c r="I24" s="108"/>
      <c r="J24" s="109">
        <f t="shared" si="0"/>
        <v>0</v>
      </c>
      <c r="K24" s="1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2:65" s="1" customFormat="1" ht="16.5" customHeight="1" x14ac:dyDescent="0.2">
      <c r="B25" s="50"/>
      <c r="C25" s="103" t="s">
        <v>70</v>
      </c>
      <c r="D25" s="103" t="s">
        <v>39</v>
      </c>
      <c r="E25" s="104" t="s">
        <v>61</v>
      </c>
      <c r="F25" s="105" t="s">
        <v>62</v>
      </c>
      <c r="G25" s="106" t="s">
        <v>49</v>
      </c>
      <c r="H25" s="107">
        <v>20</v>
      </c>
      <c r="I25" s="108"/>
      <c r="J25" s="109">
        <f t="shared" si="0"/>
        <v>0</v>
      </c>
      <c r="K25" s="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2:65" s="1" customFormat="1" ht="24.2" customHeight="1" x14ac:dyDescent="0.2">
      <c r="B26" s="50"/>
      <c r="C26" s="103" t="s">
        <v>71</v>
      </c>
      <c r="D26" s="103" t="s">
        <v>39</v>
      </c>
      <c r="E26" s="104" t="s">
        <v>197</v>
      </c>
      <c r="F26" s="105" t="s">
        <v>198</v>
      </c>
      <c r="G26" s="106" t="s">
        <v>103</v>
      </c>
      <c r="H26" s="107">
        <v>5</v>
      </c>
      <c r="I26" s="108"/>
      <c r="J26" s="109">
        <f t="shared" si="0"/>
        <v>0</v>
      </c>
      <c r="K26" s="1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2:65" s="1" customFormat="1" ht="24.2" customHeight="1" x14ac:dyDescent="0.2">
      <c r="B27" s="50"/>
      <c r="C27" s="103" t="s">
        <v>77</v>
      </c>
      <c r="D27" s="103" t="s">
        <v>39</v>
      </c>
      <c r="E27" s="104" t="s">
        <v>199</v>
      </c>
      <c r="F27" s="105" t="s">
        <v>200</v>
      </c>
      <c r="G27" s="106" t="s">
        <v>49</v>
      </c>
      <c r="H27" s="107">
        <v>8</v>
      </c>
      <c r="I27" s="108"/>
      <c r="J27" s="109">
        <f t="shared" si="0"/>
        <v>0</v>
      </c>
      <c r="K27" s="1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2:65" s="1" customFormat="1" ht="24.2" customHeight="1" x14ac:dyDescent="0.2">
      <c r="B28" s="50"/>
      <c r="C28" s="103" t="s">
        <v>80</v>
      </c>
      <c r="D28" s="103" t="s">
        <v>39</v>
      </c>
      <c r="E28" s="104" t="s">
        <v>201</v>
      </c>
      <c r="F28" s="105" t="s">
        <v>202</v>
      </c>
      <c r="G28" s="106" t="s">
        <v>49</v>
      </c>
      <c r="H28" s="107">
        <v>8</v>
      </c>
      <c r="I28" s="108"/>
      <c r="J28" s="109">
        <f t="shared" si="0"/>
        <v>0</v>
      </c>
      <c r="K28" s="1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2:65" s="1" customFormat="1" ht="16.5" customHeight="1" x14ac:dyDescent="0.2">
      <c r="B29" s="50"/>
      <c r="C29" s="110" t="s">
        <v>81</v>
      </c>
      <c r="D29" s="110" t="s">
        <v>136</v>
      </c>
      <c r="E29" s="111" t="s">
        <v>203</v>
      </c>
      <c r="F29" s="112" t="s">
        <v>204</v>
      </c>
      <c r="G29" s="113" t="s">
        <v>103</v>
      </c>
      <c r="H29" s="114">
        <v>8</v>
      </c>
      <c r="I29" s="115"/>
      <c r="J29" s="116">
        <f t="shared" si="0"/>
        <v>0</v>
      </c>
      <c r="K29" s="73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2:65" s="7" customFormat="1" ht="22.9" customHeight="1" x14ac:dyDescent="0.2">
      <c r="B30" s="43"/>
      <c r="C30" s="96"/>
      <c r="D30" s="97" t="s">
        <v>18</v>
      </c>
      <c r="E30" s="101" t="s">
        <v>43</v>
      </c>
      <c r="F30" s="101" t="s">
        <v>205</v>
      </c>
      <c r="G30" s="96"/>
      <c r="H30" s="96"/>
      <c r="I30" s="117"/>
      <c r="J30" s="102">
        <f>SUM(J31)</f>
        <v>0</v>
      </c>
      <c r="K30" s="43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2:65" s="1" customFormat="1" ht="37.9" customHeight="1" x14ac:dyDescent="0.2">
      <c r="B31" s="50"/>
      <c r="C31" s="103" t="s">
        <v>82</v>
      </c>
      <c r="D31" s="103" t="s">
        <v>39</v>
      </c>
      <c r="E31" s="104" t="s">
        <v>206</v>
      </c>
      <c r="F31" s="105" t="s">
        <v>207</v>
      </c>
      <c r="G31" s="106" t="s">
        <v>49</v>
      </c>
      <c r="H31" s="107">
        <v>8</v>
      </c>
      <c r="I31" s="108"/>
      <c r="J31" s="109">
        <f>ROUND(I31*H31,2)</f>
        <v>0</v>
      </c>
      <c r="K31" s="15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2:65" s="7" customFormat="1" ht="22.9" customHeight="1" x14ac:dyDescent="0.2">
      <c r="B32" s="43"/>
      <c r="C32" s="96"/>
      <c r="D32" s="97" t="s">
        <v>18</v>
      </c>
      <c r="E32" s="101" t="s">
        <v>60</v>
      </c>
      <c r="F32" s="101" t="s">
        <v>69</v>
      </c>
      <c r="G32" s="96"/>
      <c r="H32" s="96"/>
      <c r="I32" s="117"/>
      <c r="J32" s="102">
        <f>SUM(J33:J35)</f>
        <v>0</v>
      </c>
      <c r="K32" s="1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2:65" s="1" customFormat="1" ht="44.25" customHeight="1" x14ac:dyDescent="0.2">
      <c r="B33" s="50"/>
      <c r="C33" s="103" t="s">
        <v>83</v>
      </c>
      <c r="D33" s="103" t="s">
        <v>39</v>
      </c>
      <c r="E33" s="104" t="s">
        <v>208</v>
      </c>
      <c r="F33" s="105" t="s">
        <v>209</v>
      </c>
      <c r="G33" s="106" t="s">
        <v>42</v>
      </c>
      <c r="H33" s="107">
        <v>10</v>
      </c>
      <c r="I33" s="108"/>
      <c r="J33" s="109">
        <f>ROUND(I33*H33,2)</f>
        <v>0</v>
      </c>
      <c r="K33" s="15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2:65" s="1" customFormat="1" ht="24.2" customHeight="1" x14ac:dyDescent="0.2">
      <c r="B34" s="50"/>
      <c r="C34" s="103" t="s">
        <v>84</v>
      </c>
      <c r="D34" s="103" t="s">
        <v>39</v>
      </c>
      <c r="E34" s="104" t="s">
        <v>210</v>
      </c>
      <c r="F34" s="105" t="s">
        <v>211</v>
      </c>
      <c r="G34" s="106" t="s">
        <v>42</v>
      </c>
      <c r="H34" s="107">
        <v>10</v>
      </c>
      <c r="I34" s="108"/>
      <c r="J34" s="109">
        <f>ROUND(I34*H34,2)</f>
        <v>0</v>
      </c>
      <c r="K34" s="15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2:65" s="1" customFormat="1" ht="33" customHeight="1" x14ac:dyDescent="0.2">
      <c r="B35" s="50"/>
      <c r="C35" s="103" t="s">
        <v>87</v>
      </c>
      <c r="D35" s="103" t="s">
        <v>39</v>
      </c>
      <c r="E35" s="104" t="s">
        <v>212</v>
      </c>
      <c r="F35" s="105" t="s">
        <v>213</v>
      </c>
      <c r="G35" s="106" t="s">
        <v>49</v>
      </c>
      <c r="H35" s="107">
        <v>4</v>
      </c>
      <c r="I35" s="108"/>
      <c r="J35" s="109">
        <f>ROUND(I35*H35,2)</f>
        <v>0</v>
      </c>
      <c r="K35" s="1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2:65" s="7" customFormat="1" ht="22.9" customHeight="1" x14ac:dyDescent="0.2">
      <c r="B36" s="43"/>
      <c r="C36" s="96"/>
      <c r="D36" s="97" t="s">
        <v>18</v>
      </c>
      <c r="E36" s="101" t="s">
        <v>70</v>
      </c>
      <c r="F36" s="101" t="s">
        <v>214</v>
      </c>
      <c r="G36" s="96"/>
      <c r="H36" s="96"/>
      <c r="I36" s="117"/>
      <c r="J36" s="102">
        <f>SUM(J37:J54)</f>
        <v>0</v>
      </c>
      <c r="K36" s="4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2:65" s="1" customFormat="1" ht="24.2" customHeight="1" x14ac:dyDescent="0.2">
      <c r="B37" s="50"/>
      <c r="C37" s="103" t="s">
        <v>89</v>
      </c>
      <c r="D37" s="103" t="s">
        <v>39</v>
      </c>
      <c r="E37" s="104" t="s">
        <v>215</v>
      </c>
      <c r="F37" s="105" t="s">
        <v>216</v>
      </c>
      <c r="G37" s="106" t="s">
        <v>75</v>
      </c>
      <c r="H37" s="107">
        <v>15</v>
      </c>
      <c r="I37" s="108"/>
      <c r="J37" s="109">
        <f t="shared" ref="J37:J54" si="1">ROUND(I37*H37,2)</f>
        <v>0</v>
      </c>
      <c r="K37" s="15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2:65" s="1" customFormat="1" ht="33" customHeight="1" x14ac:dyDescent="0.2">
      <c r="B38" s="50"/>
      <c r="C38" s="110" t="s">
        <v>90</v>
      </c>
      <c r="D38" s="110" t="s">
        <v>136</v>
      </c>
      <c r="E38" s="111" t="s">
        <v>217</v>
      </c>
      <c r="F38" s="112" t="s">
        <v>218</v>
      </c>
      <c r="G38" s="113" t="s">
        <v>88</v>
      </c>
      <c r="H38" s="114">
        <v>3</v>
      </c>
      <c r="I38" s="115"/>
      <c r="J38" s="116">
        <f t="shared" si="1"/>
        <v>0</v>
      </c>
      <c r="K38" s="7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2:65" s="1" customFormat="1" ht="24.2" customHeight="1" x14ac:dyDescent="0.2">
      <c r="B39" s="50"/>
      <c r="C39" s="110" t="s">
        <v>91</v>
      </c>
      <c r="D39" s="110" t="s">
        <v>39</v>
      </c>
      <c r="E39" s="111" t="s">
        <v>429</v>
      </c>
      <c r="F39" s="112" t="s">
        <v>430</v>
      </c>
      <c r="G39" s="113" t="s">
        <v>75</v>
      </c>
      <c r="H39" s="114">
        <v>17.5</v>
      </c>
      <c r="I39" s="115"/>
      <c r="J39" s="116">
        <f t="shared" si="1"/>
        <v>0</v>
      </c>
      <c r="K39" s="15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2:65" s="1" customFormat="1" ht="33" customHeight="1" x14ac:dyDescent="0.2">
      <c r="B40" s="50"/>
      <c r="C40" s="110" t="s">
        <v>2</v>
      </c>
      <c r="D40" s="110" t="s">
        <v>136</v>
      </c>
      <c r="E40" s="111" t="s">
        <v>219</v>
      </c>
      <c r="F40" s="112" t="s">
        <v>431</v>
      </c>
      <c r="G40" s="113" t="s">
        <v>88</v>
      </c>
      <c r="H40" s="114">
        <v>4</v>
      </c>
      <c r="I40" s="115"/>
      <c r="J40" s="116">
        <f t="shared" si="1"/>
        <v>0</v>
      </c>
      <c r="K40" s="73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2:65" s="1" customFormat="1" ht="24.2" customHeight="1" x14ac:dyDescent="0.2">
      <c r="B41" s="50"/>
      <c r="C41" s="110" t="s">
        <v>92</v>
      </c>
      <c r="D41" s="110" t="s">
        <v>39</v>
      </c>
      <c r="E41" s="111" t="s">
        <v>432</v>
      </c>
      <c r="F41" s="112" t="s">
        <v>433</v>
      </c>
      <c r="G41" s="113" t="s">
        <v>75</v>
      </c>
      <c r="H41" s="114">
        <v>11</v>
      </c>
      <c r="I41" s="115"/>
      <c r="J41" s="116">
        <f t="shared" si="1"/>
        <v>0</v>
      </c>
      <c r="K41" s="15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2:65" s="1" customFormat="1" ht="33" customHeight="1" x14ac:dyDescent="0.2">
      <c r="B42" s="50"/>
      <c r="C42" s="110" t="s">
        <v>93</v>
      </c>
      <c r="D42" s="110" t="s">
        <v>136</v>
      </c>
      <c r="E42" s="111" t="s">
        <v>434</v>
      </c>
      <c r="F42" s="112" t="s">
        <v>435</v>
      </c>
      <c r="G42" s="113" t="s">
        <v>88</v>
      </c>
      <c r="H42" s="114">
        <v>3</v>
      </c>
      <c r="I42" s="115"/>
      <c r="J42" s="116">
        <f t="shared" si="1"/>
        <v>0</v>
      </c>
      <c r="K42" s="73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2:65" s="1" customFormat="1" ht="16.5" customHeight="1" x14ac:dyDescent="0.2">
      <c r="B43" s="50"/>
      <c r="C43" s="110" t="s">
        <v>96</v>
      </c>
      <c r="D43" s="110" t="s">
        <v>39</v>
      </c>
      <c r="E43" s="111" t="s">
        <v>220</v>
      </c>
      <c r="F43" s="112" t="s">
        <v>436</v>
      </c>
      <c r="G43" s="113" t="s">
        <v>75</v>
      </c>
      <c r="H43" s="114">
        <v>43.5</v>
      </c>
      <c r="I43" s="115"/>
      <c r="J43" s="116">
        <f t="shared" si="1"/>
        <v>0</v>
      </c>
      <c r="K43" s="15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2:65" s="1" customFormat="1" ht="33" customHeight="1" x14ac:dyDescent="0.2">
      <c r="B44" s="50"/>
      <c r="C44" s="110" t="s">
        <v>97</v>
      </c>
      <c r="D44" s="110" t="s">
        <v>39</v>
      </c>
      <c r="E44" s="111" t="s">
        <v>221</v>
      </c>
      <c r="F44" s="112" t="s">
        <v>222</v>
      </c>
      <c r="G44" s="113" t="s">
        <v>88</v>
      </c>
      <c r="H44" s="114">
        <v>1</v>
      </c>
      <c r="I44" s="115"/>
      <c r="J44" s="116">
        <f t="shared" si="1"/>
        <v>0</v>
      </c>
      <c r="K44" s="1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2:65" s="1" customFormat="1" ht="24.2" customHeight="1" x14ac:dyDescent="0.2">
      <c r="B45" s="50"/>
      <c r="C45" s="110" t="s">
        <v>98</v>
      </c>
      <c r="D45" s="110" t="s">
        <v>136</v>
      </c>
      <c r="E45" s="111" t="s">
        <v>223</v>
      </c>
      <c r="F45" s="112" t="s">
        <v>437</v>
      </c>
      <c r="G45" s="113" t="s">
        <v>88</v>
      </c>
      <c r="H45" s="114">
        <v>1</v>
      </c>
      <c r="I45" s="115"/>
      <c r="J45" s="116">
        <f t="shared" si="1"/>
        <v>0</v>
      </c>
      <c r="K45" s="73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2:65" s="1" customFormat="1" ht="33" customHeight="1" x14ac:dyDescent="0.2">
      <c r="B46" s="50"/>
      <c r="C46" s="110" t="s">
        <v>99</v>
      </c>
      <c r="D46" s="110" t="s">
        <v>136</v>
      </c>
      <c r="E46" s="111" t="s">
        <v>224</v>
      </c>
      <c r="F46" s="112" t="s">
        <v>225</v>
      </c>
      <c r="G46" s="113" t="s">
        <v>75</v>
      </c>
      <c r="H46" s="114">
        <v>1</v>
      </c>
      <c r="I46" s="115"/>
      <c r="J46" s="116">
        <f t="shared" si="1"/>
        <v>0</v>
      </c>
      <c r="K46" s="7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2:65" s="1" customFormat="1" ht="37.9" customHeight="1" x14ac:dyDescent="0.2">
      <c r="B47" s="50"/>
      <c r="C47" s="110" t="s">
        <v>100</v>
      </c>
      <c r="D47" s="110" t="s">
        <v>136</v>
      </c>
      <c r="E47" s="111" t="s">
        <v>226</v>
      </c>
      <c r="F47" s="112" t="s">
        <v>227</v>
      </c>
      <c r="G47" s="113" t="s">
        <v>88</v>
      </c>
      <c r="H47" s="114">
        <v>2</v>
      </c>
      <c r="I47" s="115"/>
      <c r="J47" s="116">
        <f t="shared" si="1"/>
        <v>0</v>
      </c>
      <c r="K47" s="7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2:65" s="1" customFormat="1" ht="24.2" customHeight="1" x14ac:dyDescent="0.2">
      <c r="B48" s="50"/>
      <c r="C48" s="110" t="s">
        <v>104</v>
      </c>
      <c r="D48" s="110" t="s">
        <v>136</v>
      </c>
      <c r="E48" s="111" t="s">
        <v>228</v>
      </c>
      <c r="F48" s="112" t="s">
        <v>229</v>
      </c>
      <c r="G48" s="113" t="s">
        <v>88</v>
      </c>
      <c r="H48" s="114">
        <v>1</v>
      </c>
      <c r="I48" s="115"/>
      <c r="J48" s="116">
        <f t="shared" si="1"/>
        <v>0</v>
      </c>
      <c r="K48" s="73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</row>
    <row r="49" spans="2:65" s="1" customFormat="1" ht="37.9" customHeight="1" x14ac:dyDescent="0.2">
      <c r="B49" s="50"/>
      <c r="C49" s="110" t="s">
        <v>107</v>
      </c>
      <c r="D49" s="110" t="s">
        <v>136</v>
      </c>
      <c r="E49" s="111" t="s">
        <v>230</v>
      </c>
      <c r="F49" s="112" t="s">
        <v>231</v>
      </c>
      <c r="G49" s="113" t="s">
        <v>88</v>
      </c>
      <c r="H49" s="114">
        <v>1</v>
      </c>
      <c r="I49" s="115"/>
      <c r="J49" s="116">
        <f t="shared" si="1"/>
        <v>0</v>
      </c>
      <c r="K49" s="73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</row>
    <row r="50" spans="2:65" s="1" customFormat="1" ht="24.2" customHeight="1" x14ac:dyDescent="0.2">
      <c r="B50" s="50"/>
      <c r="C50" s="110" t="s">
        <v>110</v>
      </c>
      <c r="D50" s="110" t="s">
        <v>39</v>
      </c>
      <c r="E50" s="111" t="s">
        <v>232</v>
      </c>
      <c r="F50" s="112" t="s">
        <v>233</v>
      </c>
      <c r="G50" s="113" t="s">
        <v>88</v>
      </c>
      <c r="H50" s="114">
        <v>1</v>
      </c>
      <c r="I50" s="115"/>
      <c r="J50" s="116">
        <f t="shared" si="1"/>
        <v>0</v>
      </c>
      <c r="K50" s="15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2:65" s="1" customFormat="1" ht="24.2" customHeight="1" x14ac:dyDescent="0.2">
      <c r="B51" s="50"/>
      <c r="C51" s="110" t="s">
        <v>113</v>
      </c>
      <c r="D51" s="110" t="s">
        <v>136</v>
      </c>
      <c r="E51" s="111" t="s">
        <v>234</v>
      </c>
      <c r="F51" s="112" t="s">
        <v>438</v>
      </c>
      <c r="G51" s="113" t="s">
        <v>88</v>
      </c>
      <c r="H51" s="114">
        <v>1</v>
      </c>
      <c r="I51" s="115"/>
      <c r="J51" s="116">
        <f t="shared" si="1"/>
        <v>0</v>
      </c>
      <c r="K51" s="73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</row>
    <row r="52" spans="2:65" s="1" customFormat="1" ht="115.5" customHeight="1" x14ac:dyDescent="0.2">
      <c r="B52" s="50"/>
      <c r="C52" s="110">
        <v>32</v>
      </c>
      <c r="D52" s="110" t="s">
        <v>136</v>
      </c>
      <c r="E52" s="111" t="s">
        <v>361</v>
      </c>
      <c r="F52" s="112" t="s">
        <v>439</v>
      </c>
      <c r="G52" s="113" t="s">
        <v>88</v>
      </c>
      <c r="H52" s="114">
        <v>1</v>
      </c>
      <c r="I52" s="115"/>
      <c r="J52" s="116">
        <f t="shared" si="1"/>
        <v>0</v>
      </c>
      <c r="K52" s="7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</row>
    <row r="53" spans="2:65" s="1" customFormat="1" ht="21.75" customHeight="1" x14ac:dyDescent="0.2">
      <c r="B53" s="50"/>
      <c r="C53" s="103">
        <v>33</v>
      </c>
      <c r="D53" s="103" t="s">
        <v>39</v>
      </c>
      <c r="E53" s="104" t="s">
        <v>235</v>
      </c>
      <c r="F53" s="105" t="s">
        <v>440</v>
      </c>
      <c r="G53" s="106" t="s">
        <v>75</v>
      </c>
      <c r="H53" s="107">
        <v>43.5</v>
      </c>
      <c r="I53" s="108"/>
      <c r="J53" s="109">
        <f t="shared" si="1"/>
        <v>0</v>
      </c>
      <c r="K53" s="15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</row>
    <row r="54" spans="2:65" s="1" customFormat="1" ht="24.2" customHeight="1" x14ac:dyDescent="0.2">
      <c r="B54" s="50"/>
      <c r="C54" s="103">
        <v>34</v>
      </c>
      <c r="D54" s="103" t="s">
        <v>39</v>
      </c>
      <c r="E54" s="104" t="s">
        <v>236</v>
      </c>
      <c r="F54" s="105" t="s">
        <v>237</v>
      </c>
      <c r="G54" s="106" t="s">
        <v>75</v>
      </c>
      <c r="H54" s="107">
        <v>43.5</v>
      </c>
      <c r="I54" s="108"/>
      <c r="J54" s="109">
        <f t="shared" si="1"/>
        <v>0</v>
      </c>
      <c r="K54" s="15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</row>
    <row r="55" spans="2:65" s="7" customFormat="1" ht="22.9" customHeight="1" x14ac:dyDescent="0.2">
      <c r="B55" s="43"/>
      <c r="C55" s="96"/>
      <c r="D55" s="97" t="s">
        <v>18</v>
      </c>
      <c r="E55" s="101" t="s">
        <v>71</v>
      </c>
      <c r="F55" s="101" t="s">
        <v>238</v>
      </c>
      <c r="G55" s="96"/>
      <c r="H55" s="96"/>
      <c r="I55" s="117"/>
      <c r="J55" s="102">
        <f>SUM(J56:J66)</f>
        <v>0</v>
      </c>
      <c r="K55" s="43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</row>
    <row r="56" spans="2:65" s="1" customFormat="1" ht="24.2" customHeight="1" x14ac:dyDescent="0.2">
      <c r="B56" s="50"/>
      <c r="C56" s="103">
        <v>35</v>
      </c>
      <c r="D56" s="103" t="s">
        <v>39</v>
      </c>
      <c r="E56" s="104" t="s">
        <v>239</v>
      </c>
      <c r="F56" s="105" t="s">
        <v>240</v>
      </c>
      <c r="G56" s="106" t="s">
        <v>42</v>
      </c>
      <c r="H56" s="107">
        <v>1000</v>
      </c>
      <c r="I56" s="108"/>
      <c r="J56" s="109">
        <f t="shared" ref="J56:J66" si="2">ROUND(I56*H56,2)</f>
        <v>0</v>
      </c>
      <c r="K56" s="15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</row>
    <row r="57" spans="2:65" s="1" customFormat="1" ht="24.2" customHeight="1" x14ac:dyDescent="0.2">
      <c r="B57" s="50"/>
      <c r="C57" s="103">
        <v>36</v>
      </c>
      <c r="D57" s="103" t="s">
        <v>39</v>
      </c>
      <c r="E57" s="104" t="s">
        <v>241</v>
      </c>
      <c r="F57" s="105" t="s">
        <v>242</v>
      </c>
      <c r="G57" s="106" t="s">
        <v>49</v>
      </c>
      <c r="H57" s="107">
        <v>3</v>
      </c>
      <c r="I57" s="108"/>
      <c r="J57" s="109">
        <f t="shared" si="2"/>
        <v>0</v>
      </c>
      <c r="K57" s="15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</row>
    <row r="58" spans="2:65" s="1" customFormat="1" ht="24.2" customHeight="1" x14ac:dyDescent="0.2">
      <c r="B58" s="50"/>
      <c r="C58" s="103">
        <v>37</v>
      </c>
      <c r="D58" s="103" t="s">
        <v>39</v>
      </c>
      <c r="E58" s="104" t="s">
        <v>243</v>
      </c>
      <c r="F58" s="105" t="s">
        <v>244</v>
      </c>
      <c r="G58" s="106" t="s">
        <v>49</v>
      </c>
      <c r="H58" s="107">
        <v>3</v>
      </c>
      <c r="I58" s="108"/>
      <c r="J58" s="109">
        <f t="shared" si="2"/>
        <v>0</v>
      </c>
      <c r="K58" s="15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</row>
    <row r="59" spans="2:65" s="1" customFormat="1" ht="37.9" customHeight="1" x14ac:dyDescent="0.2">
      <c r="B59" s="50"/>
      <c r="C59" s="103">
        <v>38</v>
      </c>
      <c r="D59" s="103" t="s">
        <v>39</v>
      </c>
      <c r="E59" s="104" t="s">
        <v>245</v>
      </c>
      <c r="F59" s="105" t="s">
        <v>246</v>
      </c>
      <c r="G59" s="106" t="s">
        <v>75</v>
      </c>
      <c r="H59" s="107">
        <v>3</v>
      </c>
      <c r="I59" s="108"/>
      <c r="J59" s="109">
        <f t="shared" si="2"/>
        <v>0</v>
      </c>
      <c r="K59" s="15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</row>
    <row r="60" spans="2:65" s="1" customFormat="1" ht="24.2" customHeight="1" x14ac:dyDescent="0.2">
      <c r="B60" s="50"/>
      <c r="C60" s="103">
        <v>39</v>
      </c>
      <c r="D60" s="103" t="s">
        <v>39</v>
      </c>
      <c r="E60" s="104" t="s">
        <v>247</v>
      </c>
      <c r="F60" s="105" t="s">
        <v>248</v>
      </c>
      <c r="G60" s="106" t="s">
        <v>75</v>
      </c>
      <c r="H60" s="107">
        <v>10</v>
      </c>
      <c r="I60" s="108"/>
      <c r="J60" s="109">
        <f t="shared" si="2"/>
        <v>0</v>
      </c>
      <c r="K60" s="15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</row>
    <row r="61" spans="2:65" s="1" customFormat="1" ht="21.75" customHeight="1" x14ac:dyDescent="0.2">
      <c r="B61" s="50"/>
      <c r="C61" s="103">
        <v>40</v>
      </c>
      <c r="D61" s="103" t="s">
        <v>39</v>
      </c>
      <c r="E61" s="104" t="s">
        <v>249</v>
      </c>
      <c r="F61" s="105" t="s">
        <v>250</v>
      </c>
      <c r="G61" s="106" t="s">
        <v>103</v>
      </c>
      <c r="H61" s="107">
        <v>5</v>
      </c>
      <c r="I61" s="108"/>
      <c r="J61" s="109">
        <f t="shared" si="2"/>
        <v>0</v>
      </c>
      <c r="K61" s="15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</row>
    <row r="62" spans="2:65" s="1" customFormat="1" ht="21.75" customHeight="1" x14ac:dyDescent="0.2">
      <c r="B62" s="50"/>
      <c r="C62" s="103">
        <v>41</v>
      </c>
      <c r="D62" s="103" t="s">
        <v>39</v>
      </c>
      <c r="E62" s="104" t="s">
        <v>101</v>
      </c>
      <c r="F62" s="105" t="s">
        <v>102</v>
      </c>
      <c r="G62" s="106" t="s">
        <v>103</v>
      </c>
      <c r="H62" s="107">
        <v>5</v>
      </c>
      <c r="I62" s="108"/>
      <c r="J62" s="109">
        <f t="shared" si="2"/>
        <v>0</v>
      </c>
      <c r="K62" s="15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2:65" s="1" customFormat="1" ht="24.2" customHeight="1" x14ac:dyDescent="0.2">
      <c r="B63" s="50"/>
      <c r="C63" s="103">
        <v>42</v>
      </c>
      <c r="D63" s="103" t="s">
        <v>39</v>
      </c>
      <c r="E63" s="104" t="s">
        <v>105</v>
      </c>
      <c r="F63" s="105" t="s">
        <v>106</v>
      </c>
      <c r="G63" s="106" t="s">
        <v>103</v>
      </c>
      <c r="H63" s="107">
        <v>5</v>
      </c>
      <c r="I63" s="108"/>
      <c r="J63" s="109">
        <f t="shared" si="2"/>
        <v>0</v>
      </c>
      <c r="K63" s="15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</row>
    <row r="64" spans="2:65" s="1" customFormat="1" ht="24.2" customHeight="1" x14ac:dyDescent="0.2">
      <c r="B64" s="50"/>
      <c r="C64" s="103">
        <v>43</v>
      </c>
      <c r="D64" s="103" t="s">
        <v>39</v>
      </c>
      <c r="E64" s="104" t="s">
        <v>108</v>
      </c>
      <c r="F64" s="105" t="s">
        <v>109</v>
      </c>
      <c r="G64" s="106" t="s">
        <v>103</v>
      </c>
      <c r="H64" s="107">
        <v>5</v>
      </c>
      <c r="I64" s="108"/>
      <c r="J64" s="109">
        <f t="shared" si="2"/>
        <v>0</v>
      </c>
      <c r="K64" s="15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</row>
    <row r="65" spans="2:65" s="1" customFormat="1" ht="24.2" customHeight="1" x14ac:dyDescent="0.2">
      <c r="B65" s="50"/>
      <c r="C65" s="103">
        <v>44</v>
      </c>
      <c r="D65" s="103" t="s">
        <v>39</v>
      </c>
      <c r="E65" s="104" t="s">
        <v>111</v>
      </c>
      <c r="F65" s="105" t="s">
        <v>112</v>
      </c>
      <c r="G65" s="106" t="s">
        <v>103</v>
      </c>
      <c r="H65" s="107">
        <v>5</v>
      </c>
      <c r="I65" s="108"/>
      <c r="J65" s="109">
        <f t="shared" si="2"/>
        <v>0</v>
      </c>
      <c r="K65" s="1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</row>
    <row r="66" spans="2:65" s="1" customFormat="1" ht="24.2" customHeight="1" x14ac:dyDescent="0.2">
      <c r="B66" s="50"/>
      <c r="C66" s="103">
        <v>45</v>
      </c>
      <c r="D66" s="103" t="s">
        <v>39</v>
      </c>
      <c r="E66" s="104" t="s">
        <v>251</v>
      </c>
      <c r="F66" s="105" t="s">
        <v>252</v>
      </c>
      <c r="G66" s="106" t="s">
        <v>103</v>
      </c>
      <c r="H66" s="107">
        <v>5</v>
      </c>
      <c r="I66" s="108"/>
      <c r="J66" s="109">
        <f t="shared" si="2"/>
        <v>0</v>
      </c>
      <c r="K66" s="15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</row>
    <row r="67" spans="2:65" s="7" customFormat="1" ht="22.9" customHeight="1" x14ac:dyDescent="0.2">
      <c r="B67" s="43"/>
      <c r="C67" s="96"/>
      <c r="D67" s="97" t="s">
        <v>18</v>
      </c>
      <c r="E67" s="101" t="s">
        <v>138</v>
      </c>
      <c r="F67" s="101" t="s">
        <v>139</v>
      </c>
      <c r="G67" s="96"/>
      <c r="H67" s="96"/>
      <c r="I67" s="117"/>
      <c r="J67" s="102">
        <f>SUM(J68)</f>
        <v>0</v>
      </c>
      <c r="K67" s="43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</row>
    <row r="68" spans="2:65" s="1" customFormat="1" ht="24.2" customHeight="1" x14ac:dyDescent="0.2">
      <c r="B68" s="50"/>
      <c r="C68" s="103">
        <v>46</v>
      </c>
      <c r="D68" s="103" t="s">
        <v>39</v>
      </c>
      <c r="E68" s="104" t="s">
        <v>140</v>
      </c>
      <c r="F68" s="105" t="s">
        <v>141</v>
      </c>
      <c r="G68" s="106" t="s">
        <v>103</v>
      </c>
      <c r="H68" s="107">
        <v>5</v>
      </c>
      <c r="I68" s="108"/>
      <c r="J68" s="109">
        <f>I68*H68</f>
        <v>0</v>
      </c>
      <c r="K68" s="15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</row>
    <row r="69" spans="2:65" s="7" customFormat="1" ht="25.9" customHeight="1" x14ac:dyDescent="0.2">
      <c r="B69" s="43"/>
      <c r="C69" s="96"/>
      <c r="D69" s="97" t="s">
        <v>18</v>
      </c>
      <c r="E69" s="98" t="s">
        <v>114</v>
      </c>
      <c r="F69" s="98" t="s">
        <v>115</v>
      </c>
      <c r="G69" s="96"/>
      <c r="H69" s="96"/>
      <c r="I69" s="117"/>
      <c r="J69" s="100">
        <f>SUM(J70,J81,J103,J129,J149)</f>
        <v>0</v>
      </c>
      <c r="K69" s="43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</row>
    <row r="70" spans="2:65" s="7" customFormat="1" ht="22.9" customHeight="1" x14ac:dyDescent="0.2">
      <c r="B70" s="43"/>
      <c r="C70" s="96"/>
      <c r="D70" s="97" t="s">
        <v>18</v>
      </c>
      <c r="E70" s="101" t="s">
        <v>116</v>
      </c>
      <c r="F70" s="101" t="s">
        <v>117</v>
      </c>
      <c r="G70" s="96"/>
      <c r="H70" s="96"/>
      <c r="I70" s="117"/>
      <c r="J70" s="102">
        <f>SUM(J71:J80)</f>
        <v>0</v>
      </c>
      <c r="K70" s="43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</row>
    <row r="71" spans="2:65" s="1" customFormat="1" ht="24.2" customHeight="1" x14ac:dyDescent="0.2">
      <c r="B71" s="50"/>
      <c r="C71" s="103">
        <v>47</v>
      </c>
      <c r="D71" s="103" t="s">
        <v>39</v>
      </c>
      <c r="E71" s="104" t="s">
        <v>253</v>
      </c>
      <c r="F71" s="105" t="s">
        <v>254</v>
      </c>
      <c r="G71" s="106" t="s">
        <v>75</v>
      </c>
      <c r="H71" s="107">
        <v>47.5</v>
      </c>
      <c r="I71" s="108"/>
      <c r="J71" s="109">
        <f t="shared" ref="J71:J80" si="3">ROUND(I71*H71,2)</f>
        <v>0</v>
      </c>
      <c r="K71" s="15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</row>
    <row r="72" spans="2:65" s="1" customFormat="1" ht="33" customHeight="1" x14ac:dyDescent="0.2">
      <c r="B72" s="50"/>
      <c r="C72" s="110">
        <v>48</v>
      </c>
      <c r="D72" s="110" t="s">
        <v>136</v>
      </c>
      <c r="E72" s="111" t="s">
        <v>255</v>
      </c>
      <c r="F72" s="112" t="s">
        <v>256</v>
      </c>
      <c r="G72" s="113" t="s">
        <v>75</v>
      </c>
      <c r="H72" s="114">
        <v>17</v>
      </c>
      <c r="I72" s="115"/>
      <c r="J72" s="116">
        <f t="shared" si="3"/>
        <v>0</v>
      </c>
      <c r="K72" s="73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</row>
    <row r="73" spans="2:65" s="1" customFormat="1" ht="33" customHeight="1" x14ac:dyDescent="0.2">
      <c r="B73" s="50"/>
      <c r="C73" s="110">
        <v>49</v>
      </c>
      <c r="D73" s="110" t="s">
        <v>136</v>
      </c>
      <c r="E73" s="111" t="s">
        <v>257</v>
      </c>
      <c r="F73" s="112" t="s">
        <v>258</v>
      </c>
      <c r="G73" s="113" t="s">
        <v>75</v>
      </c>
      <c r="H73" s="114">
        <v>18</v>
      </c>
      <c r="I73" s="115"/>
      <c r="J73" s="116">
        <f t="shared" si="3"/>
        <v>0</v>
      </c>
      <c r="K73" s="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</row>
    <row r="74" spans="2:65" s="1" customFormat="1" ht="33" customHeight="1" x14ac:dyDescent="0.2">
      <c r="B74" s="50"/>
      <c r="C74" s="110">
        <v>50</v>
      </c>
      <c r="D74" s="110" t="s">
        <v>136</v>
      </c>
      <c r="E74" s="111" t="s">
        <v>259</v>
      </c>
      <c r="F74" s="112" t="s">
        <v>260</v>
      </c>
      <c r="G74" s="113" t="s">
        <v>75</v>
      </c>
      <c r="H74" s="114">
        <v>1.5</v>
      </c>
      <c r="I74" s="115"/>
      <c r="J74" s="116">
        <f t="shared" si="3"/>
        <v>0</v>
      </c>
      <c r="K74" s="73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</row>
    <row r="75" spans="2:65" s="1" customFormat="1" ht="37.9" customHeight="1" x14ac:dyDescent="0.2">
      <c r="B75" s="50"/>
      <c r="C75" s="110">
        <v>51</v>
      </c>
      <c r="D75" s="110" t="s">
        <v>136</v>
      </c>
      <c r="E75" s="111" t="s">
        <v>261</v>
      </c>
      <c r="F75" s="112" t="s">
        <v>262</v>
      </c>
      <c r="G75" s="113" t="s">
        <v>75</v>
      </c>
      <c r="H75" s="114">
        <v>11</v>
      </c>
      <c r="I75" s="115"/>
      <c r="J75" s="116">
        <f t="shared" si="3"/>
        <v>0</v>
      </c>
      <c r="K75" s="73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</row>
    <row r="76" spans="2:65" s="1" customFormat="1" ht="24.2" customHeight="1" x14ac:dyDescent="0.2">
      <c r="B76" s="50"/>
      <c r="C76" s="110">
        <v>52</v>
      </c>
      <c r="D76" s="110" t="s">
        <v>39</v>
      </c>
      <c r="E76" s="111" t="s">
        <v>263</v>
      </c>
      <c r="F76" s="112" t="s">
        <v>264</v>
      </c>
      <c r="G76" s="113" t="s">
        <v>75</v>
      </c>
      <c r="H76" s="114">
        <v>30</v>
      </c>
      <c r="I76" s="115"/>
      <c r="J76" s="116">
        <f t="shared" si="3"/>
        <v>0</v>
      </c>
      <c r="K76" s="15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</row>
    <row r="77" spans="2:65" s="1" customFormat="1" ht="33" customHeight="1" x14ac:dyDescent="0.2">
      <c r="B77" s="50"/>
      <c r="C77" s="110">
        <v>53</v>
      </c>
      <c r="D77" s="110" t="s">
        <v>136</v>
      </c>
      <c r="E77" s="111" t="s">
        <v>265</v>
      </c>
      <c r="F77" s="112" t="s">
        <v>266</v>
      </c>
      <c r="G77" s="113" t="s">
        <v>75</v>
      </c>
      <c r="H77" s="114">
        <v>11</v>
      </c>
      <c r="I77" s="115"/>
      <c r="J77" s="116">
        <f t="shared" si="3"/>
        <v>0</v>
      </c>
      <c r="K77" s="73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</row>
    <row r="78" spans="2:65" s="1" customFormat="1" ht="33" customHeight="1" x14ac:dyDescent="0.2">
      <c r="B78" s="50"/>
      <c r="C78" s="110">
        <v>54</v>
      </c>
      <c r="D78" s="110" t="s">
        <v>136</v>
      </c>
      <c r="E78" s="111" t="s">
        <v>267</v>
      </c>
      <c r="F78" s="112" t="s">
        <v>268</v>
      </c>
      <c r="G78" s="113" t="s">
        <v>75</v>
      </c>
      <c r="H78" s="114">
        <v>12</v>
      </c>
      <c r="I78" s="115"/>
      <c r="J78" s="116">
        <f t="shared" si="3"/>
        <v>0</v>
      </c>
      <c r="K78" s="73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</row>
    <row r="79" spans="2:65" s="1" customFormat="1" ht="33" customHeight="1" x14ac:dyDescent="0.2">
      <c r="B79" s="50"/>
      <c r="C79" s="110">
        <v>55</v>
      </c>
      <c r="D79" s="110" t="s">
        <v>136</v>
      </c>
      <c r="E79" s="111" t="s">
        <v>269</v>
      </c>
      <c r="F79" s="112" t="s">
        <v>270</v>
      </c>
      <c r="G79" s="113" t="s">
        <v>75</v>
      </c>
      <c r="H79" s="114">
        <v>7</v>
      </c>
      <c r="I79" s="115"/>
      <c r="J79" s="116">
        <f t="shared" si="3"/>
        <v>0</v>
      </c>
      <c r="K79" s="73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</row>
    <row r="80" spans="2:65" s="1" customFormat="1" ht="24.2" customHeight="1" x14ac:dyDescent="0.2">
      <c r="B80" s="50"/>
      <c r="C80" s="103">
        <v>56</v>
      </c>
      <c r="D80" s="103" t="s">
        <v>39</v>
      </c>
      <c r="E80" s="104" t="s">
        <v>143</v>
      </c>
      <c r="F80" s="105" t="s">
        <v>144</v>
      </c>
      <c r="G80" s="106" t="s">
        <v>142</v>
      </c>
      <c r="H80" s="108"/>
      <c r="I80" s="108"/>
      <c r="J80" s="109">
        <f t="shared" si="3"/>
        <v>0</v>
      </c>
      <c r="K80" s="15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</row>
    <row r="81" spans="2:65" s="7" customFormat="1" ht="22.9" customHeight="1" x14ac:dyDescent="0.2">
      <c r="B81" s="43"/>
      <c r="C81" s="96"/>
      <c r="D81" s="97" t="s">
        <v>18</v>
      </c>
      <c r="E81" s="101" t="s">
        <v>271</v>
      </c>
      <c r="F81" s="101" t="s">
        <v>272</v>
      </c>
      <c r="G81" s="96"/>
      <c r="H81" s="96"/>
      <c r="I81" s="117"/>
      <c r="J81" s="102">
        <f>SUM(J82:J102)</f>
        <v>0</v>
      </c>
      <c r="K81" s="43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</row>
    <row r="82" spans="2:65" s="1" customFormat="1" ht="21.75" customHeight="1" x14ac:dyDescent="0.2">
      <c r="B82" s="50"/>
      <c r="C82" s="103">
        <v>57</v>
      </c>
      <c r="D82" s="103" t="s">
        <v>39</v>
      </c>
      <c r="E82" s="104" t="s">
        <v>273</v>
      </c>
      <c r="F82" s="105" t="s">
        <v>274</v>
      </c>
      <c r="G82" s="106" t="s">
        <v>75</v>
      </c>
      <c r="H82" s="107">
        <v>7</v>
      </c>
      <c r="I82" s="108"/>
      <c r="J82" s="109">
        <f t="shared" ref="J82:J102" si="4">ROUND(I82*H82,2)</f>
        <v>0</v>
      </c>
      <c r="K82" s="15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</row>
    <row r="83" spans="2:65" s="1" customFormat="1" ht="24.2" customHeight="1" x14ac:dyDescent="0.2">
      <c r="B83" s="50"/>
      <c r="C83" s="110">
        <v>58</v>
      </c>
      <c r="D83" s="110" t="s">
        <v>136</v>
      </c>
      <c r="E83" s="111" t="s">
        <v>275</v>
      </c>
      <c r="F83" s="112" t="s">
        <v>276</v>
      </c>
      <c r="G83" s="113" t="s">
        <v>88</v>
      </c>
      <c r="H83" s="114">
        <v>7</v>
      </c>
      <c r="I83" s="115"/>
      <c r="J83" s="116">
        <f t="shared" si="4"/>
        <v>0</v>
      </c>
      <c r="K83" s="7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</row>
    <row r="84" spans="2:65" s="1" customFormat="1" ht="21.75" customHeight="1" x14ac:dyDescent="0.2">
      <c r="B84" s="50"/>
      <c r="C84" s="110">
        <v>59</v>
      </c>
      <c r="D84" s="110" t="s">
        <v>39</v>
      </c>
      <c r="E84" s="111" t="s">
        <v>277</v>
      </c>
      <c r="F84" s="112" t="s">
        <v>278</v>
      </c>
      <c r="G84" s="113" t="s">
        <v>75</v>
      </c>
      <c r="H84" s="114">
        <v>4.5</v>
      </c>
      <c r="I84" s="115"/>
      <c r="J84" s="116">
        <f t="shared" si="4"/>
        <v>0</v>
      </c>
      <c r="K84" s="15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</row>
    <row r="85" spans="2:65" s="1" customFormat="1" ht="24.2" customHeight="1" x14ac:dyDescent="0.2">
      <c r="B85" s="50"/>
      <c r="C85" s="110">
        <v>60</v>
      </c>
      <c r="D85" s="110" t="s">
        <v>136</v>
      </c>
      <c r="E85" s="111" t="s">
        <v>279</v>
      </c>
      <c r="F85" s="112" t="s">
        <v>280</v>
      </c>
      <c r="G85" s="113" t="s">
        <v>88</v>
      </c>
      <c r="H85" s="114">
        <v>4.5</v>
      </c>
      <c r="I85" s="115"/>
      <c r="J85" s="116">
        <f t="shared" si="4"/>
        <v>0</v>
      </c>
      <c r="K85" s="73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</row>
    <row r="86" spans="2:65" s="1" customFormat="1" ht="21.75" customHeight="1" x14ac:dyDescent="0.2">
      <c r="B86" s="50"/>
      <c r="C86" s="110">
        <v>61</v>
      </c>
      <c r="D86" s="110" t="s">
        <v>39</v>
      </c>
      <c r="E86" s="111" t="s">
        <v>281</v>
      </c>
      <c r="F86" s="112" t="s">
        <v>282</v>
      </c>
      <c r="G86" s="113" t="s">
        <v>75</v>
      </c>
      <c r="H86" s="114">
        <v>2.5</v>
      </c>
      <c r="I86" s="115"/>
      <c r="J86" s="116">
        <f t="shared" si="4"/>
        <v>0</v>
      </c>
      <c r="K86" s="15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</row>
    <row r="87" spans="2:65" s="1" customFormat="1" ht="24.2" customHeight="1" x14ac:dyDescent="0.2">
      <c r="B87" s="50"/>
      <c r="C87" s="110">
        <v>62</v>
      </c>
      <c r="D87" s="110" t="s">
        <v>136</v>
      </c>
      <c r="E87" s="111" t="s">
        <v>283</v>
      </c>
      <c r="F87" s="112" t="s">
        <v>284</v>
      </c>
      <c r="G87" s="113" t="s">
        <v>88</v>
      </c>
      <c r="H87" s="114">
        <v>2.5</v>
      </c>
      <c r="I87" s="115"/>
      <c r="J87" s="116">
        <f t="shared" si="4"/>
        <v>0</v>
      </c>
      <c r="K87" s="73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</row>
    <row r="88" spans="2:65" s="1" customFormat="1" ht="21.75" customHeight="1" x14ac:dyDescent="0.2">
      <c r="B88" s="50"/>
      <c r="C88" s="110">
        <v>63</v>
      </c>
      <c r="D88" s="110" t="s">
        <v>39</v>
      </c>
      <c r="E88" s="111" t="s">
        <v>285</v>
      </c>
      <c r="F88" s="112" t="s">
        <v>286</v>
      </c>
      <c r="G88" s="113" t="s">
        <v>75</v>
      </c>
      <c r="H88" s="114">
        <v>22.5</v>
      </c>
      <c r="I88" s="115"/>
      <c r="J88" s="116">
        <f t="shared" si="4"/>
        <v>0</v>
      </c>
      <c r="K88" s="15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</row>
    <row r="89" spans="2:65" s="1" customFormat="1" ht="24.2" customHeight="1" x14ac:dyDescent="0.2">
      <c r="B89" s="50"/>
      <c r="C89" s="110">
        <v>64</v>
      </c>
      <c r="D89" s="110" t="s">
        <v>136</v>
      </c>
      <c r="E89" s="111" t="s">
        <v>287</v>
      </c>
      <c r="F89" s="112" t="s">
        <v>288</v>
      </c>
      <c r="G89" s="113" t="s">
        <v>88</v>
      </c>
      <c r="H89" s="114">
        <v>22.5</v>
      </c>
      <c r="I89" s="115"/>
      <c r="J89" s="116">
        <f t="shared" si="4"/>
        <v>0</v>
      </c>
      <c r="K89" s="73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</row>
    <row r="90" spans="2:65" s="1" customFormat="1" ht="24.2" customHeight="1" x14ac:dyDescent="0.2">
      <c r="B90" s="50"/>
      <c r="C90" s="110">
        <v>65</v>
      </c>
      <c r="D90" s="110" t="s">
        <v>39</v>
      </c>
      <c r="E90" s="111" t="s">
        <v>289</v>
      </c>
      <c r="F90" s="112" t="s">
        <v>290</v>
      </c>
      <c r="G90" s="113" t="s">
        <v>88</v>
      </c>
      <c r="H90" s="114">
        <v>4</v>
      </c>
      <c r="I90" s="115"/>
      <c r="J90" s="116">
        <f t="shared" si="4"/>
        <v>0</v>
      </c>
      <c r="K90" s="15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</row>
    <row r="91" spans="2:65" s="1" customFormat="1" ht="24.2" customHeight="1" x14ac:dyDescent="0.2">
      <c r="B91" s="50"/>
      <c r="C91" s="110">
        <v>66</v>
      </c>
      <c r="D91" s="110" t="s">
        <v>136</v>
      </c>
      <c r="E91" s="111" t="s">
        <v>291</v>
      </c>
      <c r="F91" s="112" t="s">
        <v>292</v>
      </c>
      <c r="G91" s="113" t="s">
        <v>88</v>
      </c>
      <c r="H91" s="114">
        <v>4</v>
      </c>
      <c r="I91" s="115"/>
      <c r="J91" s="116">
        <f t="shared" si="4"/>
        <v>0</v>
      </c>
      <c r="K91" s="73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</row>
    <row r="92" spans="2:65" s="1" customFormat="1" ht="24.2" customHeight="1" x14ac:dyDescent="0.2">
      <c r="B92" s="50"/>
      <c r="C92" s="110">
        <v>67</v>
      </c>
      <c r="D92" s="110" t="s">
        <v>39</v>
      </c>
      <c r="E92" s="111" t="s">
        <v>293</v>
      </c>
      <c r="F92" s="112" t="s">
        <v>294</v>
      </c>
      <c r="G92" s="113" t="s">
        <v>88</v>
      </c>
      <c r="H92" s="114">
        <v>7</v>
      </c>
      <c r="I92" s="115"/>
      <c r="J92" s="116">
        <f t="shared" si="4"/>
        <v>0</v>
      </c>
      <c r="K92" s="15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</row>
    <row r="93" spans="2:65" s="1" customFormat="1" ht="24.2" customHeight="1" x14ac:dyDescent="0.2">
      <c r="B93" s="50"/>
      <c r="C93" s="110">
        <v>68</v>
      </c>
      <c r="D93" s="110" t="s">
        <v>39</v>
      </c>
      <c r="E93" s="111" t="s">
        <v>295</v>
      </c>
      <c r="F93" s="112" t="s">
        <v>296</v>
      </c>
      <c r="G93" s="113" t="s">
        <v>88</v>
      </c>
      <c r="H93" s="114">
        <v>6</v>
      </c>
      <c r="I93" s="115"/>
      <c r="J93" s="116">
        <f t="shared" si="4"/>
        <v>0</v>
      </c>
      <c r="K93" s="15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</row>
    <row r="94" spans="2:65" s="1" customFormat="1" ht="24.2" customHeight="1" x14ac:dyDescent="0.2">
      <c r="B94" s="50"/>
      <c r="C94" s="110">
        <v>69</v>
      </c>
      <c r="D94" s="110" t="s">
        <v>39</v>
      </c>
      <c r="E94" s="111" t="s">
        <v>297</v>
      </c>
      <c r="F94" s="112" t="s">
        <v>298</v>
      </c>
      <c r="G94" s="113" t="s">
        <v>88</v>
      </c>
      <c r="H94" s="114">
        <v>10</v>
      </c>
      <c r="I94" s="115"/>
      <c r="J94" s="116">
        <f t="shared" si="4"/>
        <v>0</v>
      </c>
      <c r="K94" s="15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</row>
    <row r="95" spans="2:65" s="1" customFormat="1" ht="24.2" customHeight="1" x14ac:dyDescent="0.2">
      <c r="B95" s="50"/>
      <c r="C95" s="110">
        <v>70</v>
      </c>
      <c r="D95" s="110" t="s">
        <v>39</v>
      </c>
      <c r="E95" s="111" t="s">
        <v>299</v>
      </c>
      <c r="F95" s="112" t="s">
        <v>300</v>
      </c>
      <c r="G95" s="113" t="s">
        <v>88</v>
      </c>
      <c r="H95" s="114">
        <v>1</v>
      </c>
      <c r="I95" s="115"/>
      <c r="J95" s="116">
        <f t="shared" si="4"/>
        <v>0</v>
      </c>
      <c r="K95" s="1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</row>
    <row r="96" spans="2:65" s="1" customFormat="1" ht="37.9" customHeight="1" x14ac:dyDescent="0.2">
      <c r="B96" s="50"/>
      <c r="C96" s="110">
        <v>71</v>
      </c>
      <c r="D96" s="110" t="s">
        <v>136</v>
      </c>
      <c r="E96" s="111" t="s">
        <v>301</v>
      </c>
      <c r="F96" s="112" t="s">
        <v>302</v>
      </c>
      <c r="G96" s="113" t="s">
        <v>88</v>
      </c>
      <c r="H96" s="114">
        <v>1</v>
      </c>
      <c r="I96" s="115"/>
      <c r="J96" s="116">
        <f t="shared" si="4"/>
        <v>0</v>
      </c>
      <c r="K96" s="73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</row>
    <row r="97" spans="2:65" s="1" customFormat="1" ht="16.5" customHeight="1" x14ac:dyDescent="0.2">
      <c r="B97" s="50"/>
      <c r="C97" s="110">
        <v>72</v>
      </c>
      <c r="D97" s="110" t="s">
        <v>39</v>
      </c>
      <c r="E97" s="111" t="s">
        <v>303</v>
      </c>
      <c r="F97" s="112" t="s">
        <v>304</v>
      </c>
      <c r="G97" s="113" t="s">
        <v>88</v>
      </c>
      <c r="H97" s="114">
        <v>3</v>
      </c>
      <c r="I97" s="115"/>
      <c r="J97" s="116">
        <f t="shared" si="4"/>
        <v>0</v>
      </c>
      <c r="K97" s="15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</row>
    <row r="98" spans="2:65" s="1" customFormat="1" ht="37.9" customHeight="1" x14ac:dyDescent="0.2">
      <c r="B98" s="50"/>
      <c r="C98" s="110">
        <v>73</v>
      </c>
      <c r="D98" s="110" t="s">
        <v>136</v>
      </c>
      <c r="E98" s="111" t="s">
        <v>305</v>
      </c>
      <c r="F98" s="112" t="s">
        <v>306</v>
      </c>
      <c r="G98" s="113" t="s">
        <v>88</v>
      </c>
      <c r="H98" s="114">
        <v>3</v>
      </c>
      <c r="I98" s="115"/>
      <c r="J98" s="116">
        <f t="shared" si="4"/>
        <v>0</v>
      </c>
      <c r="K98" s="73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</row>
    <row r="99" spans="2:65" s="1" customFormat="1" ht="24.2" customHeight="1" x14ac:dyDescent="0.2">
      <c r="B99" s="50"/>
      <c r="C99" s="110">
        <v>74</v>
      </c>
      <c r="D99" s="110" t="s">
        <v>39</v>
      </c>
      <c r="E99" s="111" t="s">
        <v>307</v>
      </c>
      <c r="F99" s="112" t="s">
        <v>308</v>
      </c>
      <c r="G99" s="113" t="s">
        <v>88</v>
      </c>
      <c r="H99" s="114">
        <v>2</v>
      </c>
      <c r="I99" s="115"/>
      <c r="J99" s="116">
        <f t="shared" si="4"/>
        <v>0</v>
      </c>
      <c r="K99" s="15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</row>
    <row r="100" spans="2:65" s="1" customFormat="1" ht="44.25" customHeight="1" x14ac:dyDescent="0.2">
      <c r="B100" s="50"/>
      <c r="C100" s="110">
        <v>75</v>
      </c>
      <c r="D100" s="110" t="s">
        <v>136</v>
      </c>
      <c r="E100" s="111" t="s">
        <v>309</v>
      </c>
      <c r="F100" s="112" t="s">
        <v>310</v>
      </c>
      <c r="G100" s="113" t="s">
        <v>88</v>
      </c>
      <c r="H100" s="114">
        <v>2</v>
      </c>
      <c r="I100" s="115"/>
      <c r="J100" s="116">
        <f t="shared" si="4"/>
        <v>0</v>
      </c>
      <c r="K100" s="73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2:65" s="1" customFormat="1" ht="24.2" customHeight="1" x14ac:dyDescent="0.2">
      <c r="B101" s="50"/>
      <c r="C101" s="110">
        <v>76</v>
      </c>
      <c r="D101" s="110" t="s">
        <v>39</v>
      </c>
      <c r="E101" s="111" t="s">
        <v>311</v>
      </c>
      <c r="F101" s="112" t="s">
        <v>312</v>
      </c>
      <c r="G101" s="113" t="s">
        <v>75</v>
      </c>
      <c r="H101" s="114">
        <v>80</v>
      </c>
      <c r="I101" s="115"/>
      <c r="J101" s="116">
        <f t="shared" si="4"/>
        <v>0</v>
      </c>
      <c r="K101" s="15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</row>
    <row r="102" spans="2:65" s="1" customFormat="1" ht="24.2" customHeight="1" x14ac:dyDescent="0.2">
      <c r="B102" s="50"/>
      <c r="C102" s="110">
        <v>77</v>
      </c>
      <c r="D102" s="110" t="s">
        <v>39</v>
      </c>
      <c r="E102" s="111" t="s">
        <v>313</v>
      </c>
      <c r="F102" s="112" t="s">
        <v>314</v>
      </c>
      <c r="G102" s="113" t="s">
        <v>142</v>
      </c>
      <c r="H102" s="115"/>
      <c r="I102" s="115"/>
      <c r="J102" s="116">
        <f t="shared" si="4"/>
        <v>0</v>
      </c>
      <c r="K102" s="15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2:65" s="7" customFormat="1" ht="22.9" customHeight="1" x14ac:dyDescent="0.2">
      <c r="B103" s="43"/>
      <c r="C103" s="118"/>
      <c r="D103" s="119" t="s">
        <v>18</v>
      </c>
      <c r="E103" s="120" t="s">
        <v>315</v>
      </c>
      <c r="F103" s="120" t="s">
        <v>316</v>
      </c>
      <c r="G103" s="118"/>
      <c r="H103" s="118"/>
      <c r="I103" s="121"/>
      <c r="J103" s="122">
        <f>SUM(J104:J128)</f>
        <v>0</v>
      </c>
      <c r="K103" s="4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</row>
    <row r="104" spans="2:65" s="1" customFormat="1" ht="37.9" customHeight="1" x14ac:dyDescent="0.2">
      <c r="B104" s="50"/>
      <c r="C104" s="110">
        <v>78</v>
      </c>
      <c r="D104" s="110" t="s">
        <v>39</v>
      </c>
      <c r="E104" s="111" t="s">
        <v>317</v>
      </c>
      <c r="F104" s="112" t="s">
        <v>318</v>
      </c>
      <c r="G104" s="113" t="s">
        <v>75</v>
      </c>
      <c r="H104" s="114">
        <v>28</v>
      </c>
      <c r="I104" s="115"/>
      <c r="J104" s="116">
        <f t="shared" ref="J104:J128" si="5">ROUND(I104*H104,2)</f>
        <v>0</v>
      </c>
      <c r="K104" s="15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</row>
    <row r="105" spans="2:65" s="1" customFormat="1" ht="37.9" customHeight="1" x14ac:dyDescent="0.2">
      <c r="B105" s="50"/>
      <c r="C105" s="110">
        <v>79</v>
      </c>
      <c r="D105" s="110" t="s">
        <v>39</v>
      </c>
      <c r="E105" s="111" t="s">
        <v>319</v>
      </c>
      <c r="F105" s="112" t="s">
        <v>320</v>
      </c>
      <c r="G105" s="113" t="s">
        <v>75</v>
      </c>
      <c r="H105" s="114">
        <v>30</v>
      </c>
      <c r="I105" s="115"/>
      <c r="J105" s="116">
        <f t="shared" si="5"/>
        <v>0</v>
      </c>
      <c r="K105" s="1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</row>
    <row r="106" spans="2:65" s="1" customFormat="1" ht="37.9" customHeight="1" x14ac:dyDescent="0.2">
      <c r="B106" s="50"/>
      <c r="C106" s="110">
        <v>80</v>
      </c>
      <c r="D106" s="110" t="s">
        <v>39</v>
      </c>
      <c r="E106" s="111" t="s">
        <v>321</v>
      </c>
      <c r="F106" s="112" t="s">
        <v>322</v>
      </c>
      <c r="G106" s="113" t="s">
        <v>75</v>
      </c>
      <c r="H106" s="114">
        <v>8.5</v>
      </c>
      <c r="I106" s="115"/>
      <c r="J106" s="116">
        <f t="shared" si="5"/>
        <v>0</v>
      </c>
      <c r="K106" s="15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</row>
    <row r="107" spans="2:65" s="1" customFormat="1" ht="37.9" customHeight="1" x14ac:dyDescent="0.2">
      <c r="B107" s="50"/>
      <c r="C107" s="110">
        <v>81</v>
      </c>
      <c r="D107" s="110" t="s">
        <v>39</v>
      </c>
      <c r="E107" s="111" t="s">
        <v>323</v>
      </c>
      <c r="F107" s="112" t="s">
        <v>324</v>
      </c>
      <c r="G107" s="113" t="s">
        <v>75</v>
      </c>
      <c r="H107" s="114">
        <v>11</v>
      </c>
      <c r="I107" s="115"/>
      <c r="J107" s="116">
        <f t="shared" si="5"/>
        <v>0</v>
      </c>
      <c r="K107" s="15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2:65" s="1" customFormat="1" ht="24.2" customHeight="1" x14ac:dyDescent="0.2">
      <c r="B108" s="50"/>
      <c r="C108" s="110">
        <v>82</v>
      </c>
      <c r="D108" s="110" t="s">
        <v>39</v>
      </c>
      <c r="E108" s="111" t="s">
        <v>325</v>
      </c>
      <c r="F108" s="112" t="s">
        <v>326</v>
      </c>
      <c r="G108" s="113" t="s">
        <v>75</v>
      </c>
      <c r="H108" s="114">
        <v>28</v>
      </c>
      <c r="I108" s="115"/>
      <c r="J108" s="116">
        <f t="shared" si="5"/>
        <v>0</v>
      </c>
      <c r="K108" s="15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2:65" s="1" customFormat="1" ht="24.2" customHeight="1" x14ac:dyDescent="0.2">
      <c r="B109" s="50"/>
      <c r="C109" s="110">
        <v>83</v>
      </c>
      <c r="D109" s="110" t="s">
        <v>39</v>
      </c>
      <c r="E109" s="111" t="s">
        <v>327</v>
      </c>
      <c r="F109" s="112" t="s">
        <v>328</v>
      </c>
      <c r="G109" s="113" t="s">
        <v>75</v>
      </c>
      <c r="H109" s="114">
        <v>30</v>
      </c>
      <c r="I109" s="115"/>
      <c r="J109" s="116">
        <f t="shared" si="5"/>
        <v>0</v>
      </c>
      <c r="K109" s="15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</row>
    <row r="110" spans="2:65" s="1" customFormat="1" ht="24.2" customHeight="1" x14ac:dyDescent="0.2">
      <c r="B110" s="50"/>
      <c r="C110" s="110">
        <v>84</v>
      </c>
      <c r="D110" s="110" t="s">
        <v>39</v>
      </c>
      <c r="E110" s="111" t="s">
        <v>329</v>
      </c>
      <c r="F110" s="112" t="s">
        <v>330</v>
      </c>
      <c r="G110" s="113" t="s">
        <v>75</v>
      </c>
      <c r="H110" s="114">
        <v>8.5</v>
      </c>
      <c r="I110" s="115"/>
      <c r="J110" s="116">
        <f t="shared" si="5"/>
        <v>0</v>
      </c>
      <c r="K110" s="15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2:65" s="1" customFormat="1" ht="24.2" customHeight="1" x14ac:dyDescent="0.2">
      <c r="B111" s="50"/>
      <c r="C111" s="110">
        <v>85</v>
      </c>
      <c r="D111" s="110" t="s">
        <v>39</v>
      </c>
      <c r="E111" s="111" t="s">
        <v>331</v>
      </c>
      <c r="F111" s="112" t="s">
        <v>332</v>
      </c>
      <c r="G111" s="113" t="s">
        <v>75</v>
      </c>
      <c r="H111" s="114">
        <v>11</v>
      </c>
      <c r="I111" s="115"/>
      <c r="J111" s="116">
        <f t="shared" si="5"/>
        <v>0</v>
      </c>
      <c r="K111" s="15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</row>
    <row r="112" spans="2:65" s="1" customFormat="1" ht="24.2" customHeight="1" x14ac:dyDescent="0.2">
      <c r="B112" s="50"/>
      <c r="C112" s="110">
        <v>86</v>
      </c>
      <c r="D112" s="110" t="s">
        <v>39</v>
      </c>
      <c r="E112" s="111" t="s">
        <v>333</v>
      </c>
      <c r="F112" s="112" t="s">
        <v>334</v>
      </c>
      <c r="G112" s="113" t="s">
        <v>88</v>
      </c>
      <c r="H112" s="114">
        <v>2</v>
      </c>
      <c r="I112" s="115"/>
      <c r="J112" s="116">
        <f t="shared" si="5"/>
        <v>0</v>
      </c>
      <c r="K112" s="1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</row>
    <row r="113" spans="2:65" s="1" customFormat="1" ht="16.5" customHeight="1" x14ac:dyDescent="0.2">
      <c r="B113" s="50"/>
      <c r="C113" s="110">
        <v>87</v>
      </c>
      <c r="D113" s="110" t="s">
        <v>136</v>
      </c>
      <c r="E113" s="111" t="s">
        <v>335</v>
      </c>
      <c r="F113" s="112" t="s">
        <v>336</v>
      </c>
      <c r="G113" s="113" t="s">
        <v>88</v>
      </c>
      <c r="H113" s="114">
        <v>2</v>
      </c>
      <c r="I113" s="115"/>
      <c r="J113" s="116">
        <f t="shared" si="5"/>
        <v>0</v>
      </c>
      <c r="K113" s="7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</row>
    <row r="114" spans="2:65" s="1" customFormat="1" ht="24.2" customHeight="1" x14ac:dyDescent="0.2">
      <c r="B114" s="50"/>
      <c r="C114" s="110">
        <v>88</v>
      </c>
      <c r="D114" s="110" t="s">
        <v>39</v>
      </c>
      <c r="E114" s="111" t="s">
        <v>337</v>
      </c>
      <c r="F114" s="112" t="s">
        <v>338</v>
      </c>
      <c r="G114" s="113" t="s">
        <v>88</v>
      </c>
      <c r="H114" s="114">
        <v>4</v>
      </c>
      <c r="I114" s="115"/>
      <c r="J114" s="116">
        <f t="shared" si="5"/>
        <v>0</v>
      </c>
      <c r="K114" s="15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</row>
    <row r="115" spans="2:65" s="1" customFormat="1" ht="16.5" customHeight="1" x14ac:dyDescent="0.2">
      <c r="B115" s="50"/>
      <c r="C115" s="110">
        <v>89</v>
      </c>
      <c r="D115" s="110" t="s">
        <v>136</v>
      </c>
      <c r="E115" s="111" t="s">
        <v>339</v>
      </c>
      <c r="F115" s="112" t="s">
        <v>340</v>
      </c>
      <c r="G115" s="113" t="s">
        <v>88</v>
      </c>
      <c r="H115" s="114">
        <v>4</v>
      </c>
      <c r="I115" s="115"/>
      <c r="J115" s="116">
        <f t="shared" si="5"/>
        <v>0</v>
      </c>
      <c r="K115" s="73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</row>
    <row r="116" spans="2:65" s="1" customFormat="1" ht="24.2" customHeight="1" x14ac:dyDescent="0.2">
      <c r="B116" s="50"/>
      <c r="C116" s="110">
        <v>90</v>
      </c>
      <c r="D116" s="110" t="s">
        <v>39</v>
      </c>
      <c r="E116" s="111" t="s">
        <v>341</v>
      </c>
      <c r="F116" s="112" t="s">
        <v>342</v>
      </c>
      <c r="G116" s="113" t="s">
        <v>88</v>
      </c>
      <c r="H116" s="114">
        <v>1</v>
      </c>
      <c r="I116" s="115"/>
      <c r="J116" s="116">
        <f t="shared" si="5"/>
        <v>0</v>
      </c>
      <c r="K116" s="15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2:65" s="1" customFormat="1" ht="16.5" customHeight="1" x14ac:dyDescent="0.2">
      <c r="B117" s="50"/>
      <c r="C117" s="110">
        <v>91</v>
      </c>
      <c r="D117" s="110" t="s">
        <v>136</v>
      </c>
      <c r="E117" s="111" t="s">
        <v>343</v>
      </c>
      <c r="F117" s="112" t="s">
        <v>344</v>
      </c>
      <c r="G117" s="113" t="s">
        <v>88</v>
      </c>
      <c r="H117" s="114">
        <v>1</v>
      </c>
      <c r="I117" s="115"/>
      <c r="J117" s="116">
        <f t="shared" si="5"/>
        <v>0</v>
      </c>
      <c r="K117" s="73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2:65" s="1" customFormat="1" ht="24.2" customHeight="1" x14ac:dyDescent="0.2">
      <c r="B118" s="50"/>
      <c r="C118" s="110">
        <v>92</v>
      </c>
      <c r="D118" s="110" t="s">
        <v>39</v>
      </c>
      <c r="E118" s="111" t="s">
        <v>345</v>
      </c>
      <c r="F118" s="112" t="s">
        <v>346</v>
      </c>
      <c r="G118" s="113" t="s">
        <v>88</v>
      </c>
      <c r="H118" s="114">
        <v>29</v>
      </c>
      <c r="I118" s="115"/>
      <c r="J118" s="116">
        <f t="shared" si="5"/>
        <v>0</v>
      </c>
      <c r="K118" s="15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2:65" s="1" customFormat="1" ht="21.75" customHeight="1" x14ac:dyDescent="0.2">
      <c r="B119" s="50"/>
      <c r="C119" s="110">
        <v>93</v>
      </c>
      <c r="D119" s="110" t="s">
        <v>136</v>
      </c>
      <c r="E119" s="111" t="s">
        <v>347</v>
      </c>
      <c r="F119" s="112" t="s">
        <v>348</v>
      </c>
      <c r="G119" s="113" t="s">
        <v>88</v>
      </c>
      <c r="H119" s="114">
        <v>29</v>
      </c>
      <c r="I119" s="115"/>
      <c r="J119" s="116">
        <f t="shared" si="5"/>
        <v>0</v>
      </c>
      <c r="K119" s="73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2:65" s="1" customFormat="1" ht="21.75" customHeight="1" x14ac:dyDescent="0.2">
      <c r="B120" s="50"/>
      <c r="C120" s="110">
        <v>94</v>
      </c>
      <c r="D120" s="110" t="s">
        <v>39</v>
      </c>
      <c r="E120" s="111" t="s">
        <v>349</v>
      </c>
      <c r="F120" s="112" t="s">
        <v>350</v>
      </c>
      <c r="G120" s="113" t="s">
        <v>88</v>
      </c>
      <c r="H120" s="114">
        <v>2</v>
      </c>
      <c r="I120" s="115"/>
      <c r="J120" s="116">
        <f t="shared" si="5"/>
        <v>0</v>
      </c>
      <c r="K120" s="15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2:65" s="1" customFormat="1" ht="21.75" customHeight="1" x14ac:dyDescent="0.2">
      <c r="B121" s="50"/>
      <c r="C121" s="110">
        <v>95</v>
      </c>
      <c r="D121" s="110" t="s">
        <v>136</v>
      </c>
      <c r="E121" s="111" t="s">
        <v>351</v>
      </c>
      <c r="F121" s="112" t="s">
        <v>352</v>
      </c>
      <c r="G121" s="113" t="s">
        <v>88</v>
      </c>
      <c r="H121" s="114">
        <v>2</v>
      </c>
      <c r="I121" s="115"/>
      <c r="J121" s="116">
        <f t="shared" si="5"/>
        <v>0</v>
      </c>
      <c r="K121" s="73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2:65" s="1" customFormat="1" ht="21.75" customHeight="1" x14ac:dyDescent="0.2">
      <c r="B122" s="50"/>
      <c r="C122" s="110">
        <v>96</v>
      </c>
      <c r="D122" s="110" t="s">
        <v>39</v>
      </c>
      <c r="E122" s="111" t="s">
        <v>353</v>
      </c>
      <c r="F122" s="112" t="s">
        <v>354</v>
      </c>
      <c r="G122" s="113" t="s">
        <v>88</v>
      </c>
      <c r="H122" s="114">
        <v>1</v>
      </c>
      <c r="I122" s="115"/>
      <c r="J122" s="116">
        <f t="shared" si="5"/>
        <v>0</v>
      </c>
      <c r="K122" s="15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</row>
    <row r="123" spans="2:65" s="1" customFormat="1" ht="37.9" customHeight="1" x14ac:dyDescent="0.2">
      <c r="B123" s="50"/>
      <c r="C123" s="110">
        <v>97</v>
      </c>
      <c r="D123" s="110" t="s">
        <v>136</v>
      </c>
      <c r="E123" s="111" t="s">
        <v>355</v>
      </c>
      <c r="F123" s="112" t="s">
        <v>356</v>
      </c>
      <c r="G123" s="113" t="s">
        <v>88</v>
      </c>
      <c r="H123" s="114">
        <v>1</v>
      </c>
      <c r="I123" s="115"/>
      <c r="J123" s="116">
        <f t="shared" si="5"/>
        <v>0</v>
      </c>
      <c r="K123" s="7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</row>
    <row r="124" spans="2:65" s="1" customFormat="1" ht="16.5" customHeight="1" x14ac:dyDescent="0.2">
      <c r="B124" s="50"/>
      <c r="C124" s="110">
        <v>98</v>
      </c>
      <c r="D124" s="110" t="s">
        <v>39</v>
      </c>
      <c r="E124" s="111" t="s">
        <v>357</v>
      </c>
      <c r="F124" s="112" t="s">
        <v>358</v>
      </c>
      <c r="G124" s="113" t="s">
        <v>88</v>
      </c>
      <c r="H124" s="114">
        <v>1</v>
      </c>
      <c r="I124" s="115"/>
      <c r="J124" s="116">
        <f t="shared" si="5"/>
        <v>0</v>
      </c>
      <c r="K124" s="15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</row>
    <row r="125" spans="2:65" s="1" customFormat="1" ht="40.5" customHeight="1" x14ac:dyDescent="0.2">
      <c r="B125" s="50"/>
      <c r="C125" s="110">
        <v>99</v>
      </c>
      <c r="D125" s="110" t="s">
        <v>136</v>
      </c>
      <c r="E125" s="111" t="s">
        <v>359</v>
      </c>
      <c r="F125" s="112" t="s">
        <v>360</v>
      </c>
      <c r="G125" s="113" t="s">
        <v>88</v>
      </c>
      <c r="H125" s="114">
        <v>1</v>
      </c>
      <c r="I125" s="115"/>
      <c r="J125" s="116">
        <f t="shared" si="5"/>
        <v>0</v>
      </c>
      <c r="K125" s="73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</row>
    <row r="126" spans="2:65" s="1" customFormat="1" ht="21.75" customHeight="1" x14ac:dyDescent="0.2">
      <c r="B126" s="50"/>
      <c r="C126" s="110" t="s">
        <v>147</v>
      </c>
      <c r="D126" s="110" t="s">
        <v>39</v>
      </c>
      <c r="E126" s="111" t="s">
        <v>362</v>
      </c>
      <c r="F126" s="112" t="s">
        <v>363</v>
      </c>
      <c r="G126" s="113" t="s">
        <v>75</v>
      </c>
      <c r="H126" s="114">
        <v>77.5</v>
      </c>
      <c r="I126" s="115"/>
      <c r="J126" s="116">
        <f t="shared" si="5"/>
        <v>0</v>
      </c>
      <c r="K126" s="15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2:65" s="1" customFormat="1" ht="24.2" customHeight="1" x14ac:dyDescent="0.2">
      <c r="B127" s="50"/>
      <c r="C127" s="110" t="s">
        <v>148</v>
      </c>
      <c r="D127" s="110" t="s">
        <v>39</v>
      </c>
      <c r="E127" s="111" t="s">
        <v>364</v>
      </c>
      <c r="F127" s="112" t="s">
        <v>365</v>
      </c>
      <c r="G127" s="113" t="s">
        <v>75</v>
      </c>
      <c r="H127" s="114">
        <v>77.5</v>
      </c>
      <c r="I127" s="115"/>
      <c r="J127" s="116">
        <f t="shared" si="5"/>
        <v>0</v>
      </c>
      <c r="K127" s="15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2:65" s="1" customFormat="1" ht="24.2" customHeight="1" x14ac:dyDescent="0.2">
      <c r="B128" s="50"/>
      <c r="C128" s="110" t="s">
        <v>151</v>
      </c>
      <c r="D128" s="110" t="s">
        <v>39</v>
      </c>
      <c r="E128" s="111" t="s">
        <v>366</v>
      </c>
      <c r="F128" s="112" t="s">
        <v>367</v>
      </c>
      <c r="G128" s="113" t="s">
        <v>142</v>
      </c>
      <c r="H128" s="115"/>
      <c r="I128" s="115"/>
      <c r="J128" s="116">
        <f t="shared" si="5"/>
        <v>0</v>
      </c>
      <c r="K128" s="15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2:65" s="7" customFormat="1" ht="22.9" customHeight="1" x14ac:dyDescent="0.2">
      <c r="B129" s="43"/>
      <c r="C129" s="118"/>
      <c r="D129" s="119" t="s">
        <v>18</v>
      </c>
      <c r="E129" s="120" t="s">
        <v>118</v>
      </c>
      <c r="F129" s="120" t="s">
        <v>368</v>
      </c>
      <c r="G129" s="118"/>
      <c r="H129" s="118"/>
      <c r="I129" s="121"/>
      <c r="J129" s="122">
        <f>SUM(J130:J148)</f>
        <v>0</v>
      </c>
      <c r="K129" s="43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</row>
    <row r="130" spans="2:65" s="1" customFormat="1" ht="24.2" customHeight="1" x14ac:dyDescent="0.2">
      <c r="B130" s="50"/>
      <c r="C130" s="110" t="s">
        <v>152</v>
      </c>
      <c r="D130" s="110" t="s">
        <v>39</v>
      </c>
      <c r="E130" s="111" t="s">
        <v>369</v>
      </c>
      <c r="F130" s="112" t="s">
        <v>370</v>
      </c>
      <c r="G130" s="113" t="s">
        <v>88</v>
      </c>
      <c r="H130" s="114">
        <v>9</v>
      </c>
      <c r="I130" s="115"/>
      <c r="J130" s="116">
        <f t="shared" ref="J130:J148" si="6">ROUND(I130*H130,2)</f>
        <v>0</v>
      </c>
      <c r="K130" s="73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2:65" s="1" customFormat="1" ht="24.2" customHeight="1" x14ac:dyDescent="0.2">
      <c r="B131" s="50"/>
      <c r="C131" s="110" t="s">
        <v>153</v>
      </c>
      <c r="D131" s="110" t="s">
        <v>136</v>
      </c>
      <c r="E131" s="111" t="s">
        <v>371</v>
      </c>
      <c r="F131" s="112" t="s">
        <v>372</v>
      </c>
      <c r="G131" s="113" t="s">
        <v>88</v>
      </c>
      <c r="H131" s="114">
        <v>9</v>
      </c>
      <c r="I131" s="115"/>
      <c r="J131" s="116">
        <f t="shared" si="6"/>
        <v>0</v>
      </c>
      <c r="K131" s="73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2:65" s="1" customFormat="1" ht="21.75" customHeight="1" x14ac:dyDescent="0.2">
      <c r="B132" s="50"/>
      <c r="C132" s="110" t="s">
        <v>154</v>
      </c>
      <c r="D132" s="110" t="s">
        <v>39</v>
      </c>
      <c r="E132" s="111" t="s">
        <v>373</v>
      </c>
      <c r="F132" s="112" t="s">
        <v>374</v>
      </c>
      <c r="G132" s="113" t="s">
        <v>88</v>
      </c>
      <c r="H132" s="114">
        <v>9</v>
      </c>
      <c r="I132" s="115"/>
      <c r="J132" s="116">
        <f t="shared" si="6"/>
        <v>0</v>
      </c>
      <c r="K132" s="73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2:65" s="1" customFormat="1" ht="24" x14ac:dyDescent="0.2">
      <c r="B133" s="50"/>
      <c r="C133" s="110" t="s">
        <v>155</v>
      </c>
      <c r="D133" s="110" t="s">
        <v>136</v>
      </c>
      <c r="E133" s="111" t="s">
        <v>375</v>
      </c>
      <c r="F133" s="112" t="s">
        <v>376</v>
      </c>
      <c r="G133" s="113" t="s">
        <v>88</v>
      </c>
      <c r="H133" s="114">
        <v>9</v>
      </c>
      <c r="I133" s="115"/>
      <c r="J133" s="116">
        <f t="shared" si="6"/>
        <v>0</v>
      </c>
      <c r="K133" s="15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</row>
    <row r="134" spans="2:65" s="1" customFormat="1" ht="33" customHeight="1" x14ac:dyDescent="0.2">
      <c r="B134" s="50"/>
      <c r="C134" s="110" t="s">
        <v>156</v>
      </c>
      <c r="D134" s="110" t="s">
        <v>136</v>
      </c>
      <c r="E134" s="111" t="s">
        <v>377</v>
      </c>
      <c r="F134" s="112" t="s">
        <v>378</v>
      </c>
      <c r="G134" s="113" t="s">
        <v>88</v>
      </c>
      <c r="H134" s="114">
        <v>9</v>
      </c>
      <c r="I134" s="115"/>
      <c r="J134" s="116">
        <f t="shared" si="6"/>
        <v>0</v>
      </c>
      <c r="K134" s="73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</row>
    <row r="135" spans="2:65" s="1" customFormat="1" ht="16.5" customHeight="1" x14ac:dyDescent="0.2">
      <c r="B135" s="50"/>
      <c r="C135" s="110" t="s">
        <v>157</v>
      </c>
      <c r="D135" s="110" t="s">
        <v>39</v>
      </c>
      <c r="E135" s="111" t="s">
        <v>379</v>
      </c>
      <c r="F135" s="112" t="s">
        <v>380</v>
      </c>
      <c r="G135" s="113" t="s">
        <v>88</v>
      </c>
      <c r="H135" s="114">
        <v>3</v>
      </c>
      <c r="I135" s="115"/>
      <c r="J135" s="116">
        <f t="shared" si="6"/>
        <v>0</v>
      </c>
      <c r="K135" s="1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2:65" s="1" customFormat="1" ht="24.2" customHeight="1" x14ac:dyDescent="0.2">
      <c r="B136" s="50"/>
      <c r="C136" s="110" t="s">
        <v>158</v>
      </c>
      <c r="D136" s="110" t="s">
        <v>136</v>
      </c>
      <c r="E136" s="111" t="s">
        <v>381</v>
      </c>
      <c r="F136" s="112" t="s">
        <v>382</v>
      </c>
      <c r="G136" s="113" t="s">
        <v>88</v>
      </c>
      <c r="H136" s="114">
        <v>3</v>
      </c>
      <c r="I136" s="115"/>
      <c r="J136" s="116">
        <f t="shared" si="6"/>
        <v>0</v>
      </c>
      <c r="K136" s="73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2:65" s="1" customFormat="1" ht="24.2" customHeight="1" x14ac:dyDescent="0.2">
      <c r="B137" s="50"/>
      <c r="C137" s="110" t="s">
        <v>159</v>
      </c>
      <c r="D137" s="110" t="s">
        <v>136</v>
      </c>
      <c r="E137" s="111" t="s">
        <v>383</v>
      </c>
      <c r="F137" s="112" t="s">
        <v>384</v>
      </c>
      <c r="G137" s="113" t="s">
        <v>88</v>
      </c>
      <c r="H137" s="114">
        <v>3</v>
      </c>
      <c r="I137" s="115"/>
      <c r="J137" s="116">
        <f t="shared" si="6"/>
        <v>0</v>
      </c>
      <c r="K137" s="73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2:65" s="1" customFormat="1" ht="24.2" customHeight="1" x14ac:dyDescent="0.2">
      <c r="B138" s="50"/>
      <c r="C138" s="110" t="s">
        <v>160</v>
      </c>
      <c r="D138" s="110" t="s">
        <v>39</v>
      </c>
      <c r="E138" s="111" t="s">
        <v>385</v>
      </c>
      <c r="F138" s="112" t="s">
        <v>386</v>
      </c>
      <c r="G138" s="113" t="s">
        <v>88</v>
      </c>
      <c r="H138" s="114">
        <v>9</v>
      </c>
      <c r="I138" s="115"/>
      <c r="J138" s="116">
        <f t="shared" si="6"/>
        <v>0</v>
      </c>
      <c r="K138" s="15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</row>
    <row r="139" spans="2:65" s="1" customFormat="1" ht="43.5" customHeight="1" x14ac:dyDescent="0.2">
      <c r="B139" s="50"/>
      <c r="C139" s="110" t="s">
        <v>161</v>
      </c>
      <c r="D139" s="110" t="s">
        <v>136</v>
      </c>
      <c r="E139" s="111" t="s">
        <v>387</v>
      </c>
      <c r="F139" s="112" t="s">
        <v>388</v>
      </c>
      <c r="G139" s="113" t="s">
        <v>88</v>
      </c>
      <c r="H139" s="114">
        <v>9</v>
      </c>
      <c r="I139" s="115"/>
      <c r="J139" s="116">
        <f t="shared" si="6"/>
        <v>0</v>
      </c>
      <c r="K139" s="73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</row>
    <row r="140" spans="2:65" s="1" customFormat="1" ht="40.5" customHeight="1" x14ac:dyDescent="0.2">
      <c r="B140" s="50"/>
      <c r="C140" s="110" t="s">
        <v>164</v>
      </c>
      <c r="D140" s="110" t="s">
        <v>39</v>
      </c>
      <c r="E140" s="111" t="s">
        <v>389</v>
      </c>
      <c r="F140" s="112" t="s">
        <v>390</v>
      </c>
      <c r="G140" s="113" t="s">
        <v>88</v>
      </c>
      <c r="H140" s="114">
        <v>7</v>
      </c>
      <c r="I140" s="115"/>
      <c r="J140" s="116">
        <f t="shared" si="6"/>
        <v>0</v>
      </c>
      <c r="K140" s="73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</row>
    <row r="141" spans="2:65" s="1" customFormat="1" ht="24.2" customHeight="1" x14ac:dyDescent="0.2">
      <c r="B141" s="50"/>
      <c r="C141" s="110" t="s">
        <v>165</v>
      </c>
      <c r="D141" s="110" t="s">
        <v>136</v>
      </c>
      <c r="E141" s="111" t="s">
        <v>391</v>
      </c>
      <c r="F141" s="112" t="s">
        <v>392</v>
      </c>
      <c r="G141" s="113" t="s">
        <v>88</v>
      </c>
      <c r="H141" s="114">
        <v>7</v>
      </c>
      <c r="I141" s="115"/>
      <c r="J141" s="116">
        <f t="shared" si="6"/>
        <v>0</v>
      </c>
      <c r="K141" s="15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</row>
    <row r="142" spans="2:65" s="1" customFormat="1" ht="37.9" customHeight="1" x14ac:dyDescent="0.2">
      <c r="B142" s="50"/>
      <c r="C142" s="110" t="s">
        <v>166</v>
      </c>
      <c r="D142" s="110" t="s">
        <v>39</v>
      </c>
      <c r="E142" s="111" t="s">
        <v>393</v>
      </c>
      <c r="F142" s="112" t="s">
        <v>394</v>
      </c>
      <c r="G142" s="113" t="s">
        <v>88</v>
      </c>
      <c r="H142" s="114">
        <v>4</v>
      </c>
      <c r="I142" s="115"/>
      <c r="J142" s="116">
        <f t="shared" si="6"/>
        <v>0</v>
      </c>
      <c r="K142" s="73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</row>
    <row r="143" spans="2:65" s="1" customFormat="1" ht="24.2" customHeight="1" x14ac:dyDescent="0.2">
      <c r="B143" s="50"/>
      <c r="C143" s="110" t="s">
        <v>167</v>
      </c>
      <c r="D143" s="110" t="s">
        <v>136</v>
      </c>
      <c r="E143" s="111" t="s">
        <v>395</v>
      </c>
      <c r="F143" s="112" t="s">
        <v>396</v>
      </c>
      <c r="G143" s="113" t="s">
        <v>88</v>
      </c>
      <c r="H143" s="114">
        <v>4</v>
      </c>
      <c r="I143" s="115"/>
      <c r="J143" s="116">
        <f t="shared" si="6"/>
        <v>0</v>
      </c>
      <c r="K143" s="15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</row>
    <row r="144" spans="2:65" s="1" customFormat="1" ht="24.2" customHeight="1" x14ac:dyDescent="0.2">
      <c r="B144" s="50"/>
      <c r="C144" s="110" t="s">
        <v>168</v>
      </c>
      <c r="D144" s="123" t="s">
        <v>39</v>
      </c>
      <c r="E144" s="124" t="s">
        <v>397</v>
      </c>
      <c r="F144" s="125" t="s">
        <v>398</v>
      </c>
      <c r="G144" s="113" t="s">
        <v>88</v>
      </c>
      <c r="H144" s="114">
        <v>0</v>
      </c>
      <c r="I144" s="115"/>
      <c r="J144" s="116">
        <f t="shared" si="6"/>
        <v>0</v>
      </c>
      <c r="K144" s="73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</row>
    <row r="145" spans="2:65" s="1" customFormat="1" ht="36" x14ac:dyDescent="0.2">
      <c r="B145" s="50"/>
      <c r="C145" s="110" t="s">
        <v>169</v>
      </c>
      <c r="D145" s="123" t="s">
        <v>136</v>
      </c>
      <c r="E145" s="124" t="s">
        <v>399</v>
      </c>
      <c r="F145" s="125" t="s">
        <v>400</v>
      </c>
      <c r="G145" s="113" t="s">
        <v>88</v>
      </c>
      <c r="H145" s="114">
        <v>0</v>
      </c>
      <c r="I145" s="115"/>
      <c r="J145" s="116">
        <f t="shared" si="6"/>
        <v>0</v>
      </c>
      <c r="K145" s="1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</row>
    <row r="146" spans="2:65" s="1" customFormat="1" ht="36" x14ac:dyDescent="0.2">
      <c r="B146" s="50"/>
      <c r="C146" s="110" t="s">
        <v>170</v>
      </c>
      <c r="D146" s="110" t="s">
        <v>39</v>
      </c>
      <c r="E146" s="111" t="s">
        <v>401</v>
      </c>
      <c r="F146" s="112" t="s">
        <v>402</v>
      </c>
      <c r="G146" s="113" t="s">
        <v>88</v>
      </c>
      <c r="H146" s="114">
        <v>4</v>
      </c>
      <c r="I146" s="115"/>
      <c r="J146" s="116">
        <f t="shared" si="6"/>
        <v>0</v>
      </c>
      <c r="K146" s="73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</row>
    <row r="147" spans="2:65" s="1" customFormat="1" ht="37.9" customHeight="1" x14ac:dyDescent="0.2">
      <c r="B147" s="50"/>
      <c r="C147" s="110" t="s">
        <v>171</v>
      </c>
      <c r="D147" s="110" t="s">
        <v>136</v>
      </c>
      <c r="E147" s="111" t="s">
        <v>403</v>
      </c>
      <c r="F147" s="112" t="s">
        <v>404</v>
      </c>
      <c r="G147" s="113" t="s">
        <v>88</v>
      </c>
      <c r="H147" s="114">
        <v>4</v>
      </c>
      <c r="I147" s="115"/>
      <c r="J147" s="116">
        <f t="shared" si="6"/>
        <v>0</v>
      </c>
      <c r="K147" s="15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</row>
    <row r="148" spans="2:65" s="1" customFormat="1" ht="24.2" customHeight="1" x14ac:dyDescent="0.2">
      <c r="B148" s="50"/>
      <c r="C148" s="110" t="s">
        <v>172</v>
      </c>
      <c r="D148" s="103" t="s">
        <v>39</v>
      </c>
      <c r="E148" s="104" t="s">
        <v>145</v>
      </c>
      <c r="F148" s="105" t="s">
        <v>146</v>
      </c>
      <c r="G148" s="106" t="s">
        <v>142</v>
      </c>
      <c r="H148" s="108"/>
      <c r="I148" s="108"/>
      <c r="J148" s="109">
        <f t="shared" si="6"/>
        <v>0</v>
      </c>
      <c r="K148" s="73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</row>
    <row r="149" spans="2:65" s="1" customFormat="1" ht="24.2" customHeight="1" x14ac:dyDescent="0.2">
      <c r="B149" s="50"/>
      <c r="C149" s="110" t="s">
        <v>173</v>
      </c>
      <c r="D149" s="97" t="s">
        <v>18</v>
      </c>
      <c r="E149" s="101" t="s">
        <v>149</v>
      </c>
      <c r="F149" s="101" t="s">
        <v>150</v>
      </c>
      <c r="G149" s="96"/>
      <c r="H149" s="96"/>
      <c r="I149" s="117"/>
      <c r="J149" s="102">
        <f>SUM(J150:J158)</f>
        <v>0</v>
      </c>
      <c r="K149" s="73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</row>
    <row r="150" spans="2:65" s="1" customFormat="1" ht="24" x14ac:dyDescent="0.2">
      <c r="B150" s="50"/>
      <c r="C150" s="110" t="s">
        <v>174</v>
      </c>
      <c r="D150" s="110" t="s">
        <v>39</v>
      </c>
      <c r="E150" s="111" t="s">
        <v>405</v>
      </c>
      <c r="F150" s="112" t="s">
        <v>406</v>
      </c>
      <c r="G150" s="113" t="s">
        <v>137</v>
      </c>
      <c r="H150" s="114">
        <v>5</v>
      </c>
      <c r="I150" s="115"/>
      <c r="J150" s="116">
        <f t="shared" ref="J150:J158" si="7">ROUND(I150*H150,2)</f>
        <v>0</v>
      </c>
      <c r="K150" s="73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</row>
    <row r="151" spans="2:65" s="1" customFormat="1" ht="24.2" customHeight="1" x14ac:dyDescent="0.2">
      <c r="B151" s="50"/>
      <c r="C151" s="123" t="s">
        <v>175</v>
      </c>
      <c r="D151" s="110" t="s">
        <v>136</v>
      </c>
      <c r="E151" s="111" t="s">
        <v>407</v>
      </c>
      <c r="F151" s="112" t="s">
        <v>408</v>
      </c>
      <c r="G151" s="113" t="s">
        <v>88</v>
      </c>
      <c r="H151" s="114">
        <v>20</v>
      </c>
      <c r="I151" s="115"/>
      <c r="J151" s="116">
        <f t="shared" si="7"/>
        <v>0</v>
      </c>
      <c r="K151" s="15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  <row r="152" spans="2:65" s="1" customFormat="1" ht="44.25" customHeight="1" x14ac:dyDescent="0.2">
      <c r="B152" s="50"/>
      <c r="C152" s="123" t="s">
        <v>176</v>
      </c>
      <c r="D152" s="110" t="s">
        <v>39</v>
      </c>
      <c r="E152" s="111" t="s">
        <v>409</v>
      </c>
      <c r="F152" s="112" t="s">
        <v>410</v>
      </c>
      <c r="G152" s="113" t="s">
        <v>137</v>
      </c>
      <c r="H152" s="114">
        <v>5</v>
      </c>
      <c r="I152" s="115"/>
      <c r="J152" s="116">
        <f t="shared" si="7"/>
        <v>0</v>
      </c>
      <c r="K152" s="73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</row>
    <row r="153" spans="2:65" s="1" customFormat="1" ht="37.9" customHeight="1" x14ac:dyDescent="0.2">
      <c r="B153" s="50"/>
      <c r="C153" s="110" t="s">
        <v>177</v>
      </c>
      <c r="D153" s="110" t="s">
        <v>136</v>
      </c>
      <c r="E153" s="111" t="s">
        <v>411</v>
      </c>
      <c r="F153" s="112" t="s">
        <v>412</v>
      </c>
      <c r="G153" s="113" t="s">
        <v>88</v>
      </c>
      <c r="H153" s="114">
        <v>20</v>
      </c>
      <c r="I153" s="115"/>
      <c r="J153" s="116">
        <f t="shared" si="7"/>
        <v>0</v>
      </c>
      <c r="K153" s="15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</row>
    <row r="154" spans="2:65" s="1" customFormat="1" ht="24" x14ac:dyDescent="0.2">
      <c r="B154" s="50"/>
      <c r="C154" s="110" t="s">
        <v>178</v>
      </c>
      <c r="D154" s="110" t="s">
        <v>136</v>
      </c>
      <c r="E154" s="111" t="s">
        <v>413</v>
      </c>
      <c r="F154" s="112" t="s">
        <v>414</v>
      </c>
      <c r="G154" s="113" t="s">
        <v>88</v>
      </c>
      <c r="H154" s="114">
        <v>20</v>
      </c>
      <c r="I154" s="115"/>
      <c r="J154" s="116">
        <f t="shared" si="7"/>
        <v>0</v>
      </c>
      <c r="K154" s="73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</row>
    <row r="155" spans="2:65" s="1" customFormat="1" ht="21.75" customHeight="1" x14ac:dyDescent="0.2">
      <c r="B155" s="50"/>
      <c r="C155" s="110" t="s">
        <v>179</v>
      </c>
      <c r="D155" s="110" t="s">
        <v>39</v>
      </c>
      <c r="E155" s="111" t="s">
        <v>415</v>
      </c>
      <c r="F155" s="112" t="s">
        <v>416</v>
      </c>
      <c r="G155" s="113" t="s">
        <v>88</v>
      </c>
      <c r="H155" s="114">
        <v>4</v>
      </c>
      <c r="I155" s="115"/>
      <c r="J155" s="116">
        <f t="shared" si="7"/>
        <v>0</v>
      </c>
      <c r="K155" s="1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</row>
    <row r="156" spans="2:65" s="1" customFormat="1" ht="16.5" customHeight="1" x14ac:dyDescent="0.2">
      <c r="B156" s="50"/>
      <c r="C156" s="110" t="s">
        <v>180</v>
      </c>
      <c r="D156" s="110" t="s">
        <v>136</v>
      </c>
      <c r="E156" s="111" t="s">
        <v>417</v>
      </c>
      <c r="F156" s="112" t="s">
        <v>418</v>
      </c>
      <c r="G156" s="113" t="s">
        <v>88</v>
      </c>
      <c r="H156" s="114">
        <v>1</v>
      </c>
      <c r="I156" s="115"/>
      <c r="J156" s="116">
        <f t="shared" si="7"/>
        <v>0</v>
      </c>
      <c r="K156" s="73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</row>
    <row r="157" spans="2:65" s="1" customFormat="1" ht="24.2" customHeight="1" x14ac:dyDescent="0.2">
      <c r="B157" s="50"/>
      <c r="C157" s="110" t="s">
        <v>181</v>
      </c>
      <c r="D157" s="110" t="s">
        <v>136</v>
      </c>
      <c r="E157" s="111" t="s">
        <v>419</v>
      </c>
      <c r="F157" s="112" t="s">
        <v>420</v>
      </c>
      <c r="G157" s="113" t="s">
        <v>88</v>
      </c>
      <c r="H157" s="114">
        <v>3</v>
      </c>
      <c r="I157" s="115"/>
      <c r="J157" s="116">
        <f t="shared" si="7"/>
        <v>0</v>
      </c>
      <c r="K157" s="15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</row>
    <row r="158" spans="2:65" s="1" customFormat="1" ht="33" customHeight="1" x14ac:dyDescent="0.2">
      <c r="B158" s="50"/>
      <c r="C158" s="110" t="s">
        <v>182</v>
      </c>
      <c r="D158" s="110" t="s">
        <v>39</v>
      </c>
      <c r="E158" s="111" t="s">
        <v>162</v>
      </c>
      <c r="F158" s="112" t="s">
        <v>163</v>
      </c>
      <c r="G158" s="113" t="s">
        <v>142</v>
      </c>
      <c r="H158" s="115"/>
      <c r="I158" s="115"/>
      <c r="J158" s="116">
        <f t="shared" si="7"/>
        <v>0</v>
      </c>
      <c r="K158" s="73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</row>
    <row r="159" spans="2:65" s="1" customFormat="1" ht="24.2" customHeight="1" x14ac:dyDescent="0.2">
      <c r="B159" s="50"/>
      <c r="C159" s="126"/>
      <c r="D159" s="97" t="s">
        <v>18</v>
      </c>
      <c r="E159" s="98" t="s">
        <v>421</v>
      </c>
      <c r="F159" s="98" t="s">
        <v>422</v>
      </c>
      <c r="G159" s="96"/>
      <c r="H159" s="96"/>
      <c r="I159" s="117"/>
      <c r="J159" s="100">
        <f>SUM(J160)</f>
        <v>0</v>
      </c>
      <c r="K159" s="15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</row>
    <row r="160" spans="2:65" s="7" customFormat="1" ht="22.9" customHeight="1" x14ac:dyDescent="0.2">
      <c r="B160" s="43"/>
      <c r="C160" s="103" t="s">
        <v>183</v>
      </c>
      <c r="D160" s="103" t="s">
        <v>39</v>
      </c>
      <c r="E160" s="104" t="s">
        <v>423</v>
      </c>
      <c r="F160" s="105" t="s">
        <v>424</v>
      </c>
      <c r="G160" s="106" t="s">
        <v>425</v>
      </c>
      <c r="H160" s="107">
        <v>8</v>
      </c>
      <c r="I160" s="108"/>
      <c r="J160" s="109">
        <f>I160*H160</f>
        <v>0</v>
      </c>
      <c r="K160" s="43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</row>
    <row r="161" spans="1:65" s="1" customFormat="1" ht="21.75" customHeight="1" x14ac:dyDescent="0.2">
      <c r="B161" s="94"/>
      <c r="C161" s="95"/>
      <c r="D161" s="17"/>
      <c r="E161" s="17"/>
      <c r="F161" s="17"/>
      <c r="G161" s="17"/>
      <c r="H161" s="17"/>
      <c r="I161" s="17"/>
      <c r="J161" s="17"/>
      <c r="K161" s="15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</row>
    <row r="162" spans="1:65" s="1" customFormat="1" ht="21.75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</row>
    <row r="163" spans="1:65" s="1" customFormat="1" ht="21.75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</row>
    <row r="164" spans="1:65" s="1" customFormat="1" ht="33" customHeigh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</row>
    <row r="165" spans="1:65" s="1" customFormat="1" ht="24.2" customHeigh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</row>
    <row r="166" spans="1:65" s="1" customFormat="1" ht="16.5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</row>
    <row r="167" spans="1:65" s="1" customFormat="1" ht="21.75" customHeigh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</row>
    <row r="168" spans="1:65" s="1" customFormat="1" ht="21.75" customHeigh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</row>
    <row r="169" spans="1:65" s="1" customFormat="1" ht="24.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</row>
    <row r="170" spans="1:65" s="7" customFormat="1" ht="25.9" customHeigh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</row>
    <row r="171" spans="1:65" s="1" customFormat="1" ht="37.9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</row>
    <row r="172" spans="1:65" s="1" customFormat="1" ht="6.95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</row>
  </sheetData>
  <autoFilter ref="C14:J171" xr:uid="{00000000-0009-0000-0000-000003000000}"/>
  <mergeCells count="2">
    <mergeCell ref="E5:H5"/>
    <mergeCell ref="E7:H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</vt:lpstr>
      <vt:lpstr>1- Časť Búracie...</vt:lpstr>
      <vt:lpstr>2 - Časť Zdravot...</vt:lpstr>
      <vt:lpstr>'1- Časť Búracie...'!Názvy_tlače</vt:lpstr>
      <vt:lpstr>'2 - Časť Zdravot...'!Názvy_tlače</vt:lpstr>
      <vt:lpstr>'Rekapitulácia stavby'!Názvy_tlače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LAPTOP-V5DAE5T9\Natália</dc:creator>
  <cp:lastModifiedBy>Fabíková Zuzana</cp:lastModifiedBy>
  <dcterms:created xsi:type="dcterms:W3CDTF">2022-07-05T09:24:04Z</dcterms:created>
  <dcterms:modified xsi:type="dcterms:W3CDTF">2026-05-13T08:00:01Z</dcterms:modified>
</cp:coreProperties>
</file>