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H:\Jarošová H\OIVZ\vánoční výzdoba 2019\2020\"/>
    </mc:Choice>
  </mc:AlternateContent>
  <xr:revisionPtr revIDLastSave="0" documentId="8_{6637A646-17E5-4967-A3E2-1CD8933943D2}" xr6:coauthVersionLast="45" xr6:coauthVersionMax="45" xr10:uidLastSave="{00000000-0000-0000-0000-000000000000}"/>
  <bookViews>
    <workbookView xWindow="6735" yWindow="2745" windowWidth="20460" windowHeight="1089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8" i="1" l="1"/>
  <c r="G58" i="1" s="1"/>
  <c r="F58" i="1" s="1"/>
  <c r="E35" i="1" l="1"/>
  <c r="G35" i="1" s="1"/>
  <c r="F35" i="1" s="1"/>
  <c r="E36" i="1" l="1"/>
  <c r="G36" i="1" s="1"/>
  <c r="F36" i="1" s="1"/>
  <c r="E19" i="1"/>
  <c r="G19" i="1" s="1"/>
  <c r="F19" i="1" s="1"/>
  <c r="E20" i="1"/>
  <c r="G20" i="1" s="1"/>
  <c r="F20" i="1" s="1"/>
  <c r="E15" i="1"/>
  <c r="G15" i="1" s="1"/>
  <c r="F15" i="1" s="1"/>
  <c r="E14" i="1"/>
  <c r="G14" i="1" s="1"/>
  <c r="F14" i="1" s="1"/>
  <c r="E64" i="1" l="1"/>
  <c r="G64" i="1" s="1"/>
  <c r="E60" i="1"/>
  <c r="G60" i="1" s="1"/>
  <c r="F60" i="1" s="1"/>
  <c r="E59" i="1"/>
  <c r="G59" i="1" s="1"/>
  <c r="F59" i="1" s="1"/>
  <c r="E57" i="1"/>
  <c r="G57" i="1" s="1"/>
  <c r="F57" i="1" s="1"/>
  <c r="E56" i="1"/>
  <c r="G56" i="1" s="1"/>
  <c r="F56" i="1" s="1"/>
  <c r="E50" i="1"/>
  <c r="E46" i="1"/>
  <c r="G46" i="1" s="1"/>
  <c r="F46" i="1" s="1"/>
  <c r="E42" i="1"/>
  <c r="G42" i="1" s="1"/>
  <c r="F42" i="1" s="1"/>
  <c r="E41" i="1"/>
  <c r="G41" i="1" s="1"/>
  <c r="F41" i="1" s="1"/>
  <c r="E40" i="1"/>
  <c r="G40" i="1" s="1"/>
  <c r="E33" i="1"/>
  <c r="G33" i="1" s="1"/>
  <c r="F33" i="1" s="1"/>
  <c r="E34" i="1"/>
  <c r="G34" i="1" s="1"/>
  <c r="F34" i="1" s="1"/>
  <c r="E28" i="1"/>
  <c r="G28" i="1" s="1"/>
  <c r="E24" i="1"/>
  <c r="G24" i="1" s="1"/>
  <c r="F24" i="1" s="1"/>
  <c r="E13" i="1"/>
  <c r="G13" i="1" s="1"/>
  <c r="F13" i="1" s="1"/>
  <c r="E12" i="1"/>
  <c r="G12" i="1" s="1"/>
  <c r="F12" i="1" s="1"/>
  <c r="E11" i="1"/>
  <c r="G11" i="1" s="1"/>
  <c r="F11" i="1" s="1"/>
  <c r="E10" i="1"/>
  <c r="G10" i="1" s="1"/>
  <c r="F10" i="1" s="1"/>
  <c r="E5" i="1"/>
  <c r="G5" i="1" s="1"/>
  <c r="F5" i="1" s="1"/>
  <c r="G50" i="1" l="1"/>
  <c r="F28" i="1"/>
  <c r="F64" i="1"/>
  <c r="F40" i="1"/>
  <c r="F50" i="1" l="1"/>
</calcChain>
</file>

<file path=xl/sharedStrings.xml><?xml version="1.0" encoding="utf-8"?>
<sst xmlns="http://schemas.openxmlformats.org/spreadsheetml/2006/main" count="201" uniqueCount="57">
  <si>
    <t>ulice Bezručova</t>
  </si>
  <si>
    <t>specifikace</t>
  </si>
  <si>
    <t>druh</t>
  </si>
  <si>
    <t>cena za ks</t>
  </si>
  <si>
    <t>počet ks</t>
  </si>
  <si>
    <t>cena bez DPH</t>
  </si>
  <si>
    <t>DPH</t>
  </si>
  <si>
    <t>cena s DPH</t>
  </si>
  <si>
    <t>pozn. VO - veřejné osvětlení</t>
  </si>
  <si>
    <t xml:space="preserve">montáž a demontáž dekorů na VO </t>
  </si>
  <si>
    <t>nazdobení stromů</t>
  </si>
  <si>
    <t>montáž a demontáž výzdoby stromů vč. propoj. materiálu</t>
  </si>
  <si>
    <t>Sloupec1</t>
  </si>
  <si>
    <t>Sloupec2</t>
  </si>
  <si>
    <t>Sloupec3</t>
  </si>
  <si>
    <t>Sloupec4</t>
  </si>
  <si>
    <t>Sloupec5</t>
  </si>
  <si>
    <t>Sloupec6</t>
  </si>
  <si>
    <t>Cenová nabídka - položkový rozpočet</t>
  </si>
  <si>
    <t>ulice ČSA</t>
  </si>
  <si>
    <t>montáž a demontáž vč. propoj. materiálu</t>
  </si>
  <si>
    <t>nazdobení objektu Expozice času</t>
  </si>
  <si>
    <t>montáž a demontáž dekorů na VO</t>
  </si>
  <si>
    <t>ulice Olomoucká</t>
  </si>
  <si>
    <t>ulice Partyzánská</t>
  </si>
  <si>
    <t>ulice Čechova</t>
  </si>
  <si>
    <t>dekory ve výpůjčce</t>
  </si>
  <si>
    <t>Hlavní náměstí</t>
  </si>
  <si>
    <t>ulice Radniční</t>
  </si>
  <si>
    <t>ulice U Horní brány</t>
  </si>
  <si>
    <t>Horní náměstí</t>
  </si>
  <si>
    <t>místní část Krakořice</t>
  </si>
  <si>
    <t>místní část Chabičov</t>
  </si>
  <si>
    <t>místní část Dalov</t>
  </si>
  <si>
    <t>montáž a demontáž výzdoby stromů stromů vč. propoj. materiálu</t>
  </si>
  <si>
    <t>budova radnice a stavebního úřadu</t>
  </si>
  <si>
    <t>LED svět.řetězy+hvězda-barva teplá nebo studená dle vašeho výběru</t>
  </si>
  <si>
    <t>místní část Těšíkov</t>
  </si>
  <si>
    <t>LED svět. řetězy kolem okapu Obecního úřadu</t>
  </si>
  <si>
    <t>LED svět. řetězy kolem okapu místního KD</t>
  </si>
  <si>
    <t>nazdobení viz grafický návrh vč.montáže, demontáže</t>
  </si>
  <si>
    <t xml:space="preserve">LED světelné krápníky </t>
  </si>
  <si>
    <t>pronájem</t>
  </si>
  <si>
    <t>Převěs přes ulici</t>
  </si>
  <si>
    <t>montáže a demontáž převěsu</t>
  </si>
  <si>
    <t>LED svět.kašna vč. montáže,demontáže</t>
  </si>
  <si>
    <t>dekory ve výpůjčce (z náměstí)</t>
  </si>
  <si>
    <t>nazdobení stromů-LED svět.řetěz</t>
  </si>
  <si>
    <t>LED rampouchy barva studená-pronájem</t>
  </si>
  <si>
    <t xml:space="preserve">Pronájem LED svět. výzdoby vč. montáže a demontáže </t>
  </si>
  <si>
    <t>náměstíčko okolo hodin</t>
  </si>
  <si>
    <t>Hlavní vánoční strom</t>
  </si>
  <si>
    <t>Místní části</t>
  </si>
  <si>
    <t>doporučujeme 2,5 ks (30m) na 1 strom</t>
  </si>
  <si>
    <t>doporučujeme 2,5 ks (30 m)na 1 strom</t>
  </si>
  <si>
    <t>Dekory na VO-pronájem</t>
  </si>
  <si>
    <t>Montáž,demontáž dekorů na 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</si>
</sst>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4" xfId="0" applyBorder="1"/>
    <xf numFmtId="0" fontId="0" fillId="3" borderId="4" xfId="0" applyFill="1" applyBorder="1" applyAlignment="1">
      <alignment wrapText="1"/>
    </xf>
    <xf numFmtId="0" fontId="0" fillId="3" borderId="4" xfId="0" applyFill="1" applyBorder="1"/>
    <xf numFmtId="0" fontId="0" fillId="0" borderId="4" xfId="0" applyBorder="1" applyAlignment="1">
      <alignment wrapText="1"/>
    </xf>
    <xf numFmtId="0" fontId="3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0" fillId="0" borderId="6" xfId="0" applyBorder="1"/>
    <xf numFmtId="0" fontId="3" fillId="4" borderId="8" xfId="0" applyFont="1" applyFill="1" applyBorder="1"/>
    <xf numFmtId="0" fontId="0" fillId="4" borderId="5" xfId="0" applyFill="1" applyBorder="1"/>
    <xf numFmtId="0" fontId="0" fillId="4" borderId="9" xfId="0" applyFill="1" applyBorder="1"/>
    <xf numFmtId="0" fontId="0" fillId="3" borderId="6" xfId="0" applyFill="1" applyBorder="1"/>
    <xf numFmtId="0" fontId="0" fillId="2" borderId="5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3" fillId="4" borderId="12" xfId="0" applyFont="1" applyFill="1" applyBorder="1"/>
    <xf numFmtId="0" fontId="0" fillId="4" borderId="13" xfId="0" applyFill="1" applyBorder="1"/>
    <xf numFmtId="0" fontId="0" fillId="4" borderId="14" xfId="0" applyFill="1" applyBorder="1"/>
    <xf numFmtId="0" fontId="0" fillId="0" borderId="6" xfId="0" applyBorder="1" applyAlignment="1">
      <alignment wrapText="1"/>
    </xf>
    <xf numFmtId="0" fontId="3" fillId="4" borderId="15" xfId="0" applyFont="1" applyFill="1" applyBorder="1"/>
    <xf numFmtId="0" fontId="0" fillId="4" borderId="16" xfId="0" applyFill="1" applyBorder="1"/>
    <xf numFmtId="0" fontId="0" fillId="4" borderId="17" xfId="0" applyFill="1" applyBorder="1"/>
    <xf numFmtId="0" fontId="0" fillId="3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5" borderId="4" xfId="0" applyFill="1" applyBorder="1"/>
    <xf numFmtId="0" fontId="0" fillId="3" borderId="11" xfId="0" applyFill="1" applyBorder="1"/>
    <xf numFmtId="0" fontId="0" fillId="3" borderId="11" xfId="0" applyFill="1" applyBorder="1" applyAlignment="1">
      <alignment horizontal="center"/>
    </xf>
    <xf numFmtId="0" fontId="0" fillId="5" borderId="6" xfId="0" applyFill="1" applyBorder="1"/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3" borderId="10" xfId="0" applyFill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5" borderId="4" xfId="0" applyNumberFormat="1" applyFill="1" applyBorder="1" applyAlignment="1">
      <alignment horizontal="center"/>
    </xf>
    <xf numFmtId="0" fontId="0" fillId="3" borderId="6" xfId="0" applyFill="1" applyBorder="1" applyAlignment="1">
      <alignment wrapText="1"/>
    </xf>
    <xf numFmtId="0" fontId="0" fillId="3" borderId="4" xfId="0" applyFill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95">
    <dxf>
      <border outline="0"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/>
        <right/>
        <top/>
        <bottom/>
        <vertical/>
        <horizontal/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G5" totalsRowShown="0" headerRowDxfId="94" headerRowBorderDxfId="93">
  <autoFilter ref="A3:G5" xr:uid="{00000000-0009-0000-0100-000001000000}"/>
  <tableColumns count="7">
    <tableColumn id="1" xr3:uid="{00000000-0010-0000-0000-000001000000}" name="ulice Bezručova"/>
    <tableColumn id="2" xr3:uid="{00000000-0010-0000-0000-000002000000}" name="Sloupec1"/>
    <tableColumn id="3" xr3:uid="{00000000-0010-0000-0000-000003000000}" name="Sloupec2"/>
    <tableColumn id="4" xr3:uid="{00000000-0010-0000-0000-000004000000}" name="Sloupec3"/>
    <tableColumn id="5" xr3:uid="{00000000-0010-0000-0000-000005000000}" name="Sloupec4"/>
    <tableColumn id="6" xr3:uid="{00000000-0010-0000-0000-000006000000}" name="Sloupec5"/>
    <tableColumn id="7" xr3:uid="{00000000-0010-0000-0000-000007000000}" name="Sloupec6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ulka10" displayName="Tabulka10" ref="A54:G60" totalsRowShown="0" headerRowDxfId="13" headerRowBorderDxfId="12" tableBorderDxfId="11" totalsRowBorderDxfId="10">
  <autoFilter ref="A54:G60" xr:uid="{00000000-0009-0000-0100-00000A000000}"/>
  <tableColumns count="7">
    <tableColumn id="1" xr3:uid="{00000000-0010-0000-0900-000001000000}" name="Místní části" dataDxfId="9"/>
    <tableColumn id="2" xr3:uid="{00000000-0010-0000-0900-000002000000}" name="Sloupec1" dataDxfId="8"/>
    <tableColumn id="3" xr3:uid="{00000000-0010-0000-0900-000003000000}" name="Sloupec2" dataDxfId="7"/>
    <tableColumn id="4" xr3:uid="{00000000-0010-0000-0900-000004000000}" name="Sloupec3" dataDxfId="6"/>
    <tableColumn id="5" xr3:uid="{00000000-0010-0000-0900-000005000000}" name="Sloupec4" dataDxfId="5"/>
    <tableColumn id="6" xr3:uid="{00000000-0010-0000-0900-000006000000}" name="Sloupec5" dataDxfId="4"/>
    <tableColumn id="7" xr3:uid="{00000000-0010-0000-0900-000007000000}" name="Sloupec6" dataDxfId="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ulka11" displayName="Tabulka11" ref="A62:G64" totalsRowShown="0" headerRowDxfId="2" headerRowBorderDxfId="1" tableBorderDxfId="0">
  <autoFilter ref="A62:G64" xr:uid="{00000000-0009-0000-0100-00000B000000}"/>
  <tableColumns count="7">
    <tableColumn id="1" xr3:uid="{00000000-0010-0000-0A00-000001000000}" name="budova radnice a stavebního úřadu"/>
    <tableColumn id="2" xr3:uid="{00000000-0010-0000-0A00-000002000000}" name="Sloupec1"/>
    <tableColumn id="3" xr3:uid="{00000000-0010-0000-0A00-000003000000}" name="Sloupec2"/>
    <tableColumn id="4" xr3:uid="{00000000-0010-0000-0A00-000004000000}" name="Sloupec3"/>
    <tableColumn id="5" xr3:uid="{00000000-0010-0000-0A00-000005000000}" name="Sloupec4"/>
    <tableColumn id="6" xr3:uid="{00000000-0010-0000-0A00-000006000000}" name="Sloupec5"/>
    <tableColumn id="7" xr3:uid="{00000000-0010-0000-0A00-000007000000}" name="Sloupec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8:G15" totalsRowShown="0" headerRowDxfId="92" headerRowBorderDxfId="91">
  <autoFilter ref="A8:G15" xr:uid="{00000000-0009-0000-0100-000002000000}"/>
  <tableColumns count="7">
    <tableColumn id="1" xr3:uid="{00000000-0010-0000-0100-000001000000}" name="ulice ČSA"/>
    <tableColumn id="2" xr3:uid="{00000000-0010-0000-0100-000002000000}" name="Sloupec1"/>
    <tableColumn id="3" xr3:uid="{00000000-0010-0000-0100-000003000000}" name="Sloupec2"/>
    <tableColumn id="4" xr3:uid="{00000000-0010-0000-0100-000004000000}" name="Sloupec3"/>
    <tableColumn id="5" xr3:uid="{00000000-0010-0000-0100-000005000000}" name="Sloupec4"/>
    <tableColumn id="6" xr3:uid="{00000000-0010-0000-0100-000006000000}" name="Sloupec5"/>
    <tableColumn id="7" xr3:uid="{00000000-0010-0000-0100-000007000000}" name="Sloupec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ulka3" displayName="Tabulka3" ref="A17:G20" totalsRowShown="0" headerRowDxfId="90" headerRowBorderDxfId="89" tableBorderDxfId="88" totalsRowBorderDxfId="87">
  <autoFilter ref="A17:G20" xr:uid="{00000000-0009-0000-0100-000003000000}"/>
  <tableColumns count="7">
    <tableColumn id="1" xr3:uid="{00000000-0010-0000-0200-000001000000}" name="ulice Olomoucká" dataDxfId="86"/>
    <tableColumn id="2" xr3:uid="{00000000-0010-0000-0200-000002000000}" name="Sloupec1" dataDxfId="85"/>
    <tableColumn id="3" xr3:uid="{00000000-0010-0000-0200-000003000000}" name="Sloupec2" dataDxfId="84"/>
    <tableColumn id="4" xr3:uid="{00000000-0010-0000-0200-000004000000}" name="Sloupec3" dataDxfId="83"/>
    <tableColumn id="5" xr3:uid="{00000000-0010-0000-0200-000005000000}" name="Sloupec4" dataDxfId="82"/>
    <tableColumn id="6" xr3:uid="{00000000-0010-0000-0200-000006000000}" name="Sloupec5" dataDxfId="81"/>
    <tableColumn id="7" xr3:uid="{00000000-0010-0000-0200-000007000000}" name="Sloupec6" dataDxfId="8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ulka4" displayName="Tabulka4" ref="A22:G24" totalsRowShown="0" headerRowDxfId="79" headerRowBorderDxfId="78" tableBorderDxfId="77" totalsRowBorderDxfId="76">
  <autoFilter ref="A22:G24" xr:uid="{00000000-0009-0000-0100-000004000000}"/>
  <tableColumns count="7">
    <tableColumn id="1" xr3:uid="{00000000-0010-0000-0300-000001000000}" name="ulice Partyzánská" dataDxfId="75"/>
    <tableColumn id="2" xr3:uid="{00000000-0010-0000-0300-000002000000}" name="Sloupec1" dataDxfId="74"/>
    <tableColumn id="3" xr3:uid="{00000000-0010-0000-0300-000003000000}" name="Sloupec2" dataDxfId="73"/>
    <tableColumn id="4" xr3:uid="{00000000-0010-0000-0300-000004000000}" name="Sloupec3" dataDxfId="72"/>
    <tableColumn id="5" xr3:uid="{00000000-0010-0000-0300-000005000000}" name="Sloupec4" dataDxfId="71"/>
    <tableColumn id="6" xr3:uid="{00000000-0010-0000-0300-000006000000}" name="Sloupec5" dataDxfId="70"/>
    <tableColumn id="7" xr3:uid="{00000000-0010-0000-0300-000007000000}" name="Sloupec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ulka5" displayName="Tabulka5" ref="A26:G28" totalsRowShown="0" headerRowDxfId="68" headerRowBorderDxfId="67" tableBorderDxfId="66" totalsRowBorderDxfId="65">
  <autoFilter ref="A26:G28" xr:uid="{00000000-0009-0000-0100-000005000000}"/>
  <tableColumns count="7">
    <tableColumn id="1" xr3:uid="{00000000-0010-0000-0400-000001000000}" name="ulice Čechova" dataDxfId="64"/>
    <tableColumn id="2" xr3:uid="{00000000-0010-0000-0400-000002000000}" name="Sloupec1" dataDxfId="63"/>
    <tableColumn id="3" xr3:uid="{00000000-0010-0000-0400-000003000000}" name="Sloupec2" dataDxfId="62"/>
    <tableColumn id="4" xr3:uid="{00000000-0010-0000-0400-000004000000}" name="Sloupec3" dataDxfId="61"/>
    <tableColumn id="5" xr3:uid="{00000000-0010-0000-0400-000005000000}" name="Sloupec4" dataDxfId="60"/>
    <tableColumn id="6" xr3:uid="{00000000-0010-0000-0400-000006000000}" name="Sloupec5" dataDxfId="59"/>
    <tableColumn id="7" xr3:uid="{00000000-0010-0000-0400-000007000000}" name="Sloupec6" dataDxfId="5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ulka6" displayName="Tabulka6" ref="A31:G36" totalsRowShown="0" headerRowDxfId="57" headerRowBorderDxfId="56" tableBorderDxfId="55" totalsRowBorderDxfId="54">
  <autoFilter ref="A31:G36" xr:uid="{00000000-0009-0000-0100-000006000000}"/>
  <tableColumns count="7">
    <tableColumn id="1" xr3:uid="{00000000-0010-0000-0500-000001000000}" name="Hlavní náměstí" dataDxfId="53"/>
    <tableColumn id="2" xr3:uid="{00000000-0010-0000-0500-000002000000}" name="Sloupec1" dataDxfId="52"/>
    <tableColumn id="3" xr3:uid="{00000000-0010-0000-0500-000003000000}" name="Sloupec2" dataDxfId="51"/>
    <tableColumn id="4" xr3:uid="{00000000-0010-0000-0500-000004000000}" name="Sloupec3" dataDxfId="50"/>
    <tableColumn id="5" xr3:uid="{00000000-0010-0000-0500-000005000000}" name="Sloupec4" dataDxfId="49"/>
    <tableColumn id="6" xr3:uid="{00000000-0010-0000-0500-000006000000}" name="Sloupec5" dataDxfId="48"/>
    <tableColumn id="7" xr3:uid="{00000000-0010-0000-0500-000007000000}" name="Sloupec6" dataDxfId="4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ulka7" displayName="Tabulka7" ref="A38:G42" totalsRowShown="0" headerRowDxfId="46" headerRowBorderDxfId="45" tableBorderDxfId="44" totalsRowBorderDxfId="43">
  <autoFilter ref="A38:G42" xr:uid="{00000000-0009-0000-0100-000007000000}"/>
  <tableColumns count="7">
    <tableColumn id="1" xr3:uid="{00000000-0010-0000-0600-000001000000}" name="ulice Radniční" dataDxfId="42"/>
    <tableColumn id="2" xr3:uid="{00000000-0010-0000-0600-000002000000}" name="Sloupec1" dataDxfId="41"/>
    <tableColumn id="3" xr3:uid="{00000000-0010-0000-0600-000003000000}" name="Sloupec2" dataDxfId="40"/>
    <tableColumn id="4" xr3:uid="{00000000-0010-0000-0600-000004000000}" name="Sloupec3" dataDxfId="39"/>
    <tableColumn id="5" xr3:uid="{00000000-0010-0000-0600-000005000000}" name="Sloupec4" dataDxfId="38"/>
    <tableColumn id="6" xr3:uid="{00000000-0010-0000-0600-000006000000}" name="Sloupec5" dataDxfId="37"/>
    <tableColumn id="7" xr3:uid="{00000000-0010-0000-0600-000007000000}" name="Sloupec6" dataDxfId="36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ulka8" displayName="Tabulka8" ref="A44:G46" totalsRowShown="0" headerRowDxfId="35" headerRowBorderDxfId="34" tableBorderDxfId="33" totalsRowBorderDxfId="32">
  <autoFilter ref="A44:G46" xr:uid="{00000000-0009-0000-0100-000008000000}"/>
  <tableColumns count="7">
    <tableColumn id="1" xr3:uid="{00000000-0010-0000-0700-000001000000}" name="ulice U Horní brány" dataDxfId="31"/>
    <tableColumn id="2" xr3:uid="{00000000-0010-0000-0700-000002000000}" name="Sloupec1" dataDxfId="30"/>
    <tableColumn id="3" xr3:uid="{00000000-0010-0000-0700-000003000000}" name="Sloupec2" dataDxfId="29"/>
    <tableColumn id="4" xr3:uid="{00000000-0010-0000-0700-000004000000}" name="Sloupec3" dataDxfId="28"/>
    <tableColumn id="5" xr3:uid="{00000000-0010-0000-0700-000005000000}" name="Sloupec4" dataDxfId="27"/>
    <tableColumn id="6" xr3:uid="{00000000-0010-0000-0700-000006000000}" name="Sloupec5" dataDxfId="26"/>
    <tableColumn id="7" xr3:uid="{00000000-0010-0000-0700-000007000000}" name="Sloupec6" dataDxfId="25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ulka9" displayName="Tabulka9" ref="A48:G50" totalsRowShown="0" headerRowDxfId="24" headerRowBorderDxfId="23" tableBorderDxfId="22" totalsRowBorderDxfId="21">
  <autoFilter ref="A48:G50" xr:uid="{00000000-0009-0000-0100-000009000000}"/>
  <tableColumns count="7">
    <tableColumn id="1" xr3:uid="{00000000-0010-0000-0800-000001000000}" name="Horní náměstí" dataDxfId="20"/>
    <tableColumn id="2" xr3:uid="{00000000-0010-0000-0800-000002000000}" name="Sloupec1" dataDxfId="19"/>
    <tableColumn id="3" xr3:uid="{00000000-0010-0000-0800-000003000000}" name="Sloupec2" dataDxfId="18"/>
    <tableColumn id="4" xr3:uid="{00000000-0010-0000-0800-000004000000}" name="Sloupec3" dataDxfId="17"/>
    <tableColumn id="5" xr3:uid="{00000000-0010-0000-0800-000005000000}" name="Sloupec4" dataDxfId="16"/>
    <tableColumn id="6" xr3:uid="{00000000-0010-0000-0800-000006000000}" name="Sloupec5" dataDxfId="15"/>
    <tableColumn id="7" xr3:uid="{00000000-0010-0000-0800-000007000000}" name="Sloupec6" dataDxfId="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topLeftCell="A40" workbookViewId="0">
      <selection activeCell="I10" sqref="I10"/>
    </sheetView>
  </sheetViews>
  <sheetFormatPr defaultRowHeight="15" x14ac:dyDescent="0.25"/>
  <cols>
    <col min="1" max="1" width="36" customWidth="1"/>
    <col min="2" max="2" width="36.85546875" customWidth="1"/>
    <col min="3" max="3" width="13.85546875" customWidth="1"/>
    <col min="4" max="4" width="9.7109375" customWidth="1"/>
    <col min="5" max="5" width="12.7109375" customWidth="1"/>
    <col min="6" max="6" width="12.42578125" customWidth="1"/>
    <col min="7" max="7" width="13.140625" customWidth="1"/>
  </cols>
  <sheetData>
    <row r="1" spans="1:7" ht="18.75" x14ac:dyDescent="0.3">
      <c r="A1" s="53" t="s">
        <v>18</v>
      </c>
      <c r="B1" s="53"/>
      <c r="C1" s="53"/>
      <c r="D1" s="53"/>
      <c r="E1" s="53"/>
      <c r="F1" s="53"/>
      <c r="G1" s="53"/>
    </row>
    <row r="2" spans="1:7" ht="15.75" thickBot="1" x14ac:dyDescent="0.3">
      <c r="A2" t="s">
        <v>8</v>
      </c>
    </row>
    <row r="3" spans="1:7" ht="15.75" thickBot="1" x14ac:dyDescent="0.3">
      <c r="A3" s="5" t="s">
        <v>0</v>
      </c>
      <c r="B3" s="6" t="s">
        <v>12</v>
      </c>
      <c r="C3" s="6" t="s">
        <v>13</v>
      </c>
      <c r="D3" s="6" t="s">
        <v>14</v>
      </c>
      <c r="E3" s="6" t="s">
        <v>15</v>
      </c>
      <c r="F3" s="6" t="s">
        <v>16</v>
      </c>
      <c r="G3" s="7" t="s">
        <v>17</v>
      </c>
    </row>
    <row r="4" spans="1:7" x14ac:dyDescent="0.25">
      <c r="A4" s="38" t="s">
        <v>50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</row>
    <row r="5" spans="1:7" x14ac:dyDescent="0.25">
      <c r="A5" s="40" t="s">
        <v>9</v>
      </c>
      <c r="B5" s="44" t="s">
        <v>46</v>
      </c>
      <c r="C5" s="44"/>
      <c r="D5" s="40">
        <v>5</v>
      </c>
      <c r="E5" s="48">
        <f>Tabulka1[[#This Row],[Sloupec2]]*Tabulka1[[#This Row],[Sloupec3]]</f>
        <v>0</v>
      </c>
      <c r="F5" s="48">
        <f>Tabulka1[[#This Row],[Sloupec6]]-Tabulka1[[#This Row],[Sloupec4]]</f>
        <v>0</v>
      </c>
      <c r="G5" s="48">
        <f>Tabulka1[[#This Row],[Sloupec4]]*1.21</f>
        <v>0</v>
      </c>
    </row>
    <row r="6" spans="1:7" x14ac:dyDescent="0.25">
      <c r="A6" s="35"/>
      <c r="B6" s="36"/>
      <c r="C6" s="36"/>
      <c r="D6" s="36"/>
      <c r="E6" s="37"/>
      <c r="F6" s="37"/>
      <c r="G6" s="37"/>
    </row>
    <row r="7" spans="1:7" ht="21" customHeight="1" thickBot="1" x14ac:dyDescent="0.3"/>
    <row r="8" spans="1:7" ht="15.75" thickBot="1" x14ac:dyDescent="0.3">
      <c r="A8" s="5" t="s">
        <v>19</v>
      </c>
      <c r="B8" s="6" t="s">
        <v>12</v>
      </c>
      <c r="C8" s="6" t="s">
        <v>13</v>
      </c>
      <c r="D8" s="6" t="s">
        <v>14</v>
      </c>
      <c r="E8" s="6" t="s">
        <v>15</v>
      </c>
      <c r="F8" s="6" t="s">
        <v>16</v>
      </c>
      <c r="G8" s="7" t="s">
        <v>17</v>
      </c>
    </row>
    <row r="9" spans="1:7" x14ac:dyDescent="0.25">
      <c r="A9" s="14" t="s">
        <v>1</v>
      </c>
      <c r="B9" s="14" t="s">
        <v>2</v>
      </c>
      <c r="C9" s="14" t="s">
        <v>3</v>
      </c>
      <c r="D9" s="14" t="s">
        <v>4</v>
      </c>
      <c r="E9" s="14" t="s">
        <v>5</v>
      </c>
      <c r="F9" s="14" t="s">
        <v>6</v>
      </c>
      <c r="G9" s="14" t="s">
        <v>7</v>
      </c>
    </row>
    <row r="10" spans="1:7" x14ac:dyDescent="0.25">
      <c r="A10" s="1" t="s">
        <v>47</v>
      </c>
      <c r="B10" s="27" t="s">
        <v>53</v>
      </c>
      <c r="C10" s="29"/>
      <c r="D10" s="1">
        <v>11</v>
      </c>
      <c r="E10" s="27">
        <f>Tabulka2[[#This Row],[Sloupec2]]*Tabulka2[[#This Row],[Sloupec3]]</f>
        <v>0</v>
      </c>
      <c r="F10" s="29">
        <f>Tabulka2[[#This Row],[Sloupec6]]-Tabulka2[[#This Row],[Sloupec4]]</f>
        <v>0</v>
      </c>
      <c r="G10" s="27">
        <f>Tabulka2[[#This Row],[Sloupec4]]*1.21</f>
        <v>0</v>
      </c>
    </row>
    <row r="11" spans="1:7" ht="28.5" customHeight="1" x14ac:dyDescent="0.25">
      <c r="A11" s="2" t="s">
        <v>11</v>
      </c>
      <c r="B11" s="3"/>
      <c r="C11" s="28"/>
      <c r="D11" s="3">
        <v>11</v>
      </c>
      <c r="E11" s="27">
        <f>Tabulka2[[#This Row],[Sloupec2]]*Tabulka2[[#This Row],[Sloupec3]]</f>
        <v>0</v>
      </c>
      <c r="F11" s="28">
        <f>Tabulka2[[#This Row],[Sloupec6]]-Tabulka2[[#This Row],[Sloupec4]]</f>
        <v>0</v>
      </c>
      <c r="G11" s="27">
        <f>Tabulka2[[#This Row],[Sloupec4]]*1.21</f>
        <v>0</v>
      </c>
    </row>
    <row r="12" spans="1:7" x14ac:dyDescent="0.25">
      <c r="A12" s="1" t="s">
        <v>21</v>
      </c>
      <c r="B12" s="1" t="s">
        <v>48</v>
      </c>
      <c r="C12" s="29"/>
      <c r="D12" s="1">
        <v>1</v>
      </c>
      <c r="E12" s="27">
        <f>Tabulka2[[#This Row],[Sloupec2]]*Tabulka2[[#This Row],[Sloupec3]]</f>
        <v>0</v>
      </c>
      <c r="F12" s="28">
        <f>Tabulka2[[#This Row],[Sloupec6]]-Tabulka2[[#This Row],[Sloupec4]]</f>
        <v>0</v>
      </c>
      <c r="G12" s="27">
        <f>Tabulka2[[#This Row],[Sloupec4]]*1.21</f>
        <v>0</v>
      </c>
    </row>
    <row r="13" spans="1:7" ht="30" x14ac:dyDescent="0.25">
      <c r="A13" s="2" t="s">
        <v>20</v>
      </c>
      <c r="B13" s="3"/>
      <c r="C13" s="28"/>
      <c r="D13" s="3">
        <v>1</v>
      </c>
      <c r="E13" s="27">
        <f>Tabulka2[[#This Row],[Sloupec2]]*Tabulka2[[#This Row],[Sloupec3]]</f>
        <v>0</v>
      </c>
      <c r="F13" s="28">
        <f>Tabulka2[[#This Row],[Sloupec6]]-Tabulka2[[#This Row],[Sloupec4]]</f>
        <v>0</v>
      </c>
      <c r="G13" s="27">
        <f>Tabulka2[[#This Row],[Sloupec4]]*1.21</f>
        <v>0</v>
      </c>
    </row>
    <row r="14" spans="1:7" x14ac:dyDescent="0.25">
      <c r="A14" s="2" t="s">
        <v>43</v>
      </c>
      <c r="B14" s="28" t="s">
        <v>42</v>
      </c>
      <c r="C14" s="28"/>
      <c r="D14" s="3">
        <v>1</v>
      </c>
      <c r="E14" s="27">
        <f>Tabulka2[[#This Row],[Sloupec2]]*Tabulka2[[#This Row],[Sloupec3]]</f>
        <v>0</v>
      </c>
      <c r="F14" s="28">
        <f>Tabulka2[[#This Row],[Sloupec6]]-Tabulka2[[#This Row],[Sloupec4]]</f>
        <v>0</v>
      </c>
      <c r="G14" s="27">
        <f>Tabulka2[[#This Row],[Sloupec4]]*1.21</f>
        <v>0</v>
      </c>
    </row>
    <row r="15" spans="1:7" x14ac:dyDescent="0.25">
      <c r="A15" s="2" t="s">
        <v>44</v>
      </c>
      <c r="B15" s="3"/>
      <c r="C15" s="28"/>
      <c r="D15" s="3">
        <v>1</v>
      </c>
      <c r="E15" s="27">
        <f>Tabulka2[[#This Row],[Sloupec2]]*Tabulka2[[#This Row],[Sloupec3]]</f>
        <v>0</v>
      </c>
      <c r="F15" s="28">
        <f>Tabulka2[[#This Row],[Sloupec6]]-Tabulka2[[#This Row],[Sloupec4]]</f>
        <v>0</v>
      </c>
      <c r="G15" s="27">
        <f>Tabulka2[[#This Row],[Sloupec4]]*1.21</f>
        <v>0</v>
      </c>
    </row>
    <row r="16" spans="1:7" ht="21" customHeight="1" thickBot="1" x14ac:dyDescent="0.3"/>
    <row r="17" spans="1:7" ht="15.75" thickBot="1" x14ac:dyDescent="0.3">
      <c r="A17" s="20" t="s">
        <v>23</v>
      </c>
      <c r="B17" s="21" t="s">
        <v>12</v>
      </c>
      <c r="C17" s="21" t="s">
        <v>13</v>
      </c>
      <c r="D17" s="21" t="s">
        <v>14</v>
      </c>
      <c r="E17" s="21" t="s">
        <v>15</v>
      </c>
      <c r="F17" s="21" t="s">
        <v>16</v>
      </c>
      <c r="G17" s="22" t="s">
        <v>17</v>
      </c>
    </row>
    <row r="18" spans="1:7" x14ac:dyDescent="0.25">
      <c r="A18" s="18" t="s">
        <v>1</v>
      </c>
      <c r="B18" s="14" t="s">
        <v>2</v>
      </c>
      <c r="C18" s="14" t="s">
        <v>3</v>
      </c>
      <c r="D18" s="14" t="s">
        <v>4</v>
      </c>
      <c r="E18" s="14" t="s">
        <v>5</v>
      </c>
      <c r="F18" s="14" t="s">
        <v>6</v>
      </c>
      <c r="G18" s="19" t="s">
        <v>7</v>
      </c>
    </row>
    <row r="19" spans="1:7" x14ac:dyDescent="0.25">
      <c r="A19" s="2" t="s">
        <v>43</v>
      </c>
      <c r="B19" s="28" t="s">
        <v>42</v>
      </c>
      <c r="C19" s="28"/>
      <c r="D19" s="3">
        <v>1</v>
      </c>
      <c r="E19" s="27">
        <f>Tabulka3[[#This Row],[Sloupec2]]*Tabulka3[[#This Row],[Sloupec3]]</f>
        <v>0</v>
      </c>
      <c r="F19" s="28">
        <f>Tabulka3[[#This Row],[Sloupec6]]-Tabulka3[[#This Row],[Sloupec4]]</f>
        <v>0</v>
      </c>
      <c r="G19" s="47">
        <f>Tabulka3[[#This Row],[Sloupec4]]*1.21</f>
        <v>0</v>
      </c>
    </row>
    <row r="20" spans="1:7" x14ac:dyDescent="0.25">
      <c r="A20" s="2" t="s">
        <v>44</v>
      </c>
      <c r="B20" s="3"/>
      <c r="C20" s="28"/>
      <c r="D20" s="3">
        <v>1</v>
      </c>
      <c r="E20" s="27">
        <f>Tabulka3[[#This Row],[Sloupec2]]*Tabulka3[[#This Row],[Sloupec3]]</f>
        <v>0</v>
      </c>
      <c r="F20" s="28">
        <f>Tabulka3[[#This Row],[Sloupec6]]-Tabulka3[[#This Row],[Sloupec4]]</f>
        <v>0</v>
      </c>
      <c r="G20" s="47">
        <f>Tabulka3[[#This Row],[Sloupec4]]*1.21</f>
        <v>0</v>
      </c>
    </row>
    <row r="21" spans="1:7" ht="21" customHeight="1" thickBot="1" x14ac:dyDescent="0.3"/>
    <row r="22" spans="1:7" ht="15.75" thickBot="1" x14ac:dyDescent="0.3">
      <c r="A22" s="20" t="s">
        <v>24</v>
      </c>
      <c r="B22" s="21" t="s">
        <v>12</v>
      </c>
      <c r="C22" s="21" t="s">
        <v>13</v>
      </c>
      <c r="D22" s="21" t="s">
        <v>14</v>
      </c>
      <c r="E22" s="21" t="s">
        <v>15</v>
      </c>
      <c r="F22" s="21" t="s">
        <v>16</v>
      </c>
      <c r="G22" s="22" t="s">
        <v>17</v>
      </c>
    </row>
    <row r="23" spans="1:7" x14ac:dyDescent="0.25">
      <c r="A23" s="18" t="s">
        <v>1</v>
      </c>
      <c r="B23" s="14" t="s">
        <v>2</v>
      </c>
      <c r="C23" s="14" t="s">
        <v>3</v>
      </c>
      <c r="D23" s="14" t="s">
        <v>4</v>
      </c>
      <c r="E23" s="14" t="s">
        <v>5</v>
      </c>
      <c r="F23" s="14" t="s">
        <v>6</v>
      </c>
      <c r="G23" s="19" t="s">
        <v>7</v>
      </c>
    </row>
    <row r="24" spans="1:7" x14ac:dyDescent="0.25">
      <c r="A24" s="43" t="s">
        <v>22</v>
      </c>
      <c r="B24" s="44" t="s">
        <v>26</v>
      </c>
      <c r="C24" s="44"/>
      <c r="D24" s="40">
        <v>3</v>
      </c>
      <c r="E24" s="44">
        <f>Tabulka4[[#This Row],[Sloupec2]]*Tabulka4[[#This Row],[Sloupec3]]</f>
        <v>0</v>
      </c>
      <c r="F24" s="44">
        <f>Tabulka4[[#This Row],[Sloupec6]]-Tabulka4[[#This Row],[Sloupec4]]</f>
        <v>0</v>
      </c>
      <c r="G24" s="45">
        <f>Tabulka4[[#This Row],[Sloupec4]]*1.21</f>
        <v>0</v>
      </c>
    </row>
    <row r="25" spans="1:7" ht="21.75" customHeight="1" thickBot="1" x14ac:dyDescent="0.3"/>
    <row r="26" spans="1:7" ht="15.75" thickBot="1" x14ac:dyDescent="0.3">
      <c r="A26" s="20" t="s">
        <v>25</v>
      </c>
      <c r="B26" s="21" t="s">
        <v>12</v>
      </c>
      <c r="C26" s="21" t="s">
        <v>13</v>
      </c>
      <c r="D26" s="21" t="s">
        <v>14</v>
      </c>
      <c r="E26" s="21" t="s">
        <v>15</v>
      </c>
      <c r="F26" s="21" t="s">
        <v>16</v>
      </c>
      <c r="G26" s="22" t="s">
        <v>17</v>
      </c>
    </row>
    <row r="27" spans="1:7" x14ac:dyDescent="0.25">
      <c r="A27" s="18" t="s">
        <v>1</v>
      </c>
      <c r="B27" s="14" t="s">
        <v>2</v>
      </c>
      <c r="C27" s="14" t="s">
        <v>3</v>
      </c>
      <c r="D27" s="14" t="s">
        <v>4</v>
      </c>
      <c r="E27" s="14" t="s">
        <v>5</v>
      </c>
      <c r="F27" s="14" t="s">
        <v>6</v>
      </c>
      <c r="G27" s="19" t="s">
        <v>7</v>
      </c>
    </row>
    <row r="28" spans="1:7" x14ac:dyDescent="0.25">
      <c r="A28" s="43" t="s">
        <v>22</v>
      </c>
      <c r="B28" s="44" t="s">
        <v>26</v>
      </c>
      <c r="C28" s="44"/>
      <c r="D28" s="40">
        <v>3</v>
      </c>
      <c r="E28" s="44">
        <f>Tabulka5[[#This Row],[Sloupec2]]*Tabulka5[[#This Row],[Sloupec3]]</f>
        <v>0</v>
      </c>
      <c r="F28" s="44">
        <f>Tabulka5[[#This Row],[Sloupec6]]-Tabulka5[[#This Row],[Sloupec4]]</f>
        <v>0</v>
      </c>
      <c r="G28" s="45">
        <f>Tabulka5[[#This Row],[Sloupec4]]*1.21</f>
        <v>0</v>
      </c>
    </row>
    <row r="29" spans="1:7" ht="22.5" customHeight="1" x14ac:dyDescent="0.25"/>
    <row r="30" spans="1:7" ht="22.5" customHeight="1" thickBot="1" x14ac:dyDescent="0.3"/>
    <row r="31" spans="1:7" ht="15.75" thickBot="1" x14ac:dyDescent="0.3">
      <c r="A31" s="20" t="s">
        <v>27</v>
      </c>
      <c r="B31" s="21" t="s">
        <v>12</v>
      </c>
      <c r="C31" s="21" t="s">
        <v>13</v>
      </c>
      <c r="D31" s="21" t="s">
        <v>14</v>
      </c>
      <c r="E31" s="21" t="s">
        <v>15</v>
      </c>
      <c r="F31" s="21" t="s">
        <v>16</v>
      </c>
      <c r="G31" s="22" t="s">
        <v>17</v>
      </c>
    </row>
    <row r="32" spans="1:7" x14ac:dyDescent="0.25">
      <c r="A32" s="18" t="s">
        <v>1</v>
      </c>
      <c r="B32" s="14" t="s">
        <v>2</v>
      </c>
      <c r="C32" s="14" t="s">
        <v>3</v>
      </c>
      <c r="D32" s="14" t="s">
        <v>4</v>
      </c>
      <c r="E32" s="14" t="s">
        <v>5</v>
      </c>
      <c r="F32" s="14" t="s">
        <v>6</v>
      </c>
      <c r="G32" s="19" t="s">
        <v>7</v>
      </c>
    </row>
    <row r="33" spans="1:7" x14ac:dyDescent="0.25">
      <c r="A33" s="12" t="s">
        <v>47</v>
      </c>
      <c r="B33" s="28" t="s">
        <v>53</v>
      </c>
      <c r="C33" s="28"/>
      <c r="D33" s="3">
        <v>27</v>
      </c>
      <c r="E33" s="28">
        <f>Tabulka6[[#This Row],[Sloupec2]]*Tabulka6[[#This Row],[Sloupec3]]</f>
        <v>0</v>
      </c>
      <c r="F33" s="28">
        <f>Tabulka6[[#This Row],[Sloupec6]]-Tabulka6[[#This Row],[Sloupec4]]</f>
        <v>0</v>
      </c>
      <c r="G33" s="47">
        <f>Tabulka6[[#This Row],[Sloupec4]]*1.21</f>
        <v>0</v>
      </c>
    </row>
    <row r="34" spans="1:7" ht="30" x14ac:dyDescent="0.25">
      <c r="A34" s="51" t="s">
        <v>11</v>
      </c>
      <c r="B34" s="3"/>
      <c r="C34" s="28"/>
      <c r="D34" s="3">
        <v>27</v>
      </c>
      <c r="E34" s="28">
        <f>Tabulka6[[#This Row],[Sloupec2]]*Tabulka6[[#This Row],[Sloupec3]]</f>
        <v>0</v>
      </c>
      <c r="F34" s="28">
        <f>Tabulka6[[#This Row],[Sloupec6]]-Tabulka6[[#This Row],[Sloupec4]]</f>
        <v>0</v>
      </c>
      <c r="G34" s="47">
        <f>Tabulka6[[#This Row],[Sloupec4]]*1.21</f>
        <v>0</v>
      </c>
    </row>
    <row r="35" spans="1:7" ht="33" customHeight="1" x14ac:dyDescent="0.25">
      <c r="A35" s="8" t="s">
        <v>51</v>
      </c>
      <c r="B35" s="31" t="s">
        <v>40</v>
      </c>
      <c r="C35" s="29"/>
      <c r="D35" s="1">
        <v>1</v>
      </c>
      <c r="E35" s="29">
        <f>Tabulka6[[#This Row],[Sloupec2]]*Tabulka6[[#This Row],[Sloupec3]]</f>
        <v>0</v>
      </c>
      <c r="F35" s="29">
        <f>Tabulka6[[#This Row],[Sloupec6]]-Tabulka6[[#This Row],[Sloupec4]]</f>
        <v>0</v>
      </c>
      <c r="G35" s="30">
        <f>Tabulka6[[#This Row],[Sloupec4]]*1.21</f>
        <v>0</v>
      </c>
    </row>
    <row r="36" spans="1:7" ht="30" x14ac:dyDescent="0.25">
      <c r="A36" s="46" t="s">
        <v>45</v>
      </c>
      <c r="B36" s="42" t="s">
        <v>42</v>
      </c>
      <c r="C36" s="42"/>
      <c r="D36" s="41">
        <v>1</v>
      </c>
      <c r="E36" s="28">
        <f>Tabulka6[[#This Row],[Sloupec2]]*Tabulka6[[#This Row],[Sloupec3]]</f>
        <v>0</v>
      </c>
      <c r="F36" s="28">
        <f>Tabulka6[[#This Row],[Sloupec6]]-Tabulka6[[#This Row],[Sloupec4]]</f>
        <v>0</v>
      </c>
      <c r="G36" s="47">
        <f>Tabulka6[[#This Row],[Sloupec4]]*1.21</f>
        <v>0</v>
      </c>
    </row>
    <row r="37" spans="1:7" ht="24.75" customHeight="1" x14ac:dyDescent="0.25"/>
    <row r="38" spans="1:7" x14ac:dyDescent="0.25">
      <c r="A38" s="9" t="s">
        <v>28</v>
      </c>
      <c r="B38" s="10" t="s">
        <v>12</v>
      </c>
      <c r="C38" s="10" t="s">
        <v>13</v>
      </c>
      <c r="D38" s="10" t="s">
        <v>14</v>
      </c>
      <c r="E38" s="10" t="s">
        <v>15</v>
      </c>
      <c r="F38" s="10" t="s">
        <v>16</v>
      </c>
      <c r="G38" s="11" t="s">
        <v>17</v>
      </c>
    </row>
    <row r="39" spans="1:7" x14ac:dyDescent="0.25">
      <c r="A39" s="15" t="s">
        <v>1</v>
      </c>
      <c r="B39" s="16" t="s">
        <v>2</v>
      </c>
      <c r="C39" s="16" t="s">
        <v>3</v>
      </c>
      <c r="D39" s="16" t="s">
        <v>4</v>
      </c>
      <c r="E39" s="16" t="s">
        <v>5</v>
      </c>
      <c r="F39" s="16" t="s">
        <v>6</v>
      </c>
      <c r="G39" s="17" t="s">
        <v>7</v>
      </c>
    </row>
    <row r="40" spans="1:7" x14ac:dyDescent="0.25">
      <c r="A40" s="43" t="s">
        <v>22</v>
      </c>
      <c r="B40" s="44" t="s">
        <v>26</v>
      </c>
      <c r="C40" s="44"/>
      <c r="D40" s="40">
        <v>4</v>
      </c>
      <c r="E40" s="44">
        <f>Tabulka7[[#This Row],[Sloupec2]]*Tabulka7[[#This Row],[Sloupec3]]</f>
        <v>0</v>
      </c>
      <c r="F40" s="44">
        <f>Tabulka7[[#This Row],[Sloupec6]]-Tabulka7[[#This Row],[Sloupec4]]</f>
        <v>0</v>
      </c>
      <c r="G40" s="45">
        <f>Tabulka7[[#This Row],[Sloupec4]]*1.21</f>
        <v>0</v>
      </c>
    </row>
    <row r="41" spans="1:7" x14ac:dyDescent="0.25">
      <c r="A41" s="12" t="s">
        <v>10</v>
      </c>
      <c r="B41" s="27" t="s">
        <v>54</v>
      </c>
      <c r="C41" s="28"/>
      <c r="D41" s="3">
        <v>12</v>
      </c>
      <c r="E41" s="28">
        <f>Tabulka7[[#This Row],[Sloupec2]]*Tabulka7[[#This Row],[Sloupec3]]</f>
        <v>0</v>
      </c>
      <c r="F41" s="28">
        <f>Tabulka7[[#This Row],[Sloupec6]]-Tabulka7[[#This Row],[Sloupec4]]</f>
        <v>0</v>
      </c>
      <c r="G41" s="47">
        <f>Tabulka7[[#This Row],[Sloupec4]]*1.21</f>
        <v>0</v>
      </c>
    </row>
    <row r="42" spans="1:7" ht="31.5" customHeight="1" x14ac:dyDescent="0.25">
      <c r="A42" s="23" t="s">
        <v>34</v>
      </c>
      <c r="B42" s="1"/>
      <c r="C42" s="29"/>
      <c r="D42" s="1">
        <v>12</v>
      </c>
      <c r="E42" s="29">
        <f>Tabulka7[[#This Row],[Sloupec2]]*Tabulka7[[#This Row],[Sloupec3]]</f>
        <v>0</v>
      </c>
      <c r="F42" s="29">
        <f>Tabulka7[[#This Row],[Sloupec6]]-Tabulka7[[#This Row],[Sloupec4]]</f>
        <v>0</v>
      </c>
      <c r="G42" s="30">
        <f>Tabulka7[[#This Row],[Sloupec4]]*1.21</f>
        <v>0</v>
      </c>
    </row>
    <row r="43" spans="1:7" ht="27" customHeight="1" x14ac:dyDescent="0.25"/>
    <row r="44" spans="1:7" x14ac:dyDescent="0.25">
      <c r="A44" s="9" t="s">
        <v>29</v>
      </c>
      <c r="B44" s="10" t="s">
        <v>12</v>
      </c>
      <c r="C44" s="10" t="s">
        <v>13</v>
      </c>
      <c r="D44" s="10" t="s">
        <v>14</v>
      </c>
      <c r="E44" s="10" t="s">
        <v>15</v>
      </c>
      <c r="F44" s="10" t="s">
        <v>16</v>
      </c>
      <c r="G44" s="11" t="s">
        <v>17</v>
      </c>
    </row>
    <row r="45" spans="1:7" x14ac:dyDescent="0.25">
      <c r="A45" s="15" t="s">
        <v>1</v>
      </c>
      <c r="B45" s="16" t="s">
        <v>2</v>
      </c>
      <c r="C45" s="16" t="s">
        <v>3</v>
      </c>
      <c r="D45" s="16" t="s">
        <v>4</v>
      </c>
      <c r="E45" s="16" t="s">
        <v>5</v>
      </c>
      <c r="F45" s="16" t="s">
        <v>6</v>
      </c>
      <c r="G45" s="17" t="s">
        <v>7</v>
      </c>
    </row>
    <row r="46" spans="1:7" x14ac:dyDescent="0.25">
      <c r="A46" s="43" t="s">
        <v>22</v>
      </c>
      <c r="B46" s="44" t="s">
        <v>26</v>
      </c>
      <c r="C46" s="50"/>
      <c r="D46" s="40">
        <v>7</v>
      </c>
      <c r="E46" s="44">
        <f>Tabulka8[[#This Row],[Sloupec2]]*Tabulka8[[#This Row],[Sloupec3]]</f>
        <v>0</v>
      </c>
      <c r="F46" s="44">
        <f>Tabulka8[[#This Row],[Sloupec6]]-Tabulka8[[#This Row],[Sloupec4]]</f>
        <v>0</v>
      </c>
      <c r="G46" s="45">
        <f>E46*1.21</f>
        <v>0</v>
      </c>
    </row>
    <row r="47" spans="1:7" ht="25.5" customHeight="1" x14ac:dyDescent="0.25"/>
    <row r="48" spans="1:7" x14ac:dyDescent="0.25">
      <c r="A48" s="9" t="s">
        <v>30</v>
      </c>
      <c r="B48" s="10" t="s">
        <v>12</v>
      </c>
      <c r="C48" s="10" t="s">
        <v>13</v>
      </c>
      <c r="D48" s="10" t="s">
        <v>14</v>
      </c>
      <c r="E48" s="10" t="s">
        <v>15</v>
      </c>
      <c r="F48" s="10" t="s">
        <v>16</v>
      </c>
      <c r="G48" s="11" t="s">
        <v>17</v>
      </c>
    </row>
    <row r="49" spans="1:7" x14ac:dyDescent="0.25">
      <c r="A49" s="15" t="s">
        <v>1</v>
      </c>
      <c r="B49" s="16" t="s">
        <v>2</v>
      </c>
      <c r="C49" s="16" t="s">
        <v>3</v>
      </c>
      <c r="D49" s="16" t="s">
        <v>4</v>
      </c>
      <c r="E49" s="16" t="s">
        <v>5</v>
      </c>
      <c r="F49" s="16" t="s">
        <v>6</v>
      </c>
      <c r="G49" s="17" t="s">
        <v>7</v>
      </c>
    </row>
    <row r="50" spans="1:7" x14ac:dyDescent="0.25">
      <c r="A50" s="43" t="s">
        <v>22</v>
      </c>
      <c r="B50" s="44" t="s">
        <v>26</v>
      </c>
      <c r="C50" s="44"/>
      <c r="D50" s="40">
        <v>10</v>
      </c>
      <c r="E50" s="44">
        <f>Tabulka9[[#This Row],[Sloupec2]]*Tabulka9[[#This Row],[Sloupec3]]</f>
        <v>0</v>
      </c>
      <c r="F50" s="44">
        <f>Tabulka9[[#This Row],[Sloupec6]]-Tabulka9[[#This Row],[Sloupec4]]</f>
        <v>0</v>
      </c>
      <c r="G50" s="45">
        <f>Tabulka9[[#This Row],[Sloupec4]]*1.21</f>
        <v>0</v>
      </c>
    </row>
    <row r="51" spans="1:7" x14ac:dyDescent="0.25">
      <c r="A51" s="32"/>
      <c r="B51" s="33"/>
      <c r="C51" s="33"/>
      <c r="D51" s="33"/>
      <c r="E51" s="34"/>
      <c r="F51" s="34"/>
      <c r="G51" s="34"/>
    </row>
    <row r="52" spans="1:7" x14ac:dyDescent="0.25">
      <c r="A52" s="32"/>
      <c r="B52" s="33"/>
      <c r="C52" s="33"/>
      <c r="D52" s="33"/>
      <c r="E52" s="34"/>
      <c r="F52" s="34"/>
      <c r="G52" s="34"/>
    </row>
    <row r="53" spans="1:7" ht="27" customHeight="1" x14ac:dyDescent="0.25"/>
    <row r="54" spans="1:7" x14ac:dyDescent="0.25">
      <c r="A54" s="9" t="s">
        <v>52</v>
      </c>
      <c r="B54" s="10" t="s">
        <v>12</v>
      </c>
      <c r="C54" s="10" t="s">
        <v>13</v>
      </c>
      <c r="D54" s="10" t="s">
        <v>14</v>
      </c>
      <c r="E54" s="10" t="s">
        <v>15</v>
      </c>
      <c r="F54" s="10" t="s">
        <v>16</v>
      </c>
      <c r="G54" s="11" t="s">
        <v>17</v>
      </c>
    </row>
    <row r="55" spans="1:7" x14ac:dyDescent="0.25">
      <c r="A55" s="15" t="s">
        <v>1</v>
      </c>
      <c r="B55" s="16" t="s">
        <v>2</v>
      </c>
      <c r="C55" s="16" t="s">
        <v>3</v>
      </c>
      <c r="D55" s="16" t="s">
        <v>4</v>
      </c>
      <c r="E55" s="16" t="s">
        <v>5</v>
      </c>
      <c r="F55" s="16" t="s">
        <v>6</v>
      </c>
      <c r="G55" s="17" t="s">
        <v>7</v>
      </c>
    </row>
    <row r="56" spans="1:7" ht="30" x14ac:dyDescent="0.25">
      <c r="A56" s="12" t="s">
        <v>31</v>
      </c>
      <c r="B56" s="31" t="s">
        <v>36</v>
      </c>
      <c r="C56" s="28"/>
      <c r="D56" s="3">
        <v>1</v>
      </c>
      <c r="E56" s="28">
        <f>Tabulka10[[#This Row],[Sloupec2]]*Tabulka10[[#This Row],[Sloupec3]]</f>
        <v>0</v>
      </c>
      <c r="F56" s="28">
        <f>Tabulka10[[#This Row],[Sloupec6]]-Tabulka10[[#This Row],[Sloupec4]]</f>
        <v>0</v>
      </c>
      <c r="G56" s="47">
        <f>Tabulka10[[#This Row],[Sloupec4]]*1.21</f>
        <v>0</v>
      </c>
    </row>
    <row r="57" spans="1:7" x14ac:dyDescent="0.25">
      <c r="A57" s="12" t="s">
        <v>37</v>
      </c>
      <c r="B57" s="52" t="s">
        <v>55</v>
      </c>
      <c r="C57" s="28"/>
      <c r="D57" s="3">
        <v>6</v>
      </c>
      <c r="E57" s="28">
        <f>Tabulka10[[#This Row],[Sloupec2]]*Tabulka10[[#This Row],[Sloupec3]]</f>
        <v>0</v>
      </c>
      <c r="F57" s="28">
        <f>Tabulka10[[#This Row],[Sloupec6]]-Tabulka10[[#This Row],[Sloupec4]]</f>
        <v>0</v>
      </c>
      <c r="G57" s="47">
        <f>Tabulka10[[#This Row],[Sloupec4]]*1.21</f>
        <v>0</v>
      </c>
    </row>
    <row r="58" spans="1:7" x14ac:dyDescent="0.25">
      <c r="A58" s="12"/>
      <c r="B58" s="52" t="s">
        <v>56</v>
      </c>
      <c r="C58" s="28"/>
      <c r="D58" s="3">
        <v>6</v>
      </c>
      <c r="E58" s="28">
        <f>Tabulka10[[#This Row],[Sloupec2]]*Tabulka10[[#This Row],[Sloupec3]]</f>
        <v>0</v>
      </c>
      <c r="F58" s="28">
        <f>Tabulka10[[#This Row],[Sloupec6]]-Tabulka10[[#This Row],[Sloupec4]]</f>
        <v>0</v>
      </c>
      <c r="G58" s="47">
        <f>Tabulka10[[#This Row],[Sloupec4]]*1.21</f>
        <v>0</v>
      </c>
    </row>
    <row r="59" spans="1:7" ht="30" x14ac:dyDescent="0.25">
      <c r="A59" s="12" t="s">
        <v>32</v>
      </c>
      <c r="B59" s="52" t="s">
        <v>38</v>
      </c>
      <c r="C59" s="28"/>
      <c r="D59" s="3">
        <v>1</v>
      </c>
      <c r="E59" s="28">
        <f>Tabulka10[[#This Row],[Sloupec2]]*Tabulka10[[#This Row],[Sloupec3]]</f>
        <v>0</v>
      </c>
      <c r="F59" s="28">
        <f>Tabulka10[[#This Row],[Sloupec6]]-Tabulka10[[#This Row],[Sloupec4]]</f>
        <v>0</v>
      </c>
      <c r="G59" s="47">
        <f>Tabulka10[[#This Row],[Sloupec4]]*1.21</f>
        <v>0</v>
      </c>
    </row>
    <row r="60" spans="1:7" ht="30" x14ac:dyDescent="0.25">
      <c r="A60" s="12" t="s">
        <v>33</v>
      </c>
      <c r="B60" s="52" t="s">
        <v>39</v>
      </c>
      <c r="C60" s="28"/>
      <c r="D60" s="3">
        <v>1</v>
      </c>
      <c r="E60" s="28">
        <f>Tabulka10[[#This Row],[Sloupec2]]*Tabulka10[[#This Row],[Sloupec3]]</f>
        <v>0</v>
      </c>
      <c r="F60" s="28">
        <f>Tabulka10[[#This Row],[Sloupec6]]-Tabulka10[[#This Row],[Sloupec4]]</f>
        <v>0</v>
      </c>
      <c r="G60" s="47">
        <f>Tabulka10[[#This Row],[Sloupec4]]*1.21</f>
        <v>0</v>
      </c>
    </row>
    <row r="61" spans="1:7" ht="24.75" customHeight="1" x14ac:dyDescent="0.25"/>
    <row r="62" spans="1:7" ht="15.75" thickBot="1" x14ac:dyDescent="0.3">
      <c r="A62" s="24" t="s">
        <v>35</v>
      </c>
      <c r="B62" s="25" t="s">
        <v>12</v>
      </c>
      <c r="C62" s="25" t="s">
        <v>13</v>
      </c>
      <c r="D62" s="25" t="s">
        <v>14</v>
      </c>
      <c r="E62" s="25" t="s">
        <v>15</v>
      </c>
      <c r="F62" s="25" t="s">
        <v>16</v>
      </c>
      <c r="G62" s="26" t="s">
        <v>17</v>
      </c>
    </row>
    <row r="63" spans="1:7" x14ac:dyDescent="0.25">
      <c r="A63" s="14" t="s">
        <v>1</v>
      </c>
      <c r="B63" s="14" t="s">
        <v>2</v>
      </c>
      <c r="C63" s="14" t="s">
        <v>3</v>
      </c>
      <c r="D63" s="14" t="s">
        <v>4</v>
      </c>
      <c r="E63" s="14" t="s">
        <v>5</v>
      </c>
      <c r="F63" s="14" t="s">
        <v>6</v>
      </c>
      <c r="G63" s="14" t="s">
        <v>7</v>
      </c>
    </row>
    <row r="64" spans="1:7" ht="33" customHeight="1" x14ac:dyDescent="0.25">
      <c r="A64" s="4" t="s">
        <v>49</v>
      </c>
      <c r="B64" s="39" t="s">
        <v>41</v>
      </c>
      <c r="C64" s="29"/>
      <c r="D64" s="1">
        <v>1</v>
      </c>
      <c r="E64" s="29">
        <f>Tabulka11[[#This Row],[Sloupec2]]*Tabulka11[[#This Row],[Sloupec3]]</f>
        <v>0</v>
      </c>
      <c r="F64" s="29">
        <f>Tabulka11[[#This Row],[Sloupec6]]-Tabulka11[[#This Row],[Sloupec4]]</f>
        <v>0</v>
      </c>
      <c r="G64" s="29">
        <f>Tabulka11[[#This Row],[Sloupec4]]*1.21</f>
        <v>0</v>
      </c>
    </row>
    <row r="73" spans="2:2" x14ac:dyDescent="0.25">
      <c r="B73" s="49"/>
    </row>
  </sheetData>
  <mergeCells count="1">
    <mergeCell ref="A1:G1"/>
  </mergeCells>
  <pageMargins left="0.7" right="0.7" top="0.78740157499999996" bottom="0.78740157499999996" header="0.3" footer="0.3"/>
  <pageSetup paperSize="9" orientation="landscape" r:id="rId1"/>
  <tableParts count="1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Koukalová Pavla, Bc.</dc:creator>
  <cp:lastModifiedBy>Polčáková Hana</cp:lastModifiedBy>
  <cp:lastPrinted>2016-08-07T19:20:35Z</cp:lastPrinted>
  <dcterms:created xsi:type="dcterms:W3CDTF">2016-04-20T07:50:26Z</dcterms:created>
  <dcterms:modified xsi:type="dcterms:W3CDTF">2020-06-15T06:47:35Z</dcterms:modified>
</cp:coreProperties>
</file>