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vhsjavor-my.sharepoint.com/personal/horak_vhsjavor_cz/Documents/Plocha/KH26/Jarda Vlach/KC Vřesovice/Rozpočty k odeslání/"/>
    </mc:Choice>
  </mc:AlternateContent>
  <xr:revisionPtr revIDLastSave="0" documentId="8_{356CD0DB-7DA1-4AAC-9253-B617C755AC92}" xr6:coauthVersionLast="47" xr6:coauthVersionMax="47" xr10:uidLastSave="{00000000-0000-0000-0000-000000000000}"/>
  <bookViews>
    <workbookView xWindow="28680" yWindow="-120" windowWidth="29040" windowHeight="15840" activeTab="1" xr2:uid="{00000000-000D-0000-FFFF-FFFF00000000}"/>
  </bookViews>
  <sheets>
    <sheet name="Pokyny pro vyplnění" sheetId="11" r:id="rId1"/>
    <sheet name="Stavba" sheetId="1" r:id="rId2"/>
    <sheet name="VzorPolozky" sheetId="10" state="hidden" r:id="rId3"/>
    <sheet name="01 0101 Pol" sheetId="12" r:id="rId4"/>
    <sheet name="01 0102 Pol" sheetId="13" r:id="rId5"/>
    <sheet name="01 0103 Pol" sheetId="14" r:id="rId6"/>
    <sheet name="02 0201 Pol" sheetId="15" r:id="rId7"/>
    <sheet name="02 0202 Pol" sheetId="16" r:id="rId8"/>
    <sheet name="02 0203 Pol" sheetId="17" r:id="rId9"/>
    <sheet name="03 0301 Pol" sheetId="18" r:id="rId10"/>
    <sheet name="03 0302 Pol" sheetId="19" r:id="rId11"/>
    <sheet name="03 0303 Pol" sheetId="20" r:id="rId12"/>
    <sheet name="04 0401 Pol" sheetId="21" r:id="rId13"/>
    <sheet name="04 0402 Pol" sheetId="22" r:id="rId14"/>
    <sheet name="05 0501 Pol" sheetId="23" r:id="rId15"/>
  </sheets>
  <externalReferences>
    <externalReference r:id="rId16"/>
  </externalReferences>
  <definedNames>
    <definedName name="CelkemDPHVypocet" localSheetId="1">Stavba!$H$58</definedName>
    <definedName name="CenaCelkem">Stavba!$G$29</definedName>
    <definedName name="CenaCelkemBezDPH">Stavba!$G$28</definedName>
    <definedName name="CenaCelkemVypocet" localSheetId="1">Stavba!$I$58</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0101 Pol'!$1:$7</definedName>
    <definedName name="_xlnm.Print_Titles" localSheetId="4">'01 0102 Pol'!$1:$7</definedName>
    <definedName name="_xlnm.Print_Titles" localSheetId="5">'01 0103 Pol'!$1:$7</definedName>
    <definedName name="_xlnm.Print_Titles" localSheetId="6">'02 0201 Pol'!$1:$7</definedName>
    <definedName name="_xlnm.Print_Titles" localSheetId="7">'02 0202 Pol'!$1:$7</definedName>
    <definedName name="_xlnm.Print_Titles" localSheetId="8">'02 0203 Pol'!$1:$7</definedName>
    <definedName name="_xlnm.Print_Titles" localSheetId="9">'03 0301 Pol'!$1:$7</definedName>
    <definedName name="_xlnm.Print_Titles" localSheetId="10">'03 0302 Pol'!$1:$7</definedName>
    <definedName name="_xlnm.Print_Titles" localSheetId="11">'03 0303 Pol'!$1:$7</definedName>
    <definedName name="_xlnm.Print_Titles" localSheetId="12">'04 0401 Pol'!$1:$7</definedName>
    <definedName name="_xlnm.Print_Titles" localSheetId="13">'04 0402 Pol'!$1:$7</definedName>
    <definedName name="_xlnm.Print_Titles" localSheetId="14">'05 0501 Pol'!$1:$7</definedName>
    <definedName name="oadresa">Stavba!$D$6</definedName>
    <definedName name="Objednatel" localSheetId="1">Stavba!$D$5</definedName>
    <definedName name="Objekt" localSheetId="1">Stavba!$B$38</definedName>
    <definedName name="_xlnm.Print_Area" localSheetId="3">'01 0101 Pol'!$A$1:$Y$258</definedName>
    <definedName name="_xlnm.Print_Area" localSheetId="4">'01 0102 Pol'!$A$1:$Y$1035</definedName>
    <definedName name="_xlnm.Print_Area" localSheetId="5">'01 0103 Pol'!$A$1:$Y$24</definedName>
    <definedName name="_xlnm.Print_Area" localSheetId="6">'02 0201 Pol'!$A$1:$Y$137</definedName>
    <definedName name="_xlnm.Print_Area" localSheetId="7">'02 0202 Pol'!$A$1:$Y$136</definedName>
    <definedName name="_xlnm.Print_Area" localSheetId="8">'02 0203 Pol'!$A$1:$Y$86</definedName>
    <definedName name="_xlnm.Print_Area" localSheetId="9">'03 0301 Pol'!$A$1:$Y$52</definedName>
    <definedName name="_xlnm.Print_Area" localSheetId="10">'03 0302 Pol'!$A$1:$Y$52</definedName>
    <definedName name="_xlnm.Print_Area" localSheetId="11">'03 0303 Pol'!$A$1:$Y$34</definedName>
    <definedName name="_xlnm.Print_Area" localSheetId="12">'04 0401 Pol'!$A$1:$Y$252</definedName>
    <definedName name="_xlnm.Print_Area" localSheetId="13">'04 0402 Pol'!$A$1:$Y$111</definedName>
    <definedName name="_xlnm.Print_Area" localSheetId="14">'05 0501 Pol'!$A$1:$Y$23</definedName>
    <definedName name="_xlnm.Print_Area" localSheetId="1">Stavba!$A$1:$J$161</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Stavba!$F$58</definedName>
    <definedName name="ZakladDPHZakl">Stavba!$G$25</definedName>
    <definedName name="ZakladDPHZaklVypocet" localSheetId="1">Stavba!$G$58</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60" i="1" l="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16" i="1" s="1"/>
  <c r="I84" i="1"/>
  <c r="I83"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39" i="1"/>
  <c r="F39" i="1"/>
  <c r="G22" i="23"/>
  <c r="G9" i="23"/>
  <c r="M9" i="23" s="1"/>
  <c r="I9" i="23"/>
  <c r="I8" i="23" s="1"/>
  <c r="K9" i="23"/>
  <c r="K8" i="23" s="1"/>
  <c r="O9" i="23"/>
  <c r="O8" i="23" s="1"/>
  <c r="Q9" i="23"/>
  <c r="V9" i="23"/>
  <c r="V8" i="23" s="1"/>
  <c r="G10" i="23"/>
  <c r="M10" i="23" s="1"/>
  <c r="I10" i="23"/>
  <c r="K10" i="23"/>
  <c r="O10" i="23"/>
  <c r="Q10" i="23"/>
  <c r="Q8" i="23" s="1"/>
  <c r="V10" i="23"/>
  <c r="G11" i="23"/>
  <c r="I11" i="23"/>
  <c r="K11" i="23"/>
  <c r="M11" i="23"/>
  <c r="O11" i="23"/>
  <c r="Q11" i="23"/>
  <c r="V11" i="23"/>
  <c r="G12" i="23"/>
  <c r="I12" i="23"/>
  <c r="K12" i="23"/>
  <c r="M12" i="23"/>
  <c r="O12" i="23"/>
  <c r="Q12" i="23"/>
  <c r="V12" i="23"/>
  <c r="G13" i="23"/>
  <c r="I13" i="23"/>
  <c r="K13" i="23"/>
  <c r="M13" i="23"/>
  <c r="O13" i="23"/>
  <c r="Q13" i="23"/>
  <c r="V13" i="23"/>
  <c r="G14" i="23"/>
  <c r="I14" i="23"/>
  <c r="K14" i="23"/>
  <c r="M14" i="23"/>
  <c r="O14" i="23"/>
  <c r="Q14" i="23"/>
  <c r="V14" i="23"/>
  <c r="G15" i="23"/>
  <c r="I15" i="23"/>
  <c r="K15" i="23"/>
  <c r="M15" i="23"/>
  <c r="O15" i="23"/>
  <c r="Q15" i="23"/>
  <c r="V15" i="23"/>
  <c r="G16" i="23"/>
  <c r="G8" i="23" s="1"/>
  <c r="I16" i="23"/>
  <c r="K16" i="23"/>
  <c r="O16" i="23"/>
  <c r="Q16" i="23"/>
  <c r="V16" i="23"/>
  <c r="G17" i="23"/>
  <c r="M17" i="23" s="1"/>
  <c r="I17" i="23"/>
  <c r="K17" i="23"/>
  <c r="O17" i="23"/>
  <c r="Q17" i="23"/>
  <c r="V17" i="23"/>
  <c r="G18" i="23"/>
  <c r="M18" i="23" s="1"/>
  <c r="I18" i="23"/>
  <c r="K18" i="23"/>
  <c r="O18" i="23"/>
  <c r="Q18" i="23"/>
  <c r="V18" i="23"/>
  <c r="G20" i="23"/>
  <c r="I20" i="23"/>
  <c r="K20" i="23"/>
  <c r="M20" i="23"/>
  <c r="O20" i="23"/>
  <c r="Q20" i="23"/>
  <c r="V20" i="23"/>
  <c r="AE22" i="23"/>
  <c r="G110" i="22"/>
  <c r="BA48" i="22"/>
  <c r="G8" i="22"/>
  <c r="Q8" i="22"/>
  <c r="G9" i="22"/>
  <c r="M9" i="22" s="1"/>
  <c r="M8" i="22" s="1"/>
  <c r="I9" i="22"/>
  <c r="I8" i="22" s="1"/>
  <c r="K9" i="22"/>
  <c r="K8" i="22" s="1"/>
  <c r="O9" i="22"/>
  <c r="O8" i="22" s="1"/>
  <c r="Q9" i="22"/>
  <c r="V9" i="22"/>
  <c r="V8" i="22" s="1"/>
  <c r="G10" i="22"/>
  <c r="M10" i="22" s="1"/>
  <c r="I10" i="22"/>
  <c r="K10" i="22"/>
  <c r="O10" i="22"/>
  <c r="Q10" i="22"/>
  <c r="V10" i="22"/>
  <c r="G11" i="22"/>
  <c r="G12" i="22"/>
  <c r="I12" i="22"/>
  <c r="I11" i="22" s="1"/>
  <c r="K12" i="22"/>
  <c r="K11" i="22" s="1"/>
  <c r="M12" i="22"/>
  <c r="O12" i="22"/>
  <c r="O11" i="22" s="1"/>
  <c r="Q12" i="22"/>
  <c r="Q11" i="22" s="1"/>
  <c r="V12" i="22"/>
  <c r="G13" i="22"/>
  <c r="I13" i="22"/>
  <c r="K13" i="22"/>
  <c r="M13" i="22"/>
  <c r="O13" i="22"/>
  <c r="Q13" i="22"/>
  <c r="V13" i="22"/>
  <c r="G14" i="22"/>
  <c r="I14" i="22"/>
  <c r="K14" i="22"/>
  <c r="M14" i="22"/>
  <c r="O14" i="22"/>
  <c r="Q14" i="22"/>
  <c r="V14" i="22"/>
  <c r="V11" i="22" s="1"/>
  <c r="G15" i="22"/>
  <c r="I15" i="22"/>
  <c r="K15" i="22"/>
  <c r="M15" i="22"/>
  <c r="O15" i="22"/>
  <c r="Q15" i="22"/>
  <c r="V15" i="22"/>
  <c r="G16" i="22"/>
  <c r="M16" i="22" s="1"/>
  <c r="I16" i="22"/>
  <c r="K16" i="22"/>
  <c r="O16" i="22"/>
  <c r="Q16" i="22"/>
  <c r="V16" i="22"/>
  <c r="G17" i="22"/>
  <c r="M17" i="22" s="1"/>
  <c r="I17" i="22"/>
  <c r="K17" i="22"/>
  <c r="O17" i="22"/>
  <c r="Q17" i="22"/>
  <c r="V17" i="22"/>
  <c r="G18" i="22"/>
  <c r="M18" i="22" s="1"/>
  <c r="I18" i="22"/>
  <c r="K18" i="22"/>
  <c r="O18" i="22"/>
  <c r="Q18" i="22"/>
  <c r="V18" i="22"/>
  <c r="G19" i="22"/>
  <c r="G20" i="22"/>
  <c r="I20" i="22"/>
  <c r="I19" i="22" s="1"/>
  <c r="K20" i="22"/>
  <c r="K19" i="22" s="1"/>
  <c r="M20" i="22"/>
  <c r="O20" i="22"/>
  <c r="O19" i="22" s="1"/>
  <c r="Q20" i="22"/>
  <c r="Q19" i="22" s="1"/>
  <c r="V20" i="22"/>
  <c r="G21" i="22"/>
  <c r="I21" i="22"/>
  <c r="K21" i="22"/>
  <c r="M21" i="22"/>
  <c r="O21" i="22"/>
  <c r="Q21" i="22"/>
  <c r="V21" i="22"/>
  <c r="V19" i="22" s="1"/>
  <c r="G22" i="22"/>
  <c r="I22" i="22"/>
  <c r="K22" i="22"/>
  <c r="M22" i="22"/>
  <c r="O22" i="22"/>
  <c r="Q22" i="22"/>
  <c r="V22" i="22"/>
  <c r="G23" i="22"/>
  <c r="I23" i="22"/>
  <c r="K23" i="22"/>
  <c r="M23" i="22"/>
  <c r="O23" i="22"/>
  <c r="Q23" i="22"/>
  <c r="V23" i="22"/>
  <c r="G24" i="22"/>
  <c r="M24" i="22" s="1"/>
  <c r="I24" i="22"/>
  <c r="K24" i="22"/>
  <c r="O24" i="22"/>
  <c r="Q24" i="22"/>
  <c r="V24" i="22"/>
  <c r="G25" i="22"/>
  <c r="M25" i="22" s="1"/>
  <c r="I25" i="22"/>
  <c r="K25" i="22"/>
  <c r="O25" i="22"/>
  <c r="Q25" i="22"/>
  <c r="V25" i="22"/>
  <c r="G27" i="22"/>
  <c r="M27" i="22" s="1"/>
  <c r="I27" i="22"/>
  <c r="I26" i="22" s="1"/>
  <c r="K27" i="22"/>
  <c r="O27" i="22"/>
  <c r="O26" i="22" s="1"/>
  <c r="Q27" i="22"/>
  <c r="Q26" i="22" s="1"/>
  <c r="V27" i="22"/>
  <c r="V26" i="22" s="1"/>
  <c r="G28" i="22"/>
  <c r="M28" i="22" s="1"/>
  <c r="I28" i="22"/>
  <c r="K28" i="22"/>
  <c r="K26" i="22" s="1"/>
  <c r="O28" i="22"/>
  <c r="Q28" i="22"/>
  <c r="V28" i="22"/>
  <c r="G29" i="22"/>
  <c r="I29" i="22"/>
  <c r="K29" i="22"/>
  <c r="M29" i="22"/>
  <c r="O29" i="22"/>
  <c r="Q29" i="22"/>
  <c r="V29" i="22"/>
  <c r="G30" i="22"/>
  <c r="I30" i="22"/>
  <c r="K30" i="22"/>
  <c r="M30" i="22"/>
  <c r="O30" i="22"/>
  <c r="Q30" i="22"/>
  <c r="V30" i="22"/>
  <c r="G31" i="22"/>
  <c r="M31" i="22" s="1"/>
  <c r="I31" i="22"/>
  <c r="K31" i="22"/>
  <c r="O31" i="22"/>
  <c r="Q31" i="22"/>
  <c r="V31" i="22"/>
  <c r="G32" i="22"/>
  <c r="M32" i="22" s="1"/>
  <c r="I32" i="22"/>
  <c r="K32" i="22"/>
  <c r="O32" i="22"/>
  <c r="Q32" i="22"/>
  <c r="V32" i="22"/>
  <c r="G33" i="22"/>
  <c r="M33" i="22" s="1"/>
  <c r="I33" i="22"/>
  <c r="K33" i="22"/>
  <c r="O33" i="22"/>
  <c r="Q33" i="22"/>
  <c r="V33" i="22"/>
  <c r="G34" i="22"/>
  <c r="M34" i="22" s="1"/>
  <c r="I34" i="22"/>
  <c r="K34" i="22"/>
  <c r="O34" i="22"/>
  <c r="Q34" i="22"/>
  <c r="V34" i="22"/>
  <c r="G35" i="22"/>
  <c r="M35" i="22" s="1"/>
  <c r="I35" i="22"/>
  <c r="K35" i="22"/>
  <c r="O35" i="22"/>
  <c r="Q35" i="22"/>
  <c r="V35" i="22"/>
  <c r="I36" i="22"/>
  <c r="G37" i="22"/>
  <c r="I37" i="22"/>
  <c r="K37" i="22"/>
  <c r="K36" i="22" s="1"/>
  <c r="M37" i="22"/>
  <c r="O37" i="22"/>
  <c r="Q37" i="22"/>
  <c r="Q36" i="22" s="1"/>
  <c r="V37" i="22"/>
  <c r="V36" i="22" s="1"/>
  <c r="G38" i="22"/>
  <c r="I38" i="22"/>
  <c r="K38" i="22"/>
  <c r="M38" i="22"/>
  <c r="O38" i="22"/>
  <c r="O36" i="22" s="1"/>
  <c r="Q38" i="22"/>
  <c r="V38" i="22"/>
  <c r="G39" i="22"/>
  <c r="I39" i="22"/>
  <c r="K39" i="22"/>
  <c r="M39" i="22"/>
  <c r="O39" i="22"/>
  <c r="Q39" i="22"/>
  <c r="V39" i="22"/>
  <c r="G40" i="22"/>
  <c r="M40" i="22" s="1"/>
  <c r="I40" i="22"/>
  <c r="K40" i="22"/>
  <c r="O40" i="22"/>
  <c r="Q40" i="22"/>
  <c r="V40" i="22"/>
  <c r="G41" i="22"/>
  <c r="M41" i="22" s="1"/>
  <c r="I41" i="22"/>
  <c r="K41" i="22"/>
  <c r="O41" i="22"/>
  <c r="Q41" i="22"/>
  <c r="V41" i="22"/>
  <c r="G42" i="22"/>
  <c r="M42" i="22" s="1"/>
  <c r="I42" i="22"/>
  <c r="K42" i="22"/>
  <c r="O42" i="22"/>
  <c r="Q42" i="22"/>
  <c r="V42" i="22"/>
  <c r="G43" i="22"/>
  <c r="Q43" i="22"/>
  <c r="G44" i="22"/>
  <c r="M44" i="22" s="1"/>
  <c r="M43" i="22" s="1"/>
  <c r="I44" i="22"/>
  <c r="I43" i="22" s="1"/>
  <c r="K44" i="22"/>
  <c r="K43" i="22" s="1"/>
  <c r="O44" i="22"/>
  <c r="O43" i="22" s="1"/>
  <c r="Q44" i="22"/>
  <c r="V44" i="22"/>
  <c r="V43" i="22" s="1"/>
  <c r="G46" i="22"/>
  <c r="I46" i="22"/>
  <c r="K46" i="22"/>
  <c r="M46" i="22"/>
  <c r="O46" i="22"/>
  <c r="O45" i="22" s="1"/>
  <c r="Q46" i="22"/>
  <c r="V46" i="22"/>
  <c r="V45" i="22" s="1"/>
  <c r="G47" i="22"/>
  <c r="I47" i="22"/>
  <c r="K47" i="22"/>
  <c r="M47" i="22"/>
  <c r="O47" i="22"/>
  <c r="Q47" i="22"/>
  <c r="Q45" i="22" s="1"/>
  <c r="V47" i="22"/>
  <c r="G49" i="22"/>
  <c r="G45" i="22" s="1"/>
  <c r="I49" i="22"/>
  <c r="K49" i="22"/>
  <c r="O49" i="22"/>
  <c r="Q49" i="22"/>
  <c r="V49" i="22"/>
  <c r="G50" i="22"/>
  <c r="M50" i="22" s="1"/>
  <c r="I50" i="22"/>
  <c r="I45" i="22" s="1"/>
  <c r="K50" i="22"/>
  <c r="O50" i="22"/>
  <c r="Q50" i="22"/>
  <c r="V50" i="22"/>
  <c r="G51" i="22"/>
  <c r="M51" i="22" s="1"/>
  <c r="I51" i="22"/>
  <c r="K51" i="22"/>
  <c r="O51" i="22"/>
  <c r="Q51" i="22"/>
  <c r="V51" i="22"/>
  <c r="G52" i="22"/>
  <c r="M52" i="22" s="1"/>
  <c r="I52" i="22"/>
  <c r="K52" i="22"/>
  <c r="O52" i="22"/>
  <c r="Q52" i="22"/>
  <c r="V52" i="22"/>
  <c r="G53" i="22"/>
  <c r="M53" i="22" s="1"/>
  <c r="I53" i="22"/>
  <c r="K53" i="22"/>
  <c r="O53" i="22"/>
  <c r="Q53" i="22"/>
  <c r="V53" i="22"/>
  <c r="G54" i="22"/>
  <c r="I54" i="22"/>
  <c r="K54" i="22"/>
  <c r="K45" i="22" s="1"/>
  <c r="M54" i="22"/>
  <c r="O54" i="22"/>
  <c r="Q54" i="22"/>
  <c r="V54" i="22"/>
  <c r="G55" i="22"/>
  <c r="I55" i="22"/>
  <c r="K55" i="22"/>
  <c r="M55" i="22"/>
  <c r="O55" i="22"/>
  <c r="Q55" i="22"/>
  <c r="V55" i="22"/>
  <c r="G56" i="22"/>
  <c r="I56" i="22"/>
  <c r="K56" i="22"/>
  <c r="M56" i="22"/>
  <c r="O56" i="22"/>
  <c r="Q56" i="22"/>
  <c r="V56" i="22"/>
  <c r="G57" i="22"/>
  <c r="M57" i="22" s="1"/>
  <c r="I57" i="22"/>
  <c r="K57" i="22"/>
  <c r="O57" i="22"/>
  <c r="Q57" i="22"/>
  <c r="V57" i="22"/>
  <c r="G58" i="22"/>
  <c r="M58" i="22" s="1"/>
  <c r="I58" i="22"/>
  <c r="K58" i="22"/>
  <c r="O58" i="22"/>
  <c r="Q58" i="22"/>
  <c r="V58" i="22"/>
  <c r="G59" i="22"/>
  <c r="M59" i="22" s="1"/>
  <c r="I59" i="22"/>
  <c r="K59" i="22"/>
  <c r="O59" i="22"/>
  <c r="Q59" i="22"/>
  <c r="V59" i="22"/>
  <c r="G60" i="22"/>
  <c r="M60" i="22" s="1"/>
  <c r="I60" i="22"/>
  <c r="K60" i="22"/>
  <c r="O60" i="22"/>
  <c r="Q60" i="22"/>
  <c r="V60" i="22"/>
  <c r="G61" i="22"/>
  <c r="M61" i="22" s="1"/>
  <c r="I61" i="22"/>
  <c r="K61" i="22"/>
  <c r="O61" i="22"/>
  <c r="Q61" i="22"/>
  <c r="V61" i="22"/>
  <c r="G62" i="22"/>
  <c r="I62" i="22"/>
  <c r="K62" i="22"/>
  <c r="M62" i="22"/>
  <c r="O62" i="22"/>
  <c r="Q62" i="22"/>
  <c r="V62" i="22"/>
  <c r="G63" i="22"/>
  <c r="I63" i="22"/>
  <c r="K63" i="22"/>
  <c r="M63" i="22"/>
  <c r="O63" i="22"/>
  <c r="Q63" i="22"/>
  <c r="V63" i="22"/>
  <c r="G64" i="22"/>
  <c r="I64" i="22"/>
  <c r="K64" i="22"/>
  <c r="M64" i="22"/>
  <c r="O64" i="22"/>
  <c r="Q64" i="22"/>
  <c r="V64" i="22"/>
  <c r="G65" i="22"/>
  <c r="M65" i="22" s="1"/>
  <c r="I65" i="22"/>
  <c r="K65" i="22"/>
  <c r="O65" i="22"/>
  <c r="Q65" i="22"/>
  <c r="V65" i="22"/>
  <c r="G66" i="22"/>
  <c r="M66" i="22" s="1"/>
  <c r="I66" i="22"/>
  <c r="K66" i="22"/>
  <c r="O66" i="22"/>
  <c r="Q66" i="22"/>
  <c r="V66" i="22"/>
  <c r="G67" i="22"/>
  <c r="M67" i="22" s="1"/>
  <c r="I67" i="22"/>
  <c r="K67" i="22"/>
  <c r="O67" i="22"/>
  <c r="Q67" i="22"/>
  <c r="V67" i="22"/>
  <c r="G68" i="22"/>
  <c r="M68" i="22" s="1"/>
  <c r="I68" i="22"/>
  <c r="K68" i="22"/>
  <c r="O68" i="22"/>
  <c r="Q68" i="22"/>
  <c r="V68" i="22"/>
  <c r="G69" i="22"/>
  <c r="M69" i="22" s="1"/>
  <c r="I69" i="22"/>
  <c r="K69" i="22"/>
  <c r="O69" i="22"/>
  <c r="Q69" i="22"/>
  <c r="V69" i="22"/>
  <c r="G70" i="22"/>
  <c r="I70" i="22"/>
  <c r="K70" i="22"/>
  <c r="M70" i="22"/>
  <c r="O70" i="22"/>
  <c r="Q70" i="22"/>
  <c r="V70" i="22"/>
  <c r="G72" i="22"/>
  <c r="I72" i="22"/>
  <c r="I71" i="22" s="1"/>
  <c r="K72" i="22"/>
  <c r="K71" i="22" s="1"/>
  <c r="M72" i="22"/>
  <c r="O72" i="22"/>
  <c r="O71" i="22" s="1"/>
  <c r="Q72" i="22"/>
  <c r="Q71" i="22" s="1"/>
  <c r="V72" i="22"/>
  <c r="G73" i="22"/>
  <c r="M73" i="22" s="1"/>
  <c r="I73" i="22"/>
  <c r="K73" i="22"/>
  <c r="O73" i="22"/>
  <c r="Q73" i="22"/>
  <c r="V73" i="22"/>
  <c r="V71" i="22" s="1"/>
  <c r="G74" i="22"/>
  <c r="I74" i="22"/>
  <c r="K74" i="22"/>
  <c r="M74" i="22"/>
  <c r="O74" i="22"/>
  <c r="Q74" i="22"/>
  <c r="V74" i="22"/>
  <c r="G75" i="22"/>
  <c r="M75" i="22" s="1"/>
  <c r="I75" i="22"/>
  <c r="K75" i="22"/>
  <c r="O75" i="22"/>
  <c r="Q75" i="22"/>
  <c r="V75" i="22"/>
  <c r="G76" i="22"/>
  <c r="M76" i="22" s="1"/>
  <c r="I76" i="22"/>
  <c r="K76" i="22"/>
  <c r="O76" i="22"/>
  <c r="Q76" i="22"/>
  <c r="V76" i="22"/>
  <c r="G77" i="22"/>
  <c r="M77" i="22" s="1"/>
  <c r="I77" i="22"/>
  <c r="K77" i="22"/>
  <c r="O77" i="22"/>
  <c r="Q77" i="22"/>
  <c r="V77" i="22"/>
  <c r="G78" i="22"/>
  <c r="I78" i="22"/>
  <c r="K78" i="22"/>
  <c r="M78" i="22"/>
  <c r="O78" i="22"/>
  <c r="Q78" i="22"/>
  <c r="V78" i="22"/>
  <c r="G79" i="22"/>
  <c r="I79" i="22"/>
  <c r="K79" i="22"/>
  <c r="M79" i="22"/>
  <c r="O79" i="22"/>
  <c r="Q79" i="22"/>
  <c r="V79" i="22"/>
  <c r="G80" i="22"/>
  <c r="I80" i="22"/>
  <c r="K80" i="22"/>
  <c r="M80" i="22"/>
  <c r="O80" i="22"/>
  <c r="Q80" i="22"/>
  <c r="V80" i="22"/>
  <c r="G81" i="22"/>
  <c r="M81" i="22" s="1"/>
  <c r="I81" i="22"/>
  <c r="K81" i="22"/>
  <c r="O81" i="22"/>
  <c r="Q81" i="22"/>
  <c r="V81" i="22"/>
  <c r="G82" i="22"/>
  <c r="I82" i="22"/>
  <c r="K82" i="22"/>
  <c r="M82" i="22"/>
  <c r="O82" i="22"/>
  <c r="Q82" i="22"/>
  <c r="V82" i="22"/>
  <c r="G83" i="22"/>
  <c r="M83" i="22" s="1"/>
  <c r="I83" i="22"/>
  <c r="K83" i="22"/>
  <c r="O83" i="22"/>
  <c r="Q83" i="22"/>
  <c r="V83" i="22"/>
  <c r="G84" i="22"/>
  <c r="M84" i="22" s="1"/>
  <c r="I84" i="22"/>
  <c r="K84" i="22"/>
  <c r="O84" i="22"/>
  <c r="Q84" i="22"/>
  <c r="V84" i="22"/>
  <c r="G85" i="22"/>
  <c r="M85" i="22" s="1"/>
  <c r="I85" i="22"/>
  <c r="K85" i="22"/>
  <c r="O85" i="22"/>
  <c r="Q85" i="22"/>
  <c r="V85" i="22"/>
  <c r="G86" i="22"/>
  <c r="I86" i="22"/>
  <c r="K86" i="22"/>
  <c r="M86" i="22"/>
  <c r="O86" i="22"/>
  <c r="Q86" i="22"/>
  <c r="V86" i="22"/>
  <c r="G87" i="22"/>
  <c r="I87" i="22"/>
  <c r="K87" i="22"/>
  <c r="M87" i="22"/>
  <c r="O87" i="22"/>
  <c r="Q87" i="22"/>
  <c r="V87" i="22"/>
  <c r="G88" i="22"/>
  <c r="I88" i="22"/>
  <c r="K88" i="22"/>
  <c r="M88" i="22"/>
  <c r="O88" i="22"/>
  <c r="Q88" i="22"/>
  <c r="V88" i="22"/>
  <c r="G89" i="22"/>
  <c r="M89" i="22" s="1"/>
  <c r="I89" i="22"/>
  <c r="K89" i="22"/>
  <c r="O89" i="22"/>
  <c r="Q89" i="22"/>
  <c r="V89" i="22"/>
  <c r="G90" i="22"/>
  <c r="I90" i="22"/>
  <c r="K90" i="22"/>
  <c r="M90" i="22"/>
  <c r="O90" i="22"/>
  <c r="Q90" i="22"/>
  <c r="V90" i="22"/>
  <c r="G91" i="22"/>
  <c r="M91" i="22" s="1"/>
  <c r="I91" i="22"/>
  <c r="K91" i="22"/>
  <c r="O91" i="22"/>
  <c r="Q91" i="22"/>
  <c r="V91" i="22"/>
  <c r="G92" i="22"/>
  <c r="M92" i="22" s="1"/>
  <c r="I92" i="22"/>
  <c r="K92" i="22"/>
  <c r="O92" i="22"/>
  <c r="Q92" i="22"/>
  <c r="V92" i="22"/>
  <c r="G93" i="22"/>
  <c r="M93" i="22" s="1"/>
  <c r="I93" i="22"/>
  <c r="K93" i="22"/>
  <c r="O93" i="22"/>
  <c r="Q93" i="22"/>
  <c r="V93" i="22"/>
  <c r="G94" i="22"/>
  <c r="I94" i="22"/>
  <c r="K94" i="22"/>
  <c r="M94" i="22"/>
  <c r="O94" i="22"/>
  <c r="Q94" i="22"/>
  <c r="V94" i="22"/>
  <c r="G95" i="22"/>
  <c r="I95" i="22"/>
  <c r="K95" i="22"/>
  <c r="M95" i="22"/>
  <c r="O95" i="22"/>
  <c r="Q95" i="22"/>
  <c r="V95" i="22"/>
  <c r="G96" i="22"/>
  <c r="I96" i="22"/>
  <c r="K96" i="22"/>
  <c r="M96" i="22"/>
  <c r="O96" i="22"/>
  <c r="Q96" i="22"/>
  <c r="V96" i="22"/>
  <c r="G98" i="22"/>
  <c r="I98" i="22"/>
  <c r="I97" i="22" s="1"/>
  <c r="K98" i="22"/>
  <c r="M98" i="22"/>
  <c r="O98" i="22"/>
  <c r="O97" i="22" s="1"/>
  <c r="Q98" i="22"/>
  <c r="V98" i="22"/>
  <c r="V97" i="22" s="1"/>
  <c r="G99" i="22"/>
  <c r="G97" i="22" s="1"/>
  <c r="I99" i="22"/>
  <c r="K99" i="22"/>
  <c r="K97" i="22" s="1"/>
  <c r="O99" i="22"/>
  <c r="Q99" i="22"/>
  <c r="V99" i="22"/>
  <c r="G100" i="22"/>
  <c r="M100" i="22" s="1"/>
  <c r="I100" i="22"/>
  <c r="K100" i="22"/>
  <c r="O100" i="22"/>
  <c r="Q100" i="22"/>
  <c r="V100" i="22"/>
  <c r="G101" i="22"/>
  <c r="M101" i="22" s="1"/>
  <c r="I101" i="22"/>
  <c r="K101" i="22"/>
  <c r="O101" i="22"/>
  <c r="Q101" i="22"/>
  <c r="V101" i="22"/>
  <c r="G102" i="22"/>
  <c r="I102" i="22"/>
  <c r="K102" i="22"/>
  <c r="M102" i="22"/>
  <c r="O102" i="22"/>
  <c r="Q102" i="22"/>
  <c r="V102" i="22"/>
  <c r="G103" i="22"/>
  <c r="I103" i="22"/>
  <c r="K103" i="22"/>
  <c r="M103" i="22"/>
  <c r="O103" i="22"/>
  <c r="Q103" i="22"/>
  <c r="V103" i="22"/>
  <c r="G104" i="22"/>
  <c r="I104" i="22"/>
  <c r="K104" i="22"/>
  <c r="M104" i="22"/>
  <c r="O104" i="22"/>
  <c r="Q104" i="22"/>
  <c r="V104" i="22"/>
  <c r="G105" i="22"/>
  <c r="M105" i="22" s="1"/>
  <c r="I105" i="22"/>
  <c r="K105" i="22"/>
  <c r="O105" i="22"/>
  <c r="Q105" i="22"/>
  <c r="Q97" i="22" s="1"/>
  <c r="V105" i="22"/>
  <c r="G106" i="22"/>
  <c r="I106" i="22"/>
  <c r="K106" i="22"/>
  <c r="M106" i="22"/>
  <c r="O106" i="22"/>
  <c r="Q106" i="22"/>
  <c r="V106" i="22"/>
  <c r="K107" i="22"/>
  <c r="O107" i="22"/>
  <c r="G108" i="22"/>
  <c r="M108" i="22" s="1"/>
  <c r="M107" i="22" s="1"/>
  <c r="I108" i="22"/>
  <c r="I107" i="22" s="1"/>
  <c r="K108" i="22"/>
  <c r="O108" i="22"/>
  <c r="Q108" i="22"/>
  <c r="Q107" i="22" s="1"/>
  <c r="V108" i="22"/>
  <c r="V107" i="22" s="1"/>
  <c r="AE110" i="22"/>
  <c r="AF110" i="22"/>
  <c r="G251" i="21"/>
  <c r="BA152" i="21"/>
  <c r="BA111" i="21"/>
  <c r="G9" i="21"/>
  <c r="M9" i="21" s="1"/>
  <c r="I9" i="21"/>
  <c r="I8" i="21" s="1"/>
  <c r="K9" i="21"/>
  <c r="K8" i="21" s="1"/>
  <c r="O9" i="21"/>
  <c r="Q9" i="21"/>
  <c r="V9" i="21"/>
  <c r="V8" i="21" s="1"/>
  <c r="G10" i="21"/>
  <c r="M10" i="21" s="1"/>
  <c r="I10" i="21"/>
  <c r="K10" i="21"/>
  <c r="O10" i="21"/>
  <c r="Q10" i="21"/>
  <c r="V10" i="21"/>
  <c r="G11" i="21"/>
  <c r="I11" i="21"/>
  <c r="K11" i="21"/>
  <c r="M11" i="21"/>
  <c r="O11" i="21"/>
  <c r="Q11" i="21"/>
  <c r="V11" i="21"/>
  <c r="G12" i="21"/>
  <c r="M12" i="21" s="1"/>
  <c r="I12" i="21"/>
  <c r="K12" i="21"/>
  <c r="O12" i="21"/>
  <c r="O8" i="21" s="1"/>
  <c r="Q12" i="21"/>
  <c r="V12" i="21"/>
  <c r="G13" i="21"/>
  <c r="I13" i="21"/>
  <c r="K13" i="21"/>
  <c r="M13" i="21"/>
  <c r="O13" i="21"/>
  <c r="Q13" i="21"/>
  <c r="Q8" i="21" s="1"/>
  <c r="V13" i="21"/>
  <c r="G14" i="21"/>
  <c r="I14" i="21"/>
  <c r="K14" i="21"/>
  <c r="M14" i="21"/>
  <c r="O14" i="21"/>
  <c r="Q14" i="21"/>
  <c r="V14" i="21"/>
  <c r="G15" i="21"/>
  <c r="I15" i="21"/>
  <c r="K15" i="21"/>
  <c r="M15" i="21"/>
  <c r="O15" i="21"/>
  <c r="Q15" i="21"/>
  <c r="V15" i="21"/>
  <c r="G16" i="21"/>
  <c r="G8" i="21" s="1"/>
  <c r="I16" i="21"/>
  <c r="K16" i="21"/>
  <c r="O16" i="21"/>
  <c r="Q16" i="21"/>
  <c r="V16" i="21"/>
  <c r="G17" i="21"/>
  <c r="M17" i="21" s="1"/>
  <c r="I17" i="21"/>
  <c r="K17" i="21"/>
  <c r="O17" i="21"/>
  <c r="Q17" i="21"/>
  <c r="V17" i="21"/>
  <c r="G18" i="21"/>
  <c r="M18" i="21" s="1"/>
  <c r="I18" i="21"/>
  <c r="K18" i="21"/>
  <c r="O18" i="21"/>
  <c r="Q18" i="21"/>
  <c r="V18" i="21"/>
  <c r="G19" i="21"/>
  <c r="I19" i="21"/>
  <c r="K19" i="21"/>
  <c r="M19" i="21"/>
  <c r="O19" i="21"/>
  <c r="Q19" i="21"/>
  <c r="V19" i="21"/>
  <c r="G20" i="21"/>
  <c r="M20" i="21" s="1"/>
  <c r="I20" i="21"/>
  <c r="K20" i="21"/>
  <c r="O20" i="21"/>
  <c r="Q20" i="21"/>
  <c r="V20" i="21"/>
  <c r="G21" i="21"/>
  <c r="I21" i="21"/>
  <c r="K21" i="21"/>
  <c r="M21" i="21"/>
  <c r="O21" i="21"/>
  <c r="Q21" i="21"/>
  <c r="V21" i="21"/>
  <c r="G22" i="21"/>
  <c r="I22" i="21"/>
  <c r="K22" i="21"/>
  <c r="M22" i="21"/>
  <c r="O22" i="21"/>
  <c r="Q22" i="21"/>
  <c r="V22" i="21"/>
  <c r="G24" i="21"/>
  <c r="G23" i="21" s="1"/>
  <c r="I24" i="21"/>
  <c r="I23" i="21" s="1"/>
  <c r="K24" i="21"/>
  <c r="O24" i="21"/>
  <c r="Q24" i="21"/>
  <c r="Q23" i="21" s="1"/>
  <c r="V24" i="21"/>
  <c r="V23" i="21" s="1"/>
  <c r="G25" i="21"/>
  <c r="M25" i="21" s="1"/>
  <c r="I25" i="21"/>
  <c r="K25" i="21"/>
  <c r="K23" i="21" s="1"/>
  <c r="O25" i="21"/>
  <c r="Q25" i="21"/>
  <c r="V25" i="21"/>
  <c r="G26" i="21"/>
  <c r="I26" i="21"/>
  <c r="K26" i="21"/>
  <c r="M26" i="21"/>
  <c r="O26" i="21"/>
  <c r="Q26" i="21"/>
  <c r="V26" i="21"/>
  <c r="G27" i="21"/>
  <c r="I27" i="21"/>
  <c r="K27" i="21"/>
  <c r="M27" i="21"/>
  <c r="O27" i="21"/>
  <c r="O23" i="21" s="1"/>
  <c r="Q27" i="21"/>
  <c r="V27" i="21"/>
  <c r="G28" i="21"/>
  <c r="M28" i="21" s="1"/>
  <c r="I28" i="21"/>
  <c r="K28" i="21"/>
  <c r="O28" i="21"/>
  <c r="Q28" i="21"/>
  <c r="V28" i="21"/>
  <c r="G29" i="21"/>
  <c r="I29" i="21"/>
  <c r="K29" i="21"/>
  <c r="M29" i="21"/>
  <c r="O29" i="21"/>
  <c r="Q29" i="21"/>
  <c r="V29" i="21"/>
  <c r="G30" i="21"/>
  <c r="I30" i="21"/>
  <c r="K30" i="21"/>
  <c r="M30" i="21"/>
  <c r="O30" i="21"/>
  <c r="Q30" i="21"/>
  <c r="V30" i="21"/>
  <c r="G31" i="21"/>
  <c r="M31" i="21" s="1"/>
  <c r="I31" i="21"/>
  <c r="K31" i="21"/>
  <c r="O31" i="21"/>
  <c r="Q31" i="21"/>
  <c r="V31" i="21"/>
  <c r="G32" i="21"/>
  <c r="M32" i="21" s="1"/>
  <c r="I32" i="21"/>
  <c r="K32" i="21"/>
  <c r="O32" i="21"/>
  <c r="Q32" i="21"/>
  <c r="V32" i="21"/>
  <c r="G34" i="21"/>
  <c r="I34" i="21"/>
  <c r="K34" i="21"/>
  <c r="K33" i="21" s="1"/>
  <c r="M34" i="21"/>
  <c r="O34" i="21"/>
  <c r="O33" i="21" s="1"/>
  <c r="Q34" i="21"/>
  <c r="Q33" i="21" s="1"/>
  <c r="V34" i="21"/>
  <c r="G35" i="21"/>
  <c r="G33" i="21" s="1"/>
  <c r="I35" i="21"/>
  <c r="K35" i="21"/>
  <c r="M35" i="21"/>
  <c r="O35" i="21"/>
  <c r="Q35" i="21"/>
  <c r="V35" i="21"/>
  <c r="G36" i="21"/>
  <c r="I36" i="21"/>
  <c r="K36" i="21"/>
  <c r="M36" i="21"/>
  <c r="O36" i="21"/>
  <c r="Q36" i="21"/>
  <c r="V36" i="21"/>
  <c r="G37" i="21"/>
  <c r="I37" i="21"/>
  <c r="K37" i="21"/>
  <c r="M37" i="21"/>
  <c r="O37" i="21"/>
  <c r="Q37" i="21"/>
  <c r="V37" i="21"/>
  <c r="V33" i="21" s="1"/>
  <c r="G38" i="21"/>
  <c r="I38" i="21"/>
  <c r="K38" i="21"/>
  <c r="M38" i="21"/>
  <c r="O38" i="21"/>
  <c r="Q38" i="21"/>
  <c r="V38" i="21"/>
  <c r="G39" i="21"/>
  <c r="M39" i="21" s="1"/>
  <c r="I39" i="21"/>
  <c r="K39" i="21"/>
  <c r="O39" i="21"/>
  <c r="Q39" i="21"/>
  <c r="V39" i="21"/>
  <c r="G40" i="21"/>
  <c r="M40" i="21" s="1"/>
  <c r="I40" i="21"/>
  <c r="K40" i="21"/>
  <c r="O40" i="21"/>
  <c r="Q40" i="21"/>
  <c r="V40" i="21"/>
  <c r="G41" i="21"/>
  <c r="M41" i="21" s="1"/>
  <c r="I41" i="21"/>
  <c r="I33" i="21" s="1"/>
  <c r="K41" i="21"/>
  <c r="O41" i="21"/>
  <c r="Q41" i="21"/>
  <c r="V41" i="21"/>
  <c r="G42" i="21"/>
  <c r="I42" i="21"/>
  <c r="K42" i="21"/>
  <c r="M42" i="21"/>
  <c r="O42" i="21"/>
  <c r="Q42" i="21"/>
  <c r="V42" i="21"/>
  <c r="G43" i="21"/>
  <c r="I43" i="21"/>
  <c r="K43" i="21"/>
  <c r="M43" i="21"/>
  <c r="O43" i="21"/>
  <c r="Q43" i="21"/>
  <c r="V43" i="21"/>
  <c r="G44" i="21"/>
  <c r="M44" i="21"/>
  <c r="O44" i="21"/>
  <c r="G45" i="21"/>
  <c r="I45" i="21"/>
  <c r="I44" i="21" s="1"/>
  <c r="K45" i="21"/>
  <c r="K44" i="21" s="1"/>
  <c r="M45" i="21"/>
  <c r="O45" i="21"/>
  <c r="Q45" i="21"/>
  <c r="Q44" i="21" s="1"/>
  <c r="V45" i="21"/>
  <c r="V44" i="21" s="1"/>
  <c r="K46" i="21"/>
  <c r="Q46" i="21"/>
  <c r="V46" i="21"/>
  <c r="G47" i="21"/>
  <c r="G46" i="21" s="1"/>
  <c r="I47" i="21"/>
  <c r="I46" i="21" s="1"/>
  <c r="K47" i="21"/>
  <c r="M47" i="21"/>
  <c r="O47" i="21"/>
  <c r="O46" i="21" s="1"/>
  <c r="Q47" i="21"/>
  <c r="V47" i="21"/>
  <c r="G48" i="21"/>
  <c r="M48" i="21" s="1"/>
  <c r="I48" i="21"/>
  <c r="K48" i="21"/>
  <c r="O48" i="21"/>
  <c r="Q48" i="21"/>
  <c r="V48" i="21"/>
  <c r="I49" i="21"/>
  <c r="G50" i="21"/>
  <c r="I50" i="21"/>
  <c r="K50" i="21"/>
  <c r="K49" i="21" s="1"/>
  <c r="M50" i="21"/>
  <c r="M49" i="21" s="1"/>
  <c r="O50" i="21"/>
  <c r="O49" i="21" s="1"/>
  <c r="Q50" i="21"/>
  <c r="V50" i="21"/>
  <c r="V49" i="21" s="1"/>
  <c r="G51" i="21"/>
  <c r="I51" i="21"/>
  <c r="K51" i="21"/>
  <c r="M51" i="21"/>
  <c r="O51" i="21"/>
  <c r="Q51" i="21"/>
  <c r="V51" i="21"/>
  <c r="G52" i="21"/>
  <c r="G49" i="21" s="1"/>
  <c r="I52" i="21"/>
  <c r="K52" i="21"/>
  <c r="M52" i="21"/>
  <c r="O52" i="21"/>
  <c r="Q52" i="21"/>
  <c r="V52" i="21"/>
  <c r="G53" i="21"/>
  <c r="I53" i="21"/>
  <c r="K53" i="21"/>
  <c r="M53" i="21"/>
  <c r="O53" i="21"/>
  <c r="Q53" i="21"/>
  <c r="Q49" i="21" s="1"/>
  <c r="V53" i="21"/>
  <c r="G54" i="21"/>
  <c r="M54" i="21" s="1"/>
  <c r="I54" i="21"/>
  <c r="K54" i="21"/>
  <c r="O54" i="21"/>
  <c r="Q54" i="21"/>
  <c r="V54" i="21"/>
  <c r="G55" i="21"/>
  <c r="I55" i="21"/>
  <c r="K55" i="21"/>
  <c r="M55" i="21"/>
  <c r="O55" i="21"/>
  <c r="Q55" i="21"/>
  <c r="V55" i="21"/>
  <c r="G57" i="21"/>
  <c r="M57" i="21" s="1"/>
  <c r="I57" i="21"/>
  <c r="I56" i="21" s="1"/>
  <c r="K57" i="21"/>
  <c r="K56" i="21" s="1"/>
  <c r="O57" i="21"/>
  <c r="Q57" i="21"/>
  <c r="Q56" i="21" s="1"/>
  <c r="V57" i="21"/>
  <c r="V56" i="21" s="1"/>
  <c r="G58" i="21"/>
  <c r="I58" i="21"/>
  <c r="K58" i="21"/>
  <c r="M58" i="21"/>
  <c r="O58" i="21"/>
  <c r="Q58" i="21"/>
  <c r="V58" i="21"/>
  <c r="G59" i="21"/>
  <c r="I59" i="21"/>
  <c r="K59" i="21"/>
  <c r="M59" i="21"/>
  <c r="O59" i="21"/>
  <c r="Q59" i="21"/>
  <c r="V59" i="21"/>
  <c r="G60" i="21"/>
  <c r="I60" i="21"/>
  <c r="K60" i="21"/>
  <c r="M60" i="21"/>
  <c r="O60" i="21"/>
  <c r="O56" i="21" s="1"/>
  <c r="Q60" i="21"/>
  <c r="V60" i="21"/>
  <c r="G61" i="21"/>
  <c r="M61" i="21" s="1"/>
  <c r="I61" i="21"/>
  <c r="K61" i="21"/>
  <c r="O61" i="21"/>
  <c r="Q61" i="21"/>
  <c r="V61" i="21"/>
  <c r="G62" i="21"/>
  <c r="M62" i="21" s="1"/>
  <c r="I62" i="21"/>
  <c r="K62" i="21"/>
  <c r="O62" i="21"/>
  <c r="Q62" i="21"/>
  <c r="V62" i="21"/>
  <c r="G63" i="21"/>
  <c r="I63" i="21"/>
  <c r="K63" i="21"/>
  <c r="M63" i="21"/>
  <c r="O63" i="21"/>
  <c r="Q63" i="21"/>
  <c r="V63" i="21"/>
  <c r="G64" i="21"/>
  <c r="G56" i="21" s="1"/>
  <c r="I64" i="21"/>
  <c r="K64" i="21"/>
  <c r="O64" i="21"/>
  <c r="Q64" i="21"/>
  <c r="V64" i="21"/>
  <c r="G65" i="21"/>
  <c r="M65" i="21" s="1"/>
  <c r="I65" i="21"/>
  <c r="K65" i="21"/>
  <c r="O65" i="21"/>
  <c r="Q65" i="21"/>
  <c r="V65" i="21"/>
  <c r="G66" i="21"/>
  <c r="I66" i="21"/>
  <c r="K66" i="21"/>
  <c r="M66" i="21"/>
  <c r="O66" i="21"/>
  <c r="Q66" i="21"/>
  <c r="V66" i="21"/>
  <c r="G67" i="21"/>
  <c r="I67" i="21"/>
  <c r="K67" i="21"/>
  <c r="M67" i="21"/>
  <c r="O67" i="21"/>
  <c r="Q67" i="21"/>
  <c r="V67" i="21"/>
  <c r="G68" i="21"/>
  <c r="I68" i="21"/>
  <c r="K68" i="21"/>
  <c r="M68" i="21"/>
  <c r="O68" i="21"/>
  <c r="Q68" i="21"/>
  <c r="V68" i="21"/>
  <c r="G69" i="21"/>
  <c r="M69" i="21" s="1"/>
  <c r="I69" i="21"/>
  <c r="K69" i="21"/>
  <c r="O69" i="21"/>
  <c r="Q69" i="21"/>
  <c r="V69" i="21"/>
  <c r="G70" i="21"/>
  <c r="M70" i="21" s="1"/>
  <c r="I70" i="21"/>
  <c r="K70" i="21"/>
  <c r="O70" i="21"/>
  <c r="Q70" i="21"/>
  <c r="V70" i="21"/>
  <c r="G71" i="21"/>
  <c r="I71" i="21"/>
  <c r="K71" i="21"/>
  <c r="M71" i="21"/>
  <c r="O71" i="21"/>
  <c r="Q71" i="21"/>
  <c r="V71" i="21"/>
  <c r="G72" i="21"/>
  <c r="M72" i="21" s="1"/>
  <c r="I72" i="21"/>
  <c r="K72" i="21"/>
  <c r="O72" i="21"/>
  <c r="Q72" i="21"/>
  <c r="V72" i="21"/>
  <c r="G73" i="21"/>
  <c r="M73" i="21" s="1"/>
  <c r="I73" i="21"/>
  <c r="K73" i="21"/>
  <c r="O73" i="21"/>
  <c r="Q73" i="21"/>
  <c r="V73" i="21"/>
  <c r="G74" i="21"/>
  <c r="I74" i="21"/>
  <c r="K74" i="21"/>
  <c r="M74" i="21"/>
  <c r="O74" i="21"/>
  <c r="Q74" i="21"/>
  <c r="V74" i="21"/>
  <c r="G75" i="21"/>
  <c r="I75" i="21"/>
  <c r="K75" i="21"/>
  <c r="M75" i="21"/>
  <c r="O75" i="21"/>
  <c r="Q75" i="21"/>
  <c r="V75" i="21"/>
  <c r="G76" i="21"/>
  <c r="I76" i="21"/>
  <c r="K76" i="21"/>
  <c r="M76" i="21"/>
  <c r="O76" i="21"/>
  <c r="Q76" i="21"/>
  <c r="V76" i="21"/>
  <c r="G77" i="21"/>
  <c r="M77" i="21" s="1"/>
  <c r="I77" i="21"/>
  <c r="K77" i="21"/>
  <c r="O77" i="21"/>
  <c r="Q77" i="21"/>
  <c r="V77" i="21"/>
  <c r="G78" i="21"/>
  <c r="M78" i="21" s="1"/>
  <c r="I78" i="21"/>
  <c r="K78" i="21"/>
  <c r="O78" i="21"/>
  <c r="Q78" i="21"/>
  <c r="V78" i="21"/>
  <c r="G79" i="21"/>
  <c r="I79" i="21"/>
  <c r="K79" i="21"/>
  <c r="M79" i="21"/>
  <c r="O79" i="21"/>
  <c r="Q79" i="21"/>
  <c r="V79" i="21"/>
  <c r="G80" i="21"/>
  <c r="M80" i="21" s="1"/>
  <c r="I80" i="21"/>
  <c r="K80" i="21"/>
  <c r="O80" i="21"/>
  <c r="Q80" i="21"/>
  <c r="V80" i="21"/>
  <c r="G81" i="21"/>
  <c r="M81" i="21" s="1"/>
  <c r="I81" i="21"/>
  <c r="K81" i="21"/>
  <c r="O81" i="21"/>
  <c r="Q81" i="21"/>
  <c r="V81" i="21"/>
  <c r="G82" i="21"/>
  <c r="I82" i="21"/>
  <c r="K82" i="21"/>
  <c r="M82" i="21"/>
  <c r="O82" i="21"/>
  <c r="Q82" i="21"/>
  <c r="V82" i="21"/>
  <c r="G83" i="21"/>
  <c r="I83" i="21"/>
  <c r="K83" i="21"/>
  <c r="M83" i="21"/>
  <c r="O83" i="21"/>
  <c r="Q83" i="21"/>
  <c r="V83" i="21"/>
  <c r="G84" i="21"/>
  <c r="I84" i="21"/>
  <c r="K84" i="21"/>
  <c r="M84" i="21"/>
  <c r="O84" i="21"/>
  <c r="Q84" i="21"/>
  <c r="V84" i="21"/>
  <c r="G85" i="21"/>
  <c r="M85" i="21" s="1"/>
  <c r="I85" i="21"/>
  <c r="K85" i="21"/>
  <c r="O85" i="21"/>
  <c r="Q85" i="21"/>
  <c r="V85" i="21"/>
  <c r="G87" i="21"/>
  <c r="I87" i="21"/>
  <c r="I86" i="21" s="1"/>
  <c r="K87" i="21"/>
  <c r="M87" i="21"/>
  <c r="O87" i="21"/>
  <c r="O86" i="21" s="1"/>
  <c r="Q87" i="21"/>
  <c r="V87" i="21"/>
  <c r="G89" i="21"/>
  <c r="G86" i="21" s="1"/>
  <c r="I89" i="21"/>
  <c r="K89" i="21"/>
  <c r="K86" i="21" s="1"/>
  <c r="O89" i="21"/>
  <c r="Q89" i="21"/>
  <c r="V89" i="21"/>
  <c r="G91" i="21"/>
  <c r="M91" i="21" s="1"/>
  <c r="I91" i="21"/>
  <c r="K91" i="21"/>
  <c r="O91" i="21"/>
  <c r="Q91" i="21"/>
  <c r="V91" i="21"/>
  <c r="G92" i="21"/>
  <c r="I92" i="21"/>
  <c r="K92" i="21"/>
  <c r="M92" i="21"/>
  <c r="O92" i="21"/>
  <c r="Q92" i="21"/>
  <c r="V92" i="21"/>
  <c r="G94" i="21"/>
  <c r="I94" i="21"/>
  <c r="K94" i="21"/>
  <c r="M94" i="21"/>
  <c r="O94" i="21"/>
  <c r="Q94" i="21"/>
  <c r="Q86" i="21" s="1"/>
  <c r="V94" i="21"/>
  <c r="G95" i="21"/>
  <c r="I95" i="21"/>
  <c r="K95" i="21"/>
  <c r="M95" i="21"/>
  <c r="O95" i="21"/>
  <c r="Q95" i="21"/>
  <c r="V95" i="21"/>
  <c r="G97" i="21"/>
  <c r="M97" i="21" s="1"/>
  <c r="I97" i="21"/>
  <c r="K97" i="21"/>
  <c r="O97" i="21"/>
  <c r="Q97" i="21"/>
  <c r="V97" i="21"/>
  <c r="G99" i="21"/>
  <c r="M99" i="21" s="1"/>
  <c r="I99" i="21"/>
  <c r="K99" i="21"/>
  <c r="O99" i="21"/>
  <c r="Q99" i="21"/>
  <c r="V99" i="21"/>
  <c r="V86" i="21" s="1"/>
  <c r="G101" i="21"/>
  <c r="I101" i="21"/>
  <c r="K101" i="21"/>
  <c r="M101" i="21"/>
  <c r="O101" i="21"/>
  <c r="Q101" i="21"/>
  <c r="V101" i="21"/>
  <c r="G103" i="21"/>
  <c r="M103" i="21" s="1"/>
  <c r="I103" i="21"/>
  <c r="K103" i="21"/>
  <c r="O103" i="21"/>
  <c r="Q103" i="21"/>
  <c r="V103" i="21"/>
  <c r="G105" i="21"/>
  <c r="M105" i="21" s="1"/>
  <c r="I105" i="21"/>
  <c r="K105" i="21"/>
  <c r="O105" i="21"/>
  <c r="Q105" i="21"/>
  <c r="V105" i="21"/>
  <c r="G106" i="21"/>
  <c r="I106" i="21"/>
  <c r="K106" i="21"/>
  <c r="M106" i="21"/>
  <c r="O106" i="21"/>
  <c r="Q106" i="21"/>
  <c r="V106" i="21"/>
  <c r="G108" i="21"/>
  <c r="I108" i="21"/>
  <c r="K108" i="21"/>
  <c r="M108" i="21"/>
  <c r="O108" i="21"/>
  <c r="Q108" i="21"/>
  <c r="V108" i="21"/>
  <c r="G110" i="21"/>
  <c r="I110" i="21"/>
  <c r="K110" i="21"/>
  <c r="M110" i="21"/>
  <c r="O110" i="21"/>
  <c r="Q110" i="21"/>
  <c r="V110" i="21"/>
  <c r="G112" i="21"/>
  <c r="M112" i="21" s="1"/>
  <c r="I112" i="21"/>
  <c r="K112" i="21"/>
  <c r="O112" i="21"/>
  <c r="Q112" i="21"/>
  <c r="V112" i="21"/>
  <c r="G114" i="21"/>
  <c r="K114" i="21"/>
  <c r="Q114" i="21"/>
  <c r="V114" i="21"/>
  <c r="G115" i="21"/>
  <c r="I115" i="21"/>
  <c r="I114" i="21" s="1"/>
  <c r="K115" i="21"/>
  <c r="M115" i="21"/>
  <c r="M114" i="21" s="1"/>
  <c r="O115" i="21"/>
  <c r="O114" i="21" s="1"/>
  <c r="Q115" i="21"/>
  <c r="V115" i="21"/>
  <c r="G116" i="21"/>
  <c r="G117" i="21"/>
  <c r="I117" i="21"/>
  <c r="I116" i="21" s="1"/>
  <c r="K117" i="21"/>
  <c r="M117" i="21"/>
  <c r="M116" i="21" s="1"/>
  <c r="O117" i="21"/>
  <c r="Q117" i="21"/>
  <c r="Q116" i="21" s="1"/>
  <c r="V117" i="21"/>
  <c r="V116" i="21" s="1"/>
  <c r="G118" i="21"/>
  <c r="I118" i="21"/>
  <c r="K118" i="21"/>
  <c r="K116" i="21" s="1"/>
  <c r="M118" i="21"/>
  <c r="O118" i="21"/>
  <c r="O116" i="21" s="1"/>
  <c r="Q118" i="21"/>
  <c r="V118" i="21"/>
  <c r="G119" i="21"/>
  <c r="I119" i="21"/>
  <c r="K119" i="21"/>
  <c r="M119" i="21"/>
  <c r="O119" i="21"/>
  <c r="Q119" i="21"/>
  <c r="V119" i="21"/>
  <c r="G121" i="21"/>
  <c r="M121" i="21" s="1"/>
  <c r="I121" i="21"/>
  <c r="I120" i="21" s="1"/>
  <c r="K121" i="21"/>
  <c r="K120" i="21" s="1"/>
  <c r="O121" i="21"/>
  <c r="Q121" i="21"/>
  <c r="Q120" i="21" s="1"/>
  <c r="V121" i="21"/>
  <c r="G122" i="21"/>
  <c r="G120" i="21" s="1"/>
  <c r="I122" i="21"/>
  <c r="K122" i="21"/>
  <c r="O122" i="21"/>
  <c r="Q122" i="21"/>
  <c r="V122" i="21"/>
  <c r="V120" i="21" s="1"/>
  <c r="G123" i="21"/>
  <c r="I123" i="21"/>
  <c r="K123" i="21"/>
  <c r="M123" i="21"/>
  <c r="O123" i="21"/>
  <c r="Q123" i="21"/>
  <c r="V123" i="21"/>
  <c r="G124" i="21"/>
  <c r="M124" i="21" s="1"/>
  <c r="I124" i="21"/>
  <c r="K124" i="21"/>
  <c r="O124" i="21"/>
  <c r="Q124" i="21"/>
  <c r="V124" i="21"/>
  <c r="G125" i="21"/>
  <c r="I125" i="21"/>
  <c r="K125" i="21"/>
  <c r="M125" i="21"/>
  <c r="O125" i="21"/>
  <c r="Q125" i="21"/>
  <c r="V125" i="21"/>
  <c r="G126" i="21"/>
  <c r="I126" i="21"/>
  <c r="K126" i="21"/>
  <c r="M126" i="21"/>
  <c r="O126" i="21"/>
  <c r="Q126" i="21"/>
  <c r="V126" i="21"/>
  <c r="G127" i="21"/>
  <c r="I127" i="21"/>
  <c r="K127" i="21"/>
  <c r="M127" i="21"/>
  <c r="O127" i="21"/>
  <c r="Q127" i="21"/>
  <c r="V127" i="21"/>
  <c r="G128" i="21"/>
  <c r="M128" i="21" s="1"/>
  <c r="I128" i="21"/>
  <c r="K128" i="21"/>
  <c r="O128" i="21"/>
  <c r="O120" i="21" s="1"/>
  <c r="Q128" i="21"/>
  <c r="V128" i="21"/>
  <c r="G129" i="21"/>
  <c r="M129" i="21" s="1"/>
  <c r="I129" i="21"/>
  <c r="K129" i="21"/>
  <c r="O129" i="21"/>
  <c r="Q129" i="21"/>
  <c r="V129" i="21"/>
  <c r="G130" i="21"/>
  <c r="M130" i="21" s="1"/>
  <c r="I130" i="21"/>
  <c r="K130" i="21"/>
  <c r="O130" i="21"/>
  <c r="Q130" i="21"/>
  <c r="V130" i="21"/>
  <c r="G131" i="21"/>
  <c r="I131" i="21"/>
  <c r="K131" i="21"/>
  <c r="M131" i="21"/>
  <c r="O131" i="21"/>
  <c r="Q131" i="21"/>
  <c r="V131" i="21"/>
  <c r="G132" i="21"/>
  <c r="M132" i="21" s="1"/>
  <c r="I132" i="21"/>
  <c r="K132" i="21"/>
  <c r="O132" i="21"/>
  <c r="Q132" i="21"/>
  <c r="V132" i="21"/>
  <c r="G133" i="21"/>
  <c r="M133" i="21" s="1"/>
  <c r="I133" i="21"/>
  <c r="K133" i="21"/>
  <c r="O133" i="21"/>
  <c r="Q133" i="21"/>
  <c r="V133" i="21"/>
  <c r="G134" i="21"/>
  <c r="I134" i="21"/>
  <c r="K134" i="21"/>
  <c r="M134" i="21"/>
  <c r="O134" i="21"/>
  <c r="Q134" i="21"/>
  <c r="V134" i="21"/>
  <c r="G135" i="21"/>
  <c r="I135" i="21"/>
  <c r="K135" i="21"/>
  <c r="M135" i="21"/>
  <c r="O135" i="21"/>
  <c r="Q135" i="21"/>
  <c r="V135" i="21"/>
  <c r="G136" i="21"/>
  <c r="M136" i="21" s="1"/>
  <c r="I136" i="21"/>
  <c r="K136" i="21"/>
  <c r="O136" i="21"/>
  <c r="Q136" i="21"/>
  <c r="V136" i="21"/>
  <c r="G137" i="21"/>
  <c r="M137" i="21" s="1"/>
  <c r="I137" i="21"/>
  <c r="K137" i="21"/>
  <c r="O137" i="21"/>
  <c r="Q137" i="21"/>
  <c r="V137" i="21"/>
  <c r="G138" i="21"/>
  <c r="M138" i="21" s="1"/>
  <c r="I138" i="21"/>
  <c r="K138" i="21"/>
  <c r="O138" i="21"/>
  <c r="Q138" i="21"/>
  <c r="V138" i="21"/>
  <c r="G139" i="21"/>
  <c r="I139" i="21"/>
  <c r="K139" i="21"/>
  <c r="M139" i="21"/>
  <c r="O139" i="21"/>
  <c r="Q139" i="21"/>
  <c r="V139" i="21"/>
  <c r="G140" i="21"/>
  <c r="M140" i="21" s="1"/>
  <c r="I140" i="21"/>
  <c r="K140" i="21"/>
  <c r="O140" i="21"/>
  <c r="Q140" i="21"/>
  <c r="V140" i="21"/>
  <c r="G141" i="21"/>
  <c r="M141" i="21" s="1"/>
  <c r="I141" i="21"/>
  <c r="K141" i="21"/>
  <c r="O141" i="21"/>
  <c r="Q141" i="21"/>
  <c r="V141" i="21"/>
  <c r="G142" i="21"/>
  <c r="I142" i="21"/>
  <c r="K142" i="21"/>
  <c r="M142" i="21"/>
  <c r="O142" i="21"/>
  <c r="Q142" i="21"/>
  <c r="V142" i="21"/>
  <c r="G143" i="21"/>
  <c r="I143" i="21"/>
  <c r="K143" i="21"/>
  <c r="M143" i="21"/>
  <c r="O143" i="21"/>
  <c r="Q143" i="21"/>
  <c r="V143" i="21"/>
  <c r="G144" i="21"/>
  <c r="O144" i="21"/>
  <c r="V144" i="21"/>
  <c r="G145" i="21"/>
  <c r="M145" i="21" s="1"/>
  <c r="M144" i="21" s="1"/>
  <c r="I145" i="21"/>
  <c r="I144" i="21" s="1"/>
  <c r="K145" i="21"/>
  <c r="K144" i="21" s="1"/>
  <c r="O145" i="21"/>
  <c r="Q145" i="21"/>
  <c r="Q144" i="21" s="1"/>
  <c r="V145" i="21"/>
  <c r="Q146" i="21"/>
  <c r="V146" i="21"/>
  <c r="G147" i="21"/>
  <c r="I147" i="21"/>
  <c r="I146" i="21" s="1"/>
  <c r="K147" i="21"/>
  <c r="M147" i="21"/>
  <c r="O147" i="21"/>
  <c r="O146" i="21" s="1"/>
  <c r="Q147" i="21"/>
  <c r="V147" i="21"/>
  <c r="G148" i="21"/>
  <c r="G146" i="21" s="1"/>
  <c r="I148" i="21"/>
  <c r="K148" i="21"/>
  <c r="K146" i="21" s="1"/>
  <c r="O148" i="21"/>
  <c r="Q148" i="21"/>
  <c r="V148" i="21"/>
  <c r="G150" i="21"/>
  <c r="I150" i="21"/>
  <c r="I149" i="21" s="1"/>
  <c r="K150" i="21"/>
  <c r="K149" i="21" s="1"/>
  <c r="M150" i="21"/>
  <c r="O150" i="21"/>
  <c r="O149" i="21" s="1"/>
  <c r="Q150" i="21"/>
  <c r="V150" i="21"/>
  <c r="V149" i="21" s="1"/>
  <c r="G151" i="21"/>
  <c r="I151" i="21"/>
  <c r="K151" i="21"/>
  <c r="M151" i="21"/>
  <c r="O151" i="21"/>
  <c r="Q151" i="21"/>
  <c r="Q149" i="21" s="1"/>
  <c r="V151" i="21"/>
  <c r="G153" i="21"/>
  <c r="I153" i="21"/>
  <c r="K153" i="21"/>
  <c r="M153" i="21"/>
  <c r="O153" i="21"/>
  <c r="Q153" i="21"/>
  <c r="V153" i="21"/>
  <c r="G154" i="21"/>
  <c r="M154" i="21" s="1"/>
  <c r="I154" i="21"/>
  <c r="K154" i="21"/>
  <c r="O154" i="21"/>
  <c r="Q154" i="21"/>
  <c r="V154" i="21"/>
  <c r="G155" i="21"/>
  <c r="M155" i="21" s="1"/>
  <c r="I155" i="21"/>
  <c r="K155" i="21"/>
  <c r="O155" i="21"/>
  <c r="Q155" i="21"/>
  <c r="V155" i="21"/>
  <c r="G156" i="21"/>
  <c r="I156" i="21"/>
  <c r="K156" i="21"/>
  <c r="M156" i="21"/>
  <c r="O156" i="21"/>
  <c r="Q156" i="21"/>
  <c r="V156" i="21"/>
  <c r="G157" i="21"/>
  <c r="G149" i="21" s="1"/>
  <c r="I157" i="21"/>
  <c r="K157" i="21"/>
  <c r="O157" i="21"/>
  <c r="Q157" i="21"/>
  <c r="V157" i="21"/>
  <c r="G158" i="21"/>
  <c r="M158" i="21" s="1"/>
  <c r="I158" i="21"/>
  <c r="K158" i="21"/>
  <c r="O158" i="21"/>
  <c r="Q158" i="21"/>
  <c r="V158" i="21"/>
  <c r="G159" i="21"/>
  <c r="I159" i="21"/>
  <c r="K159" i="21"/>
  <c r="M159" i="21"/>
  <c r="O159" i="21"/>
  <c r="Q159" i="21"/>
  <c r="V159" i="21"/>
  <c r="G160" i="21"/>
  <c r="I160" i="21"/>
  <c r="K160" i="21"/>
  <c r="M160" i="21"/>
  <c r="O160" i="21"/>
  <c r="Q160" i="21"/>
  <c r="V160" i="21"/>
  <c r="G161" i="21"/>
  <c r="I161" i="21"/>
  <c r="K161" i="21"/>
  <c r="M161" i="21"/>
  <c r="O161" i="21"/>
  <c r="Q161" i="21"/>
  <c r="V161" i="21"/>
  <c r="G162" i="21"/>
  <c r="M162" i="21" s="1"/>
  <c r="I162" i="21"/>
  <c r="K162" i="21"/>
  <c r="O162" i="21"/>
  <c r="Q162" i="21"/>
  <c r="V162" i="21"/>
  <c r="G163" i="21"/>
  <c r="M163" i="21" s="1"/>
  <c r="I163" i="21"/>
  <c r="K163" i="21"/>
  <c r="O163" i="21"/>
  <c r="Q163" i="21"/>
  <c r="V163" i="21"/>
  <c r="G164" i="21"/>
  <c r="I164" i="21"/>
  <c r="K164" i="21"/>
  <c r="M164" i="21"/>
  <c r="O164" i="21"/>
  <c r="Q164" i="21"/>
  <c r="V164" i="21"/>
  <c r="G165" i="21"/>
  <c r="M165" i="21" s="1"/>
  <c r="I165" i="21"/>
  <c r="K165" i="21"/>
  <c r="O165" i="21"/>
  <c r="Q165" i="21"/>
  <c r="V165" i="21"/>
  <c r="G166" i="21"/>
  <c r="M166" i="21" s="1"/>
  <c r="I166" i="21"/>
  <c r="K166" i="21"/>
  <c r="O166" i="21"/>
  <c r="Q166" i="21"/>
  <c r="V166" i="21"/>
  <c r="G167" i="21"/>
  <c r="I167" i="21"/>
  <c r="K167" i="21"/>
  <c r="M167" i="21"/>
  <c r="O167" i="21"/>
  <c r="Q167" i="21"/>
  <c r="V167" i="21"/>
  <c r="G168" i="21"/>
  <c r="I168" i="21"/>
  <c r="K168" i="21"/>
  <c r="M168" i="21"/>
  <c r="O168" i="21"/>
  <c r="Q168" i="21"/>
  <c r="V168" i="21"/>
  <c r="G169" i="21"/>
  <c r="I169" i="21"/>
  <c r="K169" i="21"/>
  <c r="M169" i="21"/>
  <c r="O169" i="21"/>
  <c r="Q169" i="21"/>
  <c r="V169" i="21"/>
  <c r="G170" i="21"/>
  <c r="M170" i="21" s="1"/>
  <c r="I170" i="21"/>
  <c r="K170" i="21"/>
  <c r="O170" i="21"/>
  <c r="Q170" i="21"/>
  <c r="V170" i="21"/>
  <c r="G171" i="21"/>
  <c r="M171" i="21" s="1"/>
  <c r="I171" i="21"/>
  <c r="K171" i="21"/>
  <c r="O171" i="21"/>
  <c r="Q171" i="21"/>
  <c r="V171" i="21"/>
  <c r="G172" i="21"/>
  <c r="I172" i="21"/>
  <c r="K172" i="21"/>
  <c r="M172" i="21"/>
  <c r="O172" i="21"/>
  <c r="Q172" i="21"/>
  <c r="V172" i="21"/>
  <c r="G173" i="21"/>
  <c r="M173" i="21" s="1"/>
  <c r="I173" i="21"/>
  <c r="K173" i="21"/>
  <c r="O173" i="21"/>
  <c r="Q173" i="21"/>
  <c r="V173" i="21"/>
  <c r="G174" i="21"/>
  <c r="M174" i="21" s="1"/>
  <c r="I174" i="21"/>
  <c r="K174" i="21"/>
  <c r="O174" i="21"/>
  <c r="Q174" i="21"/>
  <c r="V174" i="21"/>
  <c r="G175" i="21"/>
  <c r="I175" i="21"/>
  <c r="K175" i="21"/>
  <c r="M175" i="21"/>
  <c r="O175" i="21"/>
  <c r="Q175" i="21"/>
  <c r="V175" i="21"/>
  <c r="G176" i="21"/>
  <c r="I176" i="21"/>
  <c r="K176" i="21"/>
  <c r="M176" i="21"/>
  <c r="O176" i="21"/>
  <c r="Q176" i="21"/>
  <c r="V176" i="21"/>
  <c r="G177" i="21"/>
  <c r="I177" i="21"/>
  <c r="K177" i="21"/>
  <c r="M177" i="21"/>
  <c r="O177" i="21"/>
  <c r="Q177" i="21"/>
  <c r="V177" i="21"/>
  <c r="G178" i="21"/>
  <c r="M178" i="21" s="1"/>
  <c r="I178" i="21"/>
  <c r="K178" i="21"/>
  <c r="O178" i="21"/>
  <c r="Q178" i="21"/>
  <c r="V178" i="21"/>
  <c r="G179" i="21"/>
  <c r="M179" i="21" s="1"/>
  <c r="I179" i="21"/>
  <c r="K179" i="21"/>
  <c r="O179" i="21"/>
  <c r="Q179" i="21"/>
  <c r="V179" i="21"/>
  <c r="G180" i="21"/>
  <c r="I180" i="21"/>
  <c r="K180" i="21"/>
  <c r="M180" i="21"/>
  <c r="O180" i="21"/>
  <c r="Q180" i="21"/>
  <c r="V180" i="21"/>
  <c r="G181" i="21"/>
  <c r="M181" i="21" s="1"/>
  <c r="I181" i="21"/>
  <c r="K181" i="21"/>
  <c r="O181" i="21"/>
  <c r="Q181" i="21"/>
  <c r="V181" i="21"/>
  <c r="G182" i="21"/>
  <c r="M182" i="21" s="1"/>
  <c r="I182" i="21"/>
  <c r="K182" i="21"/>
  <c r="O182" i="21"/>
  <c r="Q182" i="21"/>
  <c r="V182" i="21"/>
  <c r="G183" i="21"/>
  <c r="I183" i="21"/>
  <c r="K183" i="21"/>
  <c r="M183" i="21"/>
  <c r="O183" i="21"/>
  <c r="Q183" i="21"/>
  <c r="V183" i="21"/>
  <c r="G184" i="21"/>
  <c r="I184" i="21"/>
  <c r="K184" i="21"/>
  <c r="M184" i="21"/>
  <c r="O184" i="21"/>
  <c r="Q184" i="21"/>
  <c r="V184" i="21"/>
  <c r="G185" i="21"/>
  <c r="I185" i="21"/>
  <c r="K185" i="21"/>
  <c r="M185" i="21"/>
  <c r="O185" i="21"/>
  <c r="Q185" i="21"/>
  <c r="V185" i="21"/>
  <c r="G186" i="21"/>
  <c r="M186" i="21" s="1"/>
  <c r="I186" i="21"/>
  <c r="K186" i="21"/>
  <c r="O186" i="21"/>
  <c r="Q186" i="21"/>
  <c r="V186" i="21"/>
  <c r="G187" i="21"/>
  <c r="M187" i="21" s="1"/>
  <c r="I187" i="21"/>
  <c r="K187" i="21"/>
  <c r="O187" i="21"/>
  <c r="Q187" i="21"/>
  <c r="V187" i="21"/>
  <c r="G188" i="21"/>
  <c r="I188" i="21"/>
  <c r="K188" i="21"/>
  <c r="M188" i="21"/>
  <c r="O188" i="21"/>
  <c r="Q188" i="21"/>
  <c r="V188" i="21"/>
  <c r="G189" i="21"/>
  <c r="M189" i="21" s="1"/>
  <c r="I189" i="21"/>
  <c r="K189" i="21"/>
  <c r="O189" i="21"/>
  <c r="Q189" i="21"/>
  <c r="V189" i="21"/>
  <c r="G190" i="21"/>
  <c r="M190" i="21" s="1"/>
  <c r="I190" i="21"/>
  <c r="K190" i="21"/>
  <c r="O190" i="21"/>
  <c r="Q190" i="21"/>
  <c r="V190" i="21"/>
  <c r="G191" i="21"/>
  <c r="I191" i="21"/>
  <c r="K191" i="21"/>
  <c r="M191" i="21"/>
  <c r="O191" i="21"/>
  <c r="Q191" i="21"/>
  <c r="V191" i="21"/>
  <c r="G192" i="21"/>
  <c r="I192" i="21"/>
  <c r="K192" i="21"/>
  <c r="M192" i="21"/>
  <c r="O192" i="21"/>
  <c r="Q192" i="21"/>
  <c r="V192" i="21"/>
  <c r="G193" i="21"/>
  <c r="I193" i="21"/>
  <c r="K193" i="21"/>
  <c r="M193" i="21"/>
  <c r="O193" i="21"/>
  <c r="Q193" i="21"/>
  <c r="V193" i="21"/>
  <c r="G194" i="21"/>
  <c r="I194" i="21"/>
  <c r="K194" i="21"/>
  <c r="M194" i="21"/>
  <c r="O194" i="21"/>
  <c r="Q194" i="21"/>
  <c r="V194" i="21"/>
  <c r="G195" i="21"/>
  <c r="M195" i="21" s="1"/>
  <c r="I195" i="21"/>
  <c r="K195" i="21"/>
  <c r="O195" i="21"/>
  <c r="Q195" i="21"/>
  <c r="V195" i="21"/>
  <c r="G196" i="21"/>
  <c r="I196" i="21"/>
  <c r="K196" i="21"/>
  <c r="M196" i="21"/>
  <c r="O196" i="21"/>
  <c r="Q196" i="21"/>
  <c r="V196" i="21"/>
  <c r="G197" i="21"/>
  <c r="M197" i="21" s="1"/>
  <c r="I197" i="21"/>
  <c r="K197" i="21"/>
  <c r="O197" i="21"/>
  <c r="Q197" i="21"/>
  <c r="V197" i="21"/>
  <c r="G198" i="21"/>
  <c r="M198" i="21" s="1"/>
  <c r="I198" i="21"/>
  <c r="K198" i="21"/>
  <c r="O198" i="21"/>
  <c r="Q198" i="21"/>
  <c r="V198" i="21"/>
  <c r="G199" i="21"/>
  <c r="M199" i="21" s="1"/>
  <c r="I199" i="21"/>
  <c r="K199" i="21"/>
  <c r="O199" i="21"/>
  <c r="Q199" i="21"/>
  <c r="V199" i="21"/>
  <c r="G200" i="21"/>
  <c r="I200" i="21"/>
  <c r="K200" i="21"/>
  <c r="M200" i="21"/>
  <c r="O200" i="21"/>
  <c r="Q200" i="21"/>
  <c r="V200" i="21"/>
  <c r="G201" i="21"/>
  <c r="I201" i="21"/>
  <c r="K201" i="21"/>
  <c r="M201" i="21"/>
  <c r="O201" i="21"/>
  <c r="Q201" i="21"/>
  <c r="V201" i="21"/>
  <c r="G202" i="21"/>
  <c r="I202" i="21"/>
  <c r="K202" i="21"/>
  <c r="M202" i="21"/>
  <c r="O202" i="21"/>
  <c r="Q202" i="21"/>
  <c r="V202" i="21"/>
  <c r="G203" i="21"/>
  <c r="M203" i="21" s="1"/>
  <c r="I203" i="21"/>
  <c r="K203" i="21"/>
  <c r="O203" i="21"/>
  <c r="Q203" i="21"/>
  <c r="V203" i="21"/>
  <c r="G204" i="21"/>
  <c r="I204" i="21"/>
  <c r="K204" i="21"/>
  <c r="M204" i="21"/>
  <c r="O204" i="21"/>
  <c r="Q204" i="21"/>
  <c r="V204" i="21"/>
  <c r="G205" i="21"/>
  <c r="M205" i="21" s="1"/>
  <c r="I205" i="21"/>
  <c r="K205" i="21"/>
  <c r="O205" i="21"/>
  <c r="Q205" i="21"/>
  <c r="V205" i="21"/>
  <c r="G206" i="21"/>
  <c r="M206" i="21" s="1"/>
  <c r="I206" i="21"/>
  <c r="K206" i="21"/>
  <c r="O206" i="21"/>
  <c r="Q206" i="21"/>
  <c r="V206" i="21"/>
  <c r="G207" i="21"/>
  <c r="M207" i="21" s="1"/>
  <c r="I207" i="21"/>
  <c r="K207" i="21"/>
  <c r="O207" i="21"/>
  <c r="Q207" i="21"/>
  <c r="V207" i="21"/>
  <c r="G208" i="21"/>
  <c r="I208" i="21"/>
  <c r="K208" i="21"/>
  <c r="M208" i="21"/>
  <c r="O208" i="21"/>
  <c r="Q208" i="21"/>
  <c r="V208" i="21"/>
  <c r="G209" i="21"/>
  <c r="I209" i="21"/>
  <c r="K209" i="21"/>
  <c r="M209" i="21"/>
  <c r="O209" i="21"/>
  <c r="Q209" i="21"/>
  <c r="V209" i="21"/>
  <c r="G210" i="21"/>
  <c r="I210" i="21"/>
  <c r="K210" i="21"/>
  <c r="M210" i="21"/>
  <c r="O210" i="21"/>
  <c r="Q210" i="21"/>
  <c r="V210" i="21"/>
  <c r="G211" i="21"/>
  <c r="I211" i="21"/>
  <c r="K211" i="21"/>
  <c r="M211" i="21"/>
  <c r="O211" i="21"/>
  <c r="Q211" i="21"/>
  <c r="V211" i="21"/>
  <c r="G212" i="21"/>
  <c r="I212" i="21"/>
  <c r="K212" i="21"/>
  <c r="M212" i="21"/>
  <c r="O212" i="21"/>
  <c r="Q212" i="21"/>
  <c r="V212" i="21"/>
  <c r="G213" i="21"/>
  <c r="M213" i="21" s="1"/>
  <c r="I213" i="21"/>
  <c r="K213" i="21"/>
  <c r="O213" i="21"/>
  <c r="Q213" i="21"/>
  <c r="V213" i="21"/>
  <c r="G214" i="21"/>
  <c r="M214" i="21" s="1"/>
  <c r="I214" i="21"/>
  <c r="K214" i="21"/>
  <c r="O214" i="21"/>
  <c r="Q214" i="21"/>
  <c r="V214" i="21"/>
  <c r="G215" i="21"/>
  <c r="M215" i="21" s="1"/>
  <c r="I215" i="21"/>
  <c r="K215" i="21"/>
  <c r="O215" i="21"/>
  <c r="Q215" i="21"/>
  <c r="V215" i="21"/>
  <c r="G216" i="21"/>
  <c r="I216" i="21"/>
  <c r="K216" i="21"/>
  <c r="M216" i="21"/>
  <c r="O216" i="21"/>
  <c r="Q216" i="21"/>
  <c r="V216" i="21"/>
  <c r="G217" i="21"/>
  <c r="I217" i="21"/>
  <c r="K217" i="21"/>
  <c r="M217" i="21"/>
  <c r="O217" i="21"/>
  <c r="Q217" i="21"/>
  <c r="V217" i="21"/>
  <c r="G218" i="21"/>
  <c r="I218" i="21"/>
  <c r="K218" i="21"/>
  <c r="M218" i="21"/>
  <c r="O218" i="21"/>
  <c r="Q218" i="21"/>
  <c r="V218" i="21"/>
  <c r="G219" i="21"/>
  <c r="I219" i="21"/>
  <c r="K219" i="21"/>
  <c r="M219" i="21"/>
  <c r="O219" i="21"/>
  <c r="Q219" i="21"/>
  <c r="V219" i="21"/>
  <c r="G220" i="21"/>
  <c r="M220" i="21" s="1"/>
  <c r="I220" i="21"/>
  <c r="K220" i="21"/>
  <c r="O220" i="21"/>
  <c r="Q220" i="21"/>
  <c r="V220" i="21"/>
  <c r="G221" i="21"/>
  <c r="M221" i="21" s="1"/>
  <c r="I221" i="21"/>
  <c r="K221" i="21"/>
  <c r="O221" i="21"/>
  <c r="Q221" i="21"/>
  <c r="V221" i="21"/>
  <c r="G222" i="21"/>
  <c r="M222" i="21" s="1"/>
  <c r="I222" i="21"/>
  <c r="K222" i="21"/>
  <c r="O222" i="21"/>
  <c r="Q222" i="21"/>
  <c r="V222" i="21"/>
  <c r="G223" i="21"/>
  <c r="M223" i="21" s="1"/>
  <c r="I223" i="21"/>
  <c r="K223" i="21"/>
  <c r="O223" i="21"/>
  <c r="Q223" i="21"/>
  <c r="V223" i="21"/>
  <c r="G224" i="21"/>
  <c r="I224" i="21"/>
  <c r="K224" i="21"/>
  <c r="M224" i="21"/>
  <c r="O224" i="21"/>
  <c r="Q224" i="21"/>
  <c r="V224" i="21"/>
  <c r="G225" i="21"/>
  <c r="I225" i="21"/>
  <c r="K225" i="21"/>
  <c r="M225" i="21"/>
  <c r="O225" i="21"/>
  <c r="Q225" i="21"/>
  <c r="V225" i="21"/>
  <c r="G226" i="21"/>
  <c r="M226" i="21" s="1"/>
  <c r="I226" i="21"/>
  <c r="K226" i="21"/>
  <c r="O226" i="21"/>
  <c r="Q226" i="21"/>
  <c r="V226" i="21"/>
  <c r="G227" i="21"/>
  <c r="I227" i="21"/>
  <c r="K227" i="21"/>
  <c r="M227" i="21"/>
  <c r="O227" i="21"/>
  <c r="Q227" i="21"/>
  <c r="V227" i="21"/>
  <c r="G228" i="21"/>
  <c r="M228" i="21" s="1"/>
  <c r="I228" i="21"/>
  <c r="K228" i="21"/>
  <c r="O228" i="21"/>
  <c r="Q228" i="21"/>
  <c r="V228" i="21"/>
  <c r="G230" i="21"/>
  <c r="M230" i="21" s="1"/>
  <c r="I230" i="21"/>
  <c r="I229" i="21" s="1"/>
  <c r="K230" i="21"/>
  <c r="K229" i="21" s="1"/>
  <c r="O230" i="21"/>
  <c r="O229" i="21" s="1"/>
  <c r="Q230" i="21"/>
  <c r="Q229" i="21" s="1"/>
  <c r="V230" i="21"/>
  <c r="V229" i="21" s="1"/>
  <c r="G231" i="21"/>
  <c r="M231" i="21" s="1"/>
  <c r="I231" i="21"/>
  <c r="K231" i="21"/>
  <c r="O231" i="21"/>
  <c r="Q231" i="21"/>
  <c r="V231" i="21"/>
  <c r="G232" i="21"/>
  <c r="I232" i="21"/>
  <c r="K232" i="21"/>
  <c r="M232" i="21"/>
  <c r="O232" i="21"/>
  <c r="Q232" i="21"/>
  <c r="V232" i="21"/>
  <c r="G233" i="21"/>
  <c r="I233" i="21"/>
  <c r="K233" i="21"/>
  <c r="M233" i="21"/>
  <c r="O233" i="21"/>
  <c r="Q233" i="21"/>
  <c r="V233" i="21"/>
  <c r="G234" i="21"/>
  <c r="I234" i="21"/>
  <c r="K234" i="21"/>
  <c r="M234" i="21"/>
  <c r="O234" i="21"/>
  <c r="Q234" i="21"/>
  <c r="V234" i="21"/>
  <c r="G235" i="21"/>
  <c r="I235" i="21"/>
  <c r="K235" i="21"/>
  <c r="M235" i="21"/>
  <c r="O235" i="21"/>
  <c r="Q235" i="21"/>
  <c r="V235" i="21"/>
  <c r="G236" i="21"/>
  <c r="M236" i="21" s="1"/>
  <c r="I236" i="21"/>
  <c r="K236" i="21"/>
  <c r="O236" i="21"/>
  <c r="Q236" i="21"/>
  <c r="V236" i="21"/>
  <c r="G237" i="21"/>
  <c r="G229" i="21" s="1"/>
  <c r="I237" i="21"/>
  <c r="K237" i="21"/>
  <c r="O237" i="21"/>
  <c r="Q237" i="21"/>
  <c r="V237" i="21"/>
  <c r="G238" i="21"/>
  <c r="M238" i="21" s="1"/>
  <c r="I238" i="21"/>
  <c r="K238" i="21"/>
  <c r="O238" i="21"/>
  <c r="Q238" i="21"/>
  <c r="V238" i="21"/>
  <c r="G239" i="21"/>
  <c r="M239" i="21" s="1"/>
  <c r="I239" i="21"/>
  <c r="K239" i="21"/>
  <c r="O239" i="21"/>
  <c r="Q239" i="21"/>
  <c r="V239" i="21"/>
  <c r="G240" i="21"/>
  <c r="I240" i="21"/>
  <c r="K240" i="21"/>
  <c r="M240" i="21"/>
  <c r="O240" i="21"/>
  <c r="Q240" i="21"/>
  <c r="V240" i="21"/>
  <c r="G241" i="21"/>
  <c r="I241" i="21"/>
  <c r="K241" i="21"/>
  <c r="M241" i="21"/>
  <c r="O241" i="21"/>
  <c r="Q241" i="21"/>
  <c r="V241" i="21"/>
  <c r="G242" i="21"/>
  <c r="I242" i="21"/>
  <c r="K242" i="21"/>
  <c r="M242" i="21"/>
  <c r="O242" i="21"/>
  <c r="Q242" i="21"/>
  <c r="V242" i="21"/>
  <c r="G243" i="21"/>
  <c r="I243" i="21"/>
  <c r="K243" i="21"/>
  <c r="M243" i="21"/>
  <c r="O243" i="21"/>
  <c r="Q243" i="21"/>
  <c r="V243" i="21"/>
  <c r="G244" i="21"/>
  <c r="M244" i="21" s="1"/>
  <c r="I244" i="21"/>
  <c r="K244" i="21"/>
  <c r="O244" i="21"/>
  <c r="Q244" i="21"/>
  <c r="V244" i="21"/>
  <c r="G245" i="21"/>
  <c r="M245" i="21" s="1"/>
  <c r="I245" i="21"/>
  <c r="K245" i="21"/>
  <c r="O245" i="21"/>
  <c r="Q245" i="21"/>
  <c r="V245" i="21"/>
  <c r="G246" i="21"/>
  <c r="M246" i="21" s="1"/>
  <c r="I246" i="21"/>
  <c r="K246" i="21"/>
  <c r="O246" i="21"/>
  <c r="Q246" i="21"/>
  <c r="V246" i="21"/>
  <c r="G247" i="21"/>
  <c r="M247" i="21" s="1"/>
  <c r="I247" i="21"/>
  <c r="K247" i="21"/>
  <c r="O247" i="21"/>
  <c r="Q247" i="21"/>
  <c r="V247" i="21"/>
  <c r="G248" i="21"/>
  <c r="K248" i="21"/>
  <c r="M248" i="21"/>
  <c r="G249" i="21"/>
  <c r="I249" i="21"/>
  <c r="I248" i="21" s="1"/>
  <c r="K249" i="21"/>
  <c r="M249" i="21"/>
  <c r="O249" i="21"/>
  <c r="O248" i="21" s="1"/>
  <c r="Q249" i="21"/>
  <c r="Q248" i="21" s="1"/>
  <c r="V249" i="21"/>
  <c r="V248" i="21" s="1"/>
  <c r="AE251" i="21"/>
  <c r="AF251" i="21"/>
  <c r="G33" i="20"/>
  <c r="G9" i="20"/>
  <c r="M9" i="20" s="1"/>
  <c r="I9" i="20"/>
  <c r="I8" i="20" s="1"/>
  <c r="K9" i="20"/>
  <c r="K8" i="20" s="1"/>
  <c r="O9" i="20"/>
  <c r="O8" i="20" s="1"/>
  <c r="Q9" i="20"/>
  <c r="Q8" i="20" s="1"/>
  <c r="V9" i="20"/>
  <c r="V8" i="20" s="1"/>
  <c r="G10" i="20"/>
  <c r="M10" i="20" s="1"/>
  <c r="I10" i="20"/>
  <c r="K10" i="20"/>
  <c r="O10" i="20"/>
  <c r="Q10" i="20"/>
  <c r="V10" i="20"/>
  <c r="G11" i="20"/>
  <c r="I11" i="20"/>
  <c r="K11" i="20"/>
  <c r="M11" i="20"/>
  <c r="O11" i="20"/>
  <c r="Q11" i="20"/>
  <c r="V11" i="20"/>
  <c r="G12" i="20"/>
  <c r="I12" i="20"/>
  <c r="K12" i="20"/>
  <c r="M12" i="20"/>
  <c r="O12" i="20"/>
  <c r="Q12" i="20"/>
  <c r="V12" i="20"/>
  <c r="G13" i="20"/>
  <c r="I13" i="20"/>
  <c r="K13" i="20"/>
  <c r="M13" i="20"/>
  <c r="O13" i="20"/>
  <c r="Q13" i="20"/>
  <c r="V13" i="20"/>
  <c r="G14" i="20"/>
  <c r="I14" i="20"/>
  <c r="K14" i="20"/>
  <c r="M14" i="20"/>
  <c r="O14" i="20"/>
  <c r="Q14" i="20"/>
  <c r="V14" i="20"/>
  <c r="G15" i="20"/>
  <c r="I15" i="20"/>
  <c r="K15" i="20"/>
  <c r="M15" i="20"/>
  <c r="O15" i="20"/>
  <c r="Q15" i="20"/>
  <c r="V15" i="20"/>
  <c r="G16" i="20"/>
  <c r="G8" i="20" s="1"/>
  <c r="I16" i="20"/>
  <c r="K16" i="20"/>
  <c r="O16" i="20"/>
  <c r="Q16" i="20"/>
  <c r="V16" i="20"/>
  <c r="G17" i="20"/>
  <c r="M17" i="20" s="1"/>
  <c r="I17" i="20"/>
  <c r="K17" i="20"/>
  <c r="O17" i="20"/>
  <c r="Q17" i="20"/>
  <c r="V17" i="20"/>
  <c r="G18" i="20"/>
  <c r="M18" i="20" s="1"/>
  <c r="I18" i="20"/>
  <c r="K18" i="20"/>
  <c r="O18" i="20"/>
  <c r="Q18" i="20"/>
  <c r="V18" i="20"/>
  <c r="G20" i="20"/>
  <c r="I20" i="20"/>
  <c r="I19" i="20" s="1"/>
  <c r="K20" i="20"/>
  <c r="M20" i="20"/>
  <c r="O20" i="20"/>
  <c r="O19" i="20" s="1"/>
  <c r="Q20" i="20"/>
  <c r="Q19" i="20" s="1"/>
  <c r="V20" i="20"/>
  <c r="V19" i="20" s="1"/>
  <c r="G21" i="20"/>
  <c r="I21" i="20"/>
  <c r="K21" i="20"/>
  <c r="K19" i="20" s="1"/>
  <c r="M21" i="20"/>
  <c r="O21" i="20"/>
  <c r="Q21" i="20"/>
  <c r="V21" i="20"/>
  <c r="G22" i="20"/>
  <c r="I22" i="20"/>
  <c r="K22" i="20"/>
  <c r="M22" i="20"/>
  <c r="O22" i="20"/>
  <c r="Q22" i="20"/>
  <c r="V22" i="20"/>
  <c r="G23" i="20"/>
  <c r="I23" i="20"/>
  <c r="K23" i="20"/>
  <c r="M23" i="20"/>
  <c r="O23" i="20"/>
  <c r="Q23" i="20"/>
  <c r="V23" i="20"/>
  <c r="G24" i="20"/>
  <c r="M24" i="20" s="1"/>
  <c r="M19" i="20" s="1"/>
  <c r="I24" i="20"/>
  <c r="K24" i="20"/>
  <c r="O24" i="20"/>
  <c r="Q24" i="20"/>
  <c r="V24" i="20"/>
  <c r="G25" i="20"/>
  <c r="M25" i="20" s="1"/>
  <c r="I25" i="20"/>
  <c r="K25" i="20"/>
  <c r="O25" i="20"/>
  <c r="Q25" i="20"/>
  <c r="V25" i="20"/>
  <c r="G26" i="20"/>
  <c r="M26" i="20" s="1"/>
  <c r="I26" i="20"/>
  <c r="K26" i="20"/>
  <c r="O26" i="20"/>
  <c r="Q26" i="20"/>
  <c r="V26" i="20"/>
  <c r="G27" i="20"/>
  <c r="I27" i="20"/>
  <c r="K27" i="20"/>
  <c r="M27" i="20"/>
  <c r="O27" i="20"/>
  <c r="Q27" i="20"/>
  <c r="V27" i="20"/>
  <c r="G28" i="20"/>
  <c r="I28" i="20"/>
  <c r="K28" i="20"/>
  <c r="M28" i="20"/>
  <c r="O28" i="20"/>
  <c r="Q28" i="20"/>
  <c r="V28" i="20"/>
  <c r="G29" i="20"/>
  <c r="I29" i="20"/>
  <c r="K29" i="20"/>
  <c r="M29" i="20"/>
  <c r="O29" i="20"/>
  <c r="Q29" i="20"/>
  <c r="V29" i="20"/>
  <c r="G30" i="20"/>
  <c r="I30" i="20"/>
  <c r="K30" i="20"/>
  <c r="M30" i="20"/>
  <c r="O30" i="20"/>
  <c r="Q30" i="20"/>
  <c r="V30" i="20"/>
  <c r="G31" i="20"/>
  <c r="I31" i="20"/>
  <c r="K31" i="20"/>
  <c r="M31" i="20"/>
  <c r="O31" i="20"/>
  <c r="Q31" i="20"/>
  <c r="V31" i="20"/>
  <c r="AE33" i="20"/>
  <c r="G51" i="19"/>
  <c r="G9" i="19"/>
  <c r="M9" i="19" s="1"/>
  <c r="I9" i="19"/>
  <c r="I8" i="19" s="1"/>
  <c r="K9" i="19"/>
  <c r="K8" i="19" s="1"/>
  <c r="O9" i="19"/>
  <c r="O8" i="19" s="1"/>
  <c r="Q9" i="19"/>
  <c r="Q8" i="19" s="1"/>
  <c r="V9" i="19"/>
  <c r="G11" i="19"/>
  <c r="M11" i="19" s="1"/>
  <c r="I11" i="19"/>
  <c r="K11" i="19"/>
  <c r="O11" i="19"/>
  <c r="Q11" i="19"/>
  <c r="V11" i="19"/>
  <c r="G12" i="19"/>
  <c r="I12" i="19"/>
  <c r="K12" i="19"/>
  <c r="M12" i="19"/>
  <c r="O12" i="19"/>
  <c r="Q12" i="19"/>
  <c r="V12" i="19"/>
  <c r="G13" i="19"/>
  <c r="I13" i="19"/>
  <c r="K13" i="19"/>
  <c r="M13" i="19"/>
  <c r="O13" i="19"/>
  <c r="Q13" i="19"/>
  <c r="V13" i="19"/>
  <c r="G14" i="19"/>
  <c r="I14" i="19"/>
  <c r="K14" i="19"/>
  <c r="M14" i="19"/>
  <c r="O14" i="19"/>
  <c r="Q14" i="19"/>
  <c r="V14" i="19"/>
  <c r="V8" i="19" s="1"/>
  <c r="G15" i="19"/>
  <c r="M15" i="19" s="1"/>
  <c r="I15" i="19"/>
  <c r="K15" i="19"/>
  <c r="O15" i="19"/>
  <c r="Q15" i="19"/>
  <c r="V15" i="19"/>
  <c r="G16" i="19"/>
  <c r="I16" i="19"/>
  <c r="K16" i="19"/>
  <c r="M16" i="19"/>
  <c r="O16" i="19"/>
  <c r="Q16" i="19"/>
  <c r="V16" i="19"/>
  <c r="G17" i="19"/>
  <c r="G8" i="19" s="1"/>
  <c r="I17" i="19"/>
  <c r="K17" i="19"/>
  <c r="O17" i="19"/>
  <c r="Q17" i="19"/>
  <c r="V17" i="19"/>
  <c r="G18" i="19"/>
  <c r="M18" i="19" s="1"/>
  <c r="I18" i="19"/>
  <c r="K18" i="19"/>
  <c r="O18" i="19"/>
  <c r="Q18" i="19"/>
  <c r="V18" i="19"/>
  <c r="G19" i="19"/>
  <c r="M19" i="19" s="1"/>
  <c r="I19" i="19"/>
  <c r="K19" i="19"/>
  <c r="O19" i="19"/>
  <c r="Q19" i="19"/>
  <c r="V19" i="19"/>
  <c r="G20" i="19"/>
  <c r="I20" i="19"/>
  <c r="K20" i="19"/>
  <c r="M20" i="19"/>
  <c r="O20" i="19"/>
  <c r="Q20" i="19"/>
  <c r="V20" i="19"/>
  <c r="G21" i="19"/>
  <c r="I21" i="19"/>
  <c r="K21" i="19"/>
  <c r="M21" i="19"/>
  <c r="O21" i="19"/>
  <c r="Q21" i="19"/>
  <c r="V21" i="19"/>
  <c r="G22" i="19"/>
  <c r="I22" i="19"/>
  <c r="K22" i="19"/>
  <c r="M22" i="19"/>
  <c r="O22" i="19"/>
  <c r="Q22" i="19"/>
  <c r="V22" i="19"/>
  <c r="G23" i="19"/>
  <c r="I23" i="19"/>
  <c r="K23" i="19"/>
  <c r="M23" i="19"/>
  <c r="O23" i="19"/>
  <c r="Q23" i="19"/>
  <c r="V23" i="19"/>
  <c r="G24" i="19"/>
  <c r="I24" i="19"/>
  <c r="K24" i="19"/>
  <c r="M24" i="19"/>
  <c r="O24" i="19"/>
  <c r="Q24" i="19"/>
  <c r="V24" i="19"/>
  <c r="G25" i="19"/>
  <c r="M25" i="19" s="1"/>
  <c r="I25" i="19"/>
  <c r="K25" i="19"/>
  <c r="O25" i="19"/>
  <c r="Q25" i="19"/>
  <c r="V25" i="19"/>
  <c r="G27" i="19"/>
  <c r="M27" i="19" s="1"/>
  <c r="I27" i="19"/>
  <c r="I26" i="19" s="1"/>
  <c r="K27" i="19"/>
  <c r="K26" i="19" s="1"/>
  <c r="O27" i="19"/>
  <c r="O26" i="19" s="1"/>
  <c r="Q27" i="19"/>
  <c r="Q26" i="19" s="1"/>
  <c r="V27" i="19"/>
  <c r="V26" i="19" s="1"/>
  <c r="G28" i="19"/>
  <c r="I28" i="19"/>
  <c r="K28" i="19"/>
  <c r="M28" i="19"/>
  <c r="O28" i="19"/>
  <c r="Q28" i="19"/>
  <c r="V28" i="19"/>
  <c r="G29" i="19"/>
  <c r="I29" i="19"/>
  <c r="K29" i="19"/>
  <c r="M29" i="19"/>
  <c r="O29" i="19"/>
  <c r="Q29" i="19"/>
  <c r="V29" i="19"/>
  <c r="G30" i="19"/>
  <c r="I30" i="19"/>
  <c r="K30" i="19"/>
  <c r="M30" i="19"/>
  <c r="O30" i="19"/>
  <c r="Q30" i="19"/>
  <c r="V30" i="19"/>
  <c r="G31" i="19"/>
  <c r="I31" i="19"/>
  <c r="K31" i="19"/>
  <c r="M31" i="19"/>
  <c r="O31" i="19"/>
  <c r="Q31" i="19"/>
  <c r="V31" i="19"/>
  <c r="G32" i="19"/>
  <c r="I32" i="19"/>
  <c r="K32" i="19"/>
  <c r="M32" i="19"/>
  <c r="O32" i="19"/>
  <c r="Q32" i="19"/>
  <c r="V32" i="19"/>
  <c r="G33" i="19"/>
  <c r="M33" i="19" s="1"/>
  <c r="I33" i="19"/>
  <c r="K33" i="19"/>
  <c r="O33" i="19"/>
  <c r="Q33" i="19"/>
  <c r="V33" i="19"/>
  <c r="G34" i="19"/>
  <c r="M34" i="19" s="1"/>
  <c r="I34" i="19"/>
  <c r="K34" i="19"/>
  <c r="O34" i="19"/>
  <c r="Q34" i="19"/>
  <c r="V34" i="19"/>
  <c r="G35" i="19"/>
  <c r="M35" i="19" s="1"/>
  <c r="I35" i="19"/>
  <c r="K35" i="19"/>
  <c r="O35" i="19"/>
  <c r="Q35" i="19"/>
  <c r="V35" i="19"/>
  <c r="G36" i="19"/>
  <c r="I36" i="19"/>
  <c r="K36" i="19"/>
  <c r="M36" i="19"/>
  <c r="O36" i="19"/>
  <c r="Q36" i="19"/>
  <c r="V36" i="19"/>
  <c r="G37" i="19"/>
  <c r="I37" i="19"/>
  <c r="K37" i="19"/>
  <c r="M37" i="19"/>
  <c r="O37" i="19"/>
  <c r="Q37" i="19"/>
  <c r="V37" i="19"/>
  <c r="G38" i="19"/>
  <c r="I38" i="19"/>
  <c r="K38" i="19"/>
  <c r="M38" i="19"/>
  <c r="O38" i="19"/>
  <c r="Q38" i="19"/>
  <c r="V38" i="19"/>
  <c r="G39" i="19"/>
  <c r="I39" i="19"/>
  <c r="K39" i="19"/>
  <c r="M39" i="19"/>
  <c r="O39" i="19"/>
  <c r="Q39" i="19"/>
  <c r="V39" i="19"/>
  <c r="G40" i="19"/>
  <c r="I40" i="19"/>
  <c r="K40" i="19"/>
  <c r="M40" i="19"/>
  <c r="O40" i="19"/>
  <c r="Q40" i="19"/>
  <c r="V40" i="19"/>
  <c r="G41" i="19"/>
  <c r="M41" i="19" s="1"/>
  <c r="I41" i="19"/>
  <c r="K41" i="19"/>
  <c r="O41" i="19"/>
  <c r="Q41" i="19"/>
  <c r="V41" i="19"/>
  <c r="G42" i="19"/>
  <c r="M42" i="19" s="1"/>
  <c r="I42" i="19"/>
  <c r="K42" i="19"/>
  <c r="O42" i="19"/>
  <c r="Q42" i="19"/>
  <c r="V42" i="19"/>
  <c r="G43" i="19"/>
  <c r="M43" i="19" s="1"/>
  <c r="I43" i="19"/>
  <c r="K43" i="19"/>
  <c r="O43" i="19"/>
  <c r="Q43" i="19"/>
  <c r="V43" i="19"/>
  <c r="G44" i="19"/>
  <c r="I44" i="19"/>
  <c r="K44" i="19"/>
  <c r="M44" i="19"/>
  <c r="O44" i="19"/>
  <c r="Q44" i="19"/>
  <c r="V44" i="19"/>
  <c r="G45" i="19"/>
  <c r="I45" i="19"/>
  <c r="K45" i="19"/>
  <c r="M45" i="19"/>
  <c r="O45" i="19"/>
  <c r="Q45" i="19"/>
  <c r="V45" i="19"/>
  <c r="G46" i="19"/>
  <c r="I46" i="19"/>
  <c r="K46" i="19"/>
  <c r="M46" i="19"/>
  <c r="O46" i="19"/>
  <c r="Q46" i="19"/>
  <c r="V46" i="19"/>
  <c r="G47" i="19"/>
  <c r="M47" i="19" s="1"/>
  <c r="I47" i="19"/>
  <c r="K47" i="19"/>
  <c r="O47" i="19"/>
  <c r="Q47" i="19"/>
  <c r="V47" i="19"/>
  <c r="G48" i="19"/>
  <c r="I48" i="19"/>
  <c r="K48" i="19"/>
  <c r="M48" i="19"/>
  <c r="O48" i="19"/>
  <c r="Q48" i="19"/>
  <c r="V48" i="19"/>
  <c r="G49" i="19"/>
  <c r="M49" i="19" s="1"/>
  <c r="I49" i="19"/>
  <c r="K49" i="19"/>
  <c r="O49" i="19"/>
  <c r="Q49" i="19"/>
  <c r="V49" i="19"/>
  <c r="AE51" i="19"/>
  <c r="AF51" i="19"/>
  <c r="G51" i="18"/>
  <c r="G9" i="18"/>
  <c r="G8" i="18" s="1"/>
  <c r="I9" i="18"/>
  <c r="I8" i="18" s="1"/>
  <c r="K9" i="18"/>
  <c r="K8" i="18" s="1"/>
  <c r="O9" i="18"/>
  <c r="Q9" i="18"/>
  <c r="Q8" i="18" s="1"/>
  <c r="V9" i="18"/>
  <c r="G10" i="18"/>
  <c r="M10" i="18" s="1"/>
  <c r="I10" i="18"/>
  <c r="K10" i="18"/>
  <c r="O10" i="18"/>
  <c r="Q10" i="18"/>
  <c r="V10" i="18"/>
  <c r="V8" i="18" s="1"/>
  <c r="G11" i="18"/>
  <c r="I11" i="18"/>
  <c r="K11" i="18"/>
  <c r="M11" i="18"/>
  <c r="O11" i="18"/>
  <c r="Q11" i="18"/>
  <c r="V11" i="18"/>
  <c r="G12" i="18"/>
  <c r="M12" i="18" s="1"/>
  <c r="I12" i="18"/>
  <c r="K12" i="18"/>
  <c r="O12" i="18"/>
  <c r="Q12" i="18"/>
  <c r="V12" i="18"/>
  <c r="G13" i="18"/>
  <c r="I13" i="18"/>
  <c r="K13" i="18"/>
  <c r="M13" i="18"/>
  <c r="O13" i="18"/>
  <c r="O8" i="18" s="1"/>
  <c r="Q13" i="18"/>
  <c r="V13" i="18"/>
  <c r="G14" i="18"/>
  <c r="M14" i="18" s="1"/>
  <c r="I14" i="18"/>
  <c r="K14" i="18"/>
  <c r="O14" i="18"/>
  <c r="Q14" i="18"/>
  <c r="V14" i="18"/>
  <c r="G15" i="18"/>
  <c r="I15" i="18"/>
  <c r="K15" i="18"/>
  <c r="M15" i="18"/>
  <c r="O15" i="18"/>
  <c r="Q15" i="18"/>
  <c r="V15" i="18"/>
  <c r="G16" i="18"/>
  <c r="M16" i="18" s="1"/>
  <c r="I16" i="18"/>
  <c r="K16" i="18"/>
  <c r="O16" i="18"/>
  <c r="Q16" i="18"/>
  <c r="V16" i="18"/>
  <c r="G17" i="18"/>
  <c r="M17" i="18" s="1"/>
  <c r="I17" i="18"/>
  <c r="K17" i="18"/>
  <c r="O17" i="18"/>
  <c r="Q17" i="18"/>
  <c r="V17" i="18"/>
  <c r="G18" i="18"/>
  <c r="M18" i="18" s="1"/>
  <c r="I18" i="18"/>
  <c r="K18" i="18"/>
  <c r="O18" i="18"/>
  <c r="Q18" i="18"/>
  <c r="V18" i="18"/>
  <c r="G19" i="18"/>
  <c r="I19" i="18"/>
  <c r="K19" i="18"/>
  <c r="M19" i="18"/>
  <c r="O19" i="18"/>
  <c r="Q19" i="18"/>
  <c r="V19" i="18"/>
  <c r="G20" i="18"/>
  <c r="I20" i="18"/>
  <c r="K20" i="18"/>
  <c r="M20" i="18"/>
  <c r="O20" i="18"/>
  <c r="Q20" i="18"/>
  <c r="V20" i="18"/>
  <c r="G21" i="18"/>
  <c r="I21" i="18"/>
  <c r="K21" i="18"/>
  <c r="M21" i="18"/>
  <c r="O21" i="18"/>
  <c r="Q21" i="18"/>
  <c r="V21" i="18"/>
  <c r="G22" i="18"/>
  <c r="I22" i="18"/>
  <c r="K22" i="18"/>
  <c r="M22" i="18"/>
  <c r="O22" i="18"/>
  <c r="Q22" i="18"/>
  <c r="V22" i="18"/>
  <c r="G23" i="18"/>
  <c r="I23" i="18"/>
  <c r="K23" i="18"/>
  <c r="M23" i="18"/>
  <c r="O23" i="18"/>
  <c r="Q23" i="18"/>
  <c r="V23" i="18"/>
  <c r="G24" i="18"/>
  <c r="M24" i="18" s="1"/>
  <c r="I24" i="18"/>
  <c r="K24" i="18"/>
  <c r="O24" i="18"/>
  <c r="Q24" i="18"/>
  <c r="V24" i="18"/>
  <c r="G25" i="18"/>
  <c r="M25" i="18" s="1"/>
  <c r="I25" i="18"/>
  <c r="K25" i="18"/>
  <c r="O25" i="18"/>
  <c r="Q25" i="18"/>
  <c r="V25" i="18"/>
  <c r="G26" i="18"/>
  <c r="M26" i="18" s="1"/>
  <c r="I26" i="18"/>
  <c r="K26" i="18"/>
  <c r="O26" i="18"/>
  <c r="Q26" i="18"/>
  <c r="V26" i="18"/>
  <c r="G27" i="18"/>
  <c r="I27" i="18"/>
  <c r="K27" i="18"/>
  <c r="M27" i="18"/>
  <c r="O27" i="18"/>
  <c r="Q27" i="18"/>
  <c r="V27" i="18"/>
  <c r="G28" i="18"/>
  <c r="I28" i="18"/>
  <c r="K28" i="18"/>
  <c r="M28" i="18"/>
  <c r="O28" i="18"/>
  <c r="Q28" i="18"/>
  <c r="V28" i="18"/>
  <c r="G29" i="18"/>
  <c r="I29" i="18"/>
  <c r="K29" i="18"/>
  <c r="M29" i="18"/>
  <c r="O29" i="18"/>
  <c r="Q29" i="18"/>
  <c r="V29" i="18"/>
  <c r="G30" i="18"/>
  <c r="M30" i="18" s="1"/>
  <c r="I30" i="18"/>
  <c r="K30" i="18"/>
  <c r="O30" i="18"/>
  <c r="Q30" i="18"/>
  <c r="V30" i="18"/>
  <c r="G31" i="18"/>
  <c r="I31" i="18"/>
  <c r="K31" i="18"/>
  <c r="M31" i="18"/>
  <c r="O31" i="18"/>
  <c r="Q31" i="18"/>
  <c r="V31" i="18"/>
  <c r="G32" i="18"/>
  <c r="M32" i="18" s="1"/>
  <c r="I32" i="18"/>
  <c r="K32" i="18"/>
  <c r="O32" i="18"/>
  <c r="Q32" i="18"/>
  <c r="V32" i="18"/>
  <c r="G33" i="18"/>
  <c r="M33" i="18" s="1"/>
  <c r="I33" i="18"/>
  <c r="K33" i="18"/>
  <c r="O33" i="18"/>
  <c r="Q33" i="18"/>
  <c r="V33" i="18"/>
  <c r="G34" i="18"/>
  <c r="M34" i="18" s="1"/>
  <c r="I34" i="18"/>
  <c r="K34" i="18"/>
  <c r="O34" i="18"/>
  <c r="Q34" i="18"/>
  <c r="V34" i="18"/>
  <c r="G35" i="18"/>
  <c r="I35" i="18"/>
  <c r="K35" i="18"/>
  <c r="M35" i="18"/>
  <c r="O35" i="18"/>
  <c r="Q35" i="18"/>
  <c r="V35" i="18"/>
  <c r="G36" i="18"/>
  <c r="G37" i="18"/>
  <c r="I37" i="18"/>
  <c r="I36" i="18" s="1"/>
  <c r="K37" i="18"/>
  <c r="M37" i="18"/>
  <c r="O37" i="18"/>
  <c r="O36" i="18" s="1"/>
  <c r="Q37" i="18"/>
  <c r="V37" i="18"/>
  <c r="V36" i="18" s="1"/>
  <c r="G38" i="18"/>
  <c r="M38" i="18" s="1"/>
  <c r="I38" i="18"/>
  <c r="K38" i="18"/>
  <c r="K36" i="18" s="1"/>
  <c r="O38" i="18"/>
  <c r="Q38" i="18"/>
  <c r="Q36" i="18" s="1"/>
  <c r="V38" i="18"/>
  <c r="G39" i="18"/>
  <c r="I39" i="18"/>
  <c r="K39" i="18"/>
  <c r="M39" i="18"/>
  <c r="O39" i="18"/>
  <c r="Q39" i="18"/>
  <c r="V39" i="18"/>
  <c r="G40" i="18"/>
  <c r="M40" i="18" s="1"/>
  <c r="I40" i="18"/>
  <c r="K40" i="18"/>
  <c r="O40" i="18"/>
  <c r="Q40" i="18"/>
  <c r="V40" i="18"/>
  <c r="G41" i="18"/>
  <c r="M41" i="18" s="1"/>
  <c r="I41" i="18"/>
  <c r="K41" i="18"/>
  <c r="O41" i="18"/>
  <c r="Q41" i="18"/>
  <c r="V41" i="18"/>
  <c r="G42" i="18"/>
  <c r="I42" i="18"/>
  <c r="K42" i="18"/>
  <c r="M42" i="18"/>
  <c r="O42" i="18"/>
  <c r="Q42" i="18"/>
  <c r="V42" i="18"/>
  <c r="G43" i="18"/>
  <c r="I43" i="18"/>
  <c r="K43" i="18"/>
  <c r="M43" i="18"/>
  <c r="O43" i="18"/>
  <c r="Q43" i="18"/>
  <c r="V43" i="18"/>
  <c r="G44" i="18"/>
  <c r="I44" i="18"/>
  <c r="K44" i="18"/>
  <c r="M44" i="18"/>
  <c r="O44" i="18"/>
  <c r="Q44" i="18"/>
  <c r="V44" i="18"/>
  <c r="G45" i="18"/>
  <c r="I45" i="18"/>
  <c r="K45" i="18"/>
  <c r="M45" i="18"/>
  <c r="O45" i="18"/>
  <c r="Q45" i="18"/>
  <c r="V45" i="18"/>
  <c r="G46" i="18"/>
  <c r="M46" i="18" s="1"/>
  <c r="I46" i="18"/>
  <c r="K46" i="18"/>
  <c r="O46" i="18"/>
  <c r="Q46" i="18"/>
  <c r="V46" i="18"/>
  <c r="G47" i="18"/>
  <c r="I47" i="18"/>
  <c r="K47" i="18"/>
  <c r="M47" i="18"/>
  <c r="O47" i="18"/>
  <c r="Q47" i="18"/>
  <c r="V47" i="18"/>
  <c r="G48" i="18"/>
  <c r="M48" i="18" s="1"/>
  <c r="I48" i="18"/>
  <c r="K48" i="18"/>
  <c r="O48" i="18"/>
  <c r="Q48" i="18"/>
  <c r="V48" i="18"/>
  <c r="G49" i="18"/>
  <c r="M49" i="18" s="1"/>
  <c r="I49" i="18"/>
  <c r="K49" i="18"/>
  <c r="O49" i="18"/>
  <c r="Q49" i="18"/>
  <c r="V49" i="18"/>
  <c r="AE51" i="18"/>
  <c r="AF51" i="18"/>
  <c r="G85" i="17"/>
  <c r="G8" i="17"/>
  <c r="V8" i="17"/>
  <c r="G9" i="17"/>
  <c r="M9" i="17" s="1"/>
  <c r="M8" i="17" s="1"/>
  <c r="I9" i="17"/>
  <c r="I8" i="17" s="1"/>
  <c r="K9" i="17"/>
  <c r="K8" i="17" s="1"/>
  <c r="O9" i="17"/>
  <c r="O8" i="17" s="1"/>
  <c r="Q9" i="17"/>
  <c r="Q8" i="17" s="1"/>
  <c r="V9" i="17"/>
  <c r="G10" i="17"/>
  <c r="M10" i="17" s="1"/>
  <c r="I10" i="17"/>
  <c r="K10" i="17"/>
  <c r="O10" i="17"/>
  <c r="Q10" i="17"/>
  <c r="V10" i="17"/>
  <c r="G11" i="17"/>
  <c r="I11" i="17"/>
  <c r="K11" i="17"/>
  <c r="M11" i="17"/>
  <c r="O11" i="17"/>
  <c r="Q11" i="17"/>
  <c r="V11" i="17"/>
  <c r="G12" i="17"/>
  <c r="I12" i="17"/>
  <c r="K12" i="17"/>
  <c r="M12" i="17"/>
  <c r="O12" i="17"/>
  <c r="Q12" i="17"/>
  <c r="V12" i="17"/>
  <c r="G14" i="17"/>
  <c r="M14" i="17" s="1"/>
  <c r="I14" i="17"/>
  <c r="I13" i="17" s="1"/>
  <c r="K14" i="17"/>
  <c r="K13" i="17" s="1"/>
  <c r="O14" i="17"/>
  <c r="O13" i="17" s="1"/>
  <c r="Q14" i="17"/>
  <c r="V14" i="17"/>
  <c r="V13" i="17" s="1"/>
  <c r="G17" i="17"/>
  <c r="M17" i="17" s="1"/>
  <c r="I17" i="17"/>
  <c r="K17" i="17"/>
  <c r="O17" i="17"/>
  <c r="Q17" i="17"/>
  <c r="V17" i="17"/>
  <c r="G25" i="17"/>
  <c r="G13" i="17" s="1"/>
  <c r="I25" i="17"/>
  <c r="K25" i="17"/>
  <c r="O25" i="17"/>
  <c r="Q25" i="17"/>
  <c r="V25" i="17"/>
  <c r="G26" i="17"/>
  <c r="M26" i="17" s="1"/>
  <c r="I26" i="17"/>
  <c r="K26" i="17"/>
  <c r="O26" i="17"/>
  <c r="Q26" i="17"/>
  <c r="V26" i="17"/>
  <c r="G29" i="17"/>
  <c r="M29" i="17" s="1"/>
  <c r="I29" i="17"/>
  <c r="K29" i="17"/>
  <c r="O29" i="17"/>
  <c r="Q29" i="17"/>
  <c r="Q13" i="17" s="1"/>
  <c r="V29" i="17"/>
  <c r="G38" i="17"/>
  <c r="I38" i="17"/>
  <c r="K38" i="17"/>
  <c r="M38" i="17"/>
  <c r="O38" i="17"/>
  <c r="Q38" i="17"/>
  <c r="V38" i="17"/>
  <c r="G42" i="17"/>
  <c r="I42" i="17"/>
  <c r="K42" i="17"/>
  <c r="M42" i="17"/>
  <c r="O42" i="17"/>
  <c r="Q42" i="17"/>
  <c r="V42" i="17"/>
  <c r="G51" i="17"/>
  <c r="M51" i="17" s="1"/>
  <c r="I51" i="17"/>
  <c r="K51" i="17"/>
  <c r="O51" i="17"/>
  <c r="Q51" i="17"/>
  <c r="V51" i="17"/>
  <c r="G54" i="17"/>
  <c r="M54" i="17" s="1"/>
  <c r="I54" i="17"/>
  <c r="K54" i="17"/>
  <c r="O54" i="17"/>
  <c r="Q54" i="17"/>
  <c r="V54" i="17"/>
  <c r="G62" i="17"/>
  <c r="I62" i="17"/>
  <c r="K62" i="17"/>
  <c r="M62" i="17"/>
  <c r="O62" i="17"/>
  <c r="Q62" i="17"/>
  <c r="V62" i="17"/>
  <c r="G65" i="17"/>
  <c r="M65" i="17" s="1"/>
  <c r="I65" i="17"/>
  <c r="K65" i="17"/>
  <c r="O65" i="17"/>
  <c r="Q65" i="17"/>
  <c r="V65" i="17"/>
  <c r="G68" i="17"/>
  <c r="M68" i="17" s="1"/>
  <c r="I68" i="17"/>
  <c r="K68" i="17"/>
  <c r="O68" i="17"/>
  <c r="Q68" i="17"/>
  <c r="V68" i="17"/>
  <c r="G69" i="17"/>
  <c r="M69" i="17" s="1"/>
  <c r="I69" i="17"/>
  <c r="K69" i="17"/>
  <c r="O69" i="17"/>
  <c r="Q69" i="17"/>
  <c r="V69" i="17"/>
  <c r="G72" i="17"/>
  <c r="I72" i="17"/>
  <c r="K72" i="17"/>
  <c r="M72" i="17"/>
  <c r="O72" i="17"/>
  <c r="Q72" i="17"/>
  <c r="V72" i="17"/>
  <c r="G73" i="17"/>
  <c r="I73" i="17"/>
  <c r="K73" i="17"/>
  <c r="M73" i="17"/>
  <c r="O73" i="17"/>
  <c r="Q73" i="17"/>
  <c r="V73" i="17"/>
  <c r="G74" i="17"/>
  <c r="M74" i="17" s="1"/>
  <c r="I74" i="17"/>
  <c r="K74" i="17"/>
  <c r="O74" i="17"/>
  <c r="Q74" i="17"/>
  <c r="V74" i="17"/>
  <c r="V75" i="17"/>
  <c r="G76" i="17"/>
  <c r="I76" i="17"/>
  <c r="K76" i="17"/>
  <c r="K75" i="17" s="1"/>
  <c r="M76" i="17"/>
  <c r="O76" i="17"/>
  <c r="Q76" i="17"/>
  <c r="Q75" i="17" s="1"/>
  <c r="V76" i="17"/>
  <c r="G79" i="17"/>
  <c r="G75" i="17" s="1"/>
  <c r="I79" i="17"/>
  <c r="K79" i="17"/>
  <c r="M79" i="17"/>
  <c r="O79" i="17"/>
  <c r="Q79" i="17"/>
  <c r="V79" i="17"/>
  <c r="G80" i="17"/>
  <c r="I80" i="17"/>
  <c r="I75" i="17" s="1"/>
  <c r="K80" i="17"/>
  <c r="M80" i="17"/>
  <c r="O80" i="17"/>
  <c r="O75" i="17" s="1"/>
  <c r="Q80" i="17"/>
  <c r="V80" i="17"/>
  <c r="G83" i="17"/>
  <c r="M83" i="17" s="1"/>
  <c r="I83" i="17"/>
  <c r="K83" i="17"/>
  <c r="O83" i="17"/>
  <c r="Q83" i="17"/>
  <c r="V83" i="17"/>
  <c r="AE85" i="17"/>
  <c r="G135" i="16"/>
  <c r="BA56" i="16"/>
  <c r="BA52" i="16"/>
  <c r="K8" i="16"/>
  <c r="G9" i="16"/>
  <c r="I9" i="16"/>
  <c r="I8" i="16" s="1"/>
  <c r="K9" i="16"/>
  <c r="M9" i="16"/>
  <c r="O9" i="16"/>
  <c r="O8" i="16" s="1"/>
  <c r="Q9" i="16"/>
  <c r="Q8" i="16" s="1"/>
  <c r="V9" i="16"/>
  <c r="V8" i="16" s="1"/>
  <c r="G10" i="16"/>
  <c r="I10" i="16"/>
  <c r="K10" i="16"/>
  <c r="M10" i="16"/>
  <c r="O10" i="16"/>
  <c r="Q10" i="16"/>
  <c r="V10" i="16"/>
  <c r="G11" i="16"/>
  <c r="I11" i="16"/>
  <c r="K11" i="16"/>
  <c r="M11" i="16"/>
  <c r="O11" i="16"/>
  <c r="Q11" i="16"/>
  <c r="V11" i="16"/>
  <c r="G12" i="16"/>
  <c r="M12" i="16" s="1"/>
  <c r="I12" i="16"/>
  <c r="K12" i="16"/>
  <c r="O12" i="16"/>
  <c r="Q12" i="16"/>
  <c r="V12" i="16"/>
  <c r="G13" i="16"/>
  <c r="M13" i="16" s="1"/>
  <c r="I13" i="16"/>
  <c r="K13" i="16"/>
  <c r="O13" i="16"/>
  <c r="Q13" i="16"/>
  <c r="V13" i="16"/>
  <c r="G14" i="16"/>
  <c r="M14" i="16" s="1"/>
  <c r="I14" i="16"/>
  <c r="K14" i="16"/>
  <c r="O14" i="16"/>
  <c r="Q14" i="16"/>
  <c r="V14" i="16"/>
  <c r="G16" i="16"/>
  <c r="G15" i="16" s="1"/>
  <c r="I16" i="16"/>
  <c r="K16" i="16"/>
  <c r="K15" i="16" s="1"/>
  <c r="M16" i="16"/>
  <c r="O16" i="16"/>
  <c r="O15" i="16" s="1"/>
  <c r="Q16" i="16"/>
  <c r="Q15" i="16" s="1"/>
  <c r="V16" i="16"/>
  <c r="V15" i="16" s="1"/>
  <c r="G17" i="16"/>
  <c r="I17" i="16"/>
  <c r="K17" i="16"/>
  <c r="M17" i="16"/>
  <c r="O17" i="16"/>
  <c r="Q17" i="16"/>
  <c r="V17" i="16"/>
  <c r="G18" i="16"/>
  <c r="I18" i="16"/>
  <c r="K18" i="16"/>
  <c r="M18" i="16"/>
  <c r="O18" i="16"/>
  <c r="Q18" i="16"/>
  <c r="V18" i="16"/>
  <c r="G19" i="16"/>
  <c r="I19" i="16"/>
  <c r="K19" i="16"/>
  <c r="M19" i="16"/>
  <c r="O19" i="16"/>
  <c r="Q19" i="16"/>
  <c r="V19" i="16"/>
  <c r="G20" i="16"/>
  <c r="M20" i="16" s="1"/>
  <c r="I20" i="16"/>
  <c r="K20" i="16"/>
  <c r="O20" i="16"/>
  <c r="Q20" i="16"/>
  <c r="V20" i="16"/>
  <c r="G21" i="16"/>
  <c r="M21" i="16" s="1"/>
  <c r="I21" i="16"/>
  <c r="K21" i="16"/>
  <c r="O21" i="16"/>
  <c r="Q21" i="16"/>
  <c r="V21" i="16"/>
  <c r="G22" i="16"/>
  <c r="M22" i="16" s="1"/>
  <c r="I22" i="16"/>
  <c r="I15" i="16" s="1"/>
  <c r="K22" i="16"/>
  <c r="O22" i="16"/>
  <c r="Q22" i="16"/>
  <c r="V22" i="16"/>
  <c r="G23" i="16"/>
  <c r="M23" i="16" s="1"/>
  <c r="I23" i="16"/>
  <c r="K23" i="16"/>
  <c r="O23" i="16"/>
  <c r="Q23" i="16"/>
  <c r="V23" i="16"/>
  <c r="G24" i="16"/>
  <c r="I24" i="16"/>
  <c r="K24" i="16"/>
  <c r="M24" i="16"/>
  <c r="O24" i="16"/>
  <c r="Q24" i="16"/>
  <c r="V24" i="16"/>
  <c r="G25" i="16"/>
  <c r="I25" i="16"/>
  <c r="K25" i="16"/>
  <c r="M25" i="16"/>
  <c r="O25" i="16"/>
  <c r="Q25" i="16"/>
  <c r="V25" i="16"/>
  <c r="G26" i="16"/>
  <c r="I26" i="16"/>
  <c r="K26" i="16"/>
  <c r="M26" i="16"/>
  <c r="O26" i="16"/>
  <c r="Q26" i="16"/>
  <c r="V26" i="16"/>
  <c r="G27" i="16"/>
  <c r="I27" i="16"/>
  <c r="K27" i="16"/>
  <c r="M27" i="16"/>
  <c r="O27" i="16"/>
  <c r="Q27" i="16"/>
  <c r="V27" i="16"/>
  <c r="G28" i="16"/>
  <c r="M28" i="16" s="1"/>
  <c r="I28" i="16"/>
  <c r="K28" i="16"/>
  <c r="O28" i="16"/>
  <c r="Q28" i="16"/>
  <c r="V28" i="16"/>
  <c r="G29" i="16"/>
  <c r="M29" i="16" s="1"/>
  <c r="I29" i="16"/>
  <c r="K29" i="16"/>
  <c r="O29" i="16"/>
  <c r="Q29" i="16"/>
  <c r="V29" i="16"/>
  <c r="G30" i="16"/>
  <c r="M30" i="16" s="1"/>
  <c r="I30" i="16"/>
  <c r="K30" i="16"/>
  <c r="O30" i="16"/>
  <c r="Q30" i="16"/>
  <c r="V30" i="16"/>
  <c r="G32" i="16"/>
  <c r="G31" i="16" s="1"/>
  <c r="I32" i="16"/>
  <c r="K32" i="16"/>
  <c r="K31" i="16" s="1"/>
  <c r="M32" i="16"/>
  <c r="O32" i="16"/>
  <c r="O31" i="16" s="1"/>
  <c r="Q32" i="16"/>
  <c r="Q31" i="16" s="1"/>
  <c r="V32" i="16"/>
  <c r="V31" i="16" s="1"/>
  <c r="G33" i="16"/>
  <c r="I33" i="16"/>
  <c r="K33" i="16"/>
  <c r="M33" i="16"/>
  <c r="O33" i="16"/>
  <c r="Q33" i="16"/>
  <c r="V33" i="16"/>
  <c r="G34" i="16"/>
  <c r="I34" i="16"/>
  <c r="K34" i="16"/>
  <c r="M34" i="16"/>
  <c r="O34" i="16"/>
  <c r="Q34" i="16"/>
  <c r="V34" i="16"/>
  <c r="G35" i="16"/>
  <c r="I35" i="16"/>
  <c r="K35" i="16"/>
  <c r="M35" i="16"/>
  <c r="O35" i="16"/>
  <c r="Q35" i="16"/>
  <c r="V35" i="16"/>
  <c r="G36" i="16"/>
  <c r="M36" i="16" s="1"/>
  <c r="I36" i="16"/>
  <c r="K36" i="16"/>
  <c r="O36" i="16"/>
  <c r="Q36" i="16"/>
  <c r="V36" i="16"/>
  <c r="G37" i="16"/>
  <c r="M37" i="16" s="1"/>
  <c r="I37" i="16"/>
  <c r="K37" i="16"/>
  <c r="O37" i="16"/>
  <c r="Q37" i="16"/>
  <c r="V37" i="16"/>
  <c r="G38" i="16"/>
  <c r="M38" i="16" s="1"/>
  <c r="I38" i="16"/>
  <c r="I31" i="16" s="1"/>
  <c r="K38" i="16"/>
  <c r="O38" i="16"/>
  <c r="Q38" i="16"/>
  <c r="V38" i="16"/>
  <c r="G39" i="16"/>
  <c r="M39" i="16" s="1"/>
  <c r="I39" i="16"/>
  <c r="K39" i="16"/>
  <c r="O39" i="16"/>
  <c r="Q39" i="16"/>
  <c r="V39" i="16"/>
  <c r="G40" i="16"/>
  <c r="I40" i="16"/>
  <c r="K40" i="16"/>
  <c r="M40" i="16"/>
  <c r="O40" i="16"/>
  <c r="Q40" i="16"/>
  <c r="V40" i="16"/>
  <c r="G41" i="16"/>
  <c r="I41" i="16"/>
  <c r="K41" i="16"/>
  <c r="M41" i="16"/>
  <c r="O41" i="16"/>
  <c r="Q41" i="16"/>
  <c r="V41" i="16"/>
  <c r="G42" i="16"/>
  <c r="I42" i="16"/>
  <c r="K42" i="16"/>
  <c r="M42" i="16"/>
  <c r="O42" i="16"/>
  <c r="Q42" i="16"/>
  <c r="V42" i="16"/>
  <c r="G43" i="16"/>
  <c r="I43" i="16"/>
  <c r="K43" i="16"/>
  <c r="M43" i="16"/>
  <c r="O43" i="16"/>
  <c r="Q43" i="16"/>
  <c r="V43" i="16"/>
  <c r="G44" i="16"/>
  <c r="M44" i="16" s="1"/>
  <c r="I44" i="16"/>
  <c r="K44" i="16"/>
  <c r="O44" i="16"/>
  <c r="Q44" i="16"/>
  <c r="V44" i="16"/>
  <c r="G45" i="16"/>
  <c r="Q45" i="16"/>
  <c r="G46" i="16"/>
  <c r="M46" i="16" s="1"/>
  <c r="M45" i="16" s="1"/>
  <c r="I46" i="16"/>
  <c r="I45" i="16" s="1"/>
  <c r="K46" i="16"/>
  <c r="K45" i="16" s="1"/>
  <c r="O46" i="16"/>
  <c r="O45" i="16" s="1"/>
  <c r="Q46" i="16"/>
  <c r="V46" i="16"/>
  <c r="V45" i="16" s="1"/>
  <c r="G47" i="16"/>
  <c r="M47" i="16" s="1"/>
  <c r="I47" i="16"/>
  <c r="K47" i="16"/>
  <c r="O47" i="16"/>
  <c r="Q47" i="16"/>
  <c r="V47" i="16"/>
  <c r="G48" i="16"/>
  <c r="I48" i="16"/>
  <c r="K48" i="16"/>
  <c r="M48" i="16"/>
  <c r="O48" i="16"/>
  <c r="Q48" i="16"/>
  <c r="V48" i="16"/>
  <c r="G49" i="16"/>
  <c r="I49" i="16"/>
  <c r="K49" i="16"/>
  <c r="M49" i="16"/>
  <c r="O49" i="16"/>
  <c r="Q49" i="16"/>
  <c r="V49" i="16"/>
  <c r="G51" i="16"/>
  <c r="I51" i="16"/>
  <c r="I50" i="16" s="1"/>
  <c r="K51" i="16"/>
  <c r="M51" i="16"/>
  <c r="O51" i="16"/>
  <c r="Q51" i="16"/>
  <c r="V51" i="16"/>
  <c r="V50" i="16" s="1"/>
  <c r="G53" i="16"/>
  <c r="M53" i="16" s="1"/>
  <c r="I53" i="16"/>
  <c r="K53" i="16"/>
  <c r="O53" i="16"/>
  <c r="Q53" i="16"/>
  <c r="V53" i="16"/>
  <c r="G54" i="16"/>
  <c r="G50" i="16" s="1"/>
  <c r="I54" i="16"/>
  <c r="K54" i="16"/>
  <c r="O54" i="16"/>
  <c r="Q54" i="16"/>
  <c r="V54" i="16"/>
  <c r="G55" i="16"/>
  <c r="M55" i="16" s="1"/>
  <c r="I55" i="16"/>
  <c r="K55" i="16"/>
  <c r="O55" i="16"/>
  <c r="Q55" i="16"/>
  <c r="V55" i="16"/>
  <c r="G57" i="16"/>
  <c r="M57" i="16" s="1"/>
  <c r="I57" i="16"/>
  <c r="K57" i="16"/>
  <c r="K50" i="16" s="1"/>
  <c r="O57" i="16"/>
  <c r="Q57" i="16"/>
  <c r="V57" i="16"/>
  <c r="G58" i="16"/>
  <c r="I58" i="16"/>
  <c r="K58" i="16"/>
  <c r="M58" i="16"/>
  <c r="O58" i="16"/>
  <c r="Q58" i="16"/>
  <c r="V58" i="16"/>
  <c r="G59" i="16"/>
  <c r="I59" i="16"/>
  <c r="K59" i="16"/>
  <c r="M59" i="16"/>
  <c r="O59" i="16"/>
  <c r="O50" i="16" s="1"/>
  <c r="Q59" i="16"/>
  <c r="V59" i="16"/>
  <c r="G60" i="16"/>
  <c r="I60" i="16"/>
  <c r="K60" i="16"/>
  <c r="M60" i="16"/>
  <c r="O60" i="16"/>
  <c r="Q60" i="16"/>
  <c r="Q50" i="16" s="1"/>
  <c r="V60" i="16"/>
  <c r="G61" i="16"/>
  <c r="I61" i="16"/>
  <c r="K61" i="16"/>
  <c r="M61" i="16"/>
  <c r="O61" i="16"/>
  <c r="Q61" i="16"/>
  <c r="V61" i="16"/>
  <c r="G62" i="16"/>
  <c r="M62" i="16" s="1"/>
  <c r="I62" i="16"/>
  <c r="K62" i="16"/>
  <c r="O62" i="16"/>
  <c r="Q62" i="16"/>
  <c r="V62" i="16"/>
  <c r="G63" i="16"/>
  <c r="M63" i="16" s="1"/>
  <c r="I63" i="16"/>
  <c r="K63" i="16"/>
  <c r="O63" i="16"/>
  <c r="Q63" i="16"/>
  <c r="V63" i="16"/>
  <c r="G64" i="16"/>
  <c r="M64" i="16" s="1"/>
  <c r="I64" i="16"/>
  <c r="K64" i="16"/>
  <c r="O64" i="16"/>
  <c r="Q64" i="16"/>
  <c r="V64" i="16"/>
  <c r="G65" i="16"/>
  <c r="M65" i="16" s="1"/>
  <c r="I65" i="16"/>
  <c r="K65" i="16"/>
  <c r="O65" i="16"/>
  <c r="Q65" i="16"/>
  <c r="V65" i="16"/>
  <c r="G66" i="16"/>
  <c r="I66" i="16"/>
  <c r="K66" i="16"/>
  <c r="M66" i="16"/>
  <c r="O66" i="16"/>
  <c r="Q66" i="16"/>
  <c r="V66" i="16"/>
  <c r="G67" i="16"/>
  <c r="I67" i="16"/>
  <c r="K67" i="16"/>
  <c r="M67" i="16"/>
  <c r="O67" i="16"/>
  <c r="Q67" i="16"/>
  <c r="V67" i="16"/>
  <c r="G68" i="16"/>
  <c r="I68" i="16"/>
  <c r="K68" i="16"/>
  <c r="M68" i="16"/>
  <c r="O68" i="16"/>
  <c r="Q68" i="16"/>
  <c r="V68" i="16"/>
  <c r="G69" i="16"/>
  <c r="I69" i="16"/>
  <c r="K69" i="16"/>
  <c r="M69" i="16"/>
  <c r="O69" i="16"/>
  <c r="Q69" i="16"/>
  <c r="V69" i="16"/>
  <c r="G70" i="16"/>
  <c r="M70" i="16" s="1"/>
  <c r="I70" i="16"/>
  <c r="K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I74" i="16"/>
  <c r="K74" i="16"/>
  <c r="M74" i="16"/>
  <c r="O74" i="16"/>
  <c r="Q74" i="16"/>
  <c r="V74" i="16"/>
  <c r="G75" i="16"/>
  <c r="I75" i="16"/>
  <c r="K75" i="16"/>
  <c r="M75" i="16"/>
  <c r="O75" i="16"/>
  <c r="Q75" i="16"/>
  <c r="V75" i="16"/>
  <c r="G76" i="16"/>
  <c r="I76" i="16"/>
  <c r="K76" i="16"/>
  <c r="M76" i="16"/>
  <c r="O76" i="16"/>
  <c r="Q76" i="16"/>
  <c r="V76" i="16"/>
  <c r="G77" i="16"/>
  <c r="I77" i="16"/>
  <c r="K77" i="16"/>
  <c r="M77" i="16"/>
  <c r="O77" i="16"/>
  <c r="Q77" i="16"/>
  <c r="V77" i="16"/>
  <c r="G78" i="16"/>
  <c r="M78" i="16" s="1"/>
  <c r="I78" i="16"/>
  <c r="K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I82" i="16"/>
  <c r="K82" i="16"/>
  <c r="M82" i="16"/>
  <c r="O82" i="16"/>
  <c r="Q82" i="16"/>
  <c r="V82" i="16"/>
  <c r="G83" i="16"/>
  <c r="I83" i="16"/>
  <c r="K83" i="16"/>
  <c r="M83" i="16"/>
  <c r="O83" i="16"/>
  <c r="Q83" i="16"/>
  <c r="V83" i="16"/>
  <c r="G84" i="16"/>
  <c r="I84" i="16"/>
  <c r="K84" i="16"/>
  <c r="M84" i="16"/>
  <c r="O84" i="16"/>
  <c r="Q84" i="16"/>
  <c r="V84" i="16"/>
  <c r="G85" i="16"/>
  <c r="I85" i="16"/>
  <c r="K85" i="16"/>
  <c r="M85" i="16"/>
  <c r="O85" i="16"/>
  <c r="Q85" i="16"/>
  <c r="V85" i="16"/>
  <c r="G86" i="16"/>
  <c r="I86" i="16"/>
  <c r="K86" i="16"/>
  <c r="M86" i="16"/>
  <c r="O86" i="16"/>
  <c r="Q86" i="16"/>
  <c r="V86" i="16"/>
  <c r="G87" i="16"/>
  <c r="M87" i="16" s="1"/>
  <c r="I87" i="16"/>
  <c r="K87" i="16"/>
  <c r="O87" i="16"/>
  <c r="Q87" i="16"/>
  <c r="V87" i="16"/>
  <c r="G88" i="16"/>
  <c r="M88" i="16" s="1"/>
  <c r="I88" i="16"/>
  <c r="K88" i="16"/>
  <c r="O88" i="16"/>
  <c r="Q88" i="16"/>
  <c r="V88" i="16"/>
  <c r="G89" i="16"/>
  <c r="M89" i="16" s="1"/>
  <c r="I89" i="16"/>
  <c r="K89" i="16"/>
  <c r="O89" i="16"/>
  <c r="Q89" i="16"/>
  <c r="V89" i="16"/>
  <c r="G90" i="16"/>
  <c r="I90" i="16"/>
  <c r="K90" i="16"/>
  <c r="M90" i="16"/>
  <c r="O90" i="16"/>
  <c r="Q90" i="16"/>
  <c r="V90" i="16"/>
  <c r="G91" i="16"/>
  <c r="I91" i="16"/>
  <c r="K91" i="16"/>
  <c r="M91" i="16"/>
  <c r="O91" i="16"/>
  <c r="Q91" i="16"/>
  <c r="V91" i="16"/>
  <c r="G92" i="16"/>
  <c r="I92" i="16"/>
  <c r="K92" i="16"/>
  <c r="M92" i="16"/>
  <c r="O92" i="16"/>
  <c r="Q92" i="16"/>
  <c r="V92" i="16"/>
  <c r="G93" i="16"/>
  <c r="I93" i="16"/>
  <c r="K93" i="16"/>
  <c r="M93" i="16"/>
  <c r="O93" i="16"/>
  <c r="Q93" i="16"/>
  <c r="V93" i="16"/>
  <c r="G94" i="16"/>
  <c r="I94" i="16"/>
  <c r="K94" i="16"/>
  <c r="M94" i="16"/>
  <c r="O94" i="16"/>
  <c r="Q94" i="16"/>
  <c r="V94" i="16"/>
  <c r="G95" i="16"/>
  <c r="M95" i="16" s="1"/>
  <c r="I95" i="16"/>
  <c r="K95" i="16"/>
  <c r="O95" i="16"/>
  <c r="Q95" i="16"/>
  <c r="V95" i="16"/>
  <c r="G96" i="16"/>
  <c r="M96" i="16" s="1"/>
  <c r="I96" i="16"/>
  <c r="K96" i="16"/>
  <c r="O96" i="16"/>
  <c r="Q96" i="16"/>
  <c r="V96" i="16"/>
  <c r="G97" i="16"/>
  <c r="M97" i="16" s="1"/>
  <c r="I97" i="16"/>
  <c r="K97" i="16"/>
  <c r="O97" i="16"/>
  <c r="Q97" i="16"/>
  <c r="V97" i="16"/>
  <c r="G98" i="16"/>
  <c r="I98" i="16"/>
  <c r="K98" i="16"/>
  <c r="M98" i="16"/>
  <c r="O98" i="16"/>
  <c r="Q98" i="16"/>
  <c r="V98" i="16"/>
  <c r="G99" i="16"/>
  <c r="I99" i="16"/>
  <c r="K99" i="16"/>
  <c r="M99" i="16"/>
  <c r="O99" i="16"/>
  <c r="Q99" i="16"/>
  <c r="V99" i="16"/>
  <c r="G100" i="16"/>
  <c r="I100" i="16"/>
  <c r="K100" i="16"/>
  <c r="M100" i="16"/>
  <c r="O100" i="16"/>
  <c r="Q100" i="16"/>
  <c r="V100" i="16"/>
  <c r="G101" i="16"/>
  <c r="I101" i="16"/>
  <c r="K101" i="16"/>
  <c r="M101" i="16"/>
  <c r="O101" i="16"/>
  <c r="Q101" i="16"/>
  <c r="V101" i="16"/>
  <c r="G102" i="16"/>
  <c r="I102" i="16"/>
  <c r="K102" i="16"/>
  <c r="M102" i="16"/>
  <c r="O102" i="16"/>
  <c r="Q102" i="16"/>
  <c r="V102" i="16"/>
  <c r="G103" i="16"/>
  <c r="M103" i="16" s="1"/>
  <c r="I103" i="16"/>
  <c r="K103" i="16"/>
  <c r="O103" i="16"/>
  <c r="Q103" i="16"/>
  <c r="V103" i="16"/>
  <c r="G104" i="16"/>
  <c r="M104" i="16" s="1"/>
  <c r="I104" i="16"/>
  <c r="K104" i="16"/>
  <c r="O104" i="16"/>
  <c r="Q104" i="16"/>
  <c r="V104" i="16"/>
  <c r="G105" i="16"/>
  <c r="M105" i="16" s="1"/>
  <c r="I105" i="16"/>
  <c r="K105" i="16"/>
  <c r="O105" i="16"/>
  <c r="Q105" i="16"/>
  <c r="V105" i="16"/>
  <c r="G106" i="16"/>
  <c r="I106" i="16"/>
  <c r="K106" i="16"/>
  <c r="M106" i="16"/>
  <c r="O106" i="16"/>
  <c r="Q106" i="16"/>
  <c r="V106" i="16"/>
  <c r="G107" i="16"/>
  <c r="I107" i="16"/>
  <c r="K107" i="16"/>
  <c r="M107" i="16"/>
  <c r="O107" i="16"/>
  <c r="Q107" i="16"/>
  <c r="V107" i="16"/>
  <c r="G108" i="16"/>
  <c r="I108" i="16"/>
  <c r="K108" i="16"/>
  <c r="M108" i="16"/>
  <c r="O108" i="16"/>
  <c r="Q108" i="16"/>
  <c r="V108" i="16"/>
  <c r="G109" i="16"/>
  <c r="I109" i="16"/>
  <c r="K109" i="16"/>
  <c r="M109" i="16"/>
  <c r="O109" i="16"/>
  <c r="Q109" i="16"/>
  <c r="V109" i="16"/>
  <c r="G110" i="16"/>
  <c r="I110" i="16"/>
  <c r="K110" i="16"/>
  <c r="M110" i="16"/>
  <c r="O110" i="16"/>
  <c r="Q110" i="16"/>
  <c r="V110" i="16"/>
  <c r="G111" i="16"/>
  <c r="M111" i="16" s="1"/>
  <c r="I111" i="16"/>
  <c r="K111" i="16"/>
  <c r="O111" i="16"/>
  <c r="Q111" i="16"/>
  <c r="V111" i="16"/>
  <c r="G112" i="16"/>
  <c r="M112" i="16" s="1"/>
  <c r="I112" i="16"/>
  <c r="K112" i="16"/>
  <c r="O112" i="16"/>
  <c r="Q112" i="16"/>
  <c r="V112" i="16"/>
  <c r="G113" i="16"/>
  <c r="M113" i="16" s="1"/>
  <c r="I113" i="16"/>
  <c r="K113" i="16"/>
  <c r="O113" i="16"/>
  <c r="Q113" i="16"/>
  <c r="V113" i="16"/>
  <c r="G114" i="16"/>
  <c r="I114" i="16"/>
  <c r="K114" i="16"/>
  <c r="M114" i="16"/>
  <c r="O114" i="16"/>
  <c r="Q114" i="16"/>
  <c r="V114" i="16"/>
  <c r="G115" i="16"/>
  <c r="I115" i="16"/>
  <c r="K115" i="16"/>
  <c r="M115" i="16"/>
  <c r="O115" i="16"/>
  <c r="Q115" i="16"/>
  <c r="V115" i="16"/>
  <c r="G116" i="16"/>
  <c r="I116" i="16"/>
  <c r="K116" i="16"/>
  <c r="M116" i="16"/>
  <c r="O116" i="16"/>
  <c r="Q116" i="16"/>
  <c r="V116" i="16"/>
  <c r="G117" i="16"/>
  <c r="I117" i="16"/>
  <c r="K117" i="16"/>
  <c r="M117" i="16"/>
  <c r="O117" i="16"/>
  <c r="Q117" i="16"/>
  <c r="V117" i="16"/>
  <c r="G118" i="16"/>
  <c r="I118" i="16"/>
  <c r="K118" i="16"/>
  <c r="M118" i="16"/>
  <c r="O118" i="16"/>
  <c r="Q118" i="16"/>
  <c r="V118" i="16"/>
  <c r="G120" i="16"/>
  <c r="M120" i="16" s="1"/>
  <c r="I120" i="16"/>
  <c r="I119" i="16" s="1"/>
  <c r="K120" i="16"/>
  <c r="K119" i="16" s="1"/>
  <c r="O120" i="16"/>
  <c r="O119" i="16" s="1"/>
  <c r="Q120" i="16"/>
  <c r="V120" i="16"/>
  <c r="G121" i="16"/>
  <c r="M121" i="16" s="1"/>
  <c r="I121" i="16"/>
  <c r="K121" i="16"/>
  <c r="O121" i="16"/>
  <c r="Q121" i="16"/>
  <c r="V121" i="16"/>
  <c r="G122" i="16"/>
  <c r="I122" i="16"/>
  <c r="K122" i="16"/>
  <c r="M122" i="16"/>
  <c r="O122" i="16"/>
  <c r="Q122" i="16"/>
  <c r="V122" i="16"/>
  <c r="G123" i="16"/>
  <c r="I123" i="16"/>
  <c r="K123" i="16"/>
  <c r="M123" i="16"/>
  <c r="O123" i="16"/>
  <c r="Q123" i="16"/>
  <c r="V123" i="16"/>
  <c r="G124" i="16"/>
  <c r="I124" i="16"/>
  <c r="K124" i="16"/>
  <c r="M124" i="16"/>
  <c r="O124" i="16"/>
  <c r="Q124" i="16"/>
  <c r="Q119" i="16" s="1"/>
  <c r="V124" i="16"/>
  <c r="G125" i="16"/>
  <c r="I125" i="16"/>
  <c r="K125" i="16"/>
  <c r="M125" i="16"/>
  <c r="O125" i="16"/>
  <c r="Q125" i="16"/>
  <c r="V125" i="16"/>
  <c r="V119" i="16" s="1"/>
  <c r="G126" i="16"/>
  <c r="I126" i="16"/>
  <c r="K126" i="16"/>
  <c r="M126" i="16"/>
  <c r="O126" i="16"/>
  <c r="Q126" i="16"/>
  <c r="V126" i="16"/>
  <c r="G127" i="16"/>
  <c r="M127" i="16" s="1"/>
  <c r="I127" i="16"/>
  <c r="K127" i="16"/>
  <c r="O127" i="16"/>
  <c r="Q127" i="16"/>
  <c r="V127" i="16"/>
  <c r="G128" i="16"/>
  <c r="M128" i="16" s="1"/>
  <c r="I128" i="16"/>
  <c r="K128" i="16"/>
  <c r="O128" i="16"/>
  <c r="Q128" i="16"/>
  <c r="V128" i="16"/>
  <c r="G129" i="16"/>
  <c r="M129" i="16" s="1"/>
  <c r="I129" i="16"/>
  <c r="K129" i="16"/>
  <c r="O129" i="16"/>
  <c r="Q129" i="16"/>
  <c r="V129" i="16"/>
  <c r="G130" i="16"/>
  <c r="I130" i="16"/>
  <c r="K130" i="16"/>
  <c r="M130" i="16"/>
  <c r="O130" i="16"/>
  <c r="Q130" i="16"/>
  <c r="V130" i="16"/>
  <c r="G131" i="16"/>
  <c r="I131" i="16"/>
  <c r="K131" i="16"/>
  <c r="M131" i="16"/>
  <c r="O131" i="16"/>
  <c r="Q131" i="16"/>
  <c r="V131" i="16"/>
  <c r="G132" i="16"/>
  <c r="I132" i="16"/>
  <c r="K132" i="16"/>
  <c r="M132" i="16"/>
  <c r="O132" i="16"/>
  <c r="Q132" i="16"/>
  <c r="V132" i="16"/>
  <c r="G133" i="16"/>
  <c r="I133" i="16"/>
  <c r="K133" i="16"/>
  <c r="M133" i="16"/>
  <c r="O133" i="16"/>
  <c r="Q133" i="16"/>
  <c r="V133" i="16"/>
  <c r="AE135" i="16"/>
  <c r="G136" i="15"/>
  <c r="G9" i="15"/>
  <c r="M9" i="15" s="1"/>
  <c r="I9" i="15"/>
  <c r="I8" i="15" s="1"/>
  <c r="K9" i="15"/>
  <c r="K8" i="15" s="1"/>
  <c r="O9" i="15"/>
  <c r="O8" i="15" s="1"/>
  <c r="Q9" i="15"/>
  <c r="V9" i="15"/>
  <c r="G10" i="15"/>
  <c r="G8" i="15" s="1"/>
  <c r="I10" i="15"/>
  <c r="K10" i="15"/>
  <c r="O10" i="15"/>
  <c r="Q10" i="15"/>
  <c r="V10" i="15"/>
  <c r="G11" i="15"/>
  <c r="M11" i="15" s="1"/>
  <c r="I11" i="15"/>
  <c r="K11" i="15"/>
  <c r="O11" i="15"/>
  <c r="Q11" i="15"/>
  <c r="V11" i="15"/>
  <c r="G12" i="15"/>
  <c r="I12" i="15"/>
  <c r="K12" i="15"/>
  <c r="M12" i="15"/>
  <c r="O12" i="15"/>
  <c r="Q12" i="15"/>
  <c r="V12" i="15"/>
  <c r="G13" i="15"/>
  <c r="I13" i="15"/>
  <c r="K13" i="15"/>
  <c r="M13" i="15"/>
  <c r="O13" i="15"/>
  <c r="Q13" i="15"/>
  <c r="V13" i="15"/>
  <c r="G14" i="15"/>
  <c r="I14" i="15"/>
  <c r="K14" i="15"/>
  <c r="M14" i="15"/>
  <c r="O14" i="15"/>
  <c r="Q14" i="15"/>
  <c r="V14" i="15"/>
  <c r="G15" i="15"/>
  <c r="M15" i="15" s="1"/>
  <c r="I15" i="15"/>
  <c r="K15" i="15"/>
  <c r="O15" i="15"/>
  <c r="Q15" i="15"/>
  <c r="Q8" i="15" s="1"/>
  <c r="V15" i="15"/>
  <c r="G16" i="15"/>
  <c r="M16" i="15" s="1"/>
  <c r="I16" i="15"/>
  <c r="K16" i="15"/>
  <c r="O16" i="15"/>
  <c r="Q16" i="15"/>
  <c r="V16" i="15"/>
  <c r="V8" i="15" s="1"/>
  <c r="G17" i="15"/>
  <c r="M17" i="15" s="1"/>
  <c r="I17" i="15"/>
  <c r="K17" i="15"/>
  <c r="O17" i="15"/>
  <c r="Q17" i="15"/>
  <c r="V17" i="15"/>
  <c r="G18" i="15"/>
  <c r="M18" i="15" s="1"/>
  <c r="I18" i="15"/>
  <c r="K18" i="15"/>
  <c r="O18" i="15"/>
  <c r="Q18" i="15"/>
  <c r="V18" i="15"/>
  <c r="G19" i="15"/>
  <c r="M19" i="15" s="1"/>
  <c r="I19" i="15"/>
  <c r="K19" i="15"/>
  <c r="O19" i="15"/>
  <c r="Q19" i="15"/>
  <c r="V19" i="15"/>
  <c r="G20" i="15"/>
  <c r="I20" i="15"/>
  <c r="K20" i="15"/>
  <c r="M20" i="15"/>
  <c r="O20" i="15"/>
  <c r="Q20" i="15"/>
  <c r="V20" i="15"/>
  <c r="G21" i="15"/>
  <c r="I21" i="15"/>
  <c r="K21" i="15"/>
  <c r="M21" i="15"/>
  <c r="O21" i="15"/>
  <c r="Q21" i="15"/>
  <c r="V21" i="15"/>
  <c r="G22" i="15"/>
  <c r="I22" i="15"/>
  <c r="K22" i="15"/>
  <c r="M22" i="15"/>
  <c r="O22" i="15"/>
  <c r="Q22" i="15"/>
  <c r="V22" i="15"/>
  <c r="G23" i="15"/>
  <c r="M23" i="15" s="1"/>
  <c r="I23" i="15"/>
  <c r="K23" i="15"/>
  <c r="O23" i="15"/>
  <c r="Q23" i="15"/>
  <c r="V23" i="15"/>
  <c r="G24" i="15"/>
  <c r="M24" i="15" s="1"/>
  <c r="I24" i="15"/>
  <c r="K24" i="15"/>
  <c r="O24" i="15"/>
  <c r="Q24" i="15"/>
  <c r="V24" i="15"/>
  <c r="G25" i="15"/>
  <c r="M25" i="15" s="1"/>
  <c r="I25" i="15"/>
  <c r="K25" i="15"/>
  <c r="O25" i="15"/>
  <c r="Q25" i="15"/>
  <c r="V25" i="15"/>
  <c r="G26" i="15"/>
  <c r="M26" i="15" s="1"/>
  <c r="I26" i="15"/>
  <c r="K26" i="15"/>
  <c r="O26" i="15"/>
  <c r="Q26" i="15"/>
  <c r="V26" i="15"/>
  <c r="G27" i="15"/>
  <c r="M27" i="15" s="1"/>
  <c r="I27" i="15"/>
  <c r="K27" i="15"/>
  <c r="O27" i="15"/>
  <c r="Q27" i="15"/>
  <c r="V27" i="15"/>
  <c r="G28" i="15"/>
  <c r="I28" i="15"/>
  <c r="K28" i="15"/>
  <c r="M28" i="15"/>
  <c r="O28" i="15"/>
  <c r="Q28" i="15"/>
  <c r="V28" i="15"/>
  <c r="G29" i="15"/>
  <c r="I29" i="15"/>
  <c r="K29" i="15"/>
  <c r="M29" i="15"/>
  <c r="O29" i="15"/>
  <c r="Q29" i="15"/>
  <c r="V29" i="15"/>
  <c r="G30" i="15"/>
  <c r="I30" i="15"/>
  <c r="K30" i="15"/>
  <c r="M30" i="15"/>
  <c r="O30" i="15"/>
  <c r="Q30" i="15"/>
  <c r="V30" i="15"/>
  <c r="G31" i="15"/>
  <c r="M31" i="15" s="1"/>
  <c r="I31" i="15"/>
  <c r="K31" i="15"/>
  <c r="O31" i="15"/>
  <c r="Q31" i="15"/>
  <c r="V31" i="15"/>
  <c r="G32" i="15"/>
  <c r="M32" i="15" s="1"/>
  <c r="I32" i="15"/>
  <c r="K32" i="15"/>
  <c r="O32" i="15"/>
  <c r="Q32" i="15"/>
  <c r="V32" i="15"/>
  <c r="G33" i="15"/>
  <c r="M33" i="15" s="1"/>
  <c r="I33" i="15"/>
  <c r="K33" i="15"/>
  <c r="O33" i="15"/>
  <c r="Q33" i="15"/>
  <c r="V33" i="15"/>
  <c r="G34" i="15"/>
  <c r="M34" i="15" s="1"/>
  <c r="I34" i="15"/>
  <c r="K34" i="15"/>
  <c r="O34" i="15"/>
  <c r="Q34" i="15"/>
  <c r="V34" i="15"/>
  <c r="G35" i="15"/>
  <c r="M35" i="15" s="1"/>
  <c r="I35" i="15"/>
  <c r="K35" i="15"/>
  <c r="O35" i="15"/>
  <c r="Q35" i="15"/>
  <c r="V35" i="15"/>
  <c r="G36" i="15"/>
  <c r="I36" i="15"/>
  <c r="K36" i="15"/>
  <c r="M36" i="15"/>
  <c r="O36" i="15"/>
  <c r="Q36" i="15"/>
  <c r="V36" i="15"/>
  <c r="G37" i="15"/>
  <c r="I37" i="15"/>
  <c r="K37" i="15"/>
  <c r="M37" i="15"/>
  <c r="O37" i="15"/>
  <c r="Q37" i="15"/>
  <c r="V37" i="15"/>
  <c r="G38" i="15"/>
  <c r="I38" i="15"/>
  <c r="K38" i="15"/>
  <c r="M38" i="15"/>
  <c r="O38" i="15"/>
  <c r="Q38" i="15"/>
  <c r="V38" i="15"/>
  <c r="G39" i="15"/>
  <c r="M39" i="15" s="1"/>
  <c r="I39" i="15"/>
  <c r="K39" i="15"/>
  <c r="O39" i="15"/>
  <c r="Q39" i="15"/>
  <c r="V39" i="15"/>
  <c r="G40" i="15"/>
  <c r="M40" i="15" s="1"/>
  <c r="I40" i="15"/>
  <c r="K40" i="15"/>
  <c r="O40" i="15"/>
  <c r="Q40" i="15"/>
  <c r="V40" i="15"/>
  <c r="G41" i="15"/>
  <c r="M41" i="15" s="1"/>
  <c r="I41" i="15"/>
  <c r="K41" i="15"/>
  <c r="O41" i="15"/>
  <c r="Q41" i="15"/>
  <c r="V41" i="15"/>
  <c r="G42" i="15"/>
  <c r="M42" i="15" s="1"/>
  <c r="I42" i="15"/>
  <c r="K42" i="15"/>
  <c r="O42" i="15"/>
  <c r="Q42" i="15"/>
  <c r="V42" i="15"/>
  <c r="G43" i="15"/>
  <c r="M43" i="15" s="1"/>
  <c r="I43" i="15"/>
  <c r="K43" i="15"/>
  <c r="O43" i="15"/>
  <c r="Q43" i="15"/>
  <c r="V43" i="15"/>
  <c r="G44" i="15"/>
  <c r="I44" i="15"/>
  <c r="K44" i="15"/>
  <c r="M44" i="15"/>
  <c r="O44" i="15"/>
  <c r="Q44" i="15"/>
  <c r="V44" i="15"/>
  <c r="G45" i="15"/>
  <c r="I45" i="15"/>
  <c r="K45" i="15"/>
  <c r="M45" i="15"/>
  <c r="O45" i="15"/>
  <c r="Q45" i="15"/>
  <c r="V45" i="15"/>
  <c r="G46" i="15"/>
  <c r="I46" i="15"/>
  <c r="K46" i="15"/>
  <c r="M46" i="15"/>
  <c r="O46" i="15"/>
  <c r="Q46" i="15"/>
  <c r="V46" i="15"/>
  <c r="G47" i="15"/>
  <c r="I47" i="15"/>
  <c r="K47" i="15"/>
  <c r="M47" i="15"/>
  <c r="O47" i="15"/>
  <c r="Q47" i="15"/>
  <c r="V47" i="15"/>
  <c r="G48" i="15"/>
  <c r="M48" i="15" s="1"/>
  <c r="I48" i="15"/>
  <c r="K48" i="15"/>
  <c r="O48" i="15"/>
  <c r="Q48" i="15"/>
  <c r="V48" i="15"/>
  <c r="G49" i="15"/>
  <c r="M49" i="15" s="1"/>
  <c r="I49" i="15"/>
  <c r="K49" i="15"/>
  <c r="O49" i="15"/>
  <c r="Q49" i="15"/>
  <c r="V49" i="15"/>
  <c r="G50" i="15"/>
  <c r="M50" i="15" s="1"/>
  <c r="I50" i="15"/>
  <c r="K50" i="15"/>
  <c r="O50" i="15"/>
  <c r="Q50" i="15"/>
  <c r="V50" i="15"/>
  <c r="G51" i="15"/>
  <c r="M51" i="15" s="1"/>
  <c r="I51" i="15"/>
  <c r="K51" i="15"/>
  <c r="O51" i="15"/>
  <c r="Q51" i="15"/>
  <c r="V51" i="15"/>
  <c r="G52" i="15"/>
  <c r="M52" i="15" s="1"/>
  <c r="I52" i="15"/>
  <c r="K52" i="15"/>
  <c r="O52" i="15"/>
  <c r="Q52" i="15"/>
  <c r="V52" i="15"/>
  <c r="G53" i="15"/>
  <c r="I53" i="15"/>
  <c r="K53" i="15"/>
  <c r="M53" i="15"/>
  <c r="O53" i="15"/>
  <c r="Q53" i="15"/>
  <c r="V53" i="15"/>
  <c r="G54" i="15"/>
  <c r="I54" i="15"/>
  <c r="K54" i="15"/>
  <c r="M54" i="15"/>
  <c r="O54" i="15"/>
  <c r="Q54" i="15"/>
  <c r="V54" i="15"/>
  <c r="G55" i="15"/>
  <c r="I55" i="15"/>
  <c r="K55" i="15"/>
  <c r="M55" i="15"/>
  <c r="O55" i="15"/>
  <c r="Q55" i="15"/>
  <c r="V55" i="15"/>
  <c r="G56" i="15"/>
  <c r="M56" i="15" s="1"/>
  <c r="I56" i="15"/>
  <c r="K56" i="15"/>
  <c r="O56" i="15"/>
  <c r="Q56" i="15"/>
  <c r="V56" i="15"/>
  <c r="G57" i="15"/>
  <c r="M57" i="15" s="1"/>
  <c r="I57" i="15"/>
  <c r="K57" i="15"/>
  <c r="O57" i="15"/>
  <c r="Q57" i="15"/>
  <c r="V57" i="15"/>
  <c r="G58" i="15"/>
  <c r="M58" i="15" s="1"/>
  <c r="I58" i="15"/>
  <c r="K58" i="15"/>
  <c r="O58" i="15"/>
  <c r="Q58" i="15"/>
  <c r="V58" i="15"/>
  <c r="G59" i="15"/>
  <c r="M59" i="15" s="1"/>
  <c r="I59" i="15"/>
  <c r="K59" i="15"/>
  <c r="O59" i="15"/>
  <c r="Q59" i="15"/>
  <c r="V59" i="15"/>
  <c r="G60" i="15"/>
  <c r="M60" i="15" s="1"/>
  <c r="I60" i="15"/>
  <c r="K60" i="15"/>
  <c r="O60" i="15"/>
  <c r="Q60" i="15"/>
  <c r="V60" i="15"/>
  <c r="G61" i="15"/>
  <c r="I61" i="15"/>
  <c r="K61" i="15"/>
  <c r="M61" i="15"/>
  <c r="O61" i="15"/>
  <c r="Q61" i="15"/>
  <c r="V61" i="15"/>
  <c r="G62" i="15"/>
  <c r="I62" i="15"/>
  <c r="K62" i="15"/>
  <c r="M62" i="15"/>
  <c r="O62" i="15"/>
  <c r="Q62" i="15"/>
  <c r="V62" i="15"/>
  <c r="G63" i="15"/>
  <c r="I63" i="15"/>
  <c r="K63" i="15"/>
  <c r="M63" i="15"/>
  <c r="O63" i="15"/>
  <c r="Q63" i="15"/>
  <c r="V63" i="15"/>
  <c r="G64" i="15"/>
  <c r="M64" i="15" s="1"/>
  <c r="I64" i="15"/>
  <c r="K64" i="15"/>
  <c r="O64" i="15"/>
  <c r="Q64" i="15"/>
  <c r="V64" i="15"/>
  <c r="G65" i="15"/>
  <c r="M65" i="15" s="1"/>
  <c r="I65" i="15"/>
  <c r="K65" i="15"/>
  <c r="O65" i="15"/>
  <c r="Q65" i="15"/>
  <c r="V65" i="15"/>
  <c r="G66" i="15"/>
  <c r="M66" i="15" s="1"/>
  <c r="I66" i="15"/>
  <c r="K66" i="15"/>
  <c r="O66" i="15"/>
  <c r="Q66" i="15"/>
  <c r="V66" i="15"/>
  <c r="G67" i="15"/>
  <c r="M67" i="15" s="1"/>
  <c r="I67" i="15"/>
  <c r="K67" i="15"/>
  <c r="O67" i="15"/>
  <c r="Q67" i="15"/>
  <c r="V67" i="15"/>
  <c r="G68" i="15"/>
  <c r="M68" i="15" s="1"/>
  <c r="I68" i="15"/>
  <c r="K68" i="15"/>
  <c r="O68" i="15"/>
  <c r="Q68" i="15"/>
  <c r="V68" i="15"/>
  <c r="G69" i="15"/>
  <c r="I69" i="15"/>
  <c r="K69" i="15"/>
  <c r="M69" i="15"/>
  <c r="O69" i="15"/>
  <c r="Q69" i="15"/>
  <c r="V69" i="15"/>
  <c r="G70" i="15"/>
  <c r="I70" i="15"/>
  <c r="K70" i="15"/>
  <c r="M70" i="15"/>
  <c r="O70" i="15"/>
  <c r="Q70" i="15"/>
  <c r="V70" i="15"/>
  <c r="G73" i="15"/>
  <c r="M73" i="15" s="1"/>
  <c r="I73" i="15"/>
  <c r="K73" i="15"/>
  <c r="O73" i="15"/>
  <c r="Q73" i="15"/>
  <c r="V73" i="15"/>
  <c r="G74" i="15"/>
  <c r="M74" i="15" s="1"/>
  <c r="I74" i="15"/>
  <c r="K74" i="15"/>
  <c r="O74" i="15"/>
  <c r="Q74" i="15"/>
  <c r="V74" i="15"/>
  <c r="G75" i="15"/>
  <c r="I75" i="15"/>
  <c r="K75" i="15"/>
  <c r="M75" i="15"/>
  <c r="O75" i="15"/>
  <c r="Q75" i="15"/>
  <c r="V75" i="15"/>
  <c r="G76" i="15"/>
  <c r="M76" i="15" s="1"/>
  <c r="I76" i="15"/>
  <c r="K76" i="15"/>
  <c r="O76" i="15"/>
  <c r="Q76" i="15"/>
  <c r="V76" i="15"/>
  <c r="G77" i="15"/>
  <c r="M77" i="15" s="1"/>
  <c r="I77" i="15"/>
  <c r="K77" i="15"/>
  <c r="O77" i="15"/>
  <c r="Q77" i="15"/>
  <c r="V77" i="15"/>
  <c r="G78" i="15"/>
  <c r="M78" i="15" s="1"/>
  <c r="I78" i="15"/>
  <c r="K78" i="15"/>
  <c r="O78" i="15"/>
  <c r="Q78" i="15"/>
  <c r="V78" i="15"/>
  <c r="G79" i="15"/>
  <c r="I79" i="15"/>
  <c r="K79" i="15"/>
  <c r="M79" i="15"/>
  <c r="O79" i="15"/>
  <c r="Q79" i="15"/>
  <c r="V79" i="15"/>
  <c r="G80" i="15"/>
  <c r="I80" i="15"/>
  <c r="K80" i="15"/>
  <c r="M80" i="15"/>
  <c r="O80" i="15"/>
  <c r="Q80" i="15"/>
  <c r="V80" i="15"/>
  <c r="G81" i="15"/>
  <c r="I81" i="15"/>
  <c r="K81" i="15"/>
  <c r="M81" i="15"/>
  <c r="O81" i="15"/>
  <c r="Q81" i="15"/>
  <c r="V81" i="15"/>
  <c r="G82" i="15"/>
  <c r="M82" i="15" s="1"/>
  <c r="I82" i="15"/>
  <c r="K82" i="15"/>
  <c r="O82" i="15"/>
  <c r="Q82" i="15"/>
  <c r="V82" i="15"/>
  <c r="G83" i="15"/>
  <c r="I83" i="15"/>
  <c r="K83" i="15"/>
  <c r="M83" i="15"/>
  <c r="O83" i="15"/>
  <c r="Q83" i="15"/>
  <c r="V83" i="15"/>
  <c r="G84" i="15"/>
  <c r="M84" i="15" s="1"/>
  <c r="I84" i="15"/>
  <c r="K84" i="15"/>
  <c r="O84" i="15"/>
  <c r="Q84" i="15"/>
  <c r="V84" i="15"/>
  <c r="G85" i="15"/>
  <c r="M85" i="15" s="1"/>
  <c r="I85" i="15"/>
  <c r="K85" i="15"/>
  <c r="O85" i="15"/>
  <c r="Q85" i="15"/>
  <c r="V85" i="15"/>
  <c r="G86" i="15"/>
  <c r="M86" i="15" s="1"/>
  <c r="I86" i="15"/>
  <c r="K86" i="15"/>
  <c r="O86" i="15"/>
  <c r="Q86" i="15"/>
  <c r="V86" i="15"/>
  <c r="G87" i="15"/>
  <c r="I87" i="15"/>
  <c r="K87" i="15"/>
  <c r="M87" i="15"/>
  <c r="O87" i="15"/>
  <c r="Q87" i="15"/>
  <c r="V87" i="15"/>
  <c r="G88" i="15"/>
  <c r="I88" i="15"/>
  <c r="K88" i="15"/>
  <c r="M88" i="15"/>
  <c r="O88" i="15"/>
  <c r="Q88" i="15"/>
  <c r="V88" i="15"/>
  <c r="G89" i="15"/>
  <c r="I89" i="15"/>
  <c r="K89" i="15"/>
  <c r="M89" i="15"/>
  <c r="O89" i="15"/>
  <c r="Q89" i="15"/>
  <c r="V89" i="15"/>
  <c r="G90" i="15"/>
  <c r="M90" i="15" s="1"/>
  <c r="I90" i="15"/>
  <c r="K90" i="15"/>
  <c r="O90" i="15"/>
  <c r="Q90" i="15"/>
  <c r="V90" i="15"/>
  <c r="G91" i="15"/>
  <c r="I91" i="15"/>
  <c r="K91" i="15"/>
  <c r="M91" i="15"/>
  <c r="O91" i="15"/>
  <c r="Q91" i="15"/>
  <c r="V91" i="15"/>
  <c r="G92" i="15"/>
  <c r="M92" i="15" s="1"/>
  <c r="I92" i="15"/>
  <c r="K92" i="15"/>
  <c r="O92" i="15"/>
  <c r="Q92" i="15"/>
  <c r="V92" i="15"/>
  <c r="G94" i="15"/>
  <c r="M94" i="15" s="1"/>
  <c r="I94" i="15"/>
  <c r="K94" i="15"/>
  <c r="K93" i="15" s="1"/>
  <c r="O94" i="15"/>
  <c r="O93" i="15" s="1"/>
  <c r="Q94" i="15"/>
  <c r="Q93" i="15" s="1"/>
  <c r="V94" i="15"/>
  <c r="V93" i="15" s="1"/>
  <c r="G95" i="15"/>
  <c r="I95" i="15"/>
  <c r="K95" i="15"/>
  <c r="M95" i="15"/>
  <c r="O95" i="15"/>
  <c r="Q95" i="15"/>
  <c r="V95" i="15"/>
  <c r="G96" i="15"/>
  <c r="I96" i="15"/>
  <c r="K96" i="15"/>
  <c r="M96" i="15"/>
  <c r="O96" i="15"/>
  <c r="Q96" i="15"/>
  <c r="V96" i="15"/>
  <c r="G97" i="15"/>
  <c r="I97" i="15"/>
  <c r="K97" i="15"/>
  <c r="M97" i="15"/>
  <c r="O97" i="15"/>
  <c r="Q97" i="15"/>
  <c r="V97" i="15"/>
  <c r="G98" i="15"/>
  <c r="M98" i="15" s="1"/>
  <c r="I98" i="15"/>
  <c r="K98" i="15"/>
  <c r="O98" i="15"/>
  <c r="Q98" i="15"/>
  <c r="V98" i="15"/>
  <c r="G99" i="15"/>
  <c r="I99" i="15"/>
  <c r="K99" i="15"/>
  <c r="M99" i="15"/>
  <c r="O99" i="15"/>
  <c r="Q99" i="15"/>
  <c r="V99" i="15"/>
  <c r="G100" i="15"/>
  <c r="G93" i="15" s="1"/>
  <c r="I100" i="15"/>
  <c r="K100" i="15"/>
  <c r="O100" i="15"/>
  <c r="Q100" i="15"/>
  <c r="V100" i="15"/>
  <c r="G101" i="15"/>
  <c r="M101" i="15" s="1"/>
  <c r="I101" i="15"/>
  <c r="I93" i="15" s="1"/>
  <c r="K101" i="15"/>
  <c r="O101" i="15"/>
  <c r="Q101" i="15"/>
  <c r="V101" i="15"/>
  <c r="G103" i="15"/>
  <c r="I103" i="15"/>
  <c r="K103" i="15"/>
  <c r="M103" i="15"/>
  <c r="O103" i="15"/>
  <c r="Q103" i="15"/>
  <c r="Q102" i="15" s="1"/>
  <c r="V103" i="15"/>
  <c r="G104" i="15"/>
  <c r="I104" i="15"/>
  <c r="K104" i="15"/>
  <c r="M104" i="15"/>
  <c r="O104" i="15"/>
  <c r="O102" i="15" s="1"/>
  <c r="Q104" i="15"/>
  <c r="V104" i="15"/>
  <c r="V102" i="15" s="1"/>
  <c r="G105" i="15"/>
  <c r="I105" i="15"/>
  <c r="K105" i="15"/>
  <c r="M105" i="15"/>
  <c r="O105" i="15"/>
  <c r="Q105" i="15"/>
  <c r="V105" i="15"/>
  <c r="G106" i="15"/>
  <c r="M106" i="15" s="1"/>
  <c r="I106" i="15"/>
  <c r="K106" i="15"/>
  <c r="O106" i="15"/>
  <c r="Q106" i="15"/>
  <c r="V106" i="15"/>
  <c r="G107" i="15"/>
  <c r="I107" i="15"/>
  <c r="K107" i="15"/>
  <c r="M107" i="15"/>
  <c r="O107" i="15"/>
  <c r="Q107" i="15"/>
  <c r="V107" i="15"/>
  <c r="G108" i="15"/>
  <c r="M108" i="15" s="1"/>
  <c r="I108" i="15"/>
  <c r="K108" i="15"/>
  <c r="O108" i="15"/>
  <c r="Q108" i="15"/>
  <c r="V108" i="15"/>
  <c r="G109" i="15"/>
  <c r="M109" i="15" s="1"/>
  <c r="I109" i="15"/>
  <c r="I102" i="15" s="1"/>
  <c r="K109" i="15"/>
  <c r="O109" i="15"/>
  <c r="Q109" i="15"/>
  <c r="V109" i="15"/>
  <c r="G110" i="15"/>
  <c r="M110" i="15" s="1"/>
  <c r="I110" i="15"/>
  <c r="K110" i="15"/>
  <c r="K102" i="15" s="1"/>
  <c r="O110" i="15"/>
  <c r="Q110" i="15"/>
  <c r="V110" i="15"/>
  <c r="G111" i="15"/>
  <c r="I111" i="15"/>
  <c r="K111" i="15"/>
  <c r="M111" i="15"/>
  <c r="O111" i="15"/>
  <c r="Q111" i="15"/>
  <c r="V111" i="15"/>
  <c r="G112" i="15"/>
  <c r="I112" i="15"/>
  <c r="K112" i="15"/>
  <c r="M112" i="15"/>
  <c r="O112" i="15"/>
  <c r="Q112" i="15"/>
  <c r="V112" i="15"/>
  <c r="G113" i="15"/>
  <c r="I113" i="15"/>
  <c r="K113" i="15"/>
  <c r="M113" i="15"/>
  <c r="O113" i="15"/>
  <c r="Q113" i="15"/>
  <c r="V113" i="15"/>
  <c r="G115" i="15"/>
  <c r="I115" i="15"/>
  <c r="I114" i="15" s="1"/>
  <c r="K115" i="15"/>
  <c r="M115" i="15"/>
  <c r="O115" i="15"/>
  <c r="Q115" i="15"/>
  <c r="V115" i="15"/>
  <c r="G116" i="15"/>
  <c r="G114" i="15" s="1"/>
  <c r="I116" i="15"/>
  <c r="K116" i="15"/>
  <c r="K114" i="15" s="1"/>
  <c r="O116" i="15"/>
  <c r="Q116" i="15"/>
  <c r="V116" i="15"/>
  <c r="G117" i="15"/>
  <c r="M117" i="15" s="1"/>
  <c r="I117" i="15"/>
  <c r="K117" i="15"/>
  <c r="O117" i="15"/>
  <c r="Q117" i="15"/>
  <c r="V117" i="15"/>
  <c r="G118" i="15"/>
  <c r="M118" i="15" s="1"/>
  <c r="I118" i="15"/>
  <c r="K118" i="15"/>
  <c r="O118" i="15"/>
  <c r="O114" i="15" s="1"/>
  <c r="Q118" i="15"/>
  <c r="V118" i="15"/>
  <c r="G119" i="15"/>
  <c r="I119" i="15"/>
  <c r="K119" i="15"/>
  <c r="M119" i="15"/>
  <c r="O119" i="15"/>
  <c r="Q119" i="15"/>
  <c r="V119" i="15"/>
  <c r="G120" i="15"/>
  <c r="I120" i="15"/>
  <c r="K120" i="15"/>
  <c r="M120" i="15"/>
  <c r="O120" i="15"/>
  <c r="Q120" i="15"/>
  <c r="V120" i="15"/>
  <c r="G121" i="15"/>
  <c r="I121" i="15"/>
  <c r="K121" i="15"/>
  <c r="M121" i="15"/>
  <c r="O121" i="15"/>
  <c r="Q121" i="15"/>
  <c r="Q114" i="15" s="1"/>
  <c r="V121" i="15"/>
  <c r="G122" i="15"/>
  <c r="M122" i="15" s="1"/>
  <c r="I122" i="15"/>
  <c r="K122" i="15"/>
  <c r="O122" i="15"/>
  <c r="Q122" i="15"/>
  <c r="V122" i="15"/>
  <c r="V114" i="15" s="1"/>
  <c r="G123" i="15"/>
  <c r="I123" i="15"/>
  <c r="K123" i="15"/>
  <c r="M123" i="15"/>
  <c r="O123" i="15"/>
  <c r="Q123" i="15"/>
  <c r="V123" i="15"/>
  <c r="G124" i="15"/>
  <c r="M124" i="15" s="1"/>
  <c r="I124" i="15"/>
  <c r="K124" i="15"/>
  <c r="O124" i="15"/>
  <c r="Q124" i="15"/>
  <c r="V124" i="15"/>
  <c r="G125" i="15"/>
  <c r="M125" i="15" s="1"/>
  <c r="I125" i="15"/>
  <c r="K125" i="15"/>
  <c r="O125" i="15"/>
  <c r="Q125" i="15"/>
  <c r="V125" i="15"/>
  <c r="G126" i="15"/>
  <c r="M126" i="15" s="1"/>
  <c r="I126" i="15"/>
  <c r="K126" i="15"/>
  <c r="O126" i="15"/>
  <c r="Q126" i="15"/>
  <c r="V126" i="15"/>
  <c r="G127" i="15"/>
  <c r="I127" i="15"/>
  <c r="K127" i="15"/>
  <c r="M127" i="15"/>
  <c r="O127" i="15"/>
  <c r="Q127" i="15"/>
  <c r="V127" i="15"/>
  <c r="G128" i="15"/>
  <c r="I128" i="15"/>
  <c r="K128" i="15"/>
  <c r="M128" i="15"/>
  <c r="O128" i="15"/>
  <c r="Q128" i="15"/>
  <c r="V128" i="15"/>
  <c r="G129" i="15"/>
  <c r="I129" i="15"/>
  <c r="K129" i="15"/>
  <c r="M129" i="15"/>
  <c r="O129" i="15"/>
  <c r="Q129" i="15"/>
  <c r="V129" i="15"/>
  <c r="O130" i="15"/>
  <c r="Q130" i="15"/>
  <c r="V130" i="15"/>
  <c r="G131" i="15"/>
  <c r="I131" i="15"/>
  <c r="I130" i="15" s="1"/>
  <c r="K131" i="15"/>
  <c r="M131" i="15"/>
  <c r="O131" i="15"/>
  <c r="Q131" i="15"/>
  <c r="V131" i="15"/>
  <c r="G134" i="15"/>
  <c r="G130" i="15" s="1"/>
  <c r="I134" i="15"/>
  <c r="K134" i="15"/>
  <c r="K130" i="15" s="1"/>
  <c r="O134" i="15"/>
  <c r="Q134" i="15"/>
  <c r="V134" i="15"/>
  <c r="AE136" i="15"/>
  <c r="AF136" i="15"/>
  <c r="G23" i="14"/>
  <c r="G9" i="14"/>
  <c r="G8" i="14" s="1"/>
  <c r="I9" i="14"/>
  <c r="I8" i="14" s="1"/>
  <c r="K9" i="14"/>
  <c r="K8" i="14" s="1"/>
  <c r="O9" i="14"/>
  <c r="O8" i="14" s="1"/>
  <c r="Q9" i="14"/>
  <c r="Q8" i="14" s="1"/>
  <c r="V9" i="14"/>
  <c r="G10" i="14"/>
  <c r="M10" i="14" s="1"/>
  <c r="I10" i="14"/>
  <c r="K10" i="14"/>
  <c r="O10" i="14"/>
  <c r="Q10" i="14"/>
  <c r="V10" i="14"/>
  <c r="G11" i="14"/>
  <c r="I11" i="14"/>
  <c r="K11" i="14"/>
  <c r="M11" i="14"/>
  <c r="O11" i="14"/>
  <c r="Q11" i="14"/>
  <c r="V11" i="14"/>
  <c r="G12" i="14"/>
  <c r="I12" i="14"/>
  <c r="K12" i="14"/>
  <c r="M12" i="14"/>
  <c r="O12" i="14"/>
  <c r="Q12" i="14"/>
  <c r="V12" i="14"/>
  <c r="G13" i="14"/>
  <c r="I13" i="14"/>
  <c r="K13" i="14"/>
  <c r="M13" i="14"/>
  <c r="O13" i="14"/>
  <c r="Q13" i="14"/>
  <c r="V13" i="14"/>
  <c r="G14" i="14"/>
  <c r="I14" i="14"/>
  <c r="K14" i="14"/>
  <c r="M14" i="14"/>
  <c r="O14" i="14"/>
  <c r="Q14" i="14"/>
  <c r="V14" i="14"/>
  <c r="V8" i="14" s="1"/>
  <c r="G15" i="14"/>
  <c r="I15" i="14"/>
  <c r="K15" i="14"/>
  <c r="M15" i="14"/>
  <c r="O15" i="14"/>
  <c r="Q15" i="14"/>
  <c r="V15" i="14"/>
  <c r="G16" i="14"/>
  <c r="M16" i="14" s="1"/>
  <c r="I16" i="14"/>
  <c r="K16" i="14"/>
  <c r="O16" i="14"/>
  <c r="Q16" i="14"/>
  <c r="V16" i="14"/>
  <c r="G17" i="14"/>
  <c r="M17" i="14" s="1"/>
  <c r="I17" i="14"/>
  <c r="K17" i="14"/>
  <c r="O17" i="14"/>
  <c r="Q17" i="14"/>
  <c r="V17" i="14"/>
  <c r="G18" i="14"/>
  <c r="M18" i="14" s="1"/>
  <c r="I18" i="14"/>
  <c r="K18" i="14"/>
  <c r="O18" i="14"/>
  <c r="Q18" i="14"/>
  <c r="V18" i="14"/>
  <c r="G19" i="14"/>
  <c r="I19" i="14"/>
  <c r="K19" i="14"/>
  <c r="M19" i="14"/>
  <c r="O19" i="14"/>
  <c r="Q19" i="14"/>
  <c r="V19" i="14"/>
  <c r="G20" i="14"/>
  <c r="I20" i="14"/>
  <c r="K20" i="14"/>
  <c r="M20" i="14"/>
  <c r="O20" i="14"/>
  <c r="Q20" i="14"/>
  <c r="V20" i="14"/>
  <c r="G21" i="14"/>
  <c r="I21" i="14"/>
  <c r="K21" i="14"/>
  <c r="M21" i="14"/>
  <c r="O21" i="14"/>
  <c r="Q21" i="14"/>
  <c r="V21" i="14"/>
  <c r="AE23" i="14"/>
  <c r="G1034" i="13"/>
  <c r="BA638" i="13"/>
  <c r="BA564" i="13"/>
  <c r="BA524" i="13"/>
  <c r="BA518" i="13"/>
  <c r="BA512" i="13"/>
  <c r="BA451" i="13"/>
  <c r="BA448" i="13"/>
  <c r="BA420" i="13"/>
  <c r="BA408" i="13"/>
  <c r="BA404" i="13"/>
  <c r="BA397" i="13"/>
  <c r="BA387" i="13"/>
  <c r="BA379" i="13"/>
  <c r="BA371" i="13"/>
  <c r="BA362" i="13"/>
  <c r="BA280" i="13"/>
  <c r="BA253" i="13"/>
  <c r="BA232" i="13"/>
  <c r="BA229" i="13"/>
  <c r="BA201" i="13"/>
  <c r="BA198" i="13"/>
  <c r="BA188" i="13"/>
  <c r="BA166" i="13"/>
  <c r="BA157" i="13"/>
  <c r="BA53" i="13"/>
  <c r="BA49" i="13"/>
  <c r="BA40" i="13"/>
  <c r="BA13" i="13"/>
  <c r="BA10" i="13"/>
  <c r="G8" i="13"/>
  <c r="G9" i="13"/>
  <c r="I9" i="13"/>
  <c r="I8" i="13" s="1"/>
  <c r="K9" i="13"/>
  <c r="K8" i="13" s="1"/>
  <c r="M9" i="13"/>
  <c r="O9" i="13"/>
  <c r="O8" i="13" s="1"/>
  <c r="Q9" i="13"/>
  <c r="Q8" i="13" s="1"/>
  <c r="V9" i="13"/>
  <c r="V8" i="13" s="1"/>
  <c r="G12" i="13"/>
  <c r="I12" i="13"/>
  <c r="K12" i="13"/>
  <c r="M12" i="13"/>
  <c r="O12" i="13"/>
  <c r="Q12" i="13"/>
  <c r="V12" i="13"/>
  <c r="G23" i="13"/>
  <c r="I23" i="13"/>
  <c r="K23" i="13"/>
  <c r="M23" i="13"/>
  <c r="O23" i="13"/>
  <c r="Q23" i="13"/>
  <c r="V23" i="13"/>
  <c r="G26" i="13"/>
  <c r="M26" i="13" s="1"/>
  <c r="I26" i="13"/>
  <c r="K26" i="13"/>
  <c r="O26" i="13"/>
  <c r="Q26" i="13"/>
  <c r="V26" i="13"/>
  <c r="G30" i="13"/>
  <c r="M30" i="13" s="1"/>
  <c r="I30" i="13"/>
  <c r="K30" i="13"/>
  <c r="O30" i="13"/>
  <c r="Q30" i="13"/>
  <c r="V30" i="13"/>
  <c r="G33" i="13"/>
  <c r="M33" i="13" s="1"/>
  <c r="I33" i="13"/>
  <c r="K33" i="13"/>
  <c r="O33" i="13"/>
  <c r="Q33" i="13"/>
  <c r="V33" i="13"/>
  <c r="G39" i="13"/>
  <c r="M39" i="13" s="1"/>
  <c r="I39" i="13"/>
  <c r="I38" i="13" s="1"/>
  <c r="K39" i="13"/>
  <c r="K38" i="13" s="1"/>
  <c r="O39" i="13"/>
  <c r="O38" i="13" s="1"/>
  <c r="Q39" i="13"/>
  <c r="Q38" i="13" s="1"/>
  <c r="V39" i="13"/>
  <c r="V38" i="13" s="1"/>
  <c r="G43" i="13"/>
  <c r="I43" i="13"/>
  <c r="K43" i="13"/>
  <c r="M43" i="13"/>
  <c r="O43" i="13"/>
  <c r="Q43" i="13"/>
  <c r="V43" i="13"/>
  <c r="G48" i="13"/>
  <c r="I48" i="13"/>
  <c r="K48" i="13"/>
  <c r="M48" i="13"/>
  <c r="O48" i="13"/>
  <c r="Q48" i="13"/>
  <c r="V48" i="13"/>
  <c r="G52" i="13"/>
  <c r="I52" i="13"/>
  <c r="K52" i="13"/>
  <c r="M52" i="13"/>
  <c r="O52" i="13"/>
  <c r="Q52" i="13"/>
  <c r="V52" i="13"/>
  <c r="G56" i="13"/>
  <c r="M56" i="13" s="1"/>
  <c r="I56" i="13"/>
  <c r="K56" i="13"/>
  <c r="O56" i="13"/>
  <c r="Q56" i="13"/>
  <c r="V56" i="13"/>
  <c r="G59" i="13"/>
  <c r="M59" i="13" s="1"/>
  <c r="I59" i="13"/>
  <c r="K59" i="13"/>
  <c r="O59" i="13"/>
  <c r="Q59" i="13"/>
  <c r="V59" i="13"/>
  <c r="G63" i="13"/>
  <c r="M63" i="13" s="1"/>
  <c r="I63" i="13"/>
  <c r="K63" i="13"/>
  <c r="O63" i="13"/>
  <c r="Q63" i="13"/>
  <c r="V63" i="13"/>
  <c r="G75" i="13"/>
  <c r="M75" i="13" s="1"/>
  <c r="I75" i="13"/>
  <c r="K75" i="13"/>
  <c r="O75" i="13"/>
  <c r="Q75" i="13"/>
  <c r="V75" i="13"/>
  <c r="G77" i="13"/>
  <c r="M77" i="13" s="1"/>
  <c r="I77" i="13"/>
  <c r="K77" i="13"/>
  <c r="O77" i="13"/>
  <c r="Q77" i="13"/>
  <c r="V77" i="13"/>
  <c r="G89" i="13"/>
  <c r="M89" i="13" s="1"/>
  <c r="I89" i="13"/>
  <c r="K89" i="13"/>
  <c r="O89" i="13"/>
  <c r="Q89" i="13"/>
  <c r="V89" i="13"/>
  <c r="G95" i="13"/>
  <c r="I95" i="13"/>
  <c r="I94" i="13" s="1"/>
  <c r="K95" i="13"/>
  <c r="M95" i="13"/>
  <c r="O95" i="13"/>
  <c r="O94" i="13" s="1"/>
  <c r="Q95" i="13"/>
  <c r="Q94" i="13" s="1"/>
  <c r="V95" i="13"/>
  <c r="V94" i="13" s="1"/>
  <c r="G101" i="13"/>
  <c r="I101" i="13"/>
  <c r="K101" i="13"/>
  <c r="M101" i="13"/>
  <c r="O101" i="13"/>
  <c r="Q101" i="13"/>
  <c r="V101" i="13"/>
  <c r="G117" i="13"/>
  <c r="I117" i="13"/>
  <c r="K117" i="13"/>
  <c r="M117" i="13"/>
  <c r="O117" i="13"/>
  <c r="Q117" i="13"/>
  <c r="V117" i="13"/>
  <c r="G122" i="13"/>
  <c r="I122" i="13"/>
  <c r="K122" i="13"/>
  <c r="M122" i="13"/>
  <c r="O122" i="13"/>
  <c r="Q122" i="13"/>
  <c r="V122" i="13"/>
  <c r="G124" i="13"/>
  <c r="M124" i="13" s="1"/>
  <c r="I124" i="13"/>
  <c r="K124" i="13"/>
  <c r="O124" i="13"/>
  <c r="Q124" i="13"/>
  <c r="V124" i="13"/>
  <c r="G127" i="13"/>
  <c r="M127" i="13" s="1"/>
  <c r="I127" i="13"/>
  <c r="K127" i="13"/>
  <c r="O127" i="13"/>
  <c r="Q127" i="13"/>
  <c r="V127" i="13"/>
  <c r="G130" i="13"/>
  <c r="M130" i="13" s="1"/>
  <c r="I130" i="13"/>
  <c r="K130" i="13"/>
  <c r="O130" i="13"/>
  <c r="Q130" i="13"/>
  <c r="V130" i="13"/>
  <c r="G132" i="13"/>
  <c r="M132" i="13" s="1"/>
  <c r="I132" i="13"/>
  <c r="K132" i="13"/>
  <c r="K94" i="13" s="1"/>
  <c r="O132" i="13"/>
  <c r="Q132" i="13"/>
  <c r="V132" i="13"/>
  <c r="G134" i="13"/>
  <c r="I134" i="13"/>
  <c r="K134" i="13"/>
  <c r="M134" i="13"/>
  <c r="O134" i="13"/>
  <c r="Q134" i="13"/>
  <c r="V134" i="13"/>
  <c r="G140" i="13"/>
  <c r="I140" i="13"/>
  <c r="K140" i="13"/>
  <c r="M140" i="13"/>
  <c r="O140" i="13"/>
  <c r="Q140" i="13"/>
  <c r="V140" i="13"/>
  <c r="G146" i="13"/>
  <c r="I146" i="13"/>
  <c r="K146" i="13"/>
  <c r="M146" i="13"/>
  <c r="O146" i="13"/>
  <c r="Q146" i="13"/>
  <c r="V146" i="13"/>
  <c r="G150" i="13"/>
  <c r="M150" i="13" s="1"/>
  <c r="I150" i="13"/>
  <c r="K150" i="13"/>
  <c r="O150" i="13"/>
  <c r="Q150" i="13"/>
  <c r="V150" i="13"/>
  <c r="G153" i="13"/>
  <c r="M153" i="13" s="1"/>
  <c r="I153" i="13"/>
  <c r="K153" i="13"/>
  <c r="O153" i="13"/>
  <c r="Q153" i="13"/>
  <c r="V153" i="13"/>
  <c r="G156" i="13"/>
  <c r="M156" i="13" s="1"/>
  <c r="I156" i="13"/>
  <c r="K156" i="13"/>
  <c r="O156" i="13"/>
  <c r="Q156" i="13"/>
  <c r="V156" i="13"/>
  <c r="G159" i="13"/>
  <c r="M159" i="13" s="1"/>
  <c r="I159" i="13"/>
  <c r="K159" i="13"/>
  <c r="O159" i="13"/>
  <c r="Q159" i="13"/>
  <c r="V159" i="13"/>
  <c r="G161" i="13"/>
  <c r="M161" i="13" s="1"/>
  <c r="I161" i="13"/>
  <c r="K161" i="13"/>
  <c r="O161" i="13"/>
  <c r="Q161" i="13"/>
  <c r="V161" i="13"/>
  <c r="G163" i="13"/>
  <c r="I163" i="13"/>
  <c r="K163" i="13"/>
  <c r="M163" i="13"/>
  <c r="O163" i="13"/>
  <c r="Q163" i="13"/>
  <c r="V163" i="13"/>
  <c r="G165" i="13"/>
  <c r="I165" i="13"/>
  <c r="K165" i="13"/>
  <c r="M165" i="13"/>
  <c r="O165" i="13"/>
  <c r="Q165" i="13"/>
  <c r="V165" i="13"/>
  <c r="G178" i="13"/>
  <c r="I178" i="13"/>
  <c r="K178" i="13"/>
  <c r="M178" i="13"/>
  <c r="O178" i="13"/>
  <c r="Q178" i="13"/>
  <c r="V178" i="13"/>
  <c r="G182" i="13"/>
  <c r="I182" i="13"/>
  <c r="K182" i="13"/>
  <c r="M182" i="13"/>
  <c r="O182" i="13"/>
  <c r="Q182" i="13"/>
  <c r="V182" i="13"/>
  <c r="G187" i="13"/>
  <c r="I187" i="13"/>
  <c r="K187" i="13"/>
  <c r="M187" i="13"/>
  <c r="O187" i="13"/>
  <c r="Q187" i="13"/>
  <c r="V187" i="13"/>
  <c r="G191" i="13"/>
  <c r="M191" i="13" s="1"/>
  <c r="I191" i="13"/>
  <c r="K191" i="13"/>
  <c r="O191" i="13"/>
  <c r="Q191" i="13"/>
  <c r="V191" i="13"/>
  <c r="G194" i="13"/>
  <c r="G193" i="13" s="1"/>
  <c r="I194" i="13"/>
  <c r="K194" i="13"/>
  <c r="K193" i="13" s="1"/>
  <c r="O194" i="13"/>
  <c r="O193" i="13" s="1"/>
  <c r="Q194" i="13"/>
  <c r="Q193" i="13" s="1"/>
  <c r="V194" i="13"/>
  <c r="V193" i="13" s="1"/>
  <c r="G197" i="13"/>
  <c r="I197" i="13"/>
  <c r="K197" i="13"/>
  <c r="M197" i="13"/>
  <c r="O197" i="13"/>
  <c r="Q197" i="13"/>
  <c r="V197" i="13"/>
  <c r="G200" i="13"/>
  <c r="I200" i="13"/>
  <c r="K200" i="13"/>
  <c r="M200" i="13"/>
  <c r="O200" i="13"/>
  <c r="Q200" i="13"/>
  <c r="V200" i="13"/>
  <c r="G203" i="13"/>
  <c r="I203" i="13"/>
  <c r="K203" i="13"/>
  <c r="M203" i="13"/>
  <c r="O203" i="13"/>
  <c r="Q203" i="13"/>
  <c r="V203" i="13"/>
  <c r="G207" i="13"/>
  <c r="I207" i="13"/>
  <c r="K207" i="13"/>
  <c r="M207" i="13"/>
  <c r="O207" i="13"/>
  <c r="Q207" i="13"/>
  <c r="V207" i="13"/>
  <c r="G209" i="13"/>
  <c r="I209" i="13"/>
  <c r="K209" i="13"/>
  <c r="M209" i="13"/>
  <c r="O209" i="13"/>
  <c r="Q209" i="13"/>
  <c r="V209" i="13"/>
  <c r="G211" i="13"/>
  <c r="M211" i="13" s="1"/>
  <c r="I211" i="13"/>
  <c r="K211" i="13"/>
  <c r="O211" i="13"/>
  <c r="Q211" i="13"/>
  <c r="V211" i="13"/>
  <c r="G216" i="13"/>
  <c r="M216" i="13" s="1"/>
  <c r="I216" i="13"/>
  <c r="I193" i="13" s="1"/>
  <c r="K216" i="13"/>
  <c r="O216" i="13"/>
  <c r="Q216" i="13"/>
  <c r="V216" i="13"/>
  <c r="G228" i="13"/>
  <c r="M228" i="13" s="1"/>
  <c r="I228" i="13"/>
  <c r="K228" i="13"/>
  <c r="O228" i="13"/>
  <c r="Q228" i="13"/>
  <c r="V228" i="13"/>
  <c r="G231" i="13"/>
  <c r="I231" i="13"/>
  <c r="K231" i="13"/>
  <c r="M231" i="13"/>
  <c r="O231" i="13"/>
  <c r="Q231" i="13"/>
  <c r="V231" i="13"/>
  <c r="K234" i="13"/>
  <c r="O234" i="13"/>
  <c r="G235" i="13"/>
  <c r="I235" i="13"/>
  <c r="I234" i="13" s="1"/>
  <c r="K235" i="13"/>
  <c r="M235" i="13"/>
  <c r="O235" i="13"/>
  <c r="Q235" i="13"/>
  <c r="Q234" i="13" s="1"/>
  <c r="V235" i="13"/>
  <c r="V234" i="13" s="1"/>
  <c r="G239" i="13"/>
  <c r="M239" i="13" s="1"/>
  <c r="I239" i="13"/>
  <c r="K239" i="13"/>
  <c r="O239" i="13"/>
  <c r="Q239" i="13"/>
  <c r="V239" i="13"/>
  <c r="G242" i="13"/>
  <c r="I242" i="13"/>
  <c r="K242" i="13"/>
  <c r="M242" i="13"/>
  <c r="O242" i="13"/>
  <c r="Q242" i="13"/>
  <c r="V242" i="13"/>
  <c r="G245" i="13"/>
  <c r="M245" i="13" s="1"/>
  <c r="I245" i="13"/>
  <c r="K245" i="13"/>
  <c r="O245" i="13"/>
  <c r="Q245" i="13"/>
  <c r="V245" i="13"/>
  <c r="G247" i="13"/>
  <c r="M247" i="13" s="1"/>
  <c r="I247" i="13"/>
  <c r="K247" i="13"/>
  <c r="O247" i="13"/>
  <c r="Q247" i="13"/>
  <c r="V247" i="13"/>
  <c r="G250" i="13"/>
  <c r="G251" i="13"/>
  <c r="I251" i="13"/>
  <c r="I250" i="13" s="1"/>
  <c r="K251" i="13"/>
  <c r="M251" i="13"/>
  <c r="M250" i="13" s="1"/>
  <c r="O251" i="13"/>
  <c r="O250" i="13" s="1"/>
  <c r="Q251" i="13"/>
  <c r="Q250" i="13" s="1"/>
  <c r="V251" i="13"/>
  <c r="G252" i="13"/>
  <c r="M252" i="13" s="1"/>
  <c r="I252" i="13"/>
  <c r="K252" i="13"/>
  <c r="K250" i="13" s="1"/>
  <c r="O252" i="13"/>
  <c r="Q252" i="13"/>
  <c r="V252" i="13"/>
  <c r="G256" i="13"/>
  <c r="I256" i="13"/>
  <c r="K256" i="13"/>
  <c r="M256" i="13"/>
  <c r="O256" i="13"/>
  <c r="Q256" i="13"/>
  <c r="V256" i="13"/>
  <c r="G257" i="13"/>
  <c r="M257" i="13" s="1"/>
  <c r="I257" i="13"/>
  <c r="K257" i="13"/>
  <c r="O257" i="13"/>
  <c r="Q257" i="13"/>
  <c r="V257" i="13"/>
  <c r="V250" i="13" s="1"/>
  <c r="Q259" i="13"/>
  <c r="G260" i="13"/>
  <c r="M260" i="13" s="1"/>
  <c r="M259" i="13" s="1"/>
  <c r="I260" i="13"/>
  <c r="I259" i="13" s="1"/>
  <c r="K260" i="13"/>
  <c r="K259" i="13" s="1"/>
  <c r="O260" i="13"/>
  <c r="O259" i="13" s="1"/>
  <c r="Q260" i="13"/>
  <c r="V260" i="13"/>
  <c r="V259" i="13" s="1"/>
  <c r="G279" i="13"/>
  <c r="G278" i="13" s="1"/>
  <c r="I279" i="13"/>
  <c r="K279" i="13"/>
  <c r="K278" i="13" s="1"/>
  <c r="O279" i="13"/>
  <c r="O278" i="13" s="1"/>
  <c r="Q279" i="13"/>
  <c r="V279" i="13"/>
  <c r="V278" i="13" s="1"/>
  <c r="G288" i="13"/>
  <c r="I288" i="13"/>
  <c r="I278" i="13" s="1"/>
  <c r="K288" i="13"/>
  <c r="M288" i="13"/>
  <c r="O288" i="13"/>
  <c r="Q288" i="13"/>
  <c r="V288" i="13"/>
  <c r="G301" i="13"/>
  <c r="M301" i="13" s="1"/>
  <c r="I301" i="13"/>
  <c r="K301" i="13"/>
  <c r="O301" i="13"/>
  <c r="Q301" i="13"/>
  <c r="V301" i="13"/>
  <c r="G303" i="13"/>
  <c r="I303" i="13"/>
  <c r="K303" i="13"/>
  <c r="M303" i="13"/>
  <c r="O303" i="13"/>
  <c r="Q303" i="13"/>
  <c r="Q278" i="13" s="1"/>
  <c r="V303" i="13"/>
  <c r="G329" i="13"/>
  <c r="M329" i="13" s="1"/>
  <c r="I329" i="13"/>
  <c r="K329" i="13"/>
  <c r="O329" i="13"/>
  <c r="Q329" i="13"/>
  <c r="V329" i="13"/>
  <c r="G346" i="13"/>
  <c r="I346" i="13"/>
  <c r="K346" i="13"/>
  <c r="M346" i="13"/>
  <c r="O346" i="13"/>
  <c r="Q346" i="13"/>
  <c r="V346" i="13"/>
  <c r="G353" i="13"/>
  <c r="M353" i="13" s="1"/>
  <c r="I353" i="13"/>
  <c r="K353" i="13"/>
  <c r="O353" i="13"/>
  <c r="Q353" i="13"/>
  <c r="V353" i="13"/>
  <c r="G361" i="13"/>
  <c r="G360" i="13" s="1"/>
  <c r="I361" i="13"/>
  <c r="K361" i="13"/>
  <c r="K360" i="13" s="1"/>
  <c r="O361" i="13"/>
  <c r="O360" i="13" s="1"/>
  <c r="Q361" i="13"/>
  <c r="V361" i="13"/>
  <c r="V360" i="13" s="1"/>
  <c r="G370" i="13"/>
  <c r="I370" i="13"/>
  <c r="I360" i="13" s="1"/>
  <c r="K370" i="13"/>
  <c r="M370" i="13"/>
  <c r="O370" i="13"/>
  <c r="Q370" i="13"/>
  <c r="V370" i="13"/>
  <c r="G378" i="13"/>
  <c r="M378" i="13" s="1"/>
  <c r="I378" i="13"/>
  <c r="K378" i="13"/>
  <c r="O378" i="13"/>
  <c r="Q378" i="13"/>
  <c r="V378" i="13"/>
  <c r="G386" i="13"/>
  <c r="I386" i="13"/>
  <c r="K386" i="13"/>
  <c r="M386" i="13"/>
  <c r="O386" i="13"/>
  <c r="Q386" i="13"/>
  <c r="Q360" i="13" s="1"/>
  <c r="V386" i="13"/>
  <c r="G396" i="13"/>
  <c r="M396" i="13" s="1"/>
  <c r="I396" i="13"/>
  <c r="K396" i="13"/>
  <c r="O396" i="13"/>
  <c r="Q396" i="13"/>
  <c r="V396" i="13"/>
  <c r="G403" i="13"/>
  <c r="I403" i="13"/>
  <c r="K403" i="13"/>
  <c r="M403" i="13"/>
  <c r="O403" i="13"/>
  <c r="Q403" i="13"/>
  <c r="V403" i="13"/>
  <c r="G407" i="13"/>
  <c r="M407" i="13" s="1"/>
  <c r="I407" i="13"/>
  <c r="K407" i="13"/>
  <c r="O407" i="13"/>
  <c r="Q407" i="13"/>
  <c r="V407" i="13"/>
  <c r="G414" i="13"/>
  <c r="M414" i="13" s="1"/>
  <c r="I414" i="13"/>
  <c r="K414" i="13"/>
  <c r="O414" i="13"/>
  <c r="Q414" i="13"/>
  <c r="V414" i="13"/>
  <c r="G415" i="13"/>
  <c r="V415" i="13"/>
  <c r="G416" i="13"/>
  <c r="I416" i="13"/>
  <c r="I415" i="13" s="1"/>
  <c r="K416" i="13"/>
  <c r="M416" i="13"/>
  <c r="M415" i="13" s="1"/>
  <c r="O416" i="13"/>
  <c r="O415" i="13" s="1"/>
  <c r="Q416" i="13"/>
  <c r="Q415" i="13" s="1"/>
  <c r="V416" i="13"/>
  <c r="G419" i="13"/>
  <c r="M419" i="13" s="1"/>
  <c r="I419" i="13"/>
  <c r="K419" i="13"/>
  <c r="K415" i="13" s="1"/>
  <c r="O419" i="13"/>
  <c r="Q419" i="13"/>
  <c r="V419" i="13"/>
  <c r="G434" i="13"/>
  <c r="I434" i="13"/>
  <c r="K434" i="13"/>
  <c r="M434" i="13"/>
  <c r="O434" i="13"/>
  <c r="Q434" i="13"/>
  <c r="V434" i="13"/>
  <c r="G437" i="13"/>
  <c r="I437" i="13"/>
  <c r="I436" i="13" s="1"/>
  <c r="K437" i="13"/>
  <c r="M437" i="13"/>
  <c r="O437" i="13"/>
  <c r="Q437" i="13"/>
  <c r="Q436" i="13" s="1"/>
  <c r="V437" i="13"/>
  <c r="G439" i="13"/>
  <c r="M439" i="13" s="1"/>
  <c r="I439" i="13"/>
  <c r="K439" i="13"/>
  <c r="O439" i="13"/>
  <c r="Q439" i="13"/>
  <c r="V439" i="13"/>
  <c r="V436" i="13" s="1"/>
  <c r="G441" i="13"/>
  <c r="I441" i="13"/>
  <c r="K441" i="13"/>
  <c r="M441" i="13"/>
  <c r="O441" i="13"/>
  <c r="Q441" i="13"/>
  <c r="V441" i="13"/>
  <c r="G445" i="13"/>
  <c r="M445" i="13" s="1"/>
  <c r="I445" i="13"/>
  <c r="K445" i="13"/>
  <c r="K436" i="13" s="1"/>
  <c r="O445" i="13"/>
  <c r="Q445" i="13"/>
  <c r="V445" i="13"/>
  <c r="G447" i="13"/>
  <c r="I447" i="13"/>
  <c r="K447" i="13"/>
  <c r="M447" i="13"/>
  <c r="O447" i="13"/>
  <c r="Q447" i="13"/>
  <c r="V447" i="13"/>
  <c r="G450" i="13"/>
  <c r="M450" i="13" s="1"/>
  <c r="I450" i="13"/>
  <c r="K450" i="13"/>
  <c r="O450" i="13"/>
  <c r="Q450" i="13"/>
  <c r="V450" i="13"/>
  <c r="G455" i="13"/>
  <c r="I455" i="13"/>
  <c r="K455" i="13"/>
  <c r="M455" i="13"/>
  <c r="O455" i="13"/>
  <c r="Q455" i="13"/>
  <c r="V455" i="13"/>
  <c r="G457" i="13"/>
  <c r="M457" i="13" s="1"/>
  <c r="I457" i="13"/>
  <c r="K457" i="13"/>
  <c r="O457" i="13"/>
  <c r="O436" i="13" s="1"/>
  <c r="Q457" i="13"/>
  <c r="V457" i="13"/>
  <c r="I459" i="13"/>
  <c r="Q459" i="13"/>
  <c r="G460" i="13"/>
  <c r="M460" i="13" s="1"/>
  <c r="M459" i="13" s="1"/>
  <c r="I460" i="13"/>
  <c r="K460" i="13"/>
  <c r="K459" i="13" s="1"/>
  <c r="O460" i="13"/>
  <c r="O459" i="13" s="1"/>
  <c r="Q460" i="13"/>
  <c r="V460" i="13"/>
  <c r="V459" i="13" s="1"/>
  <c r="G471" i="13"/>
  <c r="G470" i="13" s="1"/>
  <c r="I471" i="13"/>
  <c r="K471" i="13"/>
  <c r="K470" i="13" s="1"/>
  <c r="O471" i="13"/>
  <c r="O470" i="13" s="1"/>
  <c r="Q471" i="13"/>
  <c r="V471" i="13"/>
  <c r="V470" i="13" s="1"/>
  <c r="G481" i="13"/>
  <c r="I481" i="13"/>
  <c r="I470" i="13" s="1"/>
  <c r="K481" i="13"/>
  <c r="M481" i="13"/>
  <c r="O481" i="13"/>
  <c r="Q481" i="13"/>
  <c r="V481" i="13"/>
  <c r="G484" i="13"/>
  <c r="M484" i="13" s="1"/>
  <c r="I484" i="13"/>
  <c r="K484" i="13"/>
  <c r="O484" i="13"/>
  <c r="Q484" i="13"/>
  <c r="V484" i="13"/>
  <c r="G486" i="13"/>
  <c r="I486" i="13"/>
  <c r="K486" i="13"/>
  <c r="M486" i="13"/>
  <c r="O486" i="13"/>
  <c r="Q486" i="13"/>
  <c r="Q470" i="13" s="1"/>
  <c r="V486" i="13"/>
  <c r="G494" i="13"/>
  <c r="M494" i="13" s="1"/>
  <c r="I494" i="13"/>
  <c r="K494" i="13"/>
  <c r="O494" i="13"/>
  <c r="Q494" i="13"/>
  <c r="V494" i="13"/>
  <c r="G496" i="13"/>
  <c r="I496" i="13"/>
  <c r="K496" i="13"/>
  <c r="M496" i="13"/>
  <c r="O496" i="13"/>
  <c r="Q496" i="13"/>
  <c r="V496" i="13"/>
  <c r="G498" i="13"/>
  <c r="M498" i="13" s="1"/>
  <c r="I498" i="13"/>
  <c r="K498" i="13"/>
  <c r="O498" i="13"/>
  <c r="Q498" i="13"/>
  <c r="V498" i="13"/>
  <c r="G499" i="13"/>
  <c r="M499" i="13" s="1"/>
  <c r="I499" i="13"/>
  <c r="K499" i="13"/>
  <c r="O499" i="13"/>
  <c r="Q499" i="13"/>
  <c r="V499" i="13"/>
  <c r="G501" i="13"/>
  <c r="G502" i="13"/>
  <c r="I502" i="13"/>
  <c r="I501" i="13" s="1"/>
  <c r="K502" i="13"/>
  <c r="M502" i="13"/>
  <c r="O502" i="13"/>
  <c r="Q502" i="13"/>
  <c r="Q501" i="13" s="1"/>
  <c r="V502" i="13"/>
  <c r="G503" i="13"/>
  <c r="M503" i="13" s="1"/>
  <c r="I503" i="13"/>
  <c r="K503" i="13"/>
  <c r="K501" i="13" s="1"/>
  <c r="O503" i="13"/>
  <c r="O501" i="13" s="1"/>
  <c r="Q503" i="13"/>
  <c r="V503" i="13"/>
  <c r="V501" i="13" s="1"/>
  <c r="G505" i="13"/>
  <c r="I505" i="13"/>
  <c r="K505" i="13"/>
  <c r="M505" i="13"/>
  <c r="O505" i="13"/>
  <c r="Q505" i="13"/>
  <c r="V505" i="13"/>
  <c r="O507" i="13"/>
  <c r="G508" i="13"/>
  <c r="I508" i="13"/>
  <c r="I507" i="13" s="1"/>
  <c r="K508" i="13"/>
  <c r="M508" i="13"/>
  <c r="O508" i="13"/>
  <c r="Q508" i="13"/>
  <c r="Q507" i="13" s="1"/>
  <c r="V508" i="13"/>
  <c r="G514" i="13"/>
  <c r="M514" i="13" s="1"/>
  <c r="I514" i="13"/>
  <c r="K514" i="13"/>
  <c r="K507" i="13" s="1"/>
  <c r="O514" i="13"/>
  <c r="Q514" i="13"/>
  <c r="V514" i="13"/>
  <c r="V507" i="13" s="1"/>
  <c r="G520" i="13"/>
  <c r="I520" i="13"/>
  <c r="K520" i="13"/>
  <c r="M520" i="13"/>
  <c r="O520" i="13"/>
  <c r="Q520" i="13"/>
  <c r="V520" i="13"/>
  <c r="G526" i="13"/>
  <c r="G527" i="13"/>
  <c r="I527" i="13"/>
  <c r="I526" i="13" s="1"/>
  <c r="K527" i="13"/>
  <c r="M527" i="13"/>
  <c r="O527" i="13"/>
  <c r="Q527" i="13"/>
  <c r="Q526" i="13" s="1"/>
  <c r="V527" i="13"/>
  <c r="G531" i="13"/>
  <c r="M531" i="13" s="1"/>
  <c r="I531" i="13"/>
  <c r="K531" i="13"/>
  <c r="K526" i="13" s="1"/>
  <c r="O531" i="13"/>
  <c r="O526" i="13" s="1"/>
  <c r="Q531" i="13"/>
  <c r="V531" i="13"/>
  <c r="V526" i="13" s="1"/>
  <c r="Q544" i="13"/>
  <c r="G545" i="13"/>
  <c r="G544" i="13" s="1"/>
  <c r="I545" i="13"/>
  <c r="I544" i="13" s="1"/>
  <c r="K545" i="13"/>
  <c r="K544" i="13" s="1"/>
  <c r="O545" i="13"/>
  <c r="O544" i="13" s="1"/>
  <c r="Q545" i="13"/>
  <c r="V545" i="13"/>
  <c r="V544" i="13" s="1"/>
  <c r="Q547" i="13"/>
  <c r="G548" i="13"/>
  <c r="M548" i="13" s="1"/>
  <c r="M547" i="13" s="1"/>
  <c r="I548" i="13"/>
  <c r="K548" i="13"/>
  <c r="K547" i="13" s="1"/>
  <c r="O548" i="13"/>
  <c r="O547" i="13" s="1"/>
  <c r="Q548" i="13"/>
  <c r="V548" i="13"/>
  <c r="V547" i="13" s="1"/>
  <c r="G563" i="13"/>
  <c r="I563" i="13"/>
  <c r="I547" i="13" s="1"/>
  <c r="K563" i="13"/>
  <c r="M563" i="13"/>
  <c r="O563" i="13"/>
  <c r="Q563" i="13"/>
  <c r="V563" i="13"/>
  <c r="G566" i="13"/>
  <c r="M566" i="13" s="1"/>
  <c r="I566" i="13"/>
  <c r="K566" i="13"/>
  <c r="O566" i="13"/>
  <c r="Q566" i="13"/>
  <c r="V566" i="13"/>
  <c r="G575" i="13"/>
  <c r="I575" i="13"/>
  <c r="K575" i="13"/>
  <c r="M575" i="13"/>
  <c r="O575" i="13"/>
  <c r="Q575" i="13"/>
  <c r="V575" i="13"/>
  <c r="G578" i="13"/>
  <c r="M578" i="13" s="1"/>
  <c r="I578" i="13"/>
  <c r="K578" i="13"/>
  <c r="O578" i="13"/>
  <c r="Q578" i="13"/>
  <c r="V578" i="13"/>
  <c r="G581" i="13"/>
  <c r="G580" i="13" s="1"/>
  <c r="I581" i="13"/>
  <c r="I580" i="13" s="1"/>
  <c r="K581" i="13"/>
  <c r="K580" i="13" s="1"/>
  <c r="O581" i="13"/>
  <c r="O580" i="13" s="1"/>
  <c r="Q581" i="13"/>
  <c r="V581" i="13"/>
  <c r="V580" i="13" s="1"/>
  <c r="G584" i="13"/>
  <c r="I584" i="13"/>
  <c r="K584" i="13"/>
  <c r="M584" i="13"/>
  <c r="O584" i="13"/>
  <c r="Q584" i="13"/>
  <c r="Q580" i="13" s="1"/>
  <c r="V584" i="13"/>
  <c r="G587" i="13"/>
  <c r="M587" i="13" s="1"/>
  <c r="I587" i="13"/>
  <c r="K587" i="13"/>
  <c r="O587" i="13"/>
  <c r="Q587" i="13"/>
  <c r="V587" i="13"/>
  <c r="G591" i="13"/>
  <c r="I591" i="13"/>
  <c r="K591" i="13"/>
  <c r="M591" i="13"/>
  <c r="O591" i="13"/>
  <c r="Q591" i="13"/>
  <c r="V591" i="13"/>
  <c r="G594" i="13"/>
  <c r="M594" i="13" s="1"/>
  <c r="I594" i="13"/>
  <c r="K594" i="13"/>
  <c r="O594" i="13"/>
  <c r="Q594" i="13"/>
  <c r="V594" i="13"/>
  <c r="G597" i="13"/>
  <c r="I597" i="13"/>
  <c r="K597" i="13"/>
  <c r="M597" i="13"/>
  <c r="O597" i="13"/>
  <c r="Q597" i="13"/>
  <c r="V597" i="13"/>
  <c r="G603" i="13"/>
  <c r="M603" i="13" s="1"/>
  <c r="I603" i="13"/>
  <c r="K603" i="13"/>
  <c r="O603" i="13"/>
  <c r="Q603" i="13"/>
  <c r="V603" i="13"/>
  <c r="G606" i="13"/>
  <c r="I606" i="13"/>
  <c r="K606" i="13"/>
  <c r="M606" i="13"/>
  <c r="O606" i="13"/>
  <c r="Q606" i="13"/>
  <c r="V606" i="13"/>
  <c r="G611" i="13"/>
  <c r="M611" i="13" s="1"/>
  <c r="I611" i="13"/>
  <c r="K611" i="13"/>
  <c r="O611" i="13"/>
  <c r="Q611" i="13"/>
  <c r="V611" i="13"/>
  <c r="G613" i="13"/>
  <c r="I613" i="13"/>
  <c r="K613" i="13"/>
  <c r="M613" i="13"/>
  <c r="O613" i="13"/>
  <c r="Q613" i="13"/>
  <c r="V613" i="13"/>
  <c r="G615" i="13"/>
  <c r="M615" i="13" s="1"/>
  <c r="I615" i="13"/>
  <c r="K615" i="13"/>
  <c r="O615" i="13"/>
  <c r="Q615" i="13"/>
  <c r="V615" i="13"/>
  <c r="G617" i="13"/>
  <c r="I617" i="13"/>
  <c r="K617" i="13"/>
  <c r="M617" i="13"/>
  <c r="O617" i="13"/>
  <c r="Q617" i="13"/>
  <c r="V617" i="13"/>
  <c r="G620" i="13"/>
  <c r="I620" i="13"/>
  <c r="I619" i="13" s="1"/>
  <c r="K620" i="13"/>
  <c r="M620" i="13"/>
  <c r="O620" i="13"/>
  <c r="Q620" i="13"/>
  <c r="Q619" i="13" s="1"/>
  <c r="V620" i="13"/>
  <c r="V619" i="13" s="1"/>
  <c r="G623" i="13"/>
  <c r="M623" i="13" s="1"/>
  <c r="I623" i="13"/>
  <c r="K623" i="13"/>
  <c r="K619" i="13" s="1"/>
  <c r="O623" i="13"/>
  <c r="O619" i="13" s="1"/>
  <c r="Q623" i="13"/>
  <c r="V623" i="13"/>
  <c r="G637" i="13"/>
  <c r="I637" i="13"/>
  <c r="K637" i="13"/>
  <c r="M637" i="13"/>
  <c r="O637" i="13"/>
  <c r="Q637" i="13"/>
  <c r="V637" i="13"/>
  <c r="G640" i="13"/>
  <c r="M640" i="13" s="1"/>
  <c r="I640" i="13"/>
  <c r="K640" i="13"/>
  <c r="O640" i="13"/>
  <c r="Q640" i="13"/>
  <c r="V640" i="13"/>
  <c r="G643" i="13"/>
  <c r="I643" i="13"/>
  <c r="K643" i="13"/>
  <c r="M643" i="13"/>
  <c r="O643" i="13"/>
  <c r="Q643" i="13"/>
  <c r="V643" i="13"/>
  <c r="G646" i="13"/>
  <c r="M646" i="13" s="1"/>
  <c r="I646" i="13"/>
  <c r="K646" i="13"/>
  <c r="O646" i="13"/>
  <c r="Q646" i="13"/>
  <c r="V646" i="13"/>
  <c r="G660" i="13"/>
  <c r="I660" i="13"/>
  <c r="K660" i="13"/>
  <c r="M660" i="13"/>
  <c r="O660" i="13"/>
  <c r="Q660" i="13"/>
  <c r="V660" i="13"/>
  <c r="G662" i="13"/>
  <c r="G619" i="13" s="1"/>
  <c r="I662" i="13"/>
  <c r="K662" i="13"/>
  <c r="O662" i="13"/>
  <c r="Q662" i="13"/>
  <c r="V662" i="13"/>
  <c r="G664" i="13"/>
  <c r="I664" i="13"/>
  <c r="K664" i="13"/>
  <c r="M664" i="13"/>
  <c r="O664" i="13"/>
  <c r="Q664" i="13"/>
  <c r="V664" i="13"/>
  <c r="G667" i="13"/>
  <c r="M667" i="13" s="1"/>
  <c r="I667" i="13"/>
  <c r="K667" i="13"/>
  <c r="O667" i="13"/>
  <c r="Q667" i="13"/>
  <c r="V667" i="13"/>
  <c r="G670" i="13"/>
  <c r="I670" i="13"/>
  <c r="K670" i="13"/>
  <c r="M670" i="13"/>
  <c r="O670" i="13"/>
  <c r="Q670" i="13"/>
  <c r="V670" i="13"/>
  <c r="G672" i="13"/>
  <c r="M672" i="13" s="1"/>
  <c r="I672" i="13"/>
  <c r="K672" i="13"/>
  <c r="O672" i="13"/>
  <c r="Q672" i="13"/>
  <c r="V672" i="13"/>
  <c r="Q674" i="13"/>
  <c r="G675" i="13"/>
  <c r="M675" i="13" s="1"/>
  <c r="M674" i="13" s="1"/>
  <c r="I675" i="13"/>
  <c r="K675" i="13"/>
  <c r="K674" i="13" s="1"/>
  <c r="O675" i="13"/>
  <c r="O674" i="13" s="1"/>
  <c r="Q675" i="13"/>
  <c r="V675" i="13"/>
  <c r="V674" i="13" s="1"/>
  <c r="G676" i="13"/>
  <c r="I676" i="13"/>
  <c r="I674" i="13" s="1"/>
  <c r="K676" i="13"/>
  <c r="M676" i="13"/>
  <c r="O676" i="13"/>
  <c r="Q676" i="13"/>
  <c r="V676" i="13"/>
  <c r="G678" i="13"/>
  <c r="I678" i="13"/>
  <c r="I677" i="13" s="1"/>
  <c r="K678" i="13"/>
  <c r="M678" i="13"/>
  <c r="O678" i="13"/>
  <c r="Q678" i="13"/>
  <c r="Q677" i="13" s="1"/>
  <c r="V678" i="13"/>
  <c r="V677" i="13" s="1"/>
  <c r="G680" i="13"/>
  <c r="M680" i="13" s="1"/>
  <c r="I680" i="13"/>
  <c r="K680" i="13"/>
  <c r="K677" i="13" s="1"/>
  <c r="O680" i="13"/>
  <c r="O677" i="13" s="1"/>
  <c r="Q680" i="13"/>
  <c r="V680" i="13"/>
  <c r="G684" i="13"/>
  <c r="I684" i="13"/>
  <c r="K684" i="13"/>
  <c r="M684" i="13"/>
  <c r="O684" i="13"/>
  <c r="Q684" i="13"/>
  <c r="V684" i="13"/>
  <c r="G688" i="13"/>
  <c r="M688" i="13" s="1"/>
  <c r="I688" i="13"/>
  <c r="K688" i="13"/>
  <c r="O688" i="13"/>
  <c r="Q688" i="13"/>
  <c r="V688" i="13"/>
  <c r="G693" i="13"/>
  <c r="M693" i="13" s="1"/>
  <c r="I693" i="13"/>
  <c r="K693" i="13"/>
  <c r="O693" i="13"/>
  <c r="Q693" i="13"/>
  <c r="V693" i="13"/>
  <c r="G697" i="13"/>
  <c r="M697" i="13" s="1"/>
  <c r="I697" i="13"/>
  <c r="K697" i="13"/>
  <c r="O697" i="13"/>
  <c r="Q697" i="13"/>
  <c r="V697" i="13"/>
  <c r="G705" i="13"/>
  <c r="I705" i="13"/>
  <c r="K705" i="13"/>
  <c r="M705" i="13"/>
  <c r="O705" i="13"/>
  <c r="Q705" i="13"/>
  <c r="V705" i="13"/>
  <c r="G707" i="13"/>
  <c r="G677" i="13" s="1"/>
  <c r="I707" i="13"/>
  <c r="K707" i="13"/>
  <c r="O707" i="13"/>
  <c r="Q707" i="13"/>
  <c r="V707" i="13"/>
  <c r="G715" i="13"/>
  <c r="I715" i="13"/>
  <c r="K715" i="13"/>
  <c r="M715" i="13"/>
  <c r="O715" i="13"/>
  <c r="Q715" i="13"/>
  <c r="V715" i="13"/>
  <c r="G718" i="13"/>
  <c r="I718" i="13"/>
  <c r="I717" i="13" s="1"/>
  <c r="K718" i="13"/>
  <c r="M718" i="13"/>
  <c r="O718" i="13"/>
  <c r="Q718" i="13"/>
  <c r="Q717" i="13" s="1"/>
  <c r="V718" i="13"/>
  <c r="G722" i="13"/>
  <c r="G717" i="13" s="1"/>
  <c r="I722" i="13"/>
  <c r="K722" i="13"/>
  <c r="O722" i="13"/>
  <c r="O717" i="13" s="1"/>
  <c r="Q722" i="13"/>
  <c r="V722" i="13"/>
  <c r="V717" i="13" s="1"/>
  <c r="G726" i="13"/>
  <c r="I726" i="13"/>
  <c r="K726" i="13"/>
  <c r="M726" i="13"/>
  <c r="O726" i="13"/>
  <c r="Q726" i="13"/>
  <c r="V726" i="13"/>
  <c r="G729" i="13"/>
  <c r="M729" i="13" s="1"/>
  <c r="I729" i="13"/>
  <c r="K729" i="13"/>
  <c r="O729" i="13"/>
  <c r="Q729" i="13"/>
  <c r="V729" i="13"/>
  <c r="G731" i="13"/>
  <c r="I731" i="13"/>
  <c r="K731" i="13"/>
  <c r="M731" i="13"/>
  <c r="O731" i="13"/>
  <c r="Q731" i="13"/>
  <c r="V731" i="13"/>
  <c r="G733" i="13"/>
  <c r="M733" i="13" s="1"/>
  <c r="I733" i="13"/>
  <c r="K733" i="13"/>
  <c r="O733" i="13"/>
  <c r="Q733" i="13"/>
  <c r="V733" i="13"/>
  <c r="G736" i="13"/>
  <c r="I736" i="13"/>
  <c r="K736" i="13"/>
  <c r="M736" i="13"/>
  <c r="O736" i="13"/>
  <c r="Q736" i="13"/>
  <c r="V736" i="13"/>
  <c r="G737" i="13"/>
  <c r="M737" i="13" s="1"/>
  <c r="I737" i="13"/>
  <c r="K737" i="13"/>
  <c r="K717" i="13" s="1"/>
  <c r="O737" i="13"/>
  <c r="Q737" i="13"/>
  <c r="V737" i="13"/>
  <c r="G739" i="13"/>
  <c r="I739" i="13"/>
  <c r="K739" i="13"/>
  <c r="M739" i="13"/>
  <c r="O739" i="13"/>
  <c r="Q739" i="13"/>
  <c r="V739" i="13"/>
  <c r="G742" i="13"/>
  <c r="I742" i="13"/>
  <c r="I741" i="13" s="1"/>
  <c r="K742" i="13"/>
  <c r="M742" i="13"/>
  <c r="O742" i="13"/>
  <c r="Q742" i="13"/>
  <c r="Q741" i="13" s="1"/>
  <c r="V742" i="13"/>
  <c r="G752" i="13"/>
  <c r="M752" i="13" s="1"/>
  <c r="I752" i="13"/>
  <c r="K752" i="13"/>
  <c r="K741" i="13" s="1"/>
  <c r="O752" i="13"/>
  <c r="Q752" i="13"/>
  <c r="V752" i="13"/>
  <c r="V741" i="13" s="1"/>
  <c r="G753" i="13"/>
  <c r="I753" i="13"/>
  <c r="K753" i="13"/>
  <c r="M753" i="13"/>
  <c r="O753" i="13"/>
  <c r="Q753" i="13"/>
  <c r="V753" i="13"/>
  <c r="G754" i="13"/>
  <c r="M754" i="13" s="1"/>
  <c r="I754" i="13"/>
  <c r="K754" i="13"/>
  <c r="O754" i="13"/>
  <c r="Q754" i="13"/>
  <c r="V754" i="13"/>
  <c r="G759" i="13"/>
  <c r="I759" i="13"/>
  <c r="K759" i="13"/>
  <c r="M759" i="13"/>
  <c r="O759" i="13"/>
  <c r="Q759" i="13"/>
  <c r="V759" i="13"/>
  <c r="G765" i="13"/>
  <c r="M765" i="13" s="1"/>
  <c r="I765" i="13"/>
  <c r="K765" i="13"/>
  <c r="O765" i="13"/>
  <c r="Q765" i="13"/>
  <c r="V765" i="13"/>
  <c r="G768" i="13"/>
  <c r="I768" i="13"/>
  <c r="K768" i="13"/>
  <c r="M768" i="13"/>
  <c r="O768" i="13"/>
  <c r="Q768" i="13"/>
  <c r="V768" i="13"/>
  <c r="G770" i="13"/>
  <c r="M770" i="13" s="1"/>
  <c r="I770" i="13"/>
  <c r="K770" i="13"/>
  <c r="O770" i="13"/>
  <c r="O741" i="13" s="1"/>
  <c r="Q770" i="13"/>
  <c r="V770" i="13"/>
  <c r="G771" i="13"/>
  <c r="I771" i="13"/>
  <c r="K771" i="13"/>
  <c r="M771" i="13"/>
  <c r="O771" i="13"/>
  <c r="Q771" i="13"/>
  <c r="V771" i="13"/>
  <c r="G772" i="13"/>
  <c r="M772" i="13" s="1"/>
  <c r="I772" i="13"/>
  <c r="K772" i="13"/>
  <c r="O772" i="13"/>
  <c r="Q772" i="13"/>
  <c r="V772" i="13"/>
  <c r="G773" i="13"/>
  <c r="I773" i="13"/>
  <c r="K773" i="13"/>
  <c r="M773" i="13"/>
  <c r="O773" i="13"/>
  <c r="Q773" i="13"/>
  <c r="V773" i="13"/>
  <c r="G774" i="13"/>
  <c r="M774" i="13" s="1"/>
  <c r="I774" i="13"/>
  <c r="K774" i="13"/>
  <c r="O774" i="13"/>
  <c r="Q774" i="13"/>
  <c r="V774" i="13"/>
  <c r="G775" i="13"/>
  <c r="I775" i="13"/>
  <c r="K775" i="13"/>
  <c r="M775" i="13"/>
  <c r="O775" i="13"/>
  <c r="Q775" i="13"/>
  <c r="V775" i="13"/>
  <c r="G776" i="13"/>
  <c r="M776" i="13" s="1"/>
  <c r="I776" i="13"/>
  <c r="K776" i="13"/>
  <c r="O776" i="13"/>
  <c r="Q776" i="13"/>
  <c r="V776" i="13"/>
  <c r="G777" i="13"/>
  <c r="I777" i="13"/>
  <c r="K777" i="13"/>
  <c r="M777" i="13"/>
  <c r="O777" i="13"/>
  <c r="Q777" i="13"/>
  <c r="V777" i="13"/>
  <c r="G778" i="13"/>
  <c r="M778" i="13" s="1"/>
  <c r="I778" i="13"/>
  <c r="K778" i="13"/>
  <c r="O778" i="13"/>
  <c r="Q778" i="13"/>
  <c r="V778" i="13"/>
  <c r="G784" i="13"/>
  <c r="I784" i="13"/>
  <c r="K784" i="13"/>
  <c r="M784" i="13"/>
  <c r="O784" i="13"/>
  <c r="Q784" i="13"/>
  <c r="V784" i="13"/>
  <c r="G785" i="13"/>
  <c r="M785" i="13" s="1"/>
  <c r="I785" i="13"/>
  <c r="K785" i="13"/>
  <c r="O785" i="13"/>
  <c r="Q785" i="13"/>
  <c r="V785" i="13"/>
  <c r="G786" i="13"/>
  <c r="I786" i="13"/>
  <c r="K786" i="13"/>
  <c r="M786" i="13"/>
  <c r="O786" i="13"/>
  <c r="Q786" i="13"/>
  <c r="V786" i="13"/>
  <c r="G787" i="13"/>
  <c r="M787" i="13" s="1"/>
  <c r="I787" i="13"/>
  <c r="K787" i="13"/>
  <c r="O787" i="13"/>
  <c r="Q787" i="13"/>
  <c r="V787" i="13"/>
  <c r="G789" i="13"/>
  <c r="I789" i="13"/>
  <c r="K789" i="13"/>
  <c r="M789" i="13"/>
  <c r="O789" i="13"/>
  <c r="Q789" i="13"/>
  <c r="V789" i="13"/>
  <c r="G791" i="13"/>
  <c r="M791" i="13" s="1"/>
  <c r="I791" i="13"/>
  <c r="K791" i="13"/>
  <c r="O791" i="13"/>
  <c r="Q791" i="13"/>
  <c r="V791" i="13"/>
  <c r="G794" i="13"/>
  <c r="G793" i="13" s="1"/>
  <c r="I794" i="13"/>
  <c r="I793" i="13" s="1"/>
  <c r="K794" i="13"/>
  <c r="K793" i="13" s="1"/>
  <c r="O794" i="13"/>
  <c r="O793" i="13" s="1"/>
  <c r="Q794" i="13"/>
  <c r="V794" i="13"/>
  <c r="V793" i="13" s="1"/>
  <c r="G797" i="13"/>
  <c r="I797" i="13"/>
  <c r="K797" i="13"/>
  <c r="M797" i="13"/>
  <c r="O797" i="13"/>
  <c r="Q797" i="13"/>
  <c r="Q793" i="13" s="1"/>
  <c r="V797" i="13"/>
  <c r="G799" i="13"/>
  <c r="M799" i="13" s="1"/>
  <c r="I799" i="13"/>
  <c r="K799" i="13"/>
  <c r="O799" i="13"/>
  <c r="Q799" i="13"/>
  <c r="V799" i="13"/>
  <c r="G800" i="13"/>
  <c r="I800" i="13"/>
  <c r="K800" i="13"/>
  <c r="M800" i="13"/>
  <c r="O800" i="13"/>
  <c r="Q800" i="13"/>
  <c r="V800" i="13"/>
  <c r="G801" i="13"/>
  <c r="M801" i="13" s="1"/>
  <c r="I801" i="13"/>
  <c r="K801" i="13"/>
  <c r="O801" i="13"/>
  <c r="Q801" i="13"/>
  <c r="V801" i="13"/>
  <c r="G802" i="13"/>
  <c r="I802" i="13"/>
  <c r="K802" i="13"/>
  <c r="M802" i="13"/>
  <c r="O802" i="13"/>
  <c r="Q802" i="13"/>
  <c r="V802" i="13"/>
  <c r="G805" i="13"/>
  <c r="M805" i="13" s="1"/>
  <c r="I805" i="13"/>
  <c r="K805" i="13"/>
  <c r="O805" i="13"/>
  <c r="Q805" i="13"/>
  <c r="V805" i="13"/>
  <c r="G813" i="13"/>
  <c r="I813" i="13"/>
  <c r="K813" i="13"/>
  <c r="M813" i="13"/>
  <c r="O813" i="13"/>
  <c r="Q813" i="13"/>
  <c r="V813" i="13"/>
  <c r="G816" i="13"/>
  <c r="M816" i="13" s="1"/>
  <c r="I816" i="13"/>
  <c r="K816" i="13"/>
  <c r="O816" i="13"/>
  <c r="Q816" i="13"/>
  <c r="V816" i="13"/>
  <c r="Q818" i="13"/>
  <c r="G819" i="13"/>
  <c r="M819" i="13" s="1"/>
  <c r="I819" i="13"/>
  <c r="K819" i="13"/>
  <c r="K818" i="13" s="1"/>
  <c r="O819" i="13"/>
  <c r="O818" i="13" s="1"/>
  <c r="Q819" i="13"/>
  <c r="V819" i="13"/>
  <c r="V818" i="13" s="1"/>
  <c r="G833" i="13"/>
  <c r="I833" i="13"/>
  <c r="I818" i="13" s="1"/>
  <c r="K833" i="13"/>
  <c r="M833" i="13"/>
  <c r="O833" i="13"/>
  <c r="Q833" i="13"/>
  <c r="V833" i="13"/>
  <c r="G838" i="13"/>
  <c r="M838" i="13" s="1"/>
  <c r="I838" i="13"/>
  <c r="K838" i="13"/>
  <c r="O838" i="13"/>
  <c r="Q838" i="13"/>
  <c r="V838" i="13"/>
  <c r="G841" i="13"/>
  <c r="I841" i="13"/>
  <c r="K841" i="13"/>
  <c r="M841" i="13"/>
  <c r="O841" i="13"/>
  <c r="Q841" i="13"/>
  <c r="V841" i="13"/>
  <c r="G844" i="13"/>
  <c r="I844" i="13"/>
  <c r="K844" i="13"/>
  <c r="M844" i="13"/>
  <c r="O844" i="13"/>
  <c r="Q844" i="13"/>
  <c r="V844" i="13"/>
  <c r="G856" i="13"/>
  <c r="I856" i="13"/>
  <c r="K856" i="13"/>
  <c r="M856" i="13"/>
  <c r="O856" i="13"/>
  <c r="Q856" i="13"/>
  <c r="V856" i="13"/>
  <c r="G864" i="13"/>
  <c r="M864" i="13" s="1"/>
  <c r="I864" i="13"/>
  <c r="K864" i="13"/>
  <c r="O864" i="13"/>
  <c r="Q864" i="13"/>
  <c r="V864" i="13"/>
  <c r="G865" i="13"/>
  <c r="M865" i="13" s="1"/>
  <c r="I865" i="13"/>
  <c r="K865" i="13"/>
  <c r="O865" i="13"/>
  <c r="Q865" i="13"/>
  <c r="V865" i="13"/>
  <c r="G867" i="13"/>
  <c r="M867" i="13" s="1"/>
  <c r="I867" i="13"/>
  <c r="K867" i="13"/>
  <c r="O867" i="13"/>
  <c r="Q867" i="13"/>
  <c r="V867" i="13"/>
  <c r="G873" i="13"/>
  <c r="I873" i="13"/>
  <c r="K873" i="13"/>
  <c r="M873" i="13"/>
  <c r="O873" i="13"/>
  <c r="Q873" i="13"/>
  <c r="V873" i="13"/>
  <c r="G883" i="13"/>
  <c r="M883" i="13" s="1"/>
  <c r="I883" i="13"/>
  <c r="K883" i="13"/>
  <c r="O883" i="13"/>
  <c r="Q883" i="13"/>
  <c r="V883" i="13"/>
  <c r="G886" i="13"/>
  <c r="I886" i="13"/>
  <c r="K886" i="13"/>
  <c r="M886" i="13"/>
  <c r="O886" i="13"/>
  <c r="Q886" i="13"/>
  <c r="V886" i="13"/>
  <c r="G888" i="13"/>
  <c r="M888" i="13" s="1"/>
  <c r="I888" i="13"/>
  <c r="K888" i="13"/>
  <c r="O888" i="13"/>
  <c r="Q888" i="13"/>
  <c r="V888" i="13"/>
  <c r="G889" i="13"/>
  <c r="I889" i="13"/>
  <c r="K889" i="13"/>
  <c r="M889" i="13"/>
  <c r="O889" i="13"/>
  <c r="Q889" i="13"/>
  <c r="V889" i="13"/>
  <c r="G894" i="13"/>
  <c r="M894" i="13" s="1"/>
  <c r="I894" i="13"/>
  <c r="K894" i="13"/>
  <c r="O894" i="13"/>
  <c r="Q894" i="13"/>
  <c r="V894" i="13"/>
  <c r="G896" i="13"/>
  <c r="M896" i="13" s="1"/>
  <c r="I896" i="13"/>
  <c r="K896" i="13"/>
  <c r="O896" i="13"/>
  <c r="Q896" i="13"/>
  <c r="V896" i="13"/>
  <c r="G897" i="13"/>
  <c r="M897" i="13" s="1"/>
  <c r="I897" i="13"/>
  <c r="K897" i="13"/>
  <c r="O897" i="13"/>
  <c r="Q897" i="13"/>
  <c r="V897" i="13"/>
  <c r="G900" i="13"/>
  <c r="G899" i="13" s="1"/>
  <c r="I900" i="13"/>
  <c r="K900" i="13"/>
  <c r="K899" i="13" s="1"/>
  <c r="O900" i="13"/>
  <c r="O899" i="13" s="1"/>
  <c r="Q900" i="13"/>
  <c r="Q899" i="13" s="1"/>
  <c r="V900" i="13"/>
  <c r="V899" i="13" s="1"/>
  <c r="G904" i="13"/>
  <c r="I904" i="13"/>
  <c r="I899" i="13" s="1"/>
  <c r="K904" i="13"/>
  <c r="M904" i="13"/>
  <c r="O904" i="13"/>
  <c r="Q904" i="13"/>
  <c r="V904" i="13"/>
  <c r="G906" i="13"/>
  <c r="I906" i="13"/>
  <c r="K906" i="13"/>
  <c r="M906" i="13"/>
  <c r="O906" i="13"/>
  <c r="Q906" i="13"/>
  <c r="V906" i="13"/>
  <c r="G912" i="13"/>
  <c r="G911" i="13" s="1"/>
  <c r="I912" i="13"/>
  <c r="I911" i="13" s="1"/>
  <c r="K912" i="13"/>
  <c r="K911" i="13" s="1"/>
  <c r="O912" i="13"/>
  <c r="O911" i="13" s="1"/>
  <c r="Q912" i="13"/>
  <c r="V912" i="13"/>
  <c r="V911" i="13" s="1"/>
  <c r="G929" i="13"/>
  <c r="M929" i="13" s="1"/>
  <c r="I929" i="13"/>
  <c r="K929" i="13"/>
  <c r="O929" i="13"/>
  <c r="Q929" i="13"/>
  <c r="Q911" i="13" s="1"/>
  <c r="V929" i="13"/>
  <c r="G930" i="13"/>
  <c r="M930" i="13" s="1"/>
  <c r="I930" i="13"/>
  <c r="K930" i="13"/>
  <c r="O930" i="13"/>
  <c r="Q930" i="13"/>
  <c r="V930" i="13"/>
  <c r="G931" i="13"/>
  <c r="I931" i="13"/>
  <c r="K931" i="13"/>
  <c r="M931" i="13"/>
  <c r="O931" i="13"/>
  <c r="Q931" i="13"/>
  <c r="V931" i="13"/>
  <c r="G933" i="13"/>
  <c r="M933" i="13" s="1"/>
  <c r="I933" i="13"/>
  <c r="K933" i="13"/>
  <c r="O933" i="13"/>
  <c r="Q933" i="13"/>
  <c r="V933" i="13"/>
  <c r="G935" i="13"/>
  <c r="I935" i="13"/>
  <c r="K935" i="13"/>
  <c r="M935" i="13"/>
  <c r="O935" i="13"/>
  <c r="Q935" i="13"/>
  <c r="V935" i="13"/>
  <c r="G936" i="13"/>
  <c r="I936" i="13"/>
  <c r="K936" i="13"/>
  <c r="M936" i="13"/>
  <c r="O936" i="13"/>
  <c r="Q936" i="13"/>
  <c r="V936" i="13"/>
  <c r="G938" i="13"/>
  <c r="I938" i="13"/>
  <c r="K938" i="13"/>
  <c r="M938" i="13"/>
  <c r="O938" i="13"/>
  <c r="Q938" i="13"/>
  <c r="V938" i="13"/>
  <c r="G939" i="13"/>
  <c r="O939" i="13"/>
  <c r="V939" i="13"/>
  <c r="G940" i="13"/>
  <c r="M940" i="13" s="1"/>
  <c r="M939" i="13" s="1"/>
  <c r="I940" i="13"/>
  <c r="I939" i="13" s="1"/>
  <c r="K940" i="13"/>
  <c r="K939" i="13" s="1"/>
  <c r="O940" i="13"/>
  <c r="Q940" i="13"/>
  <c r="Q939" i="13" s="1"/>
  <c r="V940" i="13"/>
  <c r="V954" i="13"/>
  <c r="G955" i="13"/>
  <c r="I955" i="13"/>
  <c r="I954" i="13" s="1"/>
  <c r="K955" i="13"/>
  <c r="M955" i="13"/>
  <c r="O955" i="13"/>
  <c r="O954" i="13" s="1"/>
  <c r="Q955" i="13"/>
  <c r="Q954" i="13" s="1"/>
  <c r="V955" i="13"/>
  <c r="G994" i="13"/>
  <c r="G954" i="13" s="1"/>
  <c r="I994" i="13"/>
  <c r="K994" i="13"/>
  <c r="K954" i="13" s="1"/>
  <c r="O994" i="13"/>
  <c r="Q994" i="13"/>
  <c r="V994" i="13"/>
  <c r="I996" i="13"/>
  <c r="G997" i="13"/>
  <c r="I997" i="13"/>
  <c r="K997" i="13"/>
  <c r="K996" i="13" s="1"/>
  <c r="M997" i="13"/>
  <c r="O997" i="13"/>
  <c r="O996" i="13" s="1"/>
  <c r="Q997" i="13"/>
  <c r="V997" i="13"/>
  <c r="V996" i="13" s="1"/>
  <c r="G998" i="13"/>
  <c r="I998" i="13"/>
  <c r="K998" i="13"/>
  <c r="M998" i="13"/>
  <c r="O998" i="13"/>
  <c r="Q998" i="13"/>
  <c r="Q996" i="13" s="1"/>
  <c r="V998" i="13"/>
  <c r="G999" i="13"/>
  <c r="G996" i="13" s="1"/>
  <c r="I999" i="13"/>
  <c r="K999" i="13"/>
  <c r="O999" i="13"/>
  <c r="Q999" i="13"/>
  <c r="V999" i="13"/>
  <c r="G1001" i="13"/>
  <c r="I1001" i="13"/>
  <c r="K1001" i="13"/>
  <c r="M1001" i="13"/>
  <c r="O1001" i="13"/>
  <c r="Q1001" i="13"/>
  <c r="V1001" i="13"/>
  <c r="Q1029" i="13"/>
  <c r="V1029" i="13"/>
  <c r="G1030" i="13"/>
  <c r="I1030" i="13"/>
  <c r="I1029" i="13" s="1"/>
  <c r="K1030" i="13"/>
  <c r="M1030" i="13"/>
  <c r="O1030" i="13"/>
  <c r="O1029" i="13" s="1"/>
  <c r="Q1030" i="13"/>
  <c r="V1030" i="13"/>
  <c r="G1031" i="13"/>
  <c r="G1029" i="13" s="1"/>
  <c r="I1031" i="13"/>
  <c r="K1031" i="13"/>
  <c r="K1029" i="13" s="1"/>
  <c r="O1031" i="13"/>
  <c r="Q1031" i="13"/>
  <c r="V1031" i="13"/>
  <c r="AE1034" i="13"/>
  <c r="AF1034" i="13"/>
  <c r="G257" i="12"/>
  <c r="BA253" i="12"/>
  <c r="BA252" i="12"/>
  <c r="BA55" i="12"/>
  <c r="BA52" i="12"/>
  <c r="BA40" i="12"/>
  <c r="BA34" i="12"/>
  <c r="BA24" i="12"/>
  <c r="BA15" i="12"/>
  <c r="BA14" i="12"/>
  <c r="I8" i="12"/>
  <c r="O8" i="12"/>
  <c r="Q8" i="12"/>
  <c r="V8" i="12"/>
  <c r="G9" i="12"/>
  <c r="M9" i="12" s="1"/>
  <c r="I9" i="12"/>
  <c r="K9" i="12"/>
  <c r="K8" i="12" s="1"/>
  <c r="O9" i="12"/>
  <c r="Q9" i="12"/>
  <c r="V9" i="12"/>
  <c r="G11" i="12"/>
  <c r="G8" i="12" s="1"/>
  <c r="I11" i="12"/>
  <c r="K11" i="12"/>
  <c r="O11" i="12"/>
  <c r="Q11" i="12"/>
  <c r="V11" i="12"/>
  <c r="G13" i="12"/>
  <c r="M13" i="12" s="1"/>
  <c r="I13" i="12"/>
  <c r="K13" i="12"/>
  <c r="K12" i="12" s="1"/>
  <c r="O13" i="12"/>
  <c r="Q13" i="12"/>
  <c r="Q12" i="12" s="1"/>
  <c r="V13" i="12"/>
  <c r="V12" i="12" s="1"/>
  <c r="G17" i="12"/>
  <c r="I17" i="12"/>
  <c r="K17" i="12"/>
  <c r="M17" i="12"/>
  <c r="O17" i="12"/>
  <c r="Q17" i="12"/>
  <c r="V17" i="12"/>
  <c r="G20" i="12"/>
  <c r="I20" i="12"/>
  <c r="K20" i="12"/>
  <c r="M20" i="12"/>
  <c r="O20" i="12"/>
  <c r="O12" i="12" s="1"/>
  <c r="Q20" i="12"/>
  <c r="V20" i="12"/>
  <c r="G23" i="12"/>
  <c r="M23" i="12" s="1"/>
  <c r="I23" i="12"/>
  <c r="K23" i="12"/>
  <c r="O23" i="12"/>
  <c r="Q23" i="12"/>
  <c r="V23" i="12"/>
  <c r="G33" i="12"/>
  <c r="M33" i="12" s="1"/>
  <c r="I33" i="12"/>
  <c r="K33" i="12"/>
  <c r="O33" i="12"/>
  <c r="Q33" i="12"/>
  <c r="V33" i="12"/>
  <c r="G39" i="12"/>
  <c r="M39" i="12" s="1"/>
  <c r="I39" i="12"/>
  <c r="K39" i="12"/>
  <c r="O39" i="12"/>
  <c r="Q39" i="12"/>
  <c r="V39" i="12"/>
  <c r="G51" i="12"/>
  <c r="M51" i="12" s="1"/>
  <c r="I51" i="12"/>
  <c r="K51" i="12"/>
  <c r="O51" i="12"/>
  <c r="Q51" i="12"/>
  <c r="V51" i="12"/>
  <c r="G54" i="12"/>
  <c r="M54" i="12" s="1"/>
  <c r="I54" i="12"/>
  <c r="I12" i="12" s="1"/>
  <c r="K54" i="12"/>
  <c r="O54" i="12"/>
  <c r="Q54" i="12"/>
  <c r="V54" i="12"/>
  <c r="G60" i="12"/>
  <c r="M60" i="12" s="1"/>
  <c r="I60" i="12"/>
  <c r="K60" i="12"/>
  <c r="O60" i="12"/>
  <c r="Q60" i="12"/>
  <c r="V60" i="12"/>
  <c r="G72" i="12"/>
  <c r="I72" i="12"/>
  <c r="K72" i="12"/>
  <c r="M72" i="12"/>
  <c r="O72" i="12"/>
  <c r="Q72" i="12"/>
  <c r="V72" i="12"/>
  <c r="G84" i="12"/>
  <c r="I84" i="12"/>
  <c r="K84" i="12"/>
  <c r="M84" i="12"/>
  <c r="O84" i="12"/>
  <c r="Q84" i="12"/>
  <c r="V84" i="12"/>
  <c r="G94" i="12"/>
  <c r="M94" i="12" s="1"/>
  <c r="I94" i="12"/>
  <c r="K94" i="12"/>
  <c r="O94" i="12"/>
  <c r="Q94" i="12"/>
  <c r="V94" i="12"/>
  <c r="G95" i="12"/>
  <c r="M95" i="12" s="1"/>
  <c r="I95" i="12"/>
  <c r="K95" i="12"/>
  <c r="O95" i="12"/>
  <c r="Q95" i="12"/>
  <c r="V95" i="12"/>
  <c r="G97" i="12"/>
  <c r="M97" i="12" s="1"/>
  <c r="I97" i="12"/>
  <c r="K97" i="12"/>
  <c r="O97" i="12"/>
  <c r="Q97" i="12"/>
  <c r="V97" i="12"/>
  <c r="G108" i="12"/>
  <c r="M108" i="12" s="1"/>
  <c r="I108" i="12"/>
  <c r="K108" i="12"/>
  <c r="O108" i="12"/>
  <c r="Q108" i="12"/>
  <c r="V108" i="12"/>
  <c r="G110" i="12"/>
  <c r="M110" i="12" s="1"/>
  <c r="I110" i="12"/>
  <c r="K110" i="12"/>
  <c r="O110" i="12"/>
  <c r="Q110" i="12"/>
  <c r="V110" i="12"/>
  <c r="G121" i="12"/>
  <c r="M121" i="12" s="1"/>
  <c r="I121" i="12"/>
  <c r="K121" i="12"/>
  <c r="O121" i="12"/>
  <c r="Q121" i="12"/>
  <c r="V121" i="12"/>
  <c r="G123" i="12"/>
  <c r="I123" i="12"/>
  <c r="K123" i="12"/>
  <c r="M123" i="12"/>
  <c r="O123" i="12"/>
  <c r="Q123" i="12"/>
  <c r="V123" i="12"/>
  <c r="G128" i="12"/>
  <c r="I128" i="12"/>
  <c r="K128" i="12"/>
  <c r="M128" i="12"/>
  <c r="O128" i="12"/>
  <c r="Q128" i="12"/>
  <c r="V128" i="12"/>
  <c r="G132" i="12"/>
  <c r="M132" i="12" s="1"/>
  <c r="I132" i="12"/>
  <c r="K132" i="12"/>
  <c r="O132" i="12"/>
  <c r="Q132" i="12"/>
  <c r="V132" i="12"/>
  <c r="G135" i="12"/>
  <c r="M135" i="12" s="1"/>
  <c r="I135" i="12"/>
  <c r="K135" i="12"/>
  <c r="O135" i="12"/>
  <c r="Q135" i="12"/>
  <c r="V135" i="12"/>
  <c r="G138" i="12"/>
  <c r="M138" i="12" s="1"/>
  <c r="I138" i="12"/>
  <c r="K138" i="12"/>
  <c r="O138" i="12"/>
  <c r="Q138" i="12"/>
  <c r="V138" i="12"/>
  <c r="G142" i="12"/>
  <c r="M142" i="12" s="1"/>
  <c r="I142" i="12"/>
  <c r="K142" i="12"/>
  <c r="O142" i="12"/>
  <c r="Q142" i="12"/>
  <c r="V142" i="12"/>
  <c r="G144" i="12"/>
  <c r="M144" i="12" s="1"/>
  <c r="I144" i="12"/>
  <c r="K144" i="12"/>
  <c r="O144" i="12"/>
  <c r="Q144" i="12"/>
  <c r="V144" i="12"/>
  <c r="G146" i="12"/>
  <c r="M146" i="12" s="1"/>
  <c r="I146" i="12"/>
  <c r="K146" i="12"/>
  <c r="O146" i="12"/>
  <c r="Q146" i="12"/>
  <c r="V146" i="12"/>
  <c r="G172" i="12"/>
  <c r="I172" i="12"/>
  <c r="K172" i="12"/>
  <c r="M172" i="12"/>
  <c r="O172" i="12"/>
  <c r="Q172" i="12"/>
  <c r="V172" i="12"/>
  <c r="O174" i="12"/>
  <c r="G175" i="12"/>
  <c r="G174" i="12" s="1"/>
  <c r="I175" i="12"/>
  <c r="I174" i="12" s="1"/>
  <c r="K175" i="12"/>
  <c r="O175" i="12"/>
  <c r="Q175" i="12"/>
  <c r="Q174" i="12" s="1"/>
  <c r="V175" i="12"/>
  <c r="G188" i="12"/>
  <c r="M188" i="12" s="1"/>
  <c r="I188" i="12"/>
  <c r="K188" i="12"/>
  <c r="K174" i="12" s="1"/>
  <c r="O188" i="12"/>
  <c r="Q188" i="12"/>
  <c r="V188" i="12"/>
  <c r="V174" i="12" s="1"/>
  <c r="K190" i="12"/>
  <c r="V190" i="12"/>
  <c r="G191" i="12"/>
  <c r="G190" i="12" s="1"/>
  <c r="I191" i="12"/>
  <c r="K191" i="12"/>
  <c r="O191" i="12"/>
  <c r="O190" i="12" s="1"/>
  <c r="Q191" i="12"/>
  <c r="V191" i="12"/>
  <c r="G194" i="12"/>
  <c r="M194" i="12" s="1"/>
  <c r="I194" i="12"/>
  <c r="I190" i="12" s="1"/>
  <c r="K194" i="12"/>
  <c r="O194" i="12"/>
  <c r="Q194" i="12"/>
  <c r="Q190" i="12" s="1"/>
  <c r="V194" i="12"/>
  <c r="I197" i="12"/>
  <c r="K197" i="12"/>
  <c r="G198" i="12"/>
  <c r="I198" i="12"/>
  <c r="K198" i="12"/>
  <c r="M198" i="12"/>
  <c r="O198" i="12"/>
  <c r="Q198" i="12"/>
  <c r="V198" i="12"/>
  <c r="V197" i="12" s="1"/>
  <c r="G199" i="12"/>
  <c r="I199" i="12"/>
  <c r="K199" i="12"/>
  <c r="M199" i="12"/>
  <c r="O199" i="12"/>
  <c r="O197" i="12" s="1"/>
  <c r="Q199" i="12"/>
  <c r="V199" i="12"/>
  <c r="G200" i="12"/>
  <c r="G197" i="12" s="1"/>
  <c r="I200" i="12"/>
  <c r="K200" i="12"/>
  <c r="O200" i="12"/>
  <c r="Q200" i="12"/>
  <c r="Q197" i="12" s="1"/>
  <c r="V200" i="12"/>
  <c r="G201" i="12"/>
  <c r="M201" i="12" s="1"/>
  <c r="I201" i="12"/>
  <c r="K201" i="12"/>
  <c r="O201" i="12"/>
  <c r="Q201" i="12"/>
  <c r="V201" i="12"/>
  <c r="K202" i="12"/>
  <c r="Q202" i="12"/>
  <c r="V202" i="12"/>
  <c r="G203" i="12"/>
  <c r="G202" i="12" s="1"/>
  <c r="I203" i="12"/>
  <c r="K203" i="12"/>
  <c r="O203" i="12"/>
  <c r="O202" i="12" s="1"/>
  <c r="Q203" i="12"/>
  <c r="V203" i="12"/>
  <c r="G208" i="12"/>
  <c r="M208" i="12" s="1"/>
  <c r="I208" i="12"/>
  <c r="I202" i="12" s="1"/>
  <c r="K208" i="12"/>
  <c r="O208" i="12"/>
  <c r="Q208" i="12"/>
  <c r="V208" i="12"/>
  <c r="I210" i="12"/>
  <c r="K210" i="12"/>
  <c r="G211" i="12"/>
  <c r="I211" i="12"/>
  <c r="K211" i="12"/>
  <c r="M211" i="12"/>
  <c r="O211" i="12"/>
  <c r="Q211" i="12"/>
  <c r="V211" i="12"/>
  <c r="V210" i="12" s="1"/>
  <c r="G213" i="12"/>
  <c r="I213" i="12"/>
  <c r="K213" i="12"/>
  <c r="M213" i="12"/>
  <c r="O213" i="12"/>
  <c r="O210" i="12" s="1"/>
  <c r="Q213" i="12"/>
  <c r="V213" i="12"/>
  <c r="G214" i="12"/>
  <c r="G210" i="12" s="1"/>
  <c r="I214" i="12"/>
  <c r="K214" i="12"/>
  <c r="O214" i="12"/>
  <c r="Q214" i="12"/>
  <c r="Q210" i="12" s="1"/>
  <c r="V214" i="12"/>
  <c r="G216" i="12"/>
  <c r="M216" i="12" s="1"/>
  <c r="I216" i="12"/>
  <c r="K216" i="12"/>
  <c r="O216" i="12"/>
  <c r="Q216" i="12"/>
  <c r="V216" i="12"/>
  <c r="G221" i="12"/>
  <c r="M221" i="12" s="1"/>
  <c r="I221" i="12"/>
  <c r="K221" i="12"/>
  <c r="O221" i="12"/>
  <c r="Q221" i="12"/>
  <c r="V221" i="12"/>
  <c r="G223" i="12"/>
  <c r="K223" i="12"/>
  <c r="V223" i="12"/>
  <c r="G224" i="12"/>
  <c r="M224" i="12" s="1"/>
  <c r="M223" i="12" s="1"/>
  <c r="I224" i="12"/>
  <c r="I223" i="12" s="1"/>
  <c r="K224" i="12"/>
  <c r="O224" i="12"/>
  <c r="O223" i="12" s="1"/>
  <c r="Q224" i="12"/>
  <c r="Q223" i="12" s="1"/>
  <c r="V224" i="12"/>
  <c r="G227" i="12"/>
  <c r="I227" i="12"/>
  <c r="K227" i="12"/>
  <c r="O227" i="12"/>
  <c r="Q227" i="12"/>
  <c r="G228" i="12"/>
  <c r="I228" i="12"/>
  <c r="K228" i="12"/>
  <c r="M228" i="12"/>
  <c r="M227" i="12" s="1"/>
  <c r="O228" i="12"/>
  <c r="Q228" i="12"/>
  <c r="V228" i="12"/>
  <c r="V227" i="12" s="1"/>
  <c r="K230" i="12"/>
  <c r="O230" i="12"/>
  <c r="G231" i="12"/>
  <c r="G230" i="12" s="1"/>
  <c r="I231" i="12"/>
  <c r="I230" i="12" s="1"/>
  <c r="K231" i="12"/>
  <c r="O231" i="12"/>
  <c r="Q231" i="12"/>
  <c r="Q230" i="12" s="1"/>
  <c r="V231" i="12"/>
  <c r="G232" i="12"/>
  <c r="M232" i="12" s="1"/>
  <c r="I232" i="12"/>
  <c r="K232" i="12"/>
  <c r="O232" i="12"/>
  <c r="Q232" i="12"/>
  <c r="V232" i="12"/>
  <c r="V230" i="12" s="1"/>
  <c r="V233" i="12"/>
  <c r="G234" i="12"/>
  <c r="G233" i="12" s="1"/>
  <c r="I234" i="12"/>
  <c r="K234" i="12"/>
  <c r="O234" i="12"/>
  <c r="O233" i="12" s="1"/>
  <c r="Q234" i="12"/>
  <c r="V234" i="12"/>
  <c r="G237" i="12"/>
  <c r="M237" i="12" s="1"/>
  <c r="I237" i="12"/>
  <c r="I233" i="12" s="1"/>
  <c r="K237" i="12"/>
  <c r="O237" i="12"/>
  <c r="Q237" i="12"/>
  <c r="V237" i="12"/>
  <c r="G238" i="12"/>
  <c r="M238" i="12" s="1"/>
  <c r="I238" i="12"/>
  <c r="K238" i="12"/>
  <c r="K233" i="12" s="1"/>
  <c r="O238" i="12"/>
  <c r="Q238" i="12"/>
  <c r="Q233" i="12" s="1"/>
  <c r="V238" i="12"/>
  <c r="G241" i="12"/>
  <c r="I241" i="12"/>
  <c r="K241" i="12"/>
  <c r="M241" i="12"/>
  <c r="O241" i="12"/>
  <c r="O240" i="12" s="1"/>
  <c r="Q241" i="12"/>
  <c r="V241" i="12"/>
  <c r="G244" i="12"/>
  <c r="G240" i="12" s="1"/>
  <c r="I244" i="12"/>
  <c r="K244" i="12"/>
  <c r="O244" i="12"/>
  <c r="Q244" i="12"/>
  <c r="Q240" i="12" s="1"/>
  <c r="V244" i="12"/>
  <c r="G245" i="12"/>
  <c r="M245" i="12" s="1"/>
  <c r="I245" i="12"/>
  <c r="I240" i="12" s="1"/>
  <c r="K245" i="12"/>
  <c r="O245" i="12"/>
  <c r="Q245" i="12"/>
  <c r="V245" i="12"/>
  <c r="V240" i="12" s="1"/>
  <c r="G247" i="12"/>
  <c r="M247" i="12" s="1"/>
  <c r="I247" i="12"/>
  <c r="K247" i="12"/>
  <c r="O247" i="12"/>
  <c r="Q247" i="12"/>
  <c r="V247" i="12"/>
  <c r="G248" i="12"/>
  <c r="M248" i="12" s="1"/>
  <c r="I248" i="12"/>
  <c r="K248" i="12"/>
  <c r="O248" i="12"/>
  <c r="Q248" i="12"/>
  <c r="V248" i="12"/>
  <c r="G251" i="12"/>
  <c r="M251" i="12" s="1"/>
  <c r="I251" i="12"/>
  <c r="K251" i="12"/>
  <c r="O251" i="12"/>
  <c r="Q251" i="12"/>
  <c r="V251" i="12"/>
  <c r="G254" i="12"/>
  <c r="M254" i="12" s="1"/>
  <c r="I254" i="12"/>
  <c r="K254" i="12"/>
  <c r="K240" i="12" s="1"/>
  <c r="O254" i="12"/>
  <c r="Q254" i="12"/>
  <c r="V254" i="12"/>
  <c r="AE257" i="12"/>
  <c r="I20" i="1"/>
  <c r="I19" i="1"/>
  <c r="I18" i="1"/>
  <c r="I17" i="1"/>
  <c r="F58" i="1"/>
  <c r="G58" i="1"/>
  <c r="G25" i="1" s="1"/>
  <c r="A25"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H39" i="1"/>
  <c r="H58" i="1" s="1"/>
  <c r="J28" i="1"/>
  <c r="J26" i="1"/>
  <c r="G38" i="1"/>
  <c r="F38" i="1"/>
  <c r="J23" i="1"/>
  <c r="J24" i="1"/>
  <c r="J25" i="1"/>
  <c r="J27" i="1"/>
  <c r="E24" i="1"/>
  <c r="E26" i="1"/>
  <c r="I161" i="1" l="1"/>
  <c r="J143" i="1" s="1"/>
  <c r="G26" i="1"/>
  <c r="A26" i="1"/>
  <c r="G28" i="1"/>
  <c r="G23" i="1"/>
  <c r="AF22" i="23"/>
  <c r="M16" i="23"/>
  <c r="M8" i="23" s="1"/>
  <c r="M71" i="22"/>
  <c r="M26" i="22"/>
  <c r="M36" i="22"/>
  <c r="M45" i="22"/>
  <c r="M11" i="22"/>
  <c r="M19" i="22"/>
  <c r="G107" i="22"/>
  <c r="G26" i="22"/>
  <c r="G36" i="22"/>
  <c r="M49" i="22"/>
  <c r="G71" i="22"/>
  <c r="M99" i="22"/>
  <c r="M97" i="22" s="1"/>
  <c r="M149" i="21"/>
  <c r="M46" i="21"/>
  <c r="M33" i="21"/>
  <c r="M8" i="21"/>
  <c r="M122" i="21"/>
  <c r="M120" i="21" s="1"/>
  <c r="M237" i="21"/>
  <c r="M229" i="21" s="1"/>
  <c r="M157" i="21"/>
  <c r="M148" i="21"/>
  <c r="M146" i="21" s="1"/>
  <c r="M89" i="21"/>
  <c r="M86" i="21" s="1"/>
  <c r="M64" i="21"/>
  <c r="M56" i="21" s="1"/>
  <c r="M24" i="21"/>
  <c r="M23" i="21" s="1"/>
  <c r="M16" i="21"/>
  <c r="G19" i="20"/>
  <c r="M16" i="20"/>
  <c r="M8" i="20" s="1"/>
  <c r="AF33" i="20"/>
  <c r="M26" i="19"/>
  <c r="G26" i="19"/>
  <c r="M17" i="19"/>
  <c r="M8" i="19" s="1"/>
  <c r="M36" i="18"/>
  <c r="M9" i="18"/>
  <c r="M8" i="18" s="1"/>
  <c r="M75" i="17"/>
  <c r="AF85" i="17"/>
  <c r="M25" i="17"/>
  <c r="M13" i="17" s="1"/>
  <c r="M31" i="16"/>
  <c r="M8" i="16"/>
  <c r="M15" i="16"/>
  <c r="M50" i="16"/>
  <c r="M119" i="16"/>
  <c r="AF135" i="16"/>
  <c r="G119" i="16"/>
  <c r="G8" i="16"/>
  <c r="M54" i="16"/>
  <c r="M102" i="15"/>
  <c r="M8" i="15"/>
  <c r="G102" i="15"/>
  <c r="M134" i="15"/>
  <c r="M130" i="15" s="1"/>
  <c r="M116" i="15"/>
  <c r="M114" i="15" s="1"/>
  <c r="M100" i="15"/>
  <c r="M93" i="15" s="1"/>
  <c r="M10" i="15"/>
  <c r="AF23" i="14"/>
  <c r="M9" i="14"/>
  <c r="M8" i="14" s="1"/>
  <c r="M94" i="13"/>
  <c r="M526" i="13"/>
  <c r="M38" i="13"/>
  <c r="M501" i="13"/>
  <c r="M436" i="13"/>
  <c r="M234" i="13"/>
  <c r="M741" i="13"/>
  <c r="M8" i="13"/>
  <c r="M818" i="13"/>
  <c r="M507" i="13"/>
  <c r="G741" i="13"/>
  <c r="G507" i="13"/>
  <c r="G436" i="13"/>
  <c r="M1031" i="13"/>
  <c r="M1029" i="13" s="1"/>
  <c r="M994" i="13"/>
  <c r="M954" i="13" s="1"/>
  <c r="M900" i="13"/>
  <c r="M899" i="13" s="1"/>
  <c r="G818" i="13"/>
  <c r="M707" i="13"/>
  <c r="M677" i="13" s="1"/>
  <c r="G674" i="13"/>
  <c r="M662" i="13"/>
  <c r="M619" i="13" s="1"/>
  <c r="G547" i="13"/>
  <c r="M471" i="13"/>
  <c r="M470" i="13" s="1"/>
  <c r="G459" i="13"/>
  <c r="M361" i="13"/>
  <c r="M360" i="13" s="1"/>
  <c r="M279" i="13"/>
  <c r="M278" i="13" s="1"/>
  <c r="G259" i="13"/>
  <c r="M194" i="13"/>
  <c r="M193" i="13" s="1"/>
  <c r="G38" i="13"/>
  <c r="G94" i="13"/>
  <c r="M999" i="13"/>
  <c r="M996" i="13" s="1"/>
  <c r="M912" i="13"/>
  <c r="M911" i="13" s="1"/>
  <c r="M794" i="13"/>
  <c r="M793" i="13" s="1"/>
  <c r="M722" i="13"/>
  <c r="M717" i="13" s="1"/>
  <c r="M581" i="13"/>
  <c r="M580" i="13" s="1"/>
  <c r="M545" i="13"/>
  <c r="M544" i="13" s="1"/>
  <c r="G234" i="13"/>
  <c r="M12" i="12"/>
  <c r="G12" i="12"/>
  <c r="AF257" i="12"/>
  <c r="M244" i="12"/>
  <c r="M240" i="12" s="1"/>
  <c r="M231" i="12"/>
  <c r="M230" i="12" s="1"/>
  <c r="M214" i="12"/>
  <c r="M210" i="12" s="1"/>
  <c r="M200" i="12"/>
  <c r="M197" i="12" s="1"/>
  <c r="M175" i="12"/>
  <c r="M174" i="12" s="1"/>
  <c r="M203" i="12"/>
  <c r="M202" i="12" s="1"/>
  <c r="M11" i="12"/>
  <c r="M8" i="12" s="1"/>
  <c r="M234" i="12"/>
  <c r="M233" i="12" s="1"/>
  <c r="M191" i="12"/>
  <c r="M190" i="12" s="1"/>
  <c r="I21" i="1"/>
  <c r="J136" i="1"/>
  <c r="J140" i="1"/>
  <c r="J144" i="1"/>
  <c r="J148" i="1"/>
  <c r="I39" i="1"/>
  <c r="I58" i="1" s="1"/>
  <c r="J156" i="1" l="1"/>
  <c r="J152" i="1"/>
  <c r="J155" i="1"/>
  <c r="J146" i="1"/>
  <c r="J137" i="1"/>
  <c r="J150" i="1"/>
  <c r="J141" i="1"/>
  <c r="J132" i="1"/>
  <c r="J128" i="1"/>
  <c r="J154" i="1"/>
  <c r="J149" i="1"/>
  <c r="J129" i="1"/>
  <c r="J159" i="1"/>
  <c r="J160" i="1"/>
  <c r="J130" i="1"/>
  <c r="J125" i="1"/>
  <c r="J121" i="1"/>
  <c r="J117" i="1"/>
  <c r="J113" i="1"/>
  <c r="J109" i="1"/>
  <c r="J105" i="1"/>
  <c r="J101" i="1"/>
  <c r="J97" i="1"/>
  <c r="J93" i="1"/>
  <c r="J89" i="1"/>
  <c r="J85" i="1"/>
  <c r="J151" i="1"/>
  <c r="J145" i="1"/>
  <c r="J134" i="1"/>
  <c r="J84" i="1"/>
  <c r="J104" i="1"/>
  <c r="J157" i="1"/>
  <c r="J139" i="1"/>
  <c r="J96" i="1"/>
  <c r="J88" i="1"/>
  <c r="J124" i="1"/>
  <c r="J120" i="1"/>
  <c r="J116" i="1"/>
  <c r="J112" i="1"/>
  <c r="J108" i="1"/>
  <c r="J100" i="1"/>
  <c r="J92" i="1"/>
  <c r="J83" i="1"/>
  <c r="J138" i="1"/>
  <c r="J133" i="1"/>
  <c r="J158" i="1"/>
  <c r="J127" i="1"/>
  <c r="J123" i="1"/>
  <c r="J119" i="1"/>
  <c r="J115" i="1"/>
  <c r="J111" i="1"/>
  <c r="J107" i="1"/>
  <c r="J103" i="1"/>
  <c r="J99" i="1"/>
  <c r="J95" i="1"/>
  <c r="J91" i="1"/>
  <c r="J87" i="1"/>
  <c r="J131" i="1"/>
  <c r="J122" i="1"/>
  <c r="J114" i="1"/>
  <c r="J106" i="1"/>
  <c r="J98" i="1"/>
  <c r="J90" i="1"/>
  <c r="J142" i="1"/>
  <c r="J147" i="1"/>
  <c r="J126" i="1"/>
  <c r="J118" i="1"/>
  <c r="J110" i="1"/>
  <c r="J102" i="1"/>
  <c r="J94" i="1"/>
  <c r="J86" i="1"/>
  <c r="J135" i="1"/>
  <c r="J153" i="1"/>
  <c r="A23" i="1"/>
  <c r="J48" i="1"/>
  <c r="J53" i="1"/>
  <c r="J45" i="1"/>
  <c r="J50" i="1"/>
  <c r="J42" i="1"/>
  <c r="J55" i="1"/>
  <c r="J47" i="1"/>
  <c r="J52" i="1"/>
  <c r="J44" i="1"/>
  <c r="J54" i="1"/>
  <c r="J39" i="1"/>
  <c r="J58" i="1" s="1"/>
  <c r="J57" i="1"/>
  <c r="J49" i="1"/>
  <c r="J41" i="1"/>
  <c r="J46" i="1"/>
  <c r="J51" i="1"/>
  <c r="J43" i="1"/>
  <c r="J56" i="1"/>
  <c r="J161" i="1" l="1"/>
  <c r="A24" i="1"/>
  <c r="G24" i="1"/>
  <c r="A27" i="1" s="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46D1E153-4721-400A-A807-185CBD6DDE28}">
      <text>
        <r>
          <rPr>
            <sz val="9"/>
            <color indexed="81"/>
            <rFont val="Tahoma"/>
            <family val="2"/>
            <charset val="238"/>
          </rPr>
          <t>Jedná se o informaci, zda se jedná o položku, která je do rozpočtu zadána z cenové soustavy RTS, nebo vlastní.</t>
        </r>
      </text>
    </comment>
    <comment ref="T6" authorId="0" shapeId="0" xr:uid="{D4BD582C-5158-4B0A-99BA-382D6BE5DF4D}">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3DD11511-8745-4E72-96D2-2D45D91152DB}">
      <text>
        <r>
          <rPr>
            <sz val="9"/>
            <color indexed="81"/>
            <rFont val="Tahoma"/>
            <family val="2"/>
            <charset val="238"/>
          </rPr>
          <t>Jedná se o informaci, zda se jedná o položku, která je do rozpočtu zadána z cenové soustavy RTS, nebo vlastní.</t>
        </r>
      </text>
    </comment>
    <comment ref="T6" authorId="0" shapeId="0" xr:uid="{E4BF8A38-FB2C-4CFC-9267-68B42D1083FB}">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C1E6BE25-8FA6-4B2A-BFD3-8962E69522AD}">
      <text>
        <r>
          <rPr>
            <sz val="9"/>
            <color indexed="81"/>
            <rFont val="Tahoma"/>
            <family val="2"/>
            <charset val="238"/>
          </rPr>
          <t>Jedná se o informaci, zda se jedná o položku, která je do rozpočtu zadána z cenové soustavy RTS, nebo vlastní.</t>
        </r>
      </text>
    </comment>
    <comment ref="T6" authorId="0" shapeId="0" xr:uid="{9683A130-4762-457D-82EA-CC8342B174D9}">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717CACD3-B464-4E61-B78D-454E3B0CB519}">
      <text>
        <r>
          <rPr>
            <sz val="9"/>
            <color indexed="81"/>
            <rFont val="Tahoma"/>
            <family val="2"/>
            <charset val="238"/>
          </rPr>
          <t>Jedná se o informaci, zda se jedná o položku, která je do rozpočtu zadána z cenové soustavy RTS, nebo vlastní.</t>
        </r>
      </text>
    </comment>
    <comment ref="T6" authorId="0" shapeId="0" xr:uid="{24CCB727-5932-4009-B237-AB2197398CE2}">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F18F0A6A-E849-463C-8557-4E5780DA1C13}">
      <text>
        <r>
          <rPr>
            <sz val="9"/>
            <color indexed="81"/>
            <rFont val="Tahoma"/>
            <family val="2"/>
            <charset val="238"/>
          </rPr>
          <t>Jedná se o informaci, zda se jedná o položku, která je do rozpočtu zadána z cenové soustavy RTS, nebo vlastní.</t>
        </r>
      </text>
    </comment>
    <comment ref="T6" authorId="0" shapeId="0" xr:uid="{4F2BD4A9-B3BB-44C1-B3FB-74822ABB13E2}">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10C8B1F5-962B-435D-8BC1-3E02CA75EBE4}">
      <text>
        <r>
          <rPr>
            <sz val="9"/>
            <color indexed="81"/>
            <rFont val="Tahoma"/>
            <family val="2"/>
            <charset val="238"/>
          </rPr>
          <t>Jedná se o informaci, zda se jedná o položku, která je do rozpočtu zadána z cenové soustavy RTS, nebo vlastní.</t>
        </r>
      </text>
    </comment>
    <comment ref="T6" authorId="0" shapeId="0" xr:uid="{629FFE77-4BDE-4B97-878B-451F9E7AF76C}">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A8423F12-E67B-4E74-82A7-86A3A8789F42}">
      <text>
        <r>
          <rPr>
            <sz val="9"/>
            <color indexed="81"/>
            <rFont val="Tahoma"/>
            <family val="2"/>
            <charset val="238"/>
          </rPr>
          <t>Jedná se o informaci, zda se jedná o položku, která je do rozpočtu zadána z cenové soustavy RTS, nebo vlastní.</t>
        </r>
      </text>
    </comment>
    <comment ref="T6" authorId="0" shapeId="0" xr:uid="{B6BFCC7C-1FB8-4FDA-88DF-D93E1D6A5C52}">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92CA717F-C7AF-453C-A7BA-01A442AB87EE}">
      <text>
        <r>
          <rPr>
            <sz val="9"/>
            <color indexed="81"/>
            <rFont val="Tahoma"/>
            <family val="2"/>
            <charset val="238"/>
          </rPr>
          <t>Jedná se o informaci, zda se jedná o položku, která je do rozpočtu zadána z cenové soustavy RTS, nebo vlastní.</t>
        </r>
      </text>
    </comment>
    <comment ref="T6" authorId="0" shapeId="0" xr:uid="{2D3FA1E0-6DC4-4AAC-AB39-A3558FF346E7}">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AA090D51-265D-4C4E-BB3D-1898E03A8DF4}">
      <text>
        <r>
          <rPr>
            <sz val="9"/>
            <color indexed="81"/>
            <rFont val="Tahoma"/>
            <family val="2"/>
            <charset val="238"/>
          </rPr>
          <t>Jedná se o informaci, zda se jedná o položku, která je do rozpočtu zadána z cenové soustavy RTS, nebo vlastní.</t>
        </r>
      </text>
    </comment>
    <comment ref="T6" authorId="0" shapeId="0" xr:uid="{9BA595E9-779B-423C-9E73-2D424E05F184}">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3905E4F8-AC68-4ADA-B44B-55D7010FA6FD}">
      <text>
        <r>
          <rPr>
            <sz val="9"/>
            <color indexed="81"/>
            <rFont val="Tahoma"/>
            <family val="2"/>
            <charset val="238"/>
          </rPr>
          <t>Jedná se o informaci, zda se jedná o položku, která je do rozpočtu zadána z cenové soustavy RTS, nebo vlastní.</t>
        </r>
      </text>
    </comment>
    <comment ref="T6" authorId="0" shapeId="0" xr:uid="{E76F531D-E50E-4249-8D9E-586AE6D8861F}">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DBFACC93-9251-44BC-93F4-849626F637E2}">
      <text>
        <r>
          <rPr>
            <sz val="9"/>
            <color indexed="81"/>
            <rFont val="Tahoma"/>
            <family val="2"/>
            <charset val="238"/>
          </rPr>
          <t>Jedná se o informaci, zda se jedná o položku, která je do rozpočtu zadána z cenové soustavy RTS, nebo vlastní.</t>
        </r>
      </text>
    </comment>
    <comment ref="T6" authorId="0" shapeId="0" xr:uid="{76D170A1-9027-47C9-910E-82E99A7FDB8D}">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D4D2D79D-4BD4-4CCF-9274-F08A1EA4F0F8}">
      <text>
        <r>
          <rPr>
            <sz val="9"/>
            <color indexed="81"/>
            <rFont val="Tahoma"/>
            <family val="2"/>
            <charset val="238"/>
          </rPr>
          <t>Jedná se o informaci, zda se jedná o položku, která je do rozpočtu zadána z cenové soustavy RTS, nebo vlastní.</t>
        </r>
      </text>
    </comment>
    <comment ref="T6" authorId="0" shapeId="0" xr:uid="{CBF23A7F-3E06-4B21-87C7-1D3EE840FFF2}">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<sst xmlns="http://schemas.openxmlformats.org/spreadsheetml/2006/main" count="11273" uniqueCount="2654">
  <si>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</si>
  <si>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</si>
  <si>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</si>
  <si>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</si>
  <si>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</si>
  <si>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</si>
  <si>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</si>
  <si>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</si>
  <si>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</si>
  <si>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</si>
  <si>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</si>
  <si>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</si>
  <si>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</si>
  <si>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</si>
  <si>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</si>
  <si>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</si>
  <si>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</si>
  <si>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</si>
  <si>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</si>
  <si>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</si>
  <si>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</si>
  <si>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</si>
  <si>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</si>
  <si>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</si>
  <si>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</si>
  <si>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</si>
  <si>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</si>
  <si>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</si>
  <si>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</si>
  <si>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</si>
  <si>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</si>
  <si>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</si>
  <si>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</si>
  <si>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</si>
  <si>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</si>
  <si>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</si>
  <si>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</si>
  <si>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</si>
  <si>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</si>
  <si>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</si>
  <si>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</si>
  <si>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</si>
  <si>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</si>
  <si>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202614</t>
  </si>
  <si>
    <t>Komunitní centrum Vřesovice - Stavební úpravy a přístavba</t>
  </si>
  <si>
    <t>Stavba</t>
  </si>
  <si>
    <t>Stavební objekt</t>
  </si>
  <si>
    <t>01</t>
  </si>
  <si>
    <t>Komunitní centrum</t>
  </si>
  <si>
    <t>0101</t>
  </si>
  <si>
    <t>Bourací práce</t>
  </si>
  <si>
    <t>0102</t>
  </si>
  <si>
    <t>Stavební práce</t>
  </si>
  <si>
    <t>0103</t>
  </si>
  <si>
    <t>Gastro zařízení</t>
  </si>
  <si>
    <t>02</t>
  </si>
  <si>
    <t>ZTI</t>
  </si>
  <si>
    <t>0201</t>
  </si>
  <si>
    <t>Kanalizace</t>
  </si>
  <si>
    <t>0202</t>
  </si>
  <si>
    <t>Vodovod</t>
  </si>
  <si>
    <t>0203</t>
  </si>
  <si>
    <t>Stavební úpravy</t>
  </si>
  <si>
    <t>03</t>
  </si>
  <si>
    <t>Vytápění</t>
  </si>
  <si>
    <t>0301</t>
  </si>
  <si>
    <t>Rozvody TČ a vytápění</t>
  </si>
  <si>
    <t>0302</t>
  </si>
  <si>
    <t>Technologické zařízení</t>
  </si>
  <si>
    <t>0303</t>
  </si>
  <si>
    <t>Podlahové topení</t>
  </si>
  <si>
    <t>04</t>
  </si>
  <si>
    <t>Elektroinstalace</t>
  </si>
  <si>
    <t>0401</t>
  </si>
  <si>
    <t>Silnoproud</t>
  </si>
  <si>
    <t>0402</t>
  </si>
  <si>
    <t>Slaboproud</t>
  </si>
  <si>
    <t>05</t>
  </si>
  <si>
    <t>VRN</t>
  </si>
  <si>
    <t>0501</t>
  </si>
  <si>
    <t>Vedlejší rozpočtové náklady</t>
  </si>
  <si>
    <t>Celkem za stavbu</t>
  </si>
  <si>
    <t>CZK</t>
  </si>
  <si>
    <t>#POPS</t>
  </si>
  <si>
    <t>Popis stavby: 202614 - Komunitní centrum Vřesovice - Stavební úpravy a přístavba</t>
  </si>
  <si>
    <t>#POPO</t>
  </si>
  <si>
    <t>Popis objektu: 01 - Komunitní centrum</t>
  </si>
  <si>
    <t>#POPR</t>
  </si>
  <si>
    <t>Popis rozpočtu: 0101 - Bourací práce</t>
  </si>
  <si>
    <t>Popis rozpočtu: 0102 - Stavební práce</t>
  </si>
  <si>
    <t>Popis rozpočtu: 0103 - Gastro zařízení</t>
  </si>
  <si>
    <t>Popis objektu: 02 - ZTI</t>
  </si>
  <si>
    <t>Popis rozpočtu: 0201 - Kanalizace</t>
  </si>
  <si>
    <t>Popis rozpočtu: 0202 - Vodovod</t>
  </si>
  <si>
    <t>Popis rozpočtu: 0203 - Stavební úpravy</t>
  </si>
  <si>
    <t>Popis objektu: 03 - Vytápění</t>
  </si>
  <si>
    <t>Popis rozpočtu: 0301 - Rozvody TČ a vytápění</t>
  </si>
  <si>
    <t>Popis rozpočtu: 0302 - Technologické zařízení</t>
  </si>
  <si>
    <t>Popis rozpočtu: 0303 - Podlahové topení</t>
  </si>
  <si>
    <t>Popis objektu: 04 - Elektroinstalace</t>
  </si>
  <si>
    <t>Popis rozpočtu: 0401 - Silnoproud</t>
  </si>
  <si>
    <t>Popis rozpočtu: 0402 - Slaboproud</t>
  </si>
  <si>
    <t>Popis objektu: 05 - VRN</t>
  </si>
  <si>
    <t>Popis rozpočtu: 0501 - Vedlejší rozpočtové náklady</t>
  </si>
  <si>
    <t>Rekapitulace dílů</t>
  </si>
  <si>
    <t>Typ dílu</t>
  </si>
  <si>
    <t>_1</t>
  </si>
  <si>
    <t>Kabely,vodiče a příslušenství - Materiál</t>
  </si>
  <si>
    <t>_10</t>
  </si>
  <si>
    <t>Demontáže dle ceníku M741</t>
  </si>
  <si>
    <t>Zařízení VZT dodávka a montáž</t>
  </si>
  <si>
    <t>_11</t>
  </si>
  <si>
    <t>Hromosvody a uzemnění - Materiál</t>
  </si>
  <si>
    <t>_12</t>
  </si>
  <si>
    <t>Ostatní materiál</t>
  </si>
  <si>
    <t>_13</t>
  </si>
  <si>
    <t>Barvy a nátěry</t>
  </si>
  <si>
    <t>_16</t>
  </si>
  <si>
    <t>_2</t>
  </si>
  <si>
    <t>Poplachový zabezpečovací a tísňový systém - Materiál</t>
  </si>
  <si>
    <t>Úložný materiál,krabice a příslušenství</t>
  </si>
  <si>
    <t>_3</t>
  </si>
  <si>
    <t>Spínače,zásuvky a vidlice - Materiál</t>
  </si>
  <si>
    <t>Ukončovací prvky a svorkovnice - Materiál</t>
  </si>
  <si>
    <t>_4</t>
  </si>
  <si>
    <t>Materiál zemních a stavebních prací</t>
  </si>
  <si>
    <t>_5</t>
  </si>
  <si>
    <t>Rozváděče,skříně a příslušenství (D+M)</t>
  </si>
  <si>
    <t>Strukturovaná kabeláž - Materiál</t>
  </si>
  <si>
    <t>_6</t>
  </si>
  <si>
    <t>El. přístroje a příslušenství - Materiál</t>
  </si>
  <si>
    <t>Protipožární konstrukce</t>
  </si>
  <si>
    <t>_7</t>
  </si>
  <si>
    <t>_8</t>
  </si>
  <si>
    <t>Montáže slaboproudů</t>
  </si>
  <si>
    <t>Svítidla - Materiál</t>
  </si>
  <si>
    <t>_9</t>
  </si>
  <si>
    <t>Zakládání šachet a čerpací stanice</t>
  </si>
  <si>
    <t>1</t>
  </si>
  <si>
    <t>Zemní práce</t>
  </si>
  <si>
    <t>2</t>
  </si>
  <si>
    <t>Regulace</t>
  </si>
  <si>
    <t>Základy a zvláštní zakládání</t>
  </si>
  <si>
    <t>3</t>
  </si>
  <si>
    <t>Svislé a kompletní konstrukce</t>
  </si>
  <si>
    <t>4</t>
  </si>
  <si>
    <t>Vodorovné konstrukce</t>
  </si>
  <si>
    <t>416</t>
  </si>
  <si>
    <t>Podhledy a mezistropy montované lehké</t>
  </si>
  <si>
    <t>5</t>
  </si>
  <si>
    <t>Komunikace</t>
  </si>
  <si>
    <t xml:space="preserve">5 </t>
  </si>
  <si>
    <t>Vodoměrná šachta</t>
  </si>
  <si>
    <t>6</t>
  </si>
  <si>
    <t>Úpravy povrchu, podlahy</t>
  </si>
  <si>
    <t>Zařizovací předměty</t>
  </si>
  <si>
    <t>61</t>
  </si>
  <si>
    <t>Úpravy povrchů vnitřní</t>
  </si>
  <si>
    <t>62</t>
  </si>
  <si>
    <t>Úpravy povrchů vnější</t>
  </si>
  <si>
    <t>63</t>
  </si>
  <si>
    <t>Podlahy a podlahové konstrukce</t>
  </si>
  <si>
    <t>64</t>
  </si>
  <si>
    <t>Výplně otvorů</t>
  </si>
  <si>
    <t>713</t>
  </si>
  <si>
    <t>Izolace tepelné</t>
  </si>
  <si>
    <t>721</t>
  </si>
  <si>
    <t>Splašková kanalizace</t>
  </si>
  <si>
    <t>722</t>
  </si>
  <si>
    <t>Vnitřní vodovod</t>
  </si>
  <si>
    <t>723</t>
  </si>
  <si>
    <t>Zařízení, armatury</t>
  </si>
  <si>
    <t>731</t>
  </si>
  <si>
    <t>Ústřední vytápění - kotelny</t>
  </si>
  <si>
    <t>733</t>
  </si>
  <si>
    <t>Rozvodné potrubí TČ</t>
  </si>
  <si>
    <t>734</t>
  </si>
  <si>
    <t>Ústřední vytápění - armatury</t>
  </si>
  <si>
    <t>767</t>
  </si>
  <si>
    <t>Konstrukce zámečnické</t>
  </si>
  <si>
    <t>846-9</t>
  </si>
  <si>
    <t>Stavební práce při elektromontážích</t>
  </si>
  <si>
    <t>9</t>
  </si>
  <si>
    <t>Ostatní konstrukce a práce, bourání</t>
  </si>
  <si>
    <t>93</t>
  </si>
  <si>
    <t>Dokončovací práce inženýrských staveb</t>
  </si>
  <si>
    <t>94</t>
  </si>
  <si>
    <t>Lešení a stavební výtahy</t>
  </si>
  <si>
    <t>95</t>
  </si>
  <si>
    <t>Dokončovací konstrukce na pozemních stavbách</t>
  </si>
  <si>
    <t>954</t>
  </si>
  <si>
    <t>Opláštění konstrukcí sádrokartonovými deskami</t>
  </si>
  <si>
    <t>96</t>
  </si>
  <si>
    <t>Bourání konstrukcí</t>
  </si>
  <si>
    <t>99</t>
  </si>
  <si>
    <t>Staveništní přesun hmot</t>
  </si>
  <si>
    <t>997</t>
  </si>
  <si>
    <t>Přesun sutě</t>
  </si>
  <si>
    <t>M741</t>
  </si>
  <si>
    <t>Montáže</t>
  </si>
  <si>
    <t>Šachta RŠ1</t>
  </si>
  <si>
    <t>Šachta RŠd</t>
  </si>
  <si>
    <t>711</t>
  </si>
  <si>
    <t>Izolace proti vodě</t>
  </si>
  <si>
    <t>712</t>
  </si>
  <si>
    <t>Povlakové krytiny</t>
  </si>
  <si>
    <t>725</t>
  </si>
  <si>
    <t>728</t>
  </si>
  <si>
    <t>Vzduchotechnika</t>
  </si>
  <si>
    <t>762</t>
  </si>
  <si>
    <t>Konstrukce tesařské</t>
  </si>
  <si>
    <t>764</t>
  </si>
  <si>
    <t>Konstrukce klempířské</t>
  </si>
  <si>
    <t>766</t>
  </si>
  <si>
    <t>Konstrukce truhlářské, okna a dveře</t>
  </si>
  <si>
    <t>771</t>
  </si>
  <si>
    <t>Podlahy z dlaždic a obklady</t>
  </si>
  <si>
    <t>775</t>
  </si>
  <si>
    <t>Podlahy vlysové a parketové</t>
  </si>
  <si>
    <t>776</t>
  </si>
  <si>
    <t>Podlahy a stěny povlakové</t>
  </si>
  <si>
    <t>781</t>
  </si>
  <si>
    <t>Obklady keramické</t>
  </si>
  <si>
    <t>783</t>
  </si>
  <si>
    <t>Nátěry</t>
  </si>
  <si>
    <t>784</t>
  </si>
  <si>
    <t>Malby</t>
  </si>
  <si>
    <t>799</t>
  </si>
  <si>
    <t>Ostatní</t>
  </si>
  <si>
    <t>M22</t>
  </si>
  <si>
    <t>Montáž sdělovací a zabezp. techniky</t>
  </si>
  <si>
    <t>M65</t>
  </si>
  <si>
    <t>Elektroinstalace a veřejné osvětlení</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</si>
  <si>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</si>
  <si>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</si>
  <si>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</si>
  <si>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</si>
  <si>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</si>
  <si>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</si>
  <si>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</si>
  <si>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</si>
  <si>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</si>
  <si>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</si>
  <si>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</si>
  <si>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</si>
  <si>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</si>
  <si>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</si>
  <si>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</si>
  <si>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</si>
  <si>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</si>
  <si>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</si>
  <si>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</si>
  <si>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</si>
  <si>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</si>
  <si>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</si>
  <si>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</si>
  <si>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</si>
  <si>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</si>
  <si>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</si>
  <si>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</si>
  <si>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</si>
  <si>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</si>
  <si>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</si>
  <si>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</si>
  <si>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</si>
  <si>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</si>
  <si>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</si>
  <si>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113106231R00</t>
  </si>
  <si>
    <t>Rozebrání vozovek a ploch s jakoukoliv výplní spár   v jakékoliv ploše, ze zámkové dlažky, kladených do lože z kameniva</t>
  </si>
  <si>
    <t>m2</t>
  </si>
  <si>
    <t>822-1</t>
  </si>
  <si>
    <t>RTS 26/ I</t>
  </si>
  <si>
    <t>RTS 25/ II</t>
  </si>
  <si>
    <t>Práce</t>
  </si>
  <si>
    <t>Běžná</t>
  </si>
  <si>
    <t>POL1_</t>
  </si>
  <si>
    <t>s přemístěním hmot na skládku na vzdálenost do 3 m nebo s naložením na dopravní prostředek</t>
  </si>
  <si>
    <t>SPI</t>
  </si>
  <si>
    <t>113107630R00</t>
  </si>
  <si>
    <t>Odstranění podkladů nebo krytů z kameniva hrubého drceného, v ploše jednotlivě nad 50 m2, tloušťka vrstvy 300 mm</t>
  </si>
  <si>
    <t>960321271R00</t>
  </si>
  <si>
    <t>Bourání konstrukcí vodních staveb konstrukce ze železobetonu</t>
  </si>
  <si>
    <t>m3</t>
  </si>
  <si>
    <t>832-1</t>
  </si>
  <si>
    <t>s naložením vybouraných hmot a suti na dopravní prostředek nebo s odklizením na hromady do vzdálenosti 20 m</t>
  </si>
  <si>
    <t>Včetně bourání geotextilií, výplně otvorů tvárnic, drenáží, trubek a dilatačních prvků apod. zabudovaných v bouraných konstrukcích.</t>
  </si>
  <si>
    <t>POP</t>
  </si>
  <si>
    <t>B8 -bourání podkladní desky : 0,5*6*0,15</t>
  </si>
  <si>
    <t>VV</t>
  </si>
  <si>
    <t>961044111R00</t>
  </si>
  <si>
    <t>Bourání základů z betonu prostého</t>
  </si>
  <si>
    <t>801-3</t>
  </si>
  <si>
    <t>nebo vybourání otvorů průřezové plochy přes 4 m2 v základech,</t>
  </si>
  <si>
    <t>Bourání betonové zídky pro zvětšení  rampy : 0,8*0,65*1,65</t>
  </si>
  <si>
    <t>Základ komínového tělesa : 0,5*1*0,9</t>
  </si>
  <si>
    <t>962031113R00</t>
  </si>
  <si>
    <t>Bourání příček z cihel pálených plných, tloušťky 65 mm</t>
  </si>
  <si>
    <t>nebo vybourání otvorů průřezové plochy přes 4 m2 v příčkách, včetně pomocného lešení o výšce podlahy do 1900 mm a pro zatížení do 1,5 kPa  (150 kg/m2),</t>
  </si>
  <si>
    <t>Příčky soc. zázemí : 2,57*3-(0,7*2,02)</t>
  </si>
  <si>
    <t>0,91*3-(0,7*2,02)</t>
  </si>
  <si>
    <t>2,19*3-(0,7*2,02)</t>
  </si>
  <si>
    <t>0,4*3</t>
  </si>
  <si>
    <t>2,19*3-(0,7*2,02)-(0,8*2,02)</t>
  </si>
  <si>
    <t>0,91*3*2</t>
  </si>
  <si>
    <t>3,9*3-(0,7*2,02)</t>
  </si>
  <si>
    <t>1,18*3</t>
  </si>
  <si>
    <t>962031116R00</t>
  </si>
  <si>
    <t>Bourání příček z cihel pálených plných, tloušťky 140 mm</t>
  </si>
  <si>
    <t>m.č.1.01, 1.02, 1.03, 1.04 : 5*3-(0,9*2,02*2)</t>
  </si>
  <si>
    <t>3,985*3-(0,7*2,02)</t>
  </si>
  <si>
    <t>6*3-(1*2,02)</t>
  </si>
  <si>
    <t>5,67*3-(0,9*2,02)</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</si>
  <si>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</si>
  <si>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</si>
  <si>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</si>
  <si>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Bourání nových otvorů : 0,9*2,02*0,35</t>
  </si>
  <si>
    <t>0,88*1,16*0,35</t>
  </si>
  <si>
    <t>0,9*2,1*0,35</t>
  </si>
  <si>
    <t>1,1*2,02*0,35</t>
  </si>
  <si>
    <t>Přisekání ostění nové dveře D11 : 0,3*0,35*2,07*2</t>
  </si>
  <si>
    <t>Ubourání parapetu pro nové dveře D9 : 1,1*1,25*0,35</t>
  </si>
  <si>
    <t>Ubourání parapetu pro nové dveře D1 : 0,8*1,2*0,35</t>
  </si>
  <si>
    <t>m.č.1.09 - snížení parapetu : 0,88*0,28*0,35</t>
  </si>
  <si>
    <t>Atiky : 6,4*0,585*0,3</t>
  </si>
  <si>
    <t>2,54*0,585*0,35</t>
  </si>
  <si>
    <t>962032631R00</t>
  </si>
  <si>
    <t>Bourání zdiva nadzákladového komínového z jakýchkoliv cihel pálených, šamotových nebo vápenopískových nad střechou, na maltu vápenou nebo vápenocementovou</t>
  </si>
  <si>
    <t>m.č.1.01 : 1*0,45*4,9</t>
  </si>
  <si>
    <t>962081131R00</t>
  </si>
  <si>
    <t>Bourání zdiva příček ze skleněných tvárnic, tloušťky do 100 mm</t>
  </si>
  <si>
    <t>nebo vybourání otvorů jakýchkoliv rozměrů, včetně pomocného lešení o výšce podlahy do 1900 mm a pro zatížení do 1,5 kPa  (150 kg/m2),</t>
  </si>
  <si>
    <t>Luxferové okna nad dveřmi : 1,4*0,4</t>
  </si>
  <si>
    <t>1*0,4</t>
  </si>
  <si>
    <t>Luxferové okno v kuchyni : 1,2*0,8</t>
  </si>
  <si>
    <t>Luxferové okno v sklad 1 : 0,4*2</t>
  </si>
  <si>
    <t>965042131R00</t>
  </si>
  <si>
    <t>Bourání podkladů pod dlažby nebo litých celistvých dlažeb a mazanin  betonových nebo z litého asfaltu, tloušťky do 100 mm, plochy do 4 m2</t>
  </si>
  <si>
    <t>m.č.1.01 : 63,6*0,07</t>
  </si>
  <si>
    <t>m.č.1.02 : 11,03*0,07</t>
  </si>
  <si>
    <t>m.č.1.03 : 10,24*0,07</t>
  </si>
  <si>
    <t>m.č.1.04 : 11,84*0,07</t>
  </si>
  <si>
    <t>m.č.1.05 : 47,94*0,07</t>
  </si>
  <si>
    <t>m.č.1.06 : 3,03*0,07</t>
  </si>
  <si>
    <t>m.č.1.07 : 0,97*0,07</t>
  </si>
  <si>
    <t>m.č.1.08 : 1,27*0,07</t>
  </si>
  <si>
    <t>m.č.1.09 : 5,68*0,07</t>
  </si>
  <si>
    <t>m.č.1.10 : 1,27*0,07</t>
  </si>
  <si>
    <t>m.č.1.11 : 7,45*0,07</t>
  </si>
  <si>
    <t>965043341RT3</t>
  </si>
  <si>
    <t>Bourání podkladů pod dlažby nebo litých celistvých dlažeb a mazanin  betonových s potěrem nebo teracem, tloušťky do 100 mm, plochy přes 4 m2</t>
  </si>
  <si>
    <t>m.č.1.01 : 63,6*0,03</t>
  </si>
  <si>
    <t>m.č.1.02 : 11,03*0,03</t>
  </si>
  <si>
    <t>m.č.1.03 : 10,24*0,03</t>
  </si>
  <si>
    <t>m.č.1.04 : 11,84*0,03</t>
  </si>
  <si>
    <t>m.č.1.05 : 47,94*0,03</t>
  </si>
  <si>
    <t>m.č.1.06 : 3,03*0,03</t>
  </si>
  <si>
    <t>m.č.1.07 : 0,97*0,03</t>
  </si>
  <si>
    <t>m.č.1.08 : 1,27*0,03</t>
  </si>
  <si>
    <t>m.č.1.09 : 5,68*0,03</t>
  </si>
  <si>
    <t>m.č.1.10 : 1,27*0,03</t>
  </si>
  <si>
    <t>m.č.1.11 : 7,45*0,03</t>
  </si>
  <si>
    <t>965081713RT2</t>
  </si>
  <si>
    <t>Bourání podlah z keramických dlaždic, tloušťky do 10 mm, plochy přes 1 m2</t>
  </si>
  <si>
    <t>bez podkladního lože, s jakoukoliv výplní spár</t>
  </si>
  <si>
    <t>m.č.1.03 : 10,24</t>
  </si>
  <si>
    <t>m.č.1.04 : 11,84</t>
  </si>
  <si>
    <t>m.č.1.06 : 3,03</t>
  </si>
  <si>
    <t>m.č.1.07 : 0,97</t>
  </si>
  <si>
    <t>m.č.1.08 : 1,27</t>
  </si>
  <si>
    <t>m.č.1.09 : 5,68</t>
  </si>
  <si>
    <t>m.č.1.10 : 1,27</t>
  </si>
  <si>
    <t>m.č.1.11 : 7,45</t>
  </si>
  <si>
    <t>966067111R00</t>
  </si>
  <si>
    <t>Rozebrání plotu tyčového laťového prkenného, drátěného, plechového</t>
  </si>
  <si>
    <t>m</t>
  </si>
  <si>
    <t>801-5</t>
  </si>
  <si>
    <t>968061112R00</t>
  </si>
  <si>
    <t>Vyvěšení nebo zavěšení dřevěných křídel oken, plochy do 1,5 m2</t>
  </si>
  <si>
    <t>kus</t>
  </si>
  <si>
    <t>oken, dveří a vrat, s uložením a opětovným zavěšením po provedení stavebních změn,</t>
  </si>
  <si>
    <t>968061125R00</t>
  </si>
  <si>
    <t>Vyvěšení nebo zavěšení dřevěných křídel dveří, plochy do 2 m2</t>
  </si>
  <si>
    <t>m.č.1.02 : 2</t>
  </si>
  <si>
    <t>m.č.1.03 : 1</t>
  </si>
  <si>
    <t>m.č.1.04 : 2</t>
  </si>
  <si>
    <t>m.č.1.06 : 1</t>
  </si>
  <si>
    <t>m.č.1.08 : 2</t>
  </si>
  <si>
    <t>m.č.1.09 : 2</t>
  </si>
  <si>
    <t>m.č.1.10 : 1</t>
  </si>
  <si>
    <t>m.č.1.11 : 2</t>
  </si>
  <si>
    <t>Venkovní dveře : 2</t>
  </si>
  <si>
    <t>968072244R00</t>
  </si>
  <si>
    <t>Vybourání a vyjmutí kovových rámů a rolet rámů, včetně pomocného lešení o výšce podlahy do 1900 mm a pro zatížení do 1,5 kPa  (150 kg/m2) okenních jednoduchých, plochy do 1 m2</t>
  </si>
  <si>
    <t>Okna garáž : 0,8*0,5*2</t>
  </si>
  <si>
    <t>968072455R00</t>
  </si>
  <si>
    <t>Vybourání a vyjmutí kovových rámů a rolet rámů, včetně pomocného lešení o výšce podlahy do 1900 mm a pro zatížení do 1,5 kPa  (150 kg/m2) dveřních zárubní, plochy do 2 m2</t>
  </si>
  <si>
    <t>m.č.1.02 : 0,8*1,97</t>
  </si>
  <si>
    <t>0,9*1,97</t>
  </si>
  <si>
    <t>m.č.1.03 : 0,8*1,97</t>
  </si>
  <si>
    <t>m.č.1.04 : 0,6*1,97</t>
  </si>
  <si>
    <t>0,8*1,97</t>
  </si>
  <si>
    <t>m.č.1.06 : 0,8*1,97</t>
  </si>
  <si>
    <t>m.č.1.08 : 0,6*1,97*2</t>
  </si>
  <si>
    <t>m.č.1.09 : 0,6*1,97*2</t>
  </si>
  <si>
    <t>m.č.1.10 : 0,6*1,97</t>
  </si>
  <si>
    <t>m.č.1.11 : 0,6*1,97*2</t>
  </si>
  <si>
    <t>968072559R00</t>
  </si>
  <si>
    <t>Vybourání a vyjmutí kovových rámů a rolet rámů, včetně pomocného lešení o výšce podlahy do 1900 mm a pro zatížení do 1,5 kPa  (150 kg/m2) vrat, plochy přes 5 m2</t>
  </si>
  <si>
    <t>3,1*2,23</t>
  </si>
  <si>
    <t>968083001R00</t>
  </si>
  <si>
    <t>Vybourání plastových výplní otvorů oken, do 1 m2</t>
  </si>
  <si>
    <t>m.č.1.08 : 0,6*0,6*2</t>
  </si>
  <si>
    <t>m.č.1.09 : 0,6*0,6</t>
  </si>
  <si>
    <t>0,88*0,875</t>
  </si>
  <si>
    <t>m.č.1.10 : 0,6*0,6</t>
  </si>
  <si>
    <t>968083002R00</t>
  </si>
  <si>
    <t>Vybourání plastových výplní otvorů oken, do 2 m2</t>
  </si>
  <si>
    <t>m.č.1.06 : 0,88*1,2</t>
  </si>
  <si>
    <t>m.č.1.11 : 0,88*1,2</t>
  </si>
  <si>
    <t>m.č.1.05 : 1,1*1,4*2</t>
  </si>
  <si>
    <t>968083003R00</t>
  </si>
  <si>
    <t>Vybourání plastových výplní otvorů oken, do 4 m2</t>
  </si>
  <si>
    <t>m.č.1.02 : 2,25*1,4</t>
  </si>
  <si>
    <t>m.č.1.01 : 2,25*1,4*3</t>
  </si>
  <si>
    <t>968083021R00</t>
  </si>
  <si>
    <t>Vybourání plastových výplní otvorů plných dveří, do 2 m2</t>
  </si>
  <si>
    <t>0,95*2,07</t>
  </si>
  <si>
    <t>1*2,07</t>
  </si>
  <si>
    <t>968096001R00</t>
  </si>
  <si>
    <t xml:space="preserve">Vybourání vnitřních parapetů plastových, šířky do 20 cm,  </t>
  </si>
  <si>
    <t>4*2,25</t>
  </si>
  <si>
    <t>0,88+0,88+0,88</t>
  </si>
  <si>
    <t>1,1+1,1</t>
  </si>
  <si>
    <t>970031130R00</t>
  </si>
  <si>
    <t>Jádrové vrtání, kruhové prostupy v cihelném zdivu jádrové vrtání, do D 130 mm</t>
  </si>
  <si>
    <t>B6 - prostup stěnou pr. 125 mm : 0,35*3</t>
  </si>
  <si>
    <t>970251150R00</t>
  </si>
  <si>
    <t>Řezání železobetonu hloubka řezu 150 mm</t>
  </si>
  <si>
    <t>B8 - řezání podkladní desky : 2*6</t>
  </si>
  <si>
    <t>978059531R00</t>
  </si>
  <si>
    <t>Odsekání a odebrání obkladů stěn z obkládaček vnitřních z jakýchkoliv materiálů, plochy přes 2 m2</t>
  </si>
  <si>
    <t>včetně otlučení podkladní omítky až na zdivo,</t>
  </si>
  <si>
    <t>m.č.1.03 : 3,1*1,4</t>
  </si>
  <si>
    <t>2*1,4</t>
  </si>
  <si>
    <t>3,29*1,4</t>
  </si>
  <si>
    <t>m.č.1.06 : 1,18*1,2</t>
  </si>
  <si>
    <t>1,18*1,4-(0,7*1,4)</t>
  </si>
  <si>
    <t>2,57*1,4-(0,7*1,4)</t>
  </si>
  <si>
    <t>2,57*1,4-(0,9*1,4)</t>
  </si>
  <si>
    <t>m.č.1.07 : 0,91*1,4</t>
  </si>
  <si>
    <t>1,07*1,4</t>
  </si>
  <si>
    <t>1,07*1,4-(0,7*1,4)</t>
  </si>
  <si>
    <t>0,91*1,4-(0,7*1,4)</t>
  </si>
  <si>
    <t>m.č.1.08 : 1,4*1,4*2</t>
  </si>
  <si>
    <t>0,91*1,4</t>
  </si>
  <si>
    <t>m.č.1.09 : 1,5*1,4*2</t>
  </si>
  <si>
    <t>2,19*1,4-(0,7*1,4)</t>
  </si>
  <si>
    <t>0,4*1,4*2</t>
  </si>
  <si>
    <t>0,1*1,4</t>
  </si>
  <si>
    <t>2,19*1,4-(0,7*1,4)-(0,8*1,4)</t>
  </si>
  <si>
    <t>0,88*1,4*2</t>
  </si>
  <si>
    <t>1,18*1,4</t>
  </si>
  <si>
    <t>m.č.1.10 : 0,91*1,4*2</t>
  </si>
  <si>
    <t>1,4*1,4</t>
  </si>
  <si>
    <t>1,4*1,4-(0,7*1,4)</t>
  </si>
  <si>
    <t>963100023RA0</t>
  </si>
  <si>
    <t>Bourání stropů z dutých keramických tvarovek do válcovaných nosníků I č.22, délky do 6,0 m</t>
  </si>
  <si>
    <t>AP-HSV</t>
  </si>
  <si>
    <t>Součtová</t>
  </si>
  <si>
    <t>Agregovaná položka</t>
  </si>
  <si>
    <t>POL2_</t>
  </si>
  <si>
    <t>Svislá a vodorovná doprava suti, odvoz do 10 km.</t>
  </si>
  <si>
    <t>711140101R00</t>
  </si>
  <si>
    <t>Odstranění izolace proti vodě - pásy přitavením vodorovné, 1 vrstva</t>
  </si>
  <si>
    <t>800-711</t>
  </si>
  <si>
    <t>m.č.1.01 : 63,6</t>
  </si>
  <si>
    <t>63,6/2</t>
  </si>
  <si>
    <t>m.č.1.02 : 11,03*2</t>
  </si>
  <si>
    <t>m.č.1.03 : 10,24*2</t>
  </si>
  <si>
    <t>m.č.1.04 : 11,84*2</t>
  </si>
  <si>
    <t>m.č.1.05 : 47,94*2</t>
  </si>
  <si>
    <t>m.č.1.06 : 3,03*2</t>
  </si>
  <si>
    <t>m.č.1.07 : 0,97*2</t>
  </si>
  <si>
    <t>m.č.1.08 : 1,27*2</t>
  </si>
  <si>
    <t>m.č.1.09 : 5,68*2</t>
  </si>
  <si>
    <t>m.č.1.10 : 1,27*2</t>
  </si>
  <si>
    <t>m.č.1.11 : 7,45*2</t>
  </si>
  <si>
    <t>711180101R00</t>
  </si>
  <si>
    <t>Odstranění izolace proti vodě - profilované fólie vodorovné</t>
  </si>
  <si>
    <t>Demontáž střešní fólie nad terasou : 5,505*18,355</t>
  </si>
  <si>
    <t>712300831R00</t>
  </si>
  <si>
    <t xml:space="preserve">Odstranění povlakové krytiny a mechu na střechách plochých do 10° povlakové krytiny  jednovrstvé,  </t>
  </si>
  <si>
    <t>Skladba S3 - bourací práce : 7*25,26</t>
  </si>
  <si>
    <t>10,3*3</t>
  </si>
  <si>
    <t>765799301R00</t>
  </si>
  <si>
    <t>Fólie parotěsné, difúzní a vodotěsné demontáž</t>
  </si>
  <si>
    <t>800-765</t>
  </si>
  <si>
    <t>Skladba S3 - bourací práce (separační vrstva) : 7*25,26</t>
  </si>
  <si>
    <t>725110811R00</t>
  </si>
  <si>
    <t>Demontáž klozetů splachovacích</t>
  </si>
  <si>
    <t>soubor</t>
  </si>
  <si>
    <t>800-721</t>
  </si>
  <si>
    <t>725122817R00</t>
  </si>
  <si>
    <t>Demontáž pisoárů bez nádrže</t>
  </si>
  <si>
    <t>725210821R00</t>
  </si>
  <si>
    <t>Demontáž umyvadel umyvadel bez výtokových armatur</t>
  </si>
  <si>
    <t>725820801R00</t>
  </si>
  <si>
    <t>Demontáž baterií nástěnných do G 3/4"</t>
  </si>
  <si>
    <t>762331812R00</t>
  </si>
  <si>
    <t>Demontáž vázaných konstrukcí krovů z hranolů, hranolků, fošen, průřezové plochy přes 120 do 224 cm2</t>
  </si>
  <si>
    <t>800-762</t>
  </si>
  <si>
    <t>Krokve terasy : 5,505*21</t>
  </si>
  <si>
    <t>Vaznice podpírající krokve : 18,355</t>
  </si>
  <si>
    <t>Sloupy : 6*3</t>
  </si>
  <si>
    <t>pásky : 13*1</t>
  </si>
  <si>
    <t>762341921R00</t>
  </si>
  <si>
    <t>Bednění a laťování střech vyřezání jednotlivých otvorů bez rozebrání krytiny  v bednění z prken tloušťky do 32 mm, plocha otvoru do 1 m2</t>
  </si>
  <si>
    <t>B7 - vybourání otoru ve stropě pro VZT : 0,125*3</t>
  </si>
  <si>
    <t>764352810R00</t>
  </si>
  <si>
    <t>Demontáž žlabů podokapních půlkruhových rovných, rš 330 mm, sklonu do 30°</t>
  </si>
  <si>
    <t>800-764</t>
  </si>
  <si>
    <t>10,3+25,26</t>
  </si>
  <si>
    <t>764359820R00</t>
  </si>
  <si>
    <t>Demontáž žlabů kotlíku oválného a čtyřhranného,  , sklonu do 30°</t>
  </si>
  <si>
    <t>764391820R00</t>
  </si>
  <si>
    <t>Demontáž ostatních prvků střešních závětrné lišty, rš 250 a 330 mm, sklonu do 30°</t>
  </si>
  <si>
    <t>závětrná lišta nad plachtou terasy : 18,335</t>
  </si>
  <si>
    <t>764410850R00</t>
  </si>
  <si>
    <t>Demontáž oplechování parapetů rš od 100 do 330 mm</t>
  </si>
  <si>
    <t>2*1,1</t>
  </si>
  <si>
    <t>3*0,88</t>
  </si>
  <si>
    <t>4*0,6</t>
  </si>
  <si>
    <t>764430840R00</t>
  </si>
  <si>
    <t>Demontáž oplechování zdí a nadezdívek rš od 330 do 500 mm</t>
  </si>
  <si>
    <t>Demontáž oplechování atik : 7+25,26+6,4+2,54+2,24</t>
  </si>
  <si>
    <t>775531800RT1</t>
  </si>
  <si>
    <t>Demontáž parketových tabulí lepených včetně lišt a uložení sutě na hromady</t>
  </si>
  <si>
    <t>800-775</t>
  </si>
  <si>
    <t>m.č.1.05 : 47,94</t>
  </si>
  <si>
    <t>776511810R00</t>
  </si>
  <si>
    <t>Odstranění povlakových podlah z nášlapné plochy lepených, bez podložky, z ploch přes 20 m2</t>
  </si>
  <si>
    <t>m.č.1.02 : 11,03</t>
  </si>
  <si>
    <t>OSTBOUR</t>
  </si>
  <si>
    <t>Demontáž a likvidace starých a nepotřebných rozvodů vody, kanalizace</t>
  </si>
  <si>
    <t>Vlastní</t>
  </si>
  <si>
    <t>Indiv</t>
  </si>
  <si>
    <t>OSTBOUR01</t>
  </si>
  <si>
    <t>Demontáž dřevěné rampy u vstupních schchodů. vč. likvidace</t>
  </si>
  <si>
    <t>650811112R00</t>
  </si>
  <si>
    <t>Demontáž vodiče svodového do průměru 10 mm včetně podpěr</t>
  </si>
  <si>
    <t>Sttřecha vedení : 25,26+6,4+25,26+6,4+6,4+3+3+3</t>
  </si>
  <si>
    <t>Stěny vedení : 3,576+3,576+3,576+6,415</t>
  </si>
  <si>
    <t>650811153R00</t>
  </si>
  <si>
    <t>Demontáž jímací tyče ze stojanu</t>
  </si>
  <si>
    <t>650811155R00</t>
  </si>
  <si>
    <t>Demontáž jímací tyče z kontrukce</t>
  </si>
  <si>
    <t>B5 demontáž sloupku pro elektrickou přípojku : 1</t>
  </si>
  <si>
    <t>979081121R00</t>
  </si>
  <si>
    <t>Odvoz suti a vybouraných hmot na skládku příplatek za každý další 1 km</t>
  </si>
  <si>
    <t>t</t>
  </si>
  <si>
    <t>Předpoklad odvoz na skládku do Těmic</t>
  </si>
  <si>
    <t>183,37087*10</t>
  </si>
  <si>
    <t>979091195R00</t>
  </si>
  <si>
    <t>Příplatek za vodorovné přemíst. hmot při rekonst.</t>
  </si>
  <si>
    <t>Přesun suti</t>
  </si>
  <si>
    <t>POL8_</t>
  </si>
  <si>
    <t>979081111RT2</t>
  </si>
  <si>
    <t>Odvoz suti a vybouraných hmot na skládku do 1 km</t>
  </si>
  <si>
    <t>Včetně naložení na dopravní prostředek a složení na skládku, bez poplatku za skládku.</t>
  </si>
  <si>
    <t>979082121R00</t>
  </si>
  <si>
    <t>Vnitrostaveništní doprava suti a vybouraných hmot příplatek k ceně za každých dalších 5 m</t>
  </si>
  <si>
    <t>979990107R00</t>
  </si>
  <si>
    <t>Poplatek za uložení, směs betonu, cihel a dřeva,  , skupina 17 09 04 z Katalogu odpadů</t>
  </si>
  <si>
    <t>kategorie 17 09 04 smíšené stavební a demoliční odpady</t>
  </si>
  <si>
    <t>Konečná cena a množství bude řešeno na základě předložení vážních lístků dle skutečnosti.</t>
  </si>
  <si>
    <t>979087312R00</t>
  </si>
  <si>
    <t>Vodorovné přemístění suti nošením k místu nakládky vodorovné přemístění vybouraných hmot nošením nebo přehozením, na vzdálenost 10 m</t>
  </si>
  <si>
    <t>800-2</t>
  </si>
  <si>
    <t>nebo vybouraných hmot nošením nebo přehazováním k místu nakládky přístupnému normálním dopravním prostředkům do 10 m,</t>
  </si>
  <si>
    <t>S naložením suti nebo vybouraných hmot do dopravního prostředku a na jejich vyložením, popřípadě přeložením na normální dopravní prostředek.</t>
  </si>
  <si>
    <t>979093111R00</t>
  </si>
  <si>
    <t>Uložení suti na skládku bez zhutnění</t>
  </si>
  <si>
    <t>800-6</t>
  </si>
  <si>
    <t>s hrubým urovnáním,</t>
  </si>
  <si>
    <t>SUM</t>
  </si>
  <si>
    <t>END</t>
  </si>
  <si>
    <t>122202509R00</t>
  </si>
  <si>
    <t>Odkopávky a prokopávky pro železnice v hornině 3 příplatek k cenám za lepivost horniny</t>
  </si>
  <si>
    <t>800-1</t>
  </si>
  <si>
    <t>nezapažené pro spodní stavbu železnic, s přemístěním výkopku v příčných profilech do 15 m nebo s naložením na dopravní prostředek,</t>
  </si>
  <si>
    <t>Odkaz na mn. položky pořadí 2 : 11,01465</t>
  </si>
  <si>
    <t>132201110R00</t>
  </si>
  <si>
    <t>Hloubení rýh šířky do 60 cm do 50 m3, v hornině 3, hloubení strojně</t>
  </si>
  <si>
    <t>zapažených i nezapažených s urovnáním dna do předepsaného profilu a spádu, s přehozením výkopku na přilehlém terénu na vzdálenost do 3 m od podélné osy rýhy nebo s naložením výkopku na dopravní prostředek.</t>
  </si>
  <si>
    <t>Výkopy přístavby : 6,7*0,6*0,635</t>
  </si>
  <si>
    <t>2,9*0,6*0,635</t>
  </si>
  <si>
    <t>7*0,6*0,635</t>
  </si>
  <si>
    <t>2,15*0,6*0,635</t>
  </si>
  <si>
    <t>1,2*0,9*0,365</t>
  </si>
  <si>
    <t>1,2*0,9*0,635</t>
  </si>
  <si>
    <t>5,5*0,3*0,635</t>
  </si>
  <si>
    <t>Výkop pro novou rampu : 1,4*0,55*1,2</t>
  </si>
  <si>
    <t>139711101R00</t>
  </si>
  <si>
    <t>Vykopávka v uzavřených prostorách v hornině 1-4</t>
  </si>
  <si>
    <t>s naložením výkopku na dopravní prostředek</t>
  </si>
  <si>
    <t>Výkop základu pro ztužující vnitřní zeď : 6*0,5*0,3</t>
  </si>
  <si>
    <t>162201102R00</t>
  </si>
  <si>
    <t>Vodorovné přemístění výkopku z horniny 1 až 4, na vzdálenost přes 20  do 50 m</t>
  </si>
  <si>
    <t>po suchu, bez naložení výkopku, avšak se složením bez rozhrnutí, zpáteční cesta vozidla.</t>
  </si>
  <si>
    <t>Zpětné přemístění pod základové desky : 11,0146</t>
  </si>
  <si>
    <t>162201203R00</t>
  </si>
  <si>
    <t>Vodorovné přemístění výkopku nošením z horniny 1 až 4, kolečkem, na vzdálenost do 10 m</t>
  </si>
  <si>
    <t>bez naložení, avšak s vyprázdněním nádoby na hromadu nebo do dopravního prostředku,</t>
  </si>
  <si>
    <t>Odkaz na mn. položky pořadí 3 : 0,90000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</si>
  <si>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</si>
  <si>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</si>
  <si>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</si>
  <si>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</si>
  <si>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 pod nové základové desky : 6,25*2,24*0,365</t>
  </si>
  <si>
    <t>6,1*3,48*0,365</t>
  </si>
  <si>
    <t>215901101RT5</t>
  </si>
  <si>
    <t>Zhutnění podloží z rostlé horniny 1 až 4 pod násypy z hornin soudržných do 92% PS a nesoudržných  sypkých relativní ulehlosti l(d) do 0,8 vibrační deskou</t>
  </si>
  <si>
    <t>z rostlé horniny tř.1 - 4 pod násypy z hornin soudržných do 92% PS a hornin nesoudržných sypkých relativní ulehlosti I(d) do 0,8</t>
  </si>
  <si>
    <t>Zásyp pod nové základové desky : 6,25*2,24</t>
  </si>
  <si>
    <t>6,1*3,48</t>
  </si>
  <si>
    <t>273321411R00</t>
  </si>
  <si>
    <t>Beton základových desek železový třídy C 25/30</t>
  </si>
  <si>
    <t>801-1</t>
  </si>
  <si>
    <t>bez dodávky a uložení výztuže</t>
  </si>
  <si>
    <t>6,55*2,54*0,15</t>
  </si>
  <si>
    <t>6,7*3,8*0,15</t>
  </si>
  <si>
    <t>Základová deska vstupní rampy : 4,36*1,65*0,3</t>
  </si>
  <si>
    <t>273351215R00</t>
  </si>
  <si>
    <t>Bednění stěn základových desek zřízení</t>
  </si>
  <si>
    <t>svislé nebo šikmé (odkloněné) , půdorysně přímé nebo zalomené, stěn základových desek ve volných nebo zapažených jámách, rýhách, šachtách, včetně případných vzpěr,</t>
  </si>
  <si>
    <t>(6,55+2,54)*0,3</t>
  </si>
  <si>
    <t>(6,7+3,8)*0,3</t>
  </si>
  <si>
    <t>273351216R00</t>
  </si>
  <si>
    <t>Bednění stěn základových desek odstranění</t>
  </si>
  <si>
    <t>Včetně očištění, vytřídění a uložení bednicího materiálu.</t>
  </si>
  <si>
    <t>Odkaz na mn. položky pořadí 9 : 5,87700</t>
  </si>
  <si>
    <t>273361921RT5</t>
  </si>
  <si>
    <t>Uložení výztuže základových desek ze svařovaných sítí průměr drátu 6 mm, velikost oka 150/150 mm</t>
  </si>
  <si>
    <t>včetně distančních prvků</t>
  </si>
  <si>
    <t>Základová deska vstupní rampy : (4,36*1,65*3,03*1,2)/1000</t>
  </si>
  <si>
    <t>273361921RT9</t>
  </si>
  <si>
    <t>Uložení výztuže základových desek ze svařovaných sítí průměr drátu 8 mm, velikost oka 150/150 mm</t>
  </si>
  <si>
    <t>(2*6,55*2,54*5,4*1,2)/1000</t>
  </si>
  <si>
    <t>(2*6,7*3,8*5,4*1,2)/1000</t>
  </si>
  <si>
    <t>274313611R00</t>
  </si>
  <si>
    <t>Beton základových pasů prostý třídy C 16/20</t>
  </si>
  <si>
    <t>Včetně dodávky a uložení betonu a kamene.</t>
  </si>
  <si>
    <t>Betony základů přístavby : 6,7*0,6*0,5</t>
  </si>
  <si>
    <t>2,9*0,6*0,5</t>
  </si>
  <si>
    <t>7*0,6*0,5</t>
  </si>
  <si>
    <t>2,15*0,6*0,5</t>
  </si>
  <si>
    <t>1,2*0,9*0,5</t>
  </si>
  <si>
    <t>5,5*0,3*0,5</t>
  </si>
  <si>
    <t>Beton pro novou rampu : 1,4*0,55*1,2</t>
  </si>
  <si>
    <t>Beton pro ztužující vnitřní zeď : 6*0,5*0,3</t>
  </si>
  <si>
    <t>274353121R00</t>
  </si>
  <si>
    <t>Bednění kotevních otvorů a prostupů v základových pasech o průřezu přes 0,02 do 0,05 m2, hloubky do 0,5 m</t>
  </si>
  <si>
    <t>včetně polohového zajištění a odbednění, popřípadě ztraceného bednění z pletiva a podobně.</t>
  </si>
  <si>
    <t>285947211R00</t>
  </si>
  <si>
    <t>Opěrné desky z oceli velikost přes 200/200 do 300/300 mm, tloušťka přes 15 do 30 mm</t>
  </si>
  <si>
    <t>Kotevnní desky pro předpínání lan</t>
  </si>
  <si>
    <t>L3 : 2</t>
  </si>
  <si>
    <t>L4 : 2</t>
  </si>
  <si>
    <t>L5 : 2</t>
  </si>
  <si>
    <t>L6 : 2</t>
  </si>
  <si>
    <t>L7 : 2</t>
  </si>
  <si>
    <t>L8 : 2</t>
  </si>
  <si>
    <t>L9 : 2</t>
  </si>
  <si>
    <t>L10 : 2</t>
  </si>
  <si>
    <t>L11 : 2</t>
  </si>
  <si>
    <t>L12 : 2</t>
  </si>
  <si>
    <t>631313511R00</t>
  </si>
  <si>
    <t xml:space="preserve">Mazanina z betonu prostého tl. přes 80 do 120 mm třídy C 12/15,  </t>
  </si>
  <si>
    <t>(z kameniva) hlazená dřevěným hladítkem</t>
  </si>
  <si>
    <t>Včetně vytvoření dilatačních spár, bez zaplnění.</t>
  </si>
  <si>
    <t>Vyrovnávací mazanina pod nové základové desky : 6,25*2,24*0,1</t>
  </si>
  <si>
    <t>6,1*3,48*0,1</t>
  </si>
  <si>
    <t>311112130RT4</t>
  </si>
  <si>
    <t>Stěny z betonových bednicích tvárnic a betonu šířky 300 mm, zálivka betonem C25/30</t>
  </si>
  <si>
    <t>(ztracené bednění) z betonových tvárnic a zálivka betonem,</t>
  </si>
  <si>
    <t>6,55*0,5</t>
  </si>
  <si>
    <t>2,24*0,5</t>
  </si>
  <si>
    <t>6,7*0,5*2</t>
  </si>
  <si>
    <t>3,48*0,5*2</t>
  </si>
  <si>
    <t>311238144R00</t>
  </si>
  <si>
    <t xml:space="preserve">Zdivo nosné z cihel a tvarovek pálených tloušťky 300 mm,  , charakteristická pevnost v tlaku fk = 3,88 MPa, součinitel prostupu tepla U=0,55 W/m2.K, hodnota pro zdivo bez omítky při vlhkosti 0,5%,  </t>
  </si>
  <si>
    <t>Hlavní nosné zdivo : 3,5*3,25*2</t>
  </si>
  <si>
    <t>6,1*3,25-(1,7*1,4)</t>
  </si>
  <si>
    <t>2,54*2,635</t>
  </si>
  <si>
    <t>6,25*2,635-(0,88*1,16*2)</t>
  </si>
  <si>
    <t>6*3,25-(1,1*2,02)</t>
  </si>
  <si>
    <t>Dozdívky otvorů : 1,1*1,4</t>
  </si>
  <si>
    <t>0,9*2,02</t>
  </si>
  <si>
    <t>0,7*2,02*2</t>
  </si>
  <si>
    <t>0,4*2</t>
  </si>
  <si>
    <t>0,6*0,6*4</t>
  </si>
  <si>
    <t>zazdění Okna garáž : 0,8*0,5*2</t>
  </si>
  <si>
    <t>zazdění Luxferové okna nad dveřmi : 1,4*0,4</t>
  </si>
  <si>
    <t>Atika střechy : 3,5*0,5</t>
  </si>
  <si>
    <t>6,7*0,5</t>
  </si>
  <si>
    <t>311361821R00</t>
  </si>
  <si>
    <t>Výztuž nadzákladových zdí z betonářské oceli 10 505(R)</t>
  </si>
  <si>
    <t>cca 12 kg/m2 (R12) : 14,575*0,012</t>
  </si>
  <si>
    <t xml:space="preserve">vč. příložky na vyvázání rohů : </t>
  </si>
  <si>
    <t xml:space="preserve">vč. na stykování přesahem : </t>
  </si>
  <si>
    <t>317121101RT2</t>
  </si>
  <si>
    <t>Překlady betonové prefabrikované délky 1190 mm, šířky 140 mm, výšky 140 mm, světlost otvoru do 1050 mm</t>
  </si>
  <si>
    <t>P4 : 4</t>
  </si>
  <si>
    <t>317168122R00</t>
  </si>
  <si>
    <t>Překlady keramické montáž a dodávka nenosné, délky 1250 mm, šířky 145 mm, výšky 71 mm</t>
  </si>
  <si>
    <t>Včetně dodávky překladů.</t>
  </si>
  <si>
    <t>P3 : 9</t>
  </si>
  <si>
    <t>317168123R00</t>
  </si>
  <si>
    <t>Překlady keramické montáž a dodávka nenosné, délky 1500 mm, šířky 145 mm, výšky 71 mm</t>
  </si>
  <si>
    <t>P8 : 1</t>
  </si>
  <si>
    <t>317168132R00</t>
  </si>
  <si>
    <t>Překlady keramické montáž a dodávka nosné, délky 1500 mm, šířky 70 mm, výšky 238 mm</t>
  </si>
  <si>
    <t>P7 : 1</t>
  </si>
  <si>
    <t>317168135R00</t>
  </si>
  <si>
    <t>Překlady keramické montáž a dodávka nosné, délky 2250 mm, šířky 70 mm, výšky 238 mm</t>
  </si>
  <si>
    <t>P6 : 4</t>
  </si>
  <si>
    <t>317314125R00</t>
  </si>
  <si>
    <t>Podbetonování zhlaví nosníků zdivo šířky 250 mm</t>
  </si>
  <si>
    <t>801-4</t>
  </si>
  <si>
    <t>betonem C 16/20. Tloušťka lože 50 mm, délka 200 mm.</t>
  </si>
  <si>
    <t>Nosníky strropu garáže : 10</t>
  </si>
  <si>
    <t>P1 : 4</t>
  </si>
  <si>
    <t>P2 : 4</t>
  </si>
  <si>
    <t>P9 : 2</t>
  </si>
  <si>
    <t>317941121RU2</t>
  </si>
  <si>
    <t xml:space="preserve">Osazení ocelových válcovaných nosníků na zdivu včetně dodávky profilul U, výšky 100 mm </t>
  </si>
  <si>
    <t>profilu I, nebo IE, nebo U, nebo UE, nebo L</t>
  </si>
  <si>
    <t>Překlad P1 - I100 : (2*2*1,4*8,34*1,1)/1000</t>
  </si>
  <si>
    <t>Překlad P1 - U100 : (2*2*1,4*10,6*1,1)/1000</t>
  </si>
  <si>
    <t>Překlad P9 - I100 : (2*2*8,34*1,1)/1000</t>
  </si>
  <si>
    <t>Překlad P9 - U100 : (2*2*10,6*1,1)/1000</t>
  </si>
  <si>
    <t>317941121RU3</t>
  </si>
  <si>
    <t>Osazení ocelových válcovaných nosníků na zdivu včetně dodávky profilul U, výšky 120 mm</t>
  </si>
  <si>
    <t>Překlad P2 I120 : (2*2*1,5*11,1*1,1)/1000</t>
  </si>
  <si>
    <t>Překlad P2 U120 : (2*2*1,5*13,43*1,1)/1000</t>
  </si>
  <si>
    <t>317941123RT6</t>
  </si>
  <si>
    <t>Osazení ocelových válcovaných nosníků na zdivu včetně dodávky profilu I, výšky 220 mm</t>
  </si>
  <si>
    <t>S4 - strop nad garáží : (6,25*2*26,2*1,1)/1000</t>
  </si>
  <si>
    <t>317941125RT2</t>
  </si>
  <si>
    <t>Osazení ocelových válcovaných nosníků na zdivu včetně dodávky profilu I, výšky 240 mm</t>
  </si>
  <si>
    <t>S4 - strop nad garáží : (6,25*3*30,7*1,1)/1000</t>
  </si>
  <si>
    <t>334371121R00</t>
  </si>
  <si>
    <t>Výztuž předpínací opěr - dodání kabelů ocelové pramence Lp 15,5 mm</t>
  </si>
  <si>
    <t>821-1</t>
  </si>
  <si>
    <t>Výztuž předepínací mostních opěr, pilířů, křídel, stěn, úložných prahů nebo sloupů z předpjatého betonu,</t>
  </si>
  <si>
    <t>(2,9+2,9+2,9+2,9+10,3+10,3+14,5+11,4+6,7+6,7)*0,00158</t>
  </si>
  <si>
    <t>334372212R00</t>
  </si>
  <si>
    <t>Výztuž předpínací opěr - uložení kabelů síla do 1000 kN</t>
  </si>
  <si>
    <t>RTS 22/ II</t>
  </si>
  <si>
    <t>Odkaz na mn. položky pořadí 33 : 10,00000</t>
  </si>
  <si>
    <t>334373121R00</t>
  </si>
  <si>
    <t>Výztuž předpínací opěr - osazení kotevních desek hmotnost do 20 kg/ks</t>
  </si>
  <si>
    <t>Odkaz na mn. položky pořadí 15 : 20,00000</t>
  </si>
  <si>
    <t>334376112R00</t>
  </si>
  <si>
    <t>Výztuž předpínací opěr - napnutí drátů nebo pramen síla do 1000 kN</t>
  </si>
  <si>
    <t>Výkres č. D.3.4.07 : 10</t>
  </si>
  <si>
    <t>342248144R00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</si>
  <si>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</si>
  <si>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</si>
  <si>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m.č.1.06+1.03 : 2,31*3,25*2</t>
  </si>
  <si>
    <t>4,4*3,25-(0,9*2,02*2)</t>
  </si>
  <si>
    <t>m.č.1.04+1.05 : 4,5*3,25</t>
  </si>
  <si>
    <t>2,52*3,25*2</t>
  </si>
  <si>
    <t>4,6*3,25-(0,9*2,02*2)-(1,1*2,02)</t>
  </si>
  <si>
    <t>m.č.1.08 : 2,19*2,635</t>
  </si>
  <si>
    <t>2,19*2,635-(0,8*2,02*2)</t>
  </si>
  <si>
    <t>1,45*2,635</t>
  </si>
  <si>
    <t>m.č.1.10+1.11 : 2,24*2,635-(0,9*2,02)</t>
  </si>
  <si>
    <t>2,24*2,635-(0,8*2,02)</t>
  </si>
  <si>
    <t>2,99*2,635-(0,9*2,02)</t>
  </si>
  <si>
    <t>346244312R00</t>
  </si>
  <si>
    <t>Obezdívka van a WC modulů z pórobetonu tloušťky 75 mm</t>
  </si>
  <si>
    <t>m.č.1.06 : 1,5*1,3</t>
  </si>
  <si>
    <t>m.č.1.08 : 1,025*1,3*2</t>
  </si>
  <si>
    <t>m.č. 1.11 : 0,9*1,3</t>
  </si>
  <si>
    <t>346244381RT2</t>
  </si>
  <si>
    <t>Plentování ocelových nosníků jednostranné výšky do 200 mm</t>
  </si>
  <si>
    <t>jakýmikoliv cihlami,</t>
  </si>
  <si>
    <t>P1 : 2*1,4*2*0,1</t>
  </si>
  <si>
    <t>P2 : 2*1,5*2*0,12</t>
  </si>
  <si>
    <t>P9 : 2*2*0,1</t>
  </si>
  <si>
    <t>380941113R00</t>
  </si>
  <si>
    <t>Dodatečná helikální výztuž 1 prut, průměr 8 mm, 880 MPa pevnost v tahu, uložení v drážce, v cihelném zdivu</t>
  </si>
  <si>
    <t>frézování drážek v cihelném zdivu, zbavení drážky hrubších nečistot a prachových částí, vypláchnutí drážky vodou, vlepení výztuže a aplikace malty nebo tmelu,</t>
  </si>
  <si>
    <t>Včetně pomocného pracovního lešení o výšce podlahy do 1900 mm a pro zatížení do 1,5 kPa.</t>
  </si>
  <si>
    <t>Výkres D.3.4.07</t>
  </si>
  <si>
    <t>317941121R80</t>
  </si>
  <si>
    <t>Osazení ocelových válcovaných nosníků do č. 12, včetně dodávky profilu L č. 80/6</t>
  </si>
  <si>
    <t>S4 - strop nad garáží - osaz profilu L80/6 : (5,74*2*7,34*1,1)/1000</t>
  </si>
  <si>
    <t>411322424R00</t>
  </si>
  <si>
    <t>Beton stropů železový stropů trámových (žebrových),  kazetových, nebo vložkových z tvárnic, nebo z hraněných či zaoblených vln zabudovaného plechového bednění, železový (bez výztuže) třídy C 25/30</t>
  </si>
  <si>
    <t>S4 - Strop nad Garáží : 5,6*5,74*0,05</t>
  </si>
  <si>
    <t>objem betonu v žebře, který je u TR 50/250 cca 0,024m3/m2 : 5,6*5,74*0,024</t>
  </si>
  <si>
    <t>411354256R00</t>
  </si>
  <si>
    <t>Bednění stropů zabudované (ztracené) z ocelových trapézových plechů pozinkovaných, vlna 50 mm, tloušťky 1 mm</t>
  </si>
  <si>
    <t>otevřeného podhledu, bez podpěrné konstrukce, s osazením na sucho na zdech do připravených ozubů, popř. na rovných zdech, trámech, průvlacích, nebo do traverz, bez úpravy povrchu plechů, s pomocným lešením.</t>
  </si>
  <si>
    <t>S4 - Strop nad Garáží : 5,6*5,74</t>
  </si>
  <si>
    <t>411361921RT9</t>
  </si>
  <si>
    <t>Výztuž stropů ze svařovaných sítí průměr drátu 8 mm, velikost oka 150/150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</si>
  <si>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</si>
  <si>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S4 - Strop nad Garáží : (5,6*5,74*5,4*1,2)/1000</t>
  </si>
  <si>
    <t>417321414R00</t>
  </si>
  <si>
    <t>Železobeton ztužujících pásů a věnců třídy C 25/30</t>
  </si>
  <si>
    <t>Věnec nad atikou : 29,06*0,3*0,39</t>
  </si>
  <si>
    <t>6,4*0,3*0,39</t>
  </si>
  <si>
    <t>417351115R00</t>
  </si>
  <si>
    <t>Bednění bočnic ztužujících pásů a věnců včetně vzpěr zřízení</t>
  </si>
  <si>
    <t>Věnec nad atikou : (29,06+6,4+6,4+28,46+6,1+6,1+0,3+0,3)*0,4</t>
  </si>
  <si>
    <t>417351116R00</t>
  </si>
  <si>
    <t>Bednění bočnic ztužujících pásů a věnců včetně vzpěr odstranění</t>
  </si>
  <si>
    <t>Odkaz na mn. položky pořadí 43 : 33,24800</t>
  </si>
  <si>
    <t>417361821R00</t>
  </si>
  <si>
    <t>Výztuž ztužujících pásů a věnců z betonářské oceli 10 505(R)</t>
  </si>
  <si>
    <t>Včetně distančních prvků.</t>
  </si>
  <si>
    <t>Věnec nad atikou počítáno 6,5kg/bm : ((29,06+6,4+6,4)*6,5)/1000</t>
  </si>
  <si>
    <t xml:space="preserve">vč. přídavku na stykování přesahem : </t>
  </si>
  <si>
    <t>421378211R00</t>
  </si>
  <si>
    <t>Zainjektování trubek cementovým mlékem nebo maltou polypropylenový obal tyčových kotev</t>
  </si>
  <si>
    <t>Napínacího lana</t>
  </si>
  <si>
    <t>L3 : 2,9</t>
  </si>
  <si>
    <t>L4 : 2,9</t>
  </si>
  <si>
    <t>L5 : 2,9</t>
  </si>
  <si>
    <t>L6 : 2,9</t>
  </si>
  <si>
    <t>L7 : 10,3</t>
  </si>
  <si>
    <t>L8 : 10,3</t>
  </si>
  <si>
    <t>L9 : 14,5</t>
  </si>
  <si>
    <t>L10 : 11,4</t>
  </si>
  <si>
    <t>L11 : 6,7</t>
  </si>
  <si>
    <t>L12 : 6,7</t>
  </si>
  <si>
    <t>411160041RAA</t>
  </si>
  <si>
    <t>Stropy montované z nosníků a vložek keramických tloušťky 210 mm, OVN 625 mm, délka nosníku 3,0 m</t>
  </si>
  <si>
    <t>osazení stropních nosníků, provizorní podepření nosníků, zavětrování podpor, kladení stropních keramických vložek, uložení Kari sítí, navlhčení konstrukce, zalití konstrukce betonem C 16/20 tl. 60 mm a vlhčení betonu až do zatvrdnutí. Včetně dodávky materiálu.</t>
  </si>
  <si>
    <t>Skladba S8a na novou přístavbou : 6,55*2,84</t>
  </si>
  <si>
    <t>411320044RAA</t>
  </si>
  <si>
    <t>Stropy ze ŽB do bednění včetně podpěrné konstrukce z betonu C 25/30, tloušťky 200 mm, výztuž 90 kg/m3</t>
  </si>
  <si>
    <t>beton stropů deskových, výztuž z betonářské oceli 11 375, bednění stropů deskových plných rovných, podpěrná konstrukce stropů výšky do 6 m.</t>
  </si>
  <si>
    <t>Skladba S8 - Nová plochá střecha : 7*3,8</t>
  </si>
  <si>
    <t>416021121R00</t>
  </si>
  <si>
    <t>Podhledy na kovové konstrukci opláštěné deskami sádrokartonovými nosná konstrukce z profilů CD s přímým uchycením 1x deska, tloušťky 12,5 mm, standard, bez izolace</t>
  </si>
  <si>
    <t>s úpravou rohů, koutů a hran konstrukcí, přebroušení a tmelení spár,</t>
  </si>
  <si>
    <t>m.č.1.01 : 13,835*6</t>
  </si>
  <si>
    <t>odpočet akustického podhledu : -10*3,6</t>
  </si>
  <si>
    <t>416021123R00</t>
  </si>
  <si>
    <t>Podhledy na kovové konstrukci opláštěné deskami sádrokartonovými nosná konstrukce z profilů CD s přímým uchycením 1x deska, tloušťky 12,5 mm, impregnovaná, bez izolace</t>
  </si>
  <si>
    <t>m.č.1.06 : 5,2</t>
  </si>
  <si>
    <t>416026126R00</t>
  </si>
  <si>
    <t>Podhledy na kovové konstrukci opláštěné deskami sádrokartonovými dvouúrovňový křížový rošt z profilů CD zavěšený 1x deska, tloušťky 15 mm, protipožární, bez izolace, požární odolnost REI 60</t>
  </si>
  <si>
    <t>Skladba S4 Nový strop nad garáží : 34,14</t>
  </si>
  <si>
    <t>342264098R00</t>
  </si>
  <si>
    <t>Příplatky k podhledům sádrokartonovým příplatek k podhledu sádrokartonovému za plochu do 2 m2</t>
  </si>
  <si>
    <t>Odkaz na mn. položky pořadí 50 : 5,20000</t>
  </si>
  <si>
    <t>416Akustic</t>
  </si>
  <si>
    <t>Podhled SDK,ocel.dvouúrov.kříž.rošt, 1x akusticky děrovaná deska 6/18 R, např CLEANEO 6/18R</t>
  </si>
  <si>
    <t>Akustický podhled m.č.1.01 : 10*3,6</t>
  </si>
  <si>
    <t>564861111RT4</t>
  </si>
  <si>
    <t>Podklad ze štěrkodrti s rozprostřením a zhutněním frakce 0-63 mm, tloušťka po zhutnění 200 mm</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</si>
  <si>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</si>
  <si>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</si>
  <si>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</si>
  <si>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Nová dlažba : 48</t>
  </si>
  <si>
    <t>předláždění dlažby : 20,1</t>
  </si>
  <si>
    <t>596291111R00</t>
  </si>
  <si>
    <t>Řezání zámkové dlažby tloušťky 60 mm</t>
  </si>
  <si>
    <t>592453092R</t>
  </si>
  <si>
    <t>Dlažba betonová typ: obdélníkový; dl = 200 mm; š = 100 mm; tl = 60,0 mm; bez fazety; povrchová úprava: impregnace; provedení: přírodní</t>
  </si>
  <si>
    <t>SPCM</t>
  </si>
  <si>
    <t>Specifikace</t>
  </si>
  <si>
    <t>POL3_</t>
  </si>
  <si>
    <t>48*1,1</t>
  </si>
  <si>
    <t>602016142RT1</t>
  </si>
  <si>
    <t xml:space="preserve">Omítka stěn z hotových směsí vrstva štuková, vápenocementová,  , tloušťka vrstvy 3 mm,  </t>
  </si>
  <si>
    <t>po jednotlivých vrstvách</t>
  </si>
  <si>
    <t xml:space="preserve">doplnění štukové vrstvy nad obklady : </t>
  </si>
  <si>
    <t>m.č.1.06 : (2,25+2,31+2,25+2,31)*1,1</t>
  </si>
  <si>
    <t>-1*0,2</t>
  </si>
  <si>
    <t>m.č.1.08 : (1,025+1,45+1,025+1,4)*0,7</t>
  </si>
  <si>
    <t>(1,025+1,45+1,025+1,4)*0,7</t>
  </si>
  <si>
    <t>(2,19+1,47+2,19+1,47)*0,7</t>
  </si>
  <si>
    <t>-0,8*0,22*2</t>
  </si>
  <si>
    <t>-0,9*0,22</t>
  </si>
  <si>
    <t>m.č.1.10 : (1,04+2,4+1,04+2,4)*0,7</t>
  </si>
  <si>
    <t>m.č.1.11 : (2,67+2,22+2,67+2,22)*0,7</t>
  </si>
  <si>
    <t>(0,75+0,15+0,75)*0,7</t>
  </si>
  <si>
    <t>-0,8*0,22</t>
  </si>
  <si>
    <t>(0,9+2,22+0,9+2,22)*0,7</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</si>
  <si>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</si>
  <si>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</si>
  <si>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</si>
  <si>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Okna : 2,25*1,4*4</t>
  </si>
  <si>
    <t>0,88*1,16*4</t>
  </si>
  <si>
    <t>0,88*1,2</t>
  </si>
  <si>
    <t>1,7*1,4</t>
  </si>
  <si>
    <t>Dveře : 1,6*2,07</t>
  </si>
  <si>
    <t>1,2*2,07</t>
  </si>
  <si>
    <t>611421133R00</t>
  </si>
  <si>
    <t>Omítky vnitřní stropů vápenné, vápenocementové omítky vnitřní vápenné, vápenocementové stropů rovných štukové</t>
  </si>
  <si>
    <t>s pomocným lešením o výšce podlahy do 1900 mm a pro zatížení do 1,5 kPa,</t>
  </si>
  <si>
    <t>m.č 1.02 : 15,87</t>
  </si>
  <si>
    <t>m.č 1.03 : 4,32</t>
  </si>
  <si>
    <t>m.č 1.04 : 5,19</t>
  </si>
  <si>
    <t>m.č 1.05 : 5,27</t>
  </si>
  <si>
    <t>m.č 1.07 : 13,69</t>
  </si>
  <si>
    <t>m.č 1.08 : 7,03</t>
  </si>
  <si>
    <t>m.č 1.09 : 2,76</t>
  </si>
  <si>
    <t>m.č 1.10 : 2,56</t>
  </si>
  <si>
    <t>m.č 1.11 : 8,31</t>
  </si>
  <si>
    <t>m.č 1.12 : 22,86</t>
  </si>
  <si>
    <t>m.č.1.13 : 21,35</t>
  </si>
  <si>
    <t>612403385R00</t>
  </si>
  <si>
    <t>Hrubá výplň rýh ve stěnách, jakoukoliv maltou maltou ze suchých směsí  100 x 50 mm</t>
  </si>
  <si>
    <t>jakékoliv šířky rýhy,</t>
  </si>
  <si>
    <t>612421615R00</t>
  </si>
  <si>
    <t>Omítky vnitřní stěn vápenné nebo vápenocementové v podlaží i ve schodišti hrubé zatřené</t>
  </si>
  <si>
    <t xml:space="preserve">Vyrovnání dozdívek otvorů maltou z každé strany : </t>
  </si>
  <si>
    <t>Dozdívky otvorů : 1,1*1,4*2</t>
  </si>
  <si>
    <t>0,9*2,02*2</t>
  </si>
  <si>
    <t>0,7*2,02*2*2</t>
  </si>
  <si>
    <t>0,8*2*2</t>
  </si>
  <si>
    <t>0,6*0,6*4*2</t>
  </si>
  <si>
    <t>0,8*0,5*2*2</t>
  </si>
  <si>
    <t>1,4*0,4*2</t>
  </si>
  <si>
    <t>1*0,4*2</t>
  </si>
  <si>
    <t xml:space="preserve">Hrubé omítky pod obklady : </t>
  </si>
  <si>
    <t>m.č.1.06 : (2,25+2,31+2,25+2,31)*2,9</t>
  </si>
  <si>
    <t>-1*2,02</t>
  </si>
  <si>
    <t>m.č.1.08 : (1,025+1,45+1,025+1,4)*2,5</t>
  </si>
  <si>
    <t>(1,025+1,45+1,025+1,4)*2,5</t>
  </si>
  <si>
    <t>(2,19+1,47+2,19+1,47)*2,5</t>
  </si>
  <si>
    <t>-0,8*2,02*2</t>
  </si>
  <si>
    <t>-0,9*2,02</t>
  </si>
  <si>
    <t>m.č.1.10 : (1,04+2,4+1,04+2,4)*2,5</t>
  </si>
  <si>
    <t>m.č.1.11 : (2,67+2,22+2,67+2,22)*2,5</t>
  </si>
  <si>
    <t>(0,75+0,15+0,75)*2,5</t>
  </si>
  <si>
    <t>-0,8*2,02</t>
  </si>
  <si>
    <t>(0,9+2,22+0,9+2,22)*2,5</t>
  </si>
  <si>
    <t>612421637R00</t>
  </si>
  <si>
    <t>Omítky vnitřní stěn vápenné nebo vápenocementové v podlaží i ve schodišti štukové</t>
  </si>
  <si>
    <t>m.č.1.01 : 6*2,9-(1,1*2,02)</t>
  </si>
  <si>
    <t>m.č.1.02 : 2,45*2,9</t>
  </si>
  <si>
    <t>4,4*2,9-(0,9*2,02)-(1*2,02)</t>
  </si>
  <si>
    <t>6*2,9-(0,9*2,02*2)-(1,1*2,02)</t>
  </si>
  <si>
    <t>4,46*2,9-(2,25*1,4)-(1*2,07)</t>
  </si>
  <si>
    <t>2,01*2,9-(0,9*2,1)</t>
  </si>
  <si>
    <t>m.č.1.03 : (2,31+1,87+2,31+1,87)*2,9</t>
  </si>
  <si>
    <t>m.č.1.04 : (2,52+2,06+2,52+2,06)*2,9</t>
  </si>
  <si>
    <t>m.č.1.05 : (2,16+2,52+2,16+2,52)*2,9</t>
  </si>
  <si>
    <t>m.č.1.12 : (2,66+4,5)*2,9</t>
  </si>
  <si>
    <t>m.č.1.13 : (3,5+6,1+3,5)*2,9</t>
  </si>
  <si>
    <t>-1,7*1,4</t>
  </si>
  <si>
    <t>m.č.1.07 : 2,19*2,5</t>
  </si>
  <si>
    <t>612421331RT2</t>
  </si>
  <si>
    <t>Oprava vnitřních vápenných omítek stěn v množství opravované plochy přes 10 do 30 %,  štukových</t>
  </si>
  <si>
    <t>m.č.1.01 : (13,835+6+13,835)*2,9</t>
  </si>
  <si>
    <t>m.č.1.07 : (2,19+6,25+6,25)*2,5</t>
  </si>
  <si>
    <t>m.č.1.12 : (3,165+6,1+5,825)*2,9</t>
  </si>
  <si>
    <t>m.č.1.13 : 6,1*2,9</t>
  </si>
  <si>
    <t>1.PP : (5,74+5,6+5,74+5,6)*2,23-(3,1*2,23)</t>
  </si>
  <si>
    <t>612481111R00</t>
  </si>
  <si>
    <t>Potažení vnitřních stěn pletivem rabicovým , s vypnutím</t>
  </si>
  <si>
    <t>v ploše nebo pruzích na plném podkladu nebo na podkladu s dutinami (pod omítku)</t>
  </si>
  <si>
    <t>P1 : 1,1*(0,1+0,35*0,1)</t>
  </si>
  <si>
    <t>1,1*(0,1+0,35*0,1)</t>
  </si>
  <si>
    <t>P2 : 1,2*(0,12+0,35+0,12)</t>
  </si>
  <si>
    <t>1,2*(0,12+0,35+0,12)</t>
  </si>
  <si>
    <t>P9 : 2*(0,1+0,35+0,1)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</si>
  <si>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</si>
  <si>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</si>
  <si>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</si>
  <si>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622311525R00</t>
  </si>
  <si>
    <t>Zateplení soklu extrudovaným polystyrénem, tloušťky 160 mm, kontaktní nátěr a tenkovrstvá omítka</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</si>
  <si>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</si>
  <si>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Součinitel tepelné vodivosti izolantu je 0,038 W/mK.</t>
  </si>
  <si>
    <t>Přístavby : 7*0,65</t>
  </si>
  <si>
    <t>3,8*0,65</t>
  </si>
  <si>
    <t>5,64*0,65</t>
  </si>
  <si>
    <t>2,54*0,65</t>
  </si>
  <si>
    <t>622311133RT3</t>
  </si>
  <si>
    <t>Zateplení fasády  , expandovaným polystyrénem, tloušťky 120 mm, kontaktní nátěr a silikonová omítka, škrábaná, zrnitost 2 mm</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</si>
  <si>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</si>
  <si>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Součinitel tepelné vodivosti izolantu je 0,039 W/mK.</t>
  </si>
  <si>
    <t>1.PP a zadní část objktu : 6,08*3</t>
  </si>
  <si>
    <t>6,94*3-(3,1*2,23)</t>
  </si>
  <si>
    <t>2,375*0,9</t>
  </si>
  <si>
    <t>6,57*1,2</t>
  </si>
  <si>
    <t>17,15*0,3</t>
  </si>
  <si>
    <t>622311135RT3</t>
  </si>
  <si>
    <t>Zateplení fasády  , expandovaným polystyrénem, tloušťky 160 mm, kontaktní nátěr a silikonová omítka, škrábaná, zrnitost 2 mm</t>
  </si>
  <si>
    <t>Pohled JIŽNÍ : 29,36*4,625-(2,25*1,4*2)-(1,6*2,07)-(1*2,07)-(1,2*2,07)</t>
  </si>
  <si>
    <t>-(1,64+2,09+1,63+1,3+1,39)</t>
  </si>
  <si>
    <t>Pohled SEVERNÍ : 29,36*3,53-(0,88*1,16*4)-(2,25*1,4)</t>
  </si>
  <si>
    <t>Pohled ZAPADNÍ : 6,7*7,625</t>
  </si>
  <si>
    <t>2,375*3,535-(0,88*1,2)</t>
  </si>
  <si>
    <t>Pohled VÝCHODNÍ : 6,7*4,34</t>
  </si>
  <si>
    <t>2,375*3,535</t>
  </si>
  <si>
    <t>622311135RV1</t>
  </si>
  <si>
    <t xml:space="preserve">Zateplení fasády  , expandovaným polystyrénem, tloušťky 160 mm, zakončené stěrkou s výztužnou tkaninou,  </t>
  </si>
  <si>
    <t>Položka neobsahuje kontaktní nátěr a povrchovou úpravu omítkou.</t>
  </si>
  <si>
    <t>Atiky ze strany střechy : 28,21*0,5</t>
  </si>
  <si>
    <t>(6,7+6,7)*0,8</t>
  </si>
  <si>
    <t>(2,59+2,59)*0,312</t>
  </si>
  <si>
    <t>622311735RT3</t>
  </si>
  <si>
    <t>Zateplení fasády  , minerálními deskami s kolmým vláknem, tloušťky 160 mm, kontaktní nátěr a silikonová omítka, škrábaná, zrnitost 2 mm</t>
  </si>
  <si>
    <t>Součinitel tepelné vodivosti izolantu je 0,041 W/mK.</t>
  </si>
  <si>
    <t>Nad otvory : 1,64+2,09+1,63+1,3+1,39</t>
  </si>
  <si>
    <t>622311753RT3</t>
  </si>
  <si>
    <t>Zateplení ostění  , minerálními deskami s kolmým vláknem, tloušťky 30 mm, kontaktní nátěr a silikonová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</si>
  <si>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</si>
  <si>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(2,25+1,4+1,4)*0,15</t>
  </si>
  <si>
    <t>(1,6+2,07+2,07)*0,15</t>
  </si>
  <si>
    <t>(1+2,07+2,07)*0,15</t>
  </si>
  <si>
    <t>(1,2+2,07+2,07)*0,15</t>
  </si>
  <si>
    <t>622001</t>
  </si>
  <si>
    <t>Malovaný reliéf na fasádě</t>
  </si>
  <si>
    <t>ks</t>
  </si>
  <si>
    <t>631312141R00</t>
  </si>
  <si>
    <t>Doplnění mazanin betonem prostým rýh v dosavadních mazaninách</t>
  </si>
  <si>
    <t>prostým betonem (s dodáním hmot) bez potěru,</t>
  </si>
  <si>
    <t>6*0,5*0,15</t>
  </si>
  <si>
    <t>632441046R00</t>
  </si>
  <si>
    <t>Potěr litý anhydritový anhydritový, pevnost v tlaku 20 MPa, pokládaná plocha do 500 m2, tloušťka 55 mm</t>
  </si>
  <si>
    <t>dovoz směsi, doprava pomocí šnekového čerpadla, lití hadicí na plochu, dvojí (křížem vedené) rozvlnění hrazdami</t>
  </si>
  <si>
    <t>m.č 1.01 : 84,38</t>
  </si>
  <si>
    <t>m.č 1.06 : 5,2</t>
  </si>
  <si>
    <t>632441491R00</t>
  </si>
  <si>
    <t xml:space="preserve">Broušení anhydritových potěrů </t>
  </si>
  <si>
    <t>Odkaz na mn. položky pořadí 75 : 198,79000</t>
  </si>
  <si>
    <t>642942111RZ1</t>
  </si>
  <si>
    <t>Osazení zárubní dveřních ocelových bez dveřních křídel, do zdiva včetně kotvení, na jakoukoliv cementovou maltu, s vybetonováním prahu v zárubni a s osazením špalíků nebo latí pro dřevěný práh  plocha do 2,5 m2</t>
  </si>
  <si>
    <t>D6 : 2</t>
  </si>
  <si>
    <t>642942111RU3</t>
  </si>
  <si>
    <t>Osazení zárubní dveřních ocelových bez dveřních křídel, do zdiva včetně kotvení, na jakoukoliv cementovou maltu, s vybetonováním prahu v zárubni a s osazením špalíků nebo latí pro dřevěný práh  včetně dodávky zárubní  700 x 1970 x 150 mm</t>
  </si>
  <si>
    <t>D2 : 3</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</si>
  <si>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</si>
  <si>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t>
  </si>
  <si>
    <t>D7 : 1</t>
  </si>
  <si>
    <t>D3 : 4</t>
  </si>
  <si>
    <t>D1 : 1</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</si>
  <si>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</si>
  <si>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t>
  </si>
  <si>
    <t>D4 : 1</t>
  </si>
  <si>
    <t>642945111R00</t>
  </si>
  <si>
    <t>Osazení ocelových zárubní protipožárních jednokřídlových, obetonováním</t>
  </si>
  <si>
    <t>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t>
  </si>
  <si>
    <t>D5 : 1</t>
  </si>
  <si>
    <t>648991113RT2</t>
  </si>
  <si>
    <t>Osazení parapetních desek z plastických hmot Dodávka a osazení parapetních desek z plastických hmot šířky 250 mm</t>
  </si>
  <si>
    <t>a poloplastických hmot na montážní pěnu, zapravení omítky pod parapetem, těsnění spáry mezi parapetem a rámem okna, dodávka silikonu.</t>
  </si>
  <si>
    <t>5*0,88</t>
  </si>
  <si>
    <t>1,7</t>
  </si>
  <si>
    <t>553310764R</t>
  </si>
  <si>
    <t>Zárubeň kovová pro zdění; průchozí š = 1 000 mm; průchozí v = 1970 mm; tl. stěny = 150 mm; povrchová úprava: základní antikorozní nátěr</t>
  </si>
  <si>
    <t>553331133R</t>
  </si>
  <si>
    <t>Zárubeň kovová pro zdění; průchozí š = 900 mm; průchozí v = 1970 mm; tl. stěny = 150 mm; povrchová úprava: pozink; požární odolnost: E, I, W</t>
  </si>
  <si>
    <t>Odkaz na mn. položky pořadí 81 : 1,00000</t>
  </si>
  <si>
    <t>936313</t>
  </si>
  <si>
    <t>DROBNÉ DOPLŇK KONSTR BETON MONOLIT DO C16/20</t>
  </si>
  <si>
    <t>M3</t>
  </si>
  <si>
    <t>OTSKP 25</t>
  </si>
  <si>
    <t>EXP 25</t>
  </si>
  <si>
    <t>vč. bednění</t>
  </si>
  <si>
    <t>Vstupní rampa vrchní spádová deska : 1,65*1,6*0,386</t>
  </si>
  <si>
    <t>Základová deska vstupní rampy : (1,65*2,766*0,386)/2</t>
  </si>
  <si>
    <t>Vstupní schodky do m.č.1.02 : 1,5*0,6*0,3</t>
  </si>
  <si>
    <t>1,5*0,6*0,175</t>
  </si>
  <si>
    <t>1*0,3*0,175</t>
  </si>
  <si>
    <t>Vstupní schodky do m.č.1.02 : 1,7*0,6*0,3</t>
  </si>
  <si>
    <t>1,7*0,6*0,175</t>
  </si>
  <si>
    <t>941941031R00</t>
  </si>
  <si>
    <t>Montáž lešení lehkého pracovního řadového s podlahami šířky od 0,80 do 1,00 m, výšky do 10 m</t>
  </si>
  <si>
    <t>800-3</t>
  </si>
  <si>
    <t>včetně kotvení</t>
  </si>
  <si>
    <t>Včetně kotvení lešení.</t>
  </si>
  <si>
    <t>Pohled JIŽNÍ : 29,36*4,625</t>
  </si>
  <si>
    <t>6,08*3</t>
  </si>
  <si>
    <t>Pohled SEVERNÍ : 29,36*3,25</t>
  </si>
  <si>
    <t>Pohled ZAPADNÍ : 7*7,625</t>
  </si>
  <si>
    <t>3*3,25</t>
  </si>
  <si>
    <t>Pohled VÝCHODNÍ : 7*4,34</t>
  </si>
  <si>
    <t>941941111R00</t>
  </si>
  <si>
    <t xml:space="preserve">Montáž lešení lehkého pracovního řadového s podlahami pronájem lešení za den </t>
  </si>
  <si>
    <t>352,705*120</t>
  </si>
  <si>
    <t>941941831R00</t>
  </si>
  <si>
    <t>Demontáž lešení lehkého řadového s podlahami šířky od 0,8 do 1 m, výšky do 10 m</t>
  </si>
  <si>
    <t>Odkaz na mn. položky pořadí 86 : 352,70500</t>
  </si>
  <si>
    <t>944944011R00</t>
  </si>
  <si>
    <t xml:space="preserve">Montáž ochranné sítě z umělých vláken </t>
  </si>
  <si>
    <t>944944031R00</t>
  </si>
  <si>
    <t>Montáž ochranné sítě příplatek k ceně za každý další i započatý měsíc použití ochranných sítí  z umělých vláken</t>
  </si>
  <si>
    <t>352,705*4</t>
  </si>
  <si>
    <t>944944081R00</t>
  </si>
  <si>
    <t xml:space="preserve">Demontáž ochranné sítě z umělých vláken </t>
  </si>
  <si>
    <t>Odkaz na mn. položky pořadí 89 : 352,70500</t>
  </si>
  <si>
    <t>946941102RT1</t>
  </si>
  <si>
    <t>Montáž sestavy pojízdného hliníkového lešení (věže) plochy 2,5 x 1,45 m, pracovní výšky do 4,2 m</t>
  </si>
  <si>
    <t>sada</t>
  </si>
  <si>
    <t>946941802RT1</t>
  </si>
  <si>
    <t>Demontáž sestavy pojízdného hliníkového lešení (věže) plochy 2,5 x 1,45 m, pracovní výšky do 4,3 m</t>
  </si>
  <si>
    <t>Odkaz na mn. položky pořadí 92 : 2,00000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</si>
  <si>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</si>
  <si>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</si>
  <si>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953981102R00</t>
  </si>
  <si>
    <t>Chemické kotvy do betonu, do cihelného zdiva do betonu, hloubky 90 mm, M 10, ampule pro chemickou kotvu</t>
  </si>
  <si>
    <t xml:space="preserve"> předělání sloupku : 4</t>
  </si>
  <si>
    <t>953981103R00</t>
  </si>
  <si>
    <t>Chemické kotvy do betonu, do cihelného zdiva do betonu, hloubky 110 mm, M 12, ampule pro chemickou kotvu</t>
  </si>
  <si>
    <t>Pro uchycení ocelové konstrukce FVE : 26*2</t>
  </si>
  <si>
    <t>954312102R00</t>
  </si>
  <si>
    <t>Obklady konstrukcí sádrokartonovými deskami opláštění vodorovných konstrukcí dvoustranné do 200x200 mm, deskami protipožárními tl. 12,5 mm</t>
  </si>
  <si>
    <t>- nezbytné úpravy desek na příslušný rozměr,</t>
  </si>
  <si>
    <t>- úpravy rohů, koutů a hran konstrukcí ze sádrokartonu,</t>
  </si>
  <si>
    <t>- standardního tmelení Q2, to je: základní tmelení Q1+ dodatečné tmelení (tmelení najemno) a případné přebroušení.</t>
  </si>
  <si>
    <t>m.č.1.05 : 2,16</t>
  </si>
  <si>
    <t>954312103R00</t>
  </si>
  <si>
    <t>Obklady konstrukcí sádrokartonovými deskami opláštění vodorovných konstrukcí dvoustranné do 200x200 mm, deskami impregnovanými proti vlhkosti tl. 12,5 mm</t>
  </si>
  <si>
    <t>m.č.1.08 : 2,19</t>
  </si>
  <si>
    <t>954312302R00</t>
  </si>
  <si>
    <t>Obklady konstrukcí sádrokartonovými deskami opláštění vodorovných konstrukcí dvoustranné od 500x500 mm do 800x800 mm, deskami protipožárními tl. 12,5 mm</t>
  </si>
  <si>
    <t>m.č.1.11 : 2,225</t>
  </si>
  <si>
    <t>973031345R00</t>
  </si>
  <si>
    <t>Vysekání v cihelném zdivu výklenků a kapes kapes na jakoukoliv maltu vápennou nebo vápenocementovou, plochy do 0,25 m2, hloubky do 300 mm</t>
  </si>
  <si>
    <t>Včetně pomocného lešení o výšce podlahy do 1900 mm a pro zatížení do 1,5 kPa  (150 kg/m2).</t>
  </si>
  <si>
    <t>S4 - kapsy na pro nosníky I220 a I240 : 10</t>
  </si>
  <si>
    <t>Kapsy pro podkladní desky napínání lany : 20</t>
  </si>
  <si>
    <t>974031122R00</t>
  </si>
  <si>
    <t>Vysekání rýh v jakémkoliv zdivu cihelném v ploše  do hloubky 30 mm, šířky do 70 mm</t>
  </si>
  <si>
    <t xml:space="preserve">Rýhy pro předpínací lana : </t>
  </si>
  <si>
    <t>999281108R00</t>
  </si>
  <si>
    <t xml:space="preserve">Přesun hmot pro opravy a údržbu objektů pro opravy a údržbu dosavadních objektů včetně vnějších plášťů  výšky do 12 m,  </t>
  </si>
  <si>
    <t>Přesun hmot</t>
  </si>
  <si>
    <t>POL7_</t>
  </si>
  <si>
    <t>oborů 801, 803, 811 a 812</t>
  </si>
  <si>
    <t>711111001RZ1</t>
  </si>
  <si>
    <t>Provedení izolace proti zemní vlhkosti natěradly za studena na ploše vodorovné nátěrem penetračním, 1 x nátěr, včetně dodávky penetračního laku ALP</t>
  </si>
  <si>
    <t>Zákl. desky : 6,55*2,54</t>
  </si>
  <si>
    <t>6,7*3,8</t>
  </si>
  <si>
    <t>Základová deska vstupní rampy : 4,36*1,65</t>
  </si>
  <si>
    <t>Skladba S8 -  Nová plochá střecha : 7*3,8</t>
  </si>
  <si>
    <t>Skladba S8a -  Nová střecha Miako : 6,55*2,84</t>
  </si>
  <si>
    <t>711141559RY2</t>
  </si>
  <si>
    <t>Provedení izolace proti zemní vlhkosti pásy přitavením vodorovná, 1 vrstva, s dodávkou izolačního pásu se skleněnou nebo polyesterovou vložkou, s minerálním posypem</t>
  </si>
  <si>
    <t>Provedení očištění povrchu a natavení jedné vrstvy modifikovaného asfaltového pásu včetně dodávky materiálů.</t>
  </si>
  <si>
    <t>Odkaz na mn. položky pořadí 103 : 258,30300*1,2</t>
  </si>
  <si>
    <t>711212000RU1</t>
  </si>
  <si>
    <t>Izolace proti vodě nátěr podkladní pod hydroizolační stěrky</t>
  </si>
  <si>
    <t>1,2*1,2</t>
  </si>
  <si>
    <t>m.č.1.08 : 7,03</t>
  </si>
  <si>
    <t>m.č.1.10 : 2,56</t>
  </si>
  <si>
    <t>1,04*1,2</t>
  </si>
  <si>
    <t>m.č.1.11 : 8,31</t>
  </si>
  <si>
    <t>711212002RT3</t>
  </si>
  <si>
    <t>Izolace proti vodě stěrka hydroizolační  proti zemní vlhkosti</t>
  </si>
  <si>
    <t>jednovrstvá</t>
  </si>
  <si>
    <t>Odkaz na mn. položky pořadí 105 : 28,66800</t>
  </si>
  <si>
    <t>998711101R00</t>
  </si>
  <si>
    <t>Přesun hmot pro izolace proti vodě svisle do 6 m</t>
  </si>
  <si>
    <t>50 m vodorovně měřeno od těžiště půdorysné plochy skládky do těžiště půdorysné plochy objektu</t>
  </si>
  <si>
    <t>712361701R00</t>
  </si>
  <si>
    <t>Povlakové krytiny střech do 10° pryžemi fólií položenou volně, bez dodávky fólie</t>
  </si>
  <si>
    <t>28,21*6,7</t>
  </si>
  <si>
    <t>16,25*2,59</t>
  </si>
  <si>
    <t>712378002R00</t>
  </si>
  <si>
    <t>Klempířské doplňky k povlakovým krytinám z fólií atiková okapnice, RŠ 200 mm, z pozinkovaného plechu s povrchovou úpravou PVC</t>
  </si>
  <si>
    <t>včetně dodávek výrobků</t>
  </si>
  <si>
    <t>Úprava délky a připevnění okapnice natloukacími hmoždinkami včetně dodávky okapnice.</t>
  </si>
  <si>
    <t>712378004R00</t>
  </si>
  <si>
    <t>Klempířské doplňky k povlakovým krytinám z fólií závětrná lišta, RŠ 250 mm, z pozinkovaného plechu s povrchovou úpravou PVC</t>
  </si>
  <si>
    <t>Úprava délky a připevnění závětrné lišty natloukacími hmoždinkami včetně dodávky lišty.</t>
  </si>
  <si>
    <t>K01 - oplechování atiky</t>
  </si>
  <si>
    <t>712378006R00</t>
  </si>
  <si>
    <t>Klempířské doplňky k povlakovým krytinám z fólií rohová lišta vnější, RŠ 100 mm, z pozinkovaného plechu s povrchovou úpravou PVC</t>
  </si>
  <si>
    <t>Úprava délky a připevnění rohové lišty natloukacími hmoždinkami včetně dodávky lišty.</t>
  </si>
  <si>
    <t>712378007R00</t>
  </si>
  <si>
    <t>Klempířské doplňky k povlakovým krytinám z fólií rohová lišta vnitřní, RŠ 100 mm, z pozinkovaného plechu s povrchovou úpravou PVC</t>
  </si>
  <si>
    <t>712491171RT1</t>
  </si>
  <si>
    <t>Povlaková krytina střech do 30° ostatní textilie podkladní, 1 vrstva, bez dodávky textílie</t>
  </si>
  <si>
    <t>6,7*1,05*2</t>
  </si>
  <si>
    <t>28,21*1,15</t>
  </si>
  <si>
    <t>2,59*0,762*2</t>
  </si>
  <si>
    <t>Skladba S12 - Nové zastřešení terasy</t>
  </si>
  <si>
    <t>Střecha terasy : 18,35*5,355</t>
  </si>
  <si>
    <t>712871801RT1</t>
  </si>
  <si>
    <t>Samostatné vytažení izolačního povlaku termoplasty 1 vrstva, materiál ve specifikaci, bez rozlišení tloušťky fólie</t>
  </si>
  <si>
    <t>na konstrukce převyšující úroveň střechy,</t>
  </si>
  <si>
    <t>283220013R</t>
  </si>
  <si>
    <t>Fólie hladká hydroizolační tl = 1,80 mm; funkce: UV odolná; materiál: PVC-P; nosná vložka: PES tkanina</t>
  </si>
  <si>
    <t>Odkaz na mn. položky pořadí 115 : 50,45866*1,2</t>
  </si>
  <si>
    <t>69366198R</t>
  </si>
  <si>
    <t>Geosyntetika typ: geotextilie; netkaná; materiál: PP; tl (2 kPa) = 2,9 mm; plošná hmotnost = 300 g/m2</t>
  </si>
  <si>
    <t>69370528R</t>
  </si>
  <si>
    <t>Geosyntetika typ: geotextilie; netkaná; materiál: PP; tl (2 kPa) = 5,5 mm; plošná hmotnost = 800 g/m2</t>
  </si>
  <si>
    <t>Odkaz na mn. položky pořadí 114 : 98,26425*1,1</t>
  </si>
  <si>
    <t>998712101R00</t>
  </si>
  <si>
    <t>Přesun hmot pro povlakové krytiny objektů výšky do 6 m</t>
  </si>
  <si>
    <t>50 m vodorovně</t>
  </si>
  <si>
    <t>713111121RT1</t>
  </si>
  <si>
    <t xml:space="preserve">Montáž tepelné izolace stropů rovných, spodem, uchycení drátem,  </t>
  </si>
  <si>
    <t>800-713</t>
  </si>
  <si>
    <t>m.č.1.01 : 84,38</t>
  </si>
  <si>
    <t>Skladba S4 - Nový strop garáže : 32,14</t>
  </si>
  <si>
    <t>713121111RT1</t>
  </si>
  <si>
    <t>Montáž tepelné izolace podlah  jednovrstvá, bez dodávky materiálu</t>
  </si>
  <si>
    <t>713131131R00</t>
  </si>
  <si>
    <t>Montáž tepelné izolace stěn lepením</t>
  </si>
  <si>
    <t>Očištění povrchu stěny od prachu, nařezání izolačních desek na požadovaný rozměr, nanesení lepicího tmelu, osazení desek.</t>
  </si>
  <si>
    <t>dilatace nových základů XPS 20 mm : 7*1</t>
  </si>
  <si>
    <t>713141151R00</t>
  </si>
  <si>
    <t>Montáž tepelné izolace plochých střech kladená na sucho, jednovrstvá</t>
  </si>
  <si>
    <t>Skladba S8 - Nová plochá střecha : 7*3,85</t>
  </si>
  <si>
    <t>Skladba S8a - Nová plochá střecha : 6,55*2,84</t>
  </si>
  <si>
    <t>713141714R00</t>
  </si>
  <si>
    <t>Pokládka střešních spádových klínů na pruhy lepidla, jedné vrstvy desek</t>
  </si>
  <si>
    <t>713191100RT9</t>
  </si>
  <si>
    <t>Izolace tepelné běžných konstrukcí - doplňky položení separační fólie, včetně dodávky PE fólie</t>
  </si>
  <si>
    <t>283754890R</t>
  </si>
  <si>
    <t>Výrobek izolační pro budovy z extrudovaného polystyrenu (XPS) tvar: deska; tl = 20 mm; OH = 35 kg/m3; lambda = 0,033 W/(m.K); pevnost v tlaku = 200 kPa; povrchová úprava: strukturovaná</t>
  </si>
  <si>
    <t>Odkaz na mn. položky pořadí 122 : 7,00000*1,1</t>
  </si>
  <si>
    <t>283757115R</t>
  </si>
  <si>
    <t>Výrobek izolační pro budovy z pěnového polystyrenu (EPS) tvar: deska; tl = 50 mm; OH = 25 kg/m3; lambda = 0,035 W/(m.K); pevnost v tlaku = 150 kPa</t>
  </si>
  <si>
    <t>198,79*0,05*1,1</t>
  </si>
  <si>
    <t>283757500R</t>
  </si>
  <si>
    <t>Výrobek izolační pro budovy z pěnového polystyrenu (EPS) tvar: deska; tl = 200 mm; OH = 23 kg/m3; lambda = 0,035 W/(m.K); pevnost v tlaku = 150 kPa</t>
  </si>
  <si>
    <t>Skladba S8 - Nová plochá střecha : 7*3,85*1,1</t>
  </si>
  <si>
    <t>Skladba S8a - Nová plochá střecha : 6,55*2,84*1,1</t>
  </si>
  <si>
    <t>28375972R</t>
  </si>
  <si>
    <t>Výrobek izolační pro budovy z pěnového polystyrenu (EPS) tvar: spádová deska; OH = 25 kg/m3; lambda = 0,035 W/(m.K); pevnost v tlaku = 150 kPa</t>
  </si>
  <si>
    <t>Skladba S8 - Nová plochá střecha : (7*3,85)*(0,02+0,252/2)*1,1</t>
  </si>
  <si>
    <t>Skladba S8a - Nová plochá střecha : (6,55*2,84)*(0,02+0,252/2)*1,1</t>
  </si>
  <si>
    <t>63151730R</t>
  </si>
  <si>
    <t>Výrobek izolační pro budovy z minerální vlny (MW) tvar: rohož; tl = 100 mm; OH = 15 kg/m3; lambda = 0,035 W/(m.K)</t>
  </si>
  <si>
    <t>Odkaz na mn. položky pořadí 120 : 116,52000*1,1</t>
  </si>
  <si>
    <t>998713101R00</t>
  </si>
  <si>
    <t>Přesun hmot pro izolace tepelné v objektech výšky do 6 m</t>
  </si>
  <si>
    <t>728415111R00</t>
  </si>
  <si>
    <t xml:space="preserve">Mřížky, regulátory montáž čtyřhranné větrací nebo ventilační mřížky, do průřezu 0,04 m2,  </t>
  </si>
  <si>
    <t>800-728</t>
  </si>
  <si>
    <t>O14</t>
  </si>
  <si>
    <t>Ventilační mřížka s pevnými skloněnými horizont. žaluziemi, materiál hliník</t>
  </si>
  <si>
    <t>762088113R00</t>
  </si>
  <si>
    <t>Zvláštní výkony zakrývání a odkrývání opravované střešní konstrukce provizorní těžkou plachtou na ochranu před srážkovou vodou 12 x 15 m</t>
  </si>
  <si>
    <t>Zakrývání rozpracovaných tesařských konstrukcí těžkou plachtou na ochranu před srážkovou vodou.</t>
  </si>
  <si>
    <t>762441113RT2</t>
  </si>
  <si>
    <t>Obložení atiky s dodávkou dřevoštěpkových desek, tloušťky 18 mm, 1 vrstva, upevnění hmoždinkami a šrouby</t>
  </si>
  <si>
    <t>6,7*0,55*2</t>
  </si>
  <si>
    <t>28,21*0,6</t>
  </si>
  <si>
    <t>2,59*0,45*2</t>
  </si>
  <si>
    <t>762712120R00</t>
  </si>
  <si>
    <t>Prostorové vázané konstrukce z řeziva montáž hraněného , průřezové plochy přes 120 do 224 cm2</t>
  </si>
  <si>
    <t>včetně vyvrtání děr, osazení svorníků a dotažení rektifikačních článků.</t>
  </si>
  <si>
    <t>Pásek 100/150 : 0,93*3</t>
  </si>
  <si>
    <t>Trám nad vraty 100*220 : 3,1</t>
  </si>
  <si>
    <t>762712130R00</t>
  </si>
  <si>
    <t>Prostorové vázané konstrukce z řeziva montáž hraněného , průřezové plochy přes 224 do 288 cm2</t>
  </si>
  <si>
    <t>Krokve 120/220 : 5,62*31</t>
  </si>
  <si>
    <t>Vaznice 120220 : 18,6</t>
  </si>
  <si>
    <t>TH 120/220 : 0,8*11</t>
  </si>
  <si>
    <t>762712140R00</t>
  </si>
  <si>
    <t>Prostorové vázané konstrukce z řeziva montáž hraněného , průřezové plochy přes 228 do 450 cm2</t>
  </si>
  <si>
    <t>Vaznice 150/240 : 5,325</t>
  </si>
  <si>
    <t>Sloupek 150/200 : 2,155</t>
  </si>
  <si>
    <t>762795000R00</t>
  </si>
  <si>
    <t>Spojovací a ochranné prostředky hřebíky, svory, fiksační prkna, impregnace</t>
  </si>
  <si>
    <t>Pásek 100/150 : 0,1*0,15*0,93*3</t>
  </si>
  <si>
    <t>Vaznice 150/240 : 0,15*0,24*5,325</t>
  </si>
  <si>
    <t>Sloupek 150/200 : 0,15*0,2*2,155</t>
  </si>
  <si>
    <t>Krokve 120/220 : 0,12*0,22*5,62*31</t>
  </si>
  <si>
    <t>Vaznice 120/220 : 0,12*0,22*18,6</t>
  </si>
  <si>
    <t>TH 120/220 : 0,12*0,22*0,8*11</t>
  </si>
  <si>
    <t>Prkna na podbití : 18,35*5,355*0,024</t>
  </si>
  <si>
    <t>762812510RT3</t>
  </si>
  <si>
    <t xml:space="preserve">Záklop stropů s dodávkou materiálu  z hoblovaných prken s olištováním kolem zdi, tloušťky 24 mm, zapuštěného na na sraz (mezi stropnice), spáry zakryty lepenkovými pásy nebo lištami </t>
  </si>
  <si>
    <t>60511080R</t>
  </si>
  <si>
    <t>Prkno dřevina: jehličnatá; jakost: I; tl do 40 mm; š do 200 mm; dl do 6 000 mm</t>
  </si>
  <si>
    <t>Pásek 100/150 : 0,1*0,15*0,93*3*1,1</t>
  </si>
  <si>
    <t>Vaznice 150/240 : 0,15*0,24*5,325*1,1</t>
  </si>
  <si>
    <t>Sloupek 150/200 : 0,15*0,2*2,155*1,1</t>
  </si>
  <si>
    <t>Krokve 120/220 : 0,12*0,22*5,62*31*1,1</t>
  </si>
  <si>
    <t>Vaznice 120/220 : 0,12*0,22*18,6*1,1</t>
  </si>
  <si>
    <t>TH 120/220 : 0,12*0,22*0,8*11*1,1</t>
  </si>
  <si>
    <t>Trám nad Vraty 100/220 : 0,1*0,22*3,1*1,1</t>
  </si>
  <si>
    <t>998762102R00</t>
  </si>
  <si>
    <t>Přesun hmot pro konstrukce tesařské v objektech výšky do 12 m</t>
  </si>
  <si>
    <t>764411122R00</t>
  </si>
  <si>
    <t>Dodávka a montáž parapetu z taženého hliníkového profilu šířky 225 mm</t>
  </si>
  <si>
    <t>764892310R00</t>
  </si>
  <si>
    <t xml:space="preserve">Krytina z falcovaných tabulí osazených na dřevo, z pozinkovaného plechu s povrchem z matného polyuretanu, tl. 0,5 mm, dodávka a montáž </t>
  </si>
  <si>
    <t>s úpravou krytiny u okapů, prostupů a výčnělků</t>
  </si>
  <si>
    <t>včetně ochranného pásů, větrací mřížky, okapové lemovací lišty a spojovacích prostředků.</t>
  </si>
  <si>
    <t>764816420R00</t>
  </si>
  <si>
    <t xml:space="preserve">Oplechování  okapnice, z lakovaného pozinkovaného plechu, rš 200 mm, dodávka a montáž </t>
  </si>
  <si>
    <t>včetně zhotovení rohů, spojů a dilatací</t>
  </si>
  <si>
    <t>Okapnice pergoly K10</t>
  </si>
  <si>
    <t>764813125R00</t>
  </si>
  <si>
    <t>Lemování zdí, z lakovaného pozinkovaného plechu, rš 250 mm, dodávka a montáž</t>
  </si>
  <si>
    <t>K11 - Přední lemování</t>
  </si>
  <si>
    <t>764819213R00</t>
  </si>
  <si>
    <t>Odpadní trouby kruhové, průměr 120 mm, z lakovaného pozinkovaného plechu,  , dodávka a montáž</t>
  </si>
  <si>
    <t>včetně kolena, objímky, spojovacího materiálu a zednické výpomoci.</t>
  </si>
  <si>
    <t>764815212R00</t>
  </si>
  <si>
    <t>Žlaby podokapní půlkruhové, z lakovaného pozinkovaného plechu, rš 330 mm, dodávka a montáž</t>
  </si>
  <si>
    <t>včetně háků, čel, rohů, rovných hrdel a dilatací</t>
  </si>
  <si>
    <t>včetně háku, čela a spojky.</t>
  </si>
  <si>
    <t>764815812R00</t>
  </si>
  <si>
    <t>Ostatní prvky ke žlabům a odpadním troubám kotlík žlabový oválného tvaru o rozměru 330/120 mm, z lakovaného pozinkovaného plechu,  , dodávka a montáž</t>
  </si>
  <si>
    <t>764814525R00</t>
  </si>
  <si>
    <t>Závětrná lišta  , z lakovaného pozinkovaného plechu, rš 250 mm, dodávka a montáž</t>
  </si>
  <si>
    <t>K12 - oplechování kraje pergoly : 12,1</t>
  </si>
  <si>
    <t>998764101R00</t>
  </si>
  <si>
    <t>Přesun hmot pro konstrukce klempířské v objektech výšky do 6 m</t>
  </si>
  <si>
    <t>766601211R00</t>
  </si>
  <si>
    <t xml:space="preserve">Těsnění připojovací spáry spára ostění, interiér - fólie parotěsná šířky 70 mm samolepicí, výplň PU pěnou, exteriér - páska paropropustná šířky 10 mm, tl. 2/10 mm expanzní,  </t>
  </si>
  <si>
    <t>800-766</t>
  </si>
  <si>
    <t>Instalace a dodávka parotěsné okenní fólie a paropropustné expanzní pásky.</t>
  </si>
  <si>
    <t>O1 : (2,25+1,4+2,25+1,4)*4</t>
  </si>
  <si>
    <t>O2 : (1,16+0,88+1,16+0,88)*2</t>
  </si>
  <si>
    <t>O3 : 1,2+0,88+1,2+0,88</t>
  </si>
  <si>
    <t>O4 : 1,4+1,7+1,4+1,7</t>
  </si>
  <si>
    <t>O5 : (1,16+0,88+1,16+0,88)*2</t>
  </si>
  <si>
    <t>D9 : 1,2+2,07+1,2+2,07</t>
  </si>
  <si>
    <t>D10 : 1+2,07+1+2,07</t>
  </si>
  <si>
    <t>D11 : 1,6+2,07+1,6+2,07</t>
  </si>
  <si>
    <t>766629302R00</t>
  </si>
  <si>
    <t>Montáž otvorových prvků plastových oken, plochy do 2,70 m2</t>
  </si>
  <si>
    <t>766629303R00</t>
  </si>
  <si>
    <t>Montáž otvorových prvků plastových oken, plochy do 4,50 m2</t>
  </si>
  <si>
    <t>766711021RT1</t>
  </si>
  <si>
    <t>Montáž otvorových prvků plastových oken, na turbošrouby</t>
  </si>
  <si>
    <t>Montáž plastových dveří včetně dodávky a montáže PU pěny.</t>
  </si>
  <si>
    <t>766661112R00</t>
  </si>
  <si>
    <t>Montáž dveřních křídel kompletizovaných otevíravých ,  , do ocelové nebo fošnové zárubně, jednokřídlových, šířky do 800 mm</t>
  </si>
  <si>
    <t>766661122R00</t>
  </si>
  <si>
    <t>Montáž dveřních křídel kompletizovaných otevíravých ,  , do ocelové nebo fošnové zárubně, jednokřídlových, šířky přes 800 mm</t>
  </si>
  <si>
    <t>766670011R00</t>
  </si>
  <si>
    <t>Montáž obložkové nebo rámové zárubně a dveřního křídla jednokřídlového</t>
  </si>
  <si>
    <t>D8 : 1</t>
  </si>
  <si>
    <t>766698111R00</t>
  </si>
  <si>
    <t>Ostatní montáž garážových vrat truhlářského provedení otevíravých do ocelové nebo dřevěné zárubně  velikosti do 6 m2</t>
  </si>
  <si>
    <t>76602</t>
  </si>
  <si>
    <t>Dveře dřevěné interiérové 700/1970 , D2 - dle specifikace</t>
  </si>
  <si>
    <t>76603</t>
  </si>
  <si>
    <t>Dveře dřevěné interiérové 800/1970 , D3 - dle specifikace</t>
  </si>
  <si>
    <t>76604</t>
  </si>
  <si>
    <t>Dveře dřevěné interiérové 900/1970 s madlem , D4 - dle specifikace</t>
  </si>
  <si>
    <t>76605</t>
  </si>
  <si>
    <t>Dveře dřevěné interiérové 800/1970 , D5 - dle specifikace, Protipožární EW30 DP3-C</t>
  </si>
  <si>
    <t>76606</t>
  </si>
  <si>
    <t>Dveře dřevěné interiérové 1000/1970 , D6 - dle specifikace</t>
  </si>
  <si>
    <t>76607</t>
  </si>
  <si>
    <t>Dveře dřevěné interiérové 800/1970 , D7 - dle specifikace</t>
  </si>
  <si>
    <t>5534451232R</t>
  </si>
  <si>
    <t>Vrata kovová garážová; dvoukřídlá; materiál: ocel; š = 2 750 mm; v = 2500 mm; ovládání: manuální</t>
  </si>
  <si>
    <t>61143962R</t>
  </si>
  <si>
    <t>Odhad ceny okna - plastové, otevíravě-sklopné, 7 komor, stavební hloubka 82 mm, oboustranně bílé; otevíravé, sklápěcí</t>
  </si>
  <si>
    <t>61174100R1</t>
  </si>
  <si>
    <t>D9 - Dveře plastové vchodové 1200 x 2070 mm , Prosklené, Bílá bílá, Protipožární EW30 DP3-C</t>
  </si>
  <si>
    <t>61174100R2</t>
  </si>
  <si>
    <t>D10 - Dveře plastové vchodové 1000 x 2070 mm , Prosklené, Bílá bílá, Vnitřní paniková kloka</t>
  </si>
  <si>
    <t>61174100R3</t>
  </si>
  <si>
    <t>D11 - Dveře plastové vchodové 1400 x 2070 mm , Prosklené, Bílá bílá, Vnitřní paniková kloka</t>
  </si>
  <si>
    <t>61181529RR</t>
  </si>
  <si>
    <t>Zárubeň obložková vč. dveří  a kování š. 1000 mm, v 1970 mm, Protipožární EW30 DP3-C</t>
  </si>
  <si>
    <t>76601</t>
  </si>
  <si>
    <t>Dveře dřevěné interiérové 800/1970 , D1 - dle specifikace</t>
  </si>
  <si>
    <t>vč. kování</t>
  </si>
  <si>
    <t>998766201R00</t>
  </si>
  <si>
    <t>Přesun hmot pro konstrukce truhlářské v objektech výšky do 6 m</t>
  </si>
  <si>
    <t>767995101R00</t>
  </si>
  <si>
    <t>Výroba a montáž atypických kovovových doplňků staveb hmotnosti do 5 kg</t>
  </si>
  <si>
    <t>kg</t>
  </si>
  <si>
    <t>800-767</t>
  </si>
  <si>
    <t xml:space="preserve">Výkres D.3.4.05 : </t>
  </si>
  <si>
    <t>SK+ KD : 53</t>
  </si>
  <si>
    <t>767995108R00</t>
  </si>
  <si>
    <t>Výroba a montáž atypických kovovových doplňků staveb hmotnosti přes 500 kg</t>
  </si>
  <si>
    <t>Ocelová konstrukce pro FVE : 2483</t>
  </si>
  <si>
    <t>767001</t>
  </si>
  <si>
    <t>Z2 - žebřík na střechu s ochranným košem, Dodávka vč. montáže</t>
  </si>
  <si>
    <t>767002</t>
  </si>
  <si>
    <t>Z9 - Venkovní nerezové zábradlí, Dodávka vč. montáže</t>
  </si>
  <si>
    <t>767003</t>
  </si>
  <si>
    <t>Z10 - Venkovní nerezové zábradlí, Dodávka vč. montáže</t>
  </si>
  <si>
    <t>13611220R</t>
  </si>
  <si>
    <t>Plech ocelový hladký; značka: S235JRC (1.0122); tl = 6,00 mm</t>
  </si>
  <si>
    <t>KD : 0,0207*1,1</t>
  </si>
  <si>
    <t>145872VLS</t>
  </si>
  <si>
    <t>Profil dutý čtvercový svařovaný S235JRH + ztužidla</t>
  </si>
  <si>
    <t>Výkres D.3.4.06</t>
  </si>
  <si>
    <t>Výkaz ocelových konstrukcí na výrobu ocelové konstrukce pro FVE</t>
  </si>
  <si>
    <t>vč.</t>
  </si>
  <si>
    <t>Styčníkových a čelních plechů</t>
  </si>
  <si>
    <t>kotevního materiálu</t>
  </si>
  <si>
    <t>Rezervního přídavku</t>
  </si>
  <si>
    <t>(2483*1,1)/1000</t>
  </si>
  <si>
    <t>15411753R</t>
  </si>
  <si>
    <t>Profil ocelový otevřený průřez: L; značka: S235JR (1.0038); h = 70 mm; šířka ramene2 = 70 mm; t = 4,0 mm</t>
  </si>
  <si>
    <t>SK : 0,0323*1,1</t>
  </si>
  <si>
    <t>998767101R00</t>
  </si>
  <si>
    <t>Přesun hmot pro kovové stavební doplňk. konstrukce v objektech výšky do 6 m</t>
  </si>
  <si>
    <t>771101101R00</t>
  </si>
  <si>
    <t xml:space="preserve">Příprava podkladu pod dlažby vysávání podkladů pod keramickou dlažbu průmyslovým vysavačem </t>
  </si>
  <si>
    <t>800-771</t>
  </si>
  <si>
    <t>771101210R00</t>
  </si>
  <si>
    <t>Příprava podkladu pod dlažby penetrace podkladu pod dlažby</t>
  </si>
  <si>
    <t>Odkaz na mn. položky pořadí 183 : 198,79000</t>
  </si>
  <si>
    <t>Venkovní rampa : 1,65*4,366</t>
  </si>
  <si>
    <t>1,65*0,408</t>
  </si>
  <si>
    <t>4,366*0,408</t>
  </si>
  <si>
    <t>771120111R00</t>
  </si>
  <si>
    <t>Obklad stupňů do tmele na stupnice , jedna řada</t>
  </si>
  <si>
    <t>Venkovní schody D10 : 1+1+0,6+0,6</t>
  </si>
  <si>
    <t>Venkovní schody D9 : 1,2+1,2+0,6+0,6</t>
  </si>
  <si>
    <t>771120211R00</t>
  </si>
  <si>
    <t>Obklad stupňů do tmele na podstupnice , jedna řada</t>
  </si>
  <si>
    <t>Venkovní schody D10 : 1+0,3+0,3+1,6+0,6+0,6</t>
  </si>
  <si>
    <t>Venkovní schody D9 : 1,2+0,3+0,3+1,8+0,6+0,6</t>
  </si>
  <si>
    <t>771212113R00</t>
  </si>
  <si>
    <t>Kladení dlažby keramické do tmele velikosti do 400 x 400 m</t>
  </si>
  <si>
    <t>do tmele, rovnoběžně se stěnou, bez skládání složitých vzorů a tvarů.</t>
  </si>
  <si>
    <t>771212117R00</t>
  </si>
  <si>
    <t>Kladení dlažby keramické do tmele velikosti do 600 x 600 m</t>
  </si>
  <si>
    <t>m.č.1.02 : 15,7</t>
  </si>
  <si>
    <t>m.č.1.09 : 2,76</t>
  </si>
  <si>
    <t>771475014R00</t>
  </si>
  <si>
    <t>Montáž soklíků z dlaždic keramických výšky 100 mm, soklíků vodorovných, kladených do flexibilního tmele</t>
  </si>
  <si>
    <t>771478001R00</t>
  </si>
  <si>
    <t>Montáž soklíků z dlaždic keramických Montáž lišt schodišťových</t>
  </si>
  <si>
    <t>ukončovací lišta dlažby u venkovní rampy : 1,65+4,366+2,758</t>
  </si>
  <si>
    <t>771577113R00</t>
  </si>
  <si>
    <t>Hrany schodů, dilatační, koutové, ukončovací a přechodové profily profily přechodové eloxovaný hliník, dekorativní spojení dvou podlah stejné výšky, uložení do tmele, výška profilu 8 mm, šířka profilu 10 mm</t>
  </si>
  <si>
    <t>6*0,8</t>
  </si>
  <si>
    <t>0,9</t>
  </si>
  <si>
    <t>3*0,7</t>
  </si>
  <si>
    <t>771578011R00</t>
  </si>
  <si>
    <t>Zvláštní úpravy spár spára podlaha-stěna silikonem</t>
  </si>
  <si>
    <t>vč. dodávky a montáže silikonu.</t>
  </si>
  <si>
    <t>m.č.1.06 : 2,25+2,31+2,25+2,31-0,9</t>
  </si>
  <si>
    <t>m.č.1.08 : 1,025+1,45+1,025+1,4-0,7</t>
  </si>
  <si>
    <t>1,025+1,45+1,025+1,4-0,7</t>
  </si>
  <si>
    <t>2,19+1,47+2,19+1,47-0,8</t>
  </si>
  <si>
    <t>m.č.1.10 : 1,04+2,4+1,04+2,4-0,8</t>
  </si>
  <si>
    <t>m.č.1.11 : 2,67+2,22+2,67+2,22-0,8</t>
  </si>
  <si>
    <t>0,75+0,15+0,75</t>
  </si>
  <si>
    <t>0,9+2,22+0,9+2,22-0,7</t>
  </si>
  <si>
    <t>771579793R00</t>
  </si>
  <si>
    <t>Příplatky k položkám montáže podlah keramických příplatek za spárovací hmotu - plošně</t>
  </si>
  <si>
    <t>Odkaz na mn. položky pořadí 187 : 95,78000</t>
  </si>
  <si>
    <t>Odkaz na mn. položky pořadí 188 : 112,49843</t>
  </si>
  <si>
    <t>553720VLS</t>
  </si>
  <si>
    <t>UKONČOVACÍ LIŠTA "L" DO LEPIDLA</t>
  </si>
  <si>
    <t>Odkaz na mn. položky pořadí 190 : 8,77400</t>
  </si>
  <si>
    <t>59761092R</t>
  </si>
  <si>
    <t>Sokl keramický bez glazury (UGL); dl = 598 mm; v = 95 mm; tl = 10 mm; mrazuvzdorný</t>
  </si>
  <si>
    <t>59782324R</t>
  </si>
  <si>
    <t>Dlažba keramická typ: čtvercový; bez glazury (UGL); dl = 298 mm; š = 298 mm; tl = 8,0 mm; nasákavost = 0,5 %; mrazuvzdorná; protiskluznost: R10</t>
  </si>
  <si>
    <t>Typy odstínů:</t>
  </si>
  <si>
    <t>TYP2 - světle šedá</t>
  </si>
  <si>
    <t>TYP3- béžová</t>
  </si>
  <si>
    <t>Odkaz na mn. položky pořadí 187 : 95,78000*1,15</t>
  </si>
  <si>
    <t>59782329R</t>
  </si>
  <si>
    <t>Dlažba keramická typ: čtvercový; bez glazury (UGL); dl = 598 mm; š = 598 mm; tl = 10,0 mm; nasákavost = 0,5 %; mrazuvzdorná; protiskluznost: R10</t>
  </si>
  <si>
    <t>Odkaz na mn. položky pořadí 188 : 112,49843*1,15</t>
  </si>
  <si>
    <t>59782340R</t>
  </si>
  <si>
    <t>Dlažba keramická typ: schodovka; bez glazury (UGL); dl = 598 mm; š = 298 mm; tl = 10,0 mm; s drážkováním; nasákavost = 0,5 %; mrazuvzdorná; protiskluznost: R10</t>
  </si>
  <si>
    <t>998771101R00</t>
  </si>
  <si>
    <t>Přesun hmot pro podlahy z dlaždic v objektech výšky do 6 m</t>
  </si>
  <si>
    <t>776972127R00</t>
  </si>
  <si>
    <t xml:space="preserve">Čisticí zóny a rohože vstupní rohož, z Al profilů spojených nerezovým lankem a odděleny pryžovými mezikroužky, tloušťky 27 mm </t>
  </si>
  <si>
    <t>Vnitřní rohož : 1,6*0,55</t>
  </si>
  <si>
    <t>1*0,55</t>
  </si>
  <si>
    <t>1,2*0,55</t>
  </si>
  <si>
    <t>776974100R00</t>
  </si>
  <si>
    <t>Čisticí zóny a rohože škrabák, z žárově zinkovaných roštů bez rámu, tloušťky 30 mm</t>
  </si>
  <si>
    <t>Vnější rohož : 1,65*0,75</t>
  </si>
  <si>
    <t>776976101R00</t>
  </si>
  <si>
    <t xml:space="preserve">Čisticí zóny a rohože rám z profilu L, z hliníku,  </t>
  </si>
  <si>
    <t xml:space="preserve">m     </t>
  </si>
  <si>
    <t>Vnější rohož : 1,65+0,75+1,65+0,75</t>
  </si>
  <si>
    <t>Vnitřní rohož : 1,6+0,55+1,6+0,55</t>
  </si>
  <si>
    <t>1+0,55+1+0,55</t>
  </si>
  <si>
    <t>1,2+0,55+1,2+0,55</t>
  </si>
  <si>
    <t>781101210R00</t>
  </si>
  <si>
    <t>Příprava podkladu pod obklady penetrace podkladu pod obklady</t>
  </si>
  <si>
    <t>včetně dodávky materiálu.</t>
  </si>
  <si>
    <t>m.č.1.06 : (2,25+2,31+2,25+2,31)*1,8</t>
  </si>
  <si>
    <t>m.č.1.08 : (1,025+1,45+1,025+1,4)*1,8</t>
  </si>
  <si>
    <t>(1,025+1,45+1,025+1,4)*1,8</t>
  </si>
  <si>
    <t>(2,19+1,47+2,19+1,47)*1,8</t>
  </si>
  <si>
    <t>m.č.1.10 : (1,04+2,4+1,04+2,4)*1,8</t>
  </si>
  <si>
    <t>m.č.1.11 : (2,67+2,22+2,67+2,22)*1,8</t>
  </si>
  <si>
    <t>(0,75+0,15+0,75)*1,8</t>
  </si>
  <si>
    <t>(0,9+2,22+0,9+2,22)*1,8</t>
  </si>
  <si>
    <t>781111115R00</t>
  </si>
  <si>
    <t>Doplňkové práce při provádění obkladů vyřezání otvoru v obkladačce korunkou prům. do 30 mm</t>
  </si>
  <si>
    <t>781111116R00</t>
  </si>
  <si>
    <t>Doplňkové práce při provádění obkladů vyřezání otvoru v obkladačce korunkou prům. do 90 mm</t>
  </si>
  <si>
    <t>781475120R00</t>
  </si>
  <si>
    <t>Montáž obkladů vnitřních z dlaždic keramických kladených do tmele 300 x 600 mm,  , kladených do flexibilního tmele</t>
  </si>
  <si>
    <t>Odkaz na mn. položky pořadí 203 : 77,48400</t>
  </si>
  <si>
    <t>781479705R00</t>
  </si>
  <si>
    <t>Montáž obkladů vnitřních z dlaždic keramických Příplatky k položkám montáže obkladů vnitřních stěn z dlaždic keramických příplatek za spárovací hmotu - plošně</t>
  </si>
  <si>
    <t>Odkaz na mn. položky pořadí 206 : 77,48400</t>
  </si>
  <si>
    <t>781497111RS2</t>
  </si>
  <si>
    <t xml:space="preserve">Lišty k obkladům profil ukončovací leštěný hliník, uložení do tmele, výška profilu 8 mm,  </t>
  </si>
  <si>
    <t>59760970R</t>
  </si>
  <si>
    <t>Obklad keramický s glazurou (GL); dl = 598 mm; š = 298 mm; tl = 8,0 mm</t>
  </si>
  <si>
    <t>Odkaz na mn. položky pořadí 206 : 77,48400*1,15</t>
  </si>
  <si>
    <t>998781101R00</t>
  </si>
  <si>
    <t>Přesun hmot pro obklady keramické v objektech výšky do 6 m</t>
  </si>
  <si>
    <t>783726500R00</t>
  </si>
  <si>
    <t>Nátěry tesařských konstrukcí lazurovací lazurovací, 2x lak</t>
  </si>
  <si>
    <t>800-783</t>
  </si>
  <si>
    <t>včetně montáže, dodávkya demontáže lešení.</t>
  </si>
  <si>
    <t xml:space="preserve">Nové prvky terasy : </t>
  </si>
  <si>
    <t>Pásek 100/150 : (0,1+0,15+0,1+0,15)*0,93*3</t>
  </si>
  <si>
    <t>Vaznice 150/240 : (0,15+0,24+0,15+0,24)*5,325</t>
  </si>
  <si>
    <t>Sloupek 150/200 : (0,15+0,2+0,15+0,2)*2,155</t>
  </si>
  <si>
    <t>Krokve 120/220 : (0,12+0,22+0,12+0,22)*5,62*31</t>
  </si>
  <si>
    <t>Vaznice 120/220 : (0,12+0,22+0,12+0,22)*18,6</t>
  </si>
  <si>
    <t>TH 120/220 : (0,12+0,22+0,12+0,22)*0,8*11</t>
  </si>
  <si>
    <t xml:space="preserve">Původní nedemontované prvky terasy : </t>
  </si>
  <si>
    <t>Sloupek 150/200 : (0,15+0,2+0,15+0,2)*2,155*6</t>
  </si>
  <si>
    <t>Pásek 100/150 : (0,1+0,15+0,1+0,15)*0,93*10</t>
  </si>
  <si>
    <t>Přední vaznice : (0,2+0,2+0,2+0,2)*18,35</t>
  </si>
  <si>
    <t>784191101R00</t>
  </si>
  <si>
    <t>Příprava povrchu Penetrace (napouštění) podkladu disperzní, jednonásobná</t>
  </si>
  <si>
    <t>800-784</t>
  </si>
  <si>
    <t>(6+13,835+13,835+6)*2,9</t>
  </si>
  <si>
    <t>m.č.1.02 : 15,87</t>
  </si>
  <si>
    <t>(4,46+6+4,46+6)*2,9</t>
  </si>
  <si>
    <t>m.č.1.03 : 4,32</t>
  </si>
  <si>
    <t>(1,87+2,31+1,87+2,31)*2,9</t>
  </si>
  <si>
    <t>m.č.1.04 : 5,19</t>
  </si>
  <si>
    <t>(2,52+2,06+2,52+2,06)*2,9</t>
  </si>
  <si>
    <t>m.č.1.05 : 5,27</t>
  </si>
  <si>
    <t>(2,16+2,52+2,16+2,52)*2,9</t>
  </si>
  <si>
    <t>m.č.1.07 : 13,69</t>
  </si>
  <si>
    <t>(2,19+6,25+2,19+6,25)*2,5</t>
  </si>
  <si>
    <t>13,69</t>
  </si>
  <si>
    <t>5,2</t>
  </si>
  <si>
    <t>7,03</t>
  </si>
  <si>
    <t>2,56</t>
  </si>
  <si>
    <t>8,31</t>
  </si>
  <si>
    <t>m.č.1.12 : (5,828+6,1+5,825+6,1)*2,9</t>
  </si>
  <si>
    <t>22,86</t>
  </si>
  <si>
    <t>m.č.1.13 : (6,1+3,5+6,1+3,5)*2,9</t>
  </si>
  <si>
    <t>21,35</t>
  </si>
  <si>
    <t>32,14</t>
  </si>
  <si>
    <t>784195212R00</t>
  </si>
  <si>
    <t>Malby z malířských směsí otěruvzdorných,  , bělost 82 %, dvojnásobné</t>
  </si>
  <si>
    <t>Odkaz na mn. položky pořadí 212 : 743,94310</t>
  </si>
  <si>
    <t>799001</t>
  </si>
  <si>
    <t>Nátěr ocelových zárubní</t>
  </si>
  <si>
    <t>799002</t>
  </si>
  <si>
    <t>Přesun dřevěného sloupku terasy u plošiny</t>
  </si>
  <si>
    <t>799003</t>
  </si>
  <si>
    <t>Zhotovení betonového schodiště u ocelových vrat, stupně 8x150x350 mm, délka cca 2,8 m</t>
  </si>
  <si>
    <t>Vyměření, zemní práce, bednění stupňů, dodávka a montáž betonu</t>
  </si>
  <si>
    <t>080165211100R</t>
  </si>
  <si>
    <t>Čerpadlo bet na autopodvozku 105 m3/h dl.28 m</t>
  </si>
  <si>
    <t>Sh</t>
  </si>
  <si>
    <t>STROJ</t>
  </si>
  <si>
    <t>Stroj</t>
  </si>
  <si>
    <t>POL6_</t>
  </si>
  <si>
    <t>KCP 28ZX 120</t>
  </si>
  <si>
    <t>Svislý dosah výložníku 27,8 m</t>
  </si>
  <si>
    <t>Vodorovný dosah výložníku 24 m</t>
  </si>
  <si>
    <t>Dosah výložníku od kabiny 21,4 m</t>
  </si>
  <si>
    <t>Výška pro rozevření výložníku 6,5 m</t>
  </si>
  <si>
    <t>Rotace výložníku 370°</t>
  </si>
  <si>
    <t>Regulační proporc. ventil HAWE</t>
  </si>
  <si>
    <t>Ovládání výložníku proporcionální Ano</t>
  </si>
  <si>
    <t>Dálkové ovládání HBC - standard</t>
  </si>
  <si>
    <t>Vodní čerpadlo GRUNDFOS</t>
  </si>
  <si>
    <t>Tlak/dodávka 20 bar/120 l/min</t>
  </si>
  <si>
    <t>Vnitřní průměr potrubí 125 mm</t>
  </si>
  <si>
    <t>Délka koncové hadice 3 m</t>
  </si>
  <si>
    <t>Přední opěry – rozpětí X – 5,8 m</t>
  </si>
  <si>
    <t>Zadní opěry – rozpětí T – 2,74 m</t>
  </si>
  <si>
    <t>Maximální váha nástavby 13 000 kg</t>
  </si>
  <si>
    <t>Max. dodávka směsi 120 m3/h</t>
  </si>
  <si>
    <t>Regulace dodávky 20–120 m3/h</t>
  </si>
  <si>
    <t>Hlavní pracovní válec 230 x 1800 mm</t>
  </si>
  <si>
    <t>Hlav. prac. vál. provedení Tvrdochrom</t>
  </si>
  <si>
    <t>Počet zdvihů 23,5/min</t>
  </si>
  <si>
    <t>Tlak na straně táhla 69 bar</t>
  </si>
  <si>
    <t>Kapacita násypky 0,6 m3</t>
  </si>
  <si>
    <t>Mazací systém násypky Cent. mazání</t>
  </si>
  <si>
    <t>Rozměr S-trubice 200 x 180 mm</t>
  </si>
  <si>
    <t>Prac. tlak. hydrauliky 350 bar</t>
  </si>
  <si>
    <t>Hlavní čerpadlo hydrauliky KAWASAKI – K3V180S</t>
  </si>
  <si>
    <t>222261857R00</t>
  </si>
  <si>
    <t>Kotvení svorníkem</t>
  </si>
  <si>
    <t>31179106R</t>
  </si>
  <si>
    <t>Tyč závitová M10; l = 1 000 mm; mat. ocel 4,8 - DIN 975; povrch bez úpravy</t>
  </si>
  <si>
    <t>Kotvení vaznic : 11*0,545</t>
  </si>
  <si>
    <t>včetně:</t>
  </si>
  <si>
    <t/>
  </si>
  <si>
    <t>1.</t>
  </si>
  <si>
    <t>Mycí stůl nerez, zabudovaný dřez pro spulboy, 1900x650x900</t>
  </si>
  <si>
    <t>POL3_0</t>
  </si>
  <si>
    <t>2.</t>
  </si>
  <si>
    <t>Pracovní stůl nerez s policí, zadní a levý lem, 1600x650x900</t>
  </si>
  <si>
    <t>3.</t>
  </si>
  <si>
    <t>Pracovní stůl nerez, 2x zásuvka pod pracovní deskou, zadní a levý lem, police, 1600x650x900</t>
  </si>
  <si>
    <t>4.</t>
  </si>
  <si>
    <t>Mycí stůl, 2x vana 400x400mm, zadní lem, police, 2000x650x900</t>
  </si>
  <si>
    <t>5.</t>
  </si>
  <si>
    <t>Myčka nádobí nerez, do domácnosti, 600x600x850</t>
  </si>
  <si>
    <t>6.</t>
  </si>
  <si>
    <t>Nástěnná police nerez, 1500x300</t>
  </si>
  <si>
    <t>7.</t>
  </si>
  <si>
    <t>Pracovní stůl nerez, police, zadní lem, 1x zásuvka pod pracovní deskou, 1150x650x900</t>
  </si>
  <si>
    <t>8.</t>
  </si>
  <si>
    <t>Nástěnná police nerez, 780x300</t>
  </si>
  <si>
    <t>9.</t>
  </si>
  <si>
    <t>Indukční vařidlo vestavné, 4 plotýnky, automatické vypnutí, dětská pojistka, dotykové ovládání,, černé sklo, příkon 7kW, 230 i 400V, rozměry cca 590x520x44</t>
  </si>
  <si>
    <t>10.</t>
  </si>
  <si>
    <t>Odsavač par, nerezové provedení, komínkový, LED osvětlení, rozměry cca, 1020x750x450</t>
  </si>
  <si>
    <t>11.</t>
  </si>
  <si>
    <t>Pracovní stůl nerez, se zabudovanou indukční deskou, policí, zadní a pravý lem, 1500x650x900</t>
  </si>
  <si>
    <t>12.</t>
  </si>
  <si>
    <t>Chladící skříň bílá, 570L, ventilované chlazení, police GN2/1, zámek, 4 roštové police, příkon 95W, 777x745x1895</t>
  </si>
  <si>
    <t>13.</t>
  </si>
  <si>
    <t>Chladící skříň bílá, 350L, prosklené dveře, ventilované chlazení, LED osvětlení, 4 roštové police,, zámek, příkon 130W 600x585x1855</t>
  </si>
  <si>
    <t>721174042</t>
  </si>
  <si>
    <t>Potrubí kanalizační plastové systém HT DN 40, vč.montáže</t>
  </si>
  <si>
    <t>POL1_1</t>
  </si>
  <si>
    <t>721174043</t>
  </si>
  <si>
    <t>Potrubí kanalizační plastové systém HT DN 50, vč.montáže</t>
  </si>
  <si>
    <t>721174044</t>
  </si>
  <si>
    <t>Potrubí kanalizační plastové systém HT DN 75, vč.montáže</t>
  </si>
  <si>
    <t>721174045</t>
  </si>
  <si>
    <t>Potrubí kanalizační plastové systém HT DN 110, vč.montáže</t>
  </si>
  <si>
    <t>28611113</t>
  </si>
  <si>
    <t>Potrubí kanalizační plastové systém KG PVC SN4 DN 100</t>
  </si>
  <si>
    <t>28611126</t>
  </si>
  <si>
    <t>Potrubí kanalizační plastové systém KG PVC SN4 DN 125</t>
  </si>
  <si>
    <t>28611131</t>
  </si>
  <si>
    <t>Potrubí kanalizační plastové systém KG PVC SN4 DN 160</t>
  </si>
  <si>
    <t>87126120</t>
  </si>
  <si>
    <t>Montáž kanalizačního potrubí PVC SN4, DN100</t>
  </si>
  <si>
    <t>871273120</t>
  </si>
  <si>
    <t>Montáž kanalizačního potrubí PVC SN4, DN125</t>
  </si>
  <si>
    <t>871313120</t>
  </si>
  <si>
    <t>Montáž kanalizačního potrubí PVC SN4, DN160</t>
  </si>
  <si>
    <t>721194104</t>
  </si>
  <si>
    <t>Vyvedení a upevnění odpadních výpustek DN 40</t>
  </si>
  <si>
    <t>721194105</t>
  </si>
  <si>
    <t>Vyvedení a upevnění odpadních výpustek DN 50</t>
  </si>
  <si>
    <t>721194109</t>
  </si>
  <si>
    <t>Vyvedení a upevnění odpadních výpustek DN 110</t>
  </si>
  <si>
    <t>28615609</t>
  </si>
  <si>
    <t>Koleno HTB 40/45°</t>
  </si>
  <si>
    <t>28615610</t>
  </si>
  <si>
    <t>Koleno HTB 50/45°</t>
  </si>
  <si>
    <t>28615611</t>
  </si>
  <si>
    <t>Koleno HTB 70/45°</t>
  </si>
  <si>
    <t>28615612</t>
  </si>
  <si>
    <t>Koleno HTB 100/45°</t>
  </si>
  <si>
    <t>28615625</t>
  </si>
  <si>
    <t>Odbočka jednoduchá HTEA 100/100/45°</t>
  </si>
  <si>
    <t>28615552</t>
  </si>
  <si>
    <t>Odbočka jednoduchá HTEA 100/50/45°</t>
  </si>
  <si>
    <t>28615573</t>
  </si>
  <si>
    <t>Odbočka jednoduchá HTEA 100/75/87°</t>
  </si>
  <si>
    <t>28615551</t>
  </si>
  <si>
    <t>Odbočka jednoduchá HTEA 70/50/45°</t>
  </si>
  <si>
    <t>28615641</t>
  </si>
  <si>
    <t>Odbočka HTEK 110/110/75, 87°</t>
  </si>
  <si>
    <t>28615636</t>
  </si>
  <si>
    <t>Redukce HTR 75/50</t>
  </si>
  <si>
    <t>Redukce HTR 75/40</t>
  </si>
  <si>
    <t>R-položka</t>
  </si>
  <si>
    <t>POL12_0</t>
  </si>
  <si>
    <t>28615637</t>
  </si>
  <si>
    <t>Redukce HTR 100/70</t>
  </si>
  <si>
    <t>Redukce HTR 100/40</t>
  </si>
  <si>
    <t>28615603</t>
  </si>
  <si>
    <t>čisticí kus HTRE DN100</t>
  </si>
  <si>
    <t>28611361</t>
  </si>
  <si>
    <t>koleno kanalizace plastové KGB 45°/160, SN4</t>
  </si>
  <si>
    <t>28611356</t>
  </si>
  <si>
    <t>koleno kanalizace plastové KGB 45°/125, SN4</t>
  </si>
  <si>
    <t>28611351</t>
  </si>
  <si>
    <t>koleno kanalizace plastové KGB 45°/100, SN4</t>
  </si>
  <si>
    <t>28611504</t>
  </si>
  <si>
    <t>redukce kanalizace plastové KGR 160/100</t>
  </si>
  <si>
    <t>28611502</t>
  </si>
  <si>
    <t>redukce kanalizace plastové KGR 125/100</t>
  </si>
  <si>
    <t>28611912</t>
  </si>
  <si>
    <t>odbočka jednoduchá KGEA 45° 160/110, SN8</t>
  </si>
  <si>
    <t>28611392</t>
  </si>
  <si>
    <t>odbočka jednoduchá KGEA 45° 160/160, SN8</t>
  </si>
  <si>
    <t>28611914</t>
  </si>
  <si>
    <t>odbočka jednoduchá KGEA 45° 160/125, SN4</t>
  </si>
  <si>
    <t>28611389</t>
  </si>
  <si>
    <t>odbočka jednoduchá KGEA 45° 125/125, SN8</t>
  </si>
  <si>
    <t>28611388</t>
  </si>
  <si>
    <t>odbočka jednoduchá KGEA 45° 125/100, SN8</t>
  </si>
  <si>
    <t>877260310</t>
  </si>
  <si>
    <t>Montáž tvarovky koleno PVC nebo HT DN110</t>
  </si>
  <si>
    <t>877270310</t>
  </si>
  <si>
    <t>Montáž tvarovky koleno PVC nebo HT DN125</t>
  </si>
  <si>
    <t>877310310</t>
  </si>
  <si>
    <t>Montáž tvarovky koleno PVC nebo HT DN150</t>
  </si>
  <si>
    <t>877260320</t>
  </si>
  <si>
    <t>Montáž tvarovky odbočky PVC nebo HT DN100</t>
  </si>
  <si>
    <t>877270320</t>
  </si>
  <si>
    <t>Montáž tvarovky odbočky PVC nebo HT DN125</t>
  </si>
  <si>
    <t>877310320</t>
  </si>
  <si>
    <t>Montáž tvarovky odbočky PVC nebo HT DN150</t>
  </si>
  <si>
    <t>877260330</t>
  </si>
  <si>
    <t>Montáž tvarovky redukce PVC nebo HT DN100</t>
  </si>
  <si>
    <t>877270330</t>
  </si>
  <si>
    <t>Montáž tvarovky redukce PVC nebo HT DN125</t>
  </si>
  <si>
    <t>877310330</t>
  </si>
  <si>
    <t>Montáž tvarovky redukce PVC nebo HT DN150</t>
  </si>
  <si>
    <t>Montáž tvarovky čistící kus PVC nebo HT DN100</t>
  </si>
  <si>
    <t>POL12_1</t>
  </si>
  <si>
    <t>877215211</t>
  </si>
  <si>
    <t>Montáž tvarovek z tvrdého PVC-systém HT  jednoosé do DN 50</t>
  </si>
  <si>
    <t>877265211</t>
  </si>
  <si>
    <t>Montáž tvarovek z tvrdého PVC-systém HT  jednoosé do DN 100</t>
  </si>
  <si>
    <t>877265221</t>
  </si>
  <si>
    <t>Montáž tvarovek z tvrdého PVC-systém HT dvouosé do DN 100</t>
  </si>
  <si>
    <t>721273153</t>
  </si>
  <si>
    <t>Hlavice ventilační HL810 polypropylen PP DN 110</t>
  </si>
  <si>
    <t>721279153</t>
  </si>
  <si>
    <t>Montáž ventilačních hlavic</t>
  </si>
  <si>
    <t>721273245</t>
  </si>
  <si>
    <t>Přivzdušňovací ventil HL905-podomítková verze DN75</t>
  </si>
  <si>
    <t>721279126</t>
  </si>
  <si>
    <t>Montáž přivzdušňovacích ventilů</t>
  </si>
  <si>
    <t>HLEHL810</t>
  </si>
  <si>
    <t>Podlahová vpusť HL 80.1</t>
  </si>
  <si>
    <t>721211913</t>
  </si>
  <si>
    <t>montáž podlahových vpustí</t>
  </si>
  <si>
    <t>727112006</t>
  </si>
  <si>
    <t>Protipožární prostup potrubí PVC/HT 100, protipožární manžeta Hilti, bandáž + tmel Hilti, vč.montáže</t>
  </si>
  <si>
    <t>721290111</t>
  </si>
  <si>
    <t>Zkouška těsnosti potrubí kanalizace vodou do DN 125</t>
  </si>
  <si>
    <t>721290112</t>
  </si>
  <si>
    <t>Zkouška těsnosti potrubí kanalizace vodou od DN 150 do DN 200</t>
  </si>
  <si>
    <t>stavba</t>
  </si>
  <si>
    <t>Napojení potrubí KG PVC 150 do stávající splaškové jímky (detail napojení bude upřesněn po výkopu, bodu napojení v jímce)</t>
  </si>
  <si>
    <t>kpl.</t>
  </si>
  <si>
    <t>998721203</t>
  </si>
  <si>
    <t>Přesun hmot procentní pro vnitřní kanalizace v objektech v do 24 m</t>
  </si>
  <si>
    <t>1383,514</t>
  </si>
  <si>
    <t>28611354</t>
  </si>
  <si>
    <t>koleno kanalizace plastové KGB 15°/125, SN4</t>
  </si>
  <si>
    <t>28611355</t>
  </si>
  <si>
    <t>koleno kanalizace plastové KGB 30°/125, SN4</t>
  </si>
  <si>
    <t>28611506</t>
  </si>
  <si>
    <t>redukce kanalizace plastové KGR 160/125</t>
  </si>
  <si>
    <t>721242115</t>
  </si>
  <si>
    <t>Lapač střešních splaveninPP HL600N D110 s kul.kloubem</t>
  </si>
  <si>
    <t>721249115</t>
  </si>
  <si>
    <t>Montáž lapače střešních splavenin D110</t>
  </si>
  <si>
    <t>721211611</t>
  </si>
  <si>
    <t>Dvorní vpusť HL605</t>
  </si>
  <si>
    <t>721219621</t>
  </si>
  <si>
    <t>Montáž dvorních vpustí</t>
  </si>
  <si>
    <t>28661414</t>
  </si>
  <si>
    <t>Šachtové dno TEGRA 425 -DNO KG160 ,úhel 45°</t>
  </si>
  <si>
    <t>28661002</t>
  </si>
  <si>
    <t>Roura šachtová korugovaná bez hrdla DN425 (1,0 m)</t>
  </si>
  <si>
    <t>28661674</t>
  </si>
  <si>
    <t>Teleskopická roura 425 dl.375</t>
  </si>
  <si>
    <t>28661790</t>
  </si>
  <si>
    <t>Těsnění šachtové roury 425 odolné rop.látkám</t>
  </si>
  <si>
    <t>28659069</t>
  </si>
  <si>
    <t>Betonový roznašecí prstenec  425</t>
  </si>
  <si>
    <t>28661777</t>
  </si>
  <si>
    <t>Poklop šachtový litinový D400 do teleskopu, tř.zatížení B125, pro dopravu ,vozidla</t>
  </si>
  <si>
    <t>899104112</t>
  </si>
  <si>
    <t>Osazení litinového poklopu s rámem,D400</t>
  </si>
  <si>
    <t>Mont Tegra</t>
  </si>
  <si>
    <t>Montáž plastové revizní šachty TEGRA DN425</t>
  </si>
  <si>
    <t>28661412</t>
  </si>
  <si>
    <t>Šachtové dno  WAVIN BASIC 400 typ I-dno d160 , přímé</t>
  </si>
  <si>
    <t>28661003</t>
  </si>
  <si>
    <t>Poklop šachtový litinový D400 do teleskopu</t>
  </si>
  <si>
    <t>Montáž Basic</t>
  </si>
  <si>
    <t>Montáž plastové revizní šachty Wavin DN400</t>
  </si>
  <si>
    <t>Napojení potrubí KG PVC 125  a PVC 150 do stávající hlavní řád kanalizace obce  (detail napojení, bude upřesněn po výkopu bodu napojení )</t>
  </si>
  <si>
    <t>998721201</t>
  </si>
  <si>
    <t>Přesun hmot procentní pro kanalizace do 6 m</t>
  </si>
  <si>
    <t>767995111</t>
  </si>
  <si>
    <t>Montáž atypických zámečnických konstrukcí hmotnosti do 5 kg</t>
  </si>
  <si>
    <t>42390146</t>
  </si>
  <si>
    <t>Objímka dvoušroubová M 8 DN 48-53 , 6/4"</t>
  </si>
  <si>
    <t>42390147</t>
  </si>
  <si>
    <t>Objímka dvoušroubová M 8 DN 54-59 , 2""</t>
  </si>
  <si>
    <t>42390148</t>
  </si>
  <si>
    <t>Objímka dvoušroubová M 8 DN 60-64 , 2""</t>
  </si>
  <si>
    <t>42390150</t>
  </si>
  <si>
    <t>Objímka dvoušroubová M8/M10 DN 78-79 ,             2 1/2"</t>
  </si>
  <si>
    <t>42390154</t>
  </si>
  <si>
    <t>Objímka dvoušroubová M8/M10 DN 102-116 , 4"</t>
  </si>
  <si>
    <t>třmen kruhový ON 130625 DN 50</t>
  </si>
  <si>
    <t>42391507</t>
  </si>
  <si>
    <t>třmen kruhový ON 130625 DN 65</t>
  </si>
  <si>
    <t>42391509</t>
  </si>
  <si>
    <t>třmen kruhový ON 130625 DN 100</t>
  </si>
  <si>
    <t>31197002</t>
  </si>
  <si>
    <t>Závitová tyč M8 (50 -250mm)</t>
  </si>
  <si>
    <t>31271820</t>
  </si>
  <si>
    <t>Nosník 27/18x200</t>
  </si>
  <si>
    <t>31100830</t>
  </si>
  <si>
    <t>Sestava uchycení M8x30</t>
  </si>
  <si>
    <t>kpl</t>
  </si>
  <si>
    <t>31111017</t>
  </si>
  <si>
    <t>Spojovací matice M8</t>
  </si>
  <si>
    <t>953941621</t>
  </si>
  <si>
    <t>Osazení kovových výrobků /konzol ,nosník/závěs  do zdi/stropu-cihla vč.zazdění</t>
  </si>
  <si>
    <t>998767201</t>
  </si>
  <si>
    <t>Přesun hmot procentní pro zámečnické konstrukce v objektech v do 6 m</t>
  </si>
  <si>
    <t>58932312</t>
  </si>
  <si>
    <t>Podkladový beton  C12/15 pod šachtu</t>
  </si>
  <si>
    <t xml:space="preserve">"Šachta kanalizace RŠ1,RŠ2 " (0,5*0,5*0,1)x2 : </t>
  </si>
  <si>
    <t>0,05</t>
  </si>
  <si>
    <t>213311141</t>
  </si>
  <si>
    <t>Polštáře zhutněné pod základy ze štěrkopísku tříděného</t>
  </si>
  <si>
    <t>28377048</t>
  </si>
  <si>
    <t>izolace potrubí, trubice z pěnového polyetylénu Tubex pro DN25, 20x28mm, tl.20mm</t>
  </si>
  <si>
    <t>28377045</t>
  </si>
  <si>
    <t>izolace potrubí, trubice z pěnového polyetylénu Tubex pro DN20, 20x22mm, tl.20mm</t>
  </si>
  <si>
    <t>63154532</t>
  </si>
  <si>
    <t>Pouzdro Isover z kamenné vlny opatřená povrchovou úpravou s polepem hliníkovou fólií pro D32,, d35/tl.30mm</t>
  </si>
  <si>
    <t>713463131</t>
  </si>
  <si>
    <t>Montáž izolace tepelné potrubí 1x tl izolace trubice do 25 mm</t>
  </si>
  <si>
    <t>713463212</t>
  </si>
  <si>
    <t>Montáž izolace tepelné potrubí potrubními pouzdry s Al fólií D do 63 mm</t>
  </si>
  <si>
    <t>998713201</t>
  </si>
  <si>
    <t>Přesun hmot procentní pro izolace tepelné v objektech v do 6 m</t>
  </si>
  <si>
    <t>722174002</t>
  </si>
  <si>
    <t>Potrubí vodovodní plastové PPR svar polyfuze PN 16 D 20 x 2,8 mm vč.montáže</t>
  </si>
  <si>
    <t>722174003</t>
  </si>
  <si>
    <t>Potrubí vodovodní plastové PPR svar polyfuze PN 16 D 25 x 3,5 mm vč.montáže</t>
  </si>
  <si>
    <t>722174004</t>
  </si>
  <si>
    <t>Potrubí vodovodní plastové PPR svar polyfuze PN 16 D 32 x 4,4 mm vč.montáže</t>
  </si>
  <si>
    <t>28654002</t>
  </si>
  <si>
    <t>Koleno PPR 90°, dn20</t>
  </si>
  <si>
    <t>28654004</t>
  </si>
  <si>
    <t>Koleno PPR 90°, dn25</t>
  </si>
  <si>
    <t>28654006</t>
  </si>
  <si>
    <t>Koleno PPR 90°, dn32</t>
  </si>
  <si>
    <t>28654072</t>
  </si>
  <si>
    <t>T-KUS PPR dn20 jednoznačný</t>
  </si>
  <si>
    <t>28654074</t>
  </si>
  <si>
    <t>T-KUS PPR dn25 jednoznačný</t>
  </si>
  <si>
    <t>28654076</t>
  </si>
  <si>
    <t>T-KUS PPR dn32 jednoznačný</t>
  </si>
  <si>
    <t>28654197</t>
  </si>
  <si>
    <t>Redukce PPR 25/20</t>
  </si>
  <si>
    <t>28654199</t>
  </si>
  <si>
    <t>Redukce PPR 32/20</t>
  </si>
  <si>
    <t>28654201</t>
  </si>
  <si>
    <t>Redukce PPR 32/25</t>
  </si>
  <si>
    <t>722290226</t>
  </si>
  <si>
    <t>Zkouška těsnosti vodovodního potrubí</t>
  </si>
  <si>
    <t>722290234</t>
  </si>
  <si>
    <t>Proplach a dezinfekce vodovodního potrubí do DN 80</t>
  </si>
  <si>
    <t>998722203</t>
  </si>
  <si>
    <t>Přesun hmot procentní pro vnitřní vodovod v objektech v do 24 m</t>
  </si>
  <si>
    <t>734292715</t>
  </si>
  <si>
    <t>Kohout kulový přímý G 1" PN 42 do 185°C vnitřní závit (vč.izolace)</t>
  </si>
  <si>
    <t>734209115</t>
  </si>
  <si>
    <t>Montáž armatury závitové s dvěma závity do G 1</t>
  </si>
  <si>
    <t>31941937</t>
  </si>
  <si>
    <t>Šroubení přímé pozink DN32 ( 5/4")</t>
  </si>
  <si>
    <t>31941936</t>
  </si>
  <si>
    <t>Šroubení přímé pozink DN25 ( 1")</t>
  </si>
  <si>
    <t>28654299</t>
  </si>
  <si>
    <t>Přechodka PPR s vnějším kovovým závitem  D32x1"   vč.montáže</t>
  </si>
  <si>
    <t>28654298</t>
  </si>
  <si>
    <t>Přechodka PPR s vnějším kovovým závitem  D25x3/4"   vč.montáže</t>
  </si>
  <si>
    <t>727112001</t>
  </si>
  <si>
    <t>Protipožární prostup potrubí d25 PPR 25, protipožární manžeta Hilti, bandáž + tmel Hilti, vč.montáže</t>
  </si>
  <si>
    <t>871211141</t>
  </si>
  <si>
    <t>Montáž potrubí z PE100 SDR 11 otevřený výkop svařovaných na tupo D 32 x 3 mm</t>
  </si>
  <si>
    <t>28613110</t>
  </si>
  <si>
    <t>potrubí vodovodní PE100 PN16 SDR11 6 m, d32x3 mm</t>
  </si>
  <si>
    <t>877161101</t>
  </si>
  <si>
    <t>Montáž elektrospojek na potrubí z PE trub d 32</t>
  </si>
  <si>
    <t>28615972</t>
  </si>
  <si>
    <t>elektrospojka SDR 11, PE 100, PN 16 d 50</t>
  </si>
  <si>
    <t>877161112</t>
  </si>
  <si>
    <t>Montáž elektrokolen 90° na potrubí z PE trub d32</t>
  </si>
  <si>
    <t>28653052</t>
  </si>
  <si>
    <t>elektrokoleno 90°, PE 100, PN 16, d 32</t>
  </si>
  <si>
    <t>56230580</t>
  </si>
  <si>
    <t>Šachta plastová vodoměrová kruhová samonosná GEOVAK d 600mm, H 1300 mm (dodavatel VaK Hodonín)</t>
  </si>
  <si>
    <t>893811111</t>
  </si>
  <si>
    <t>Montáž , osazení vodoměrné šachtydo hl.1,3 m</t>
  </si>
  <si>
    <t>725112022</t>
  </si>
  <si>
    <t>Set Klozet závěsný (šířka 360 mm,hloubka 530mm,výška 340 mm) ,celý set s uzavřeným oplachovým, okruhem, horizontální odpad rámový podomítkový modul, systém  pro závěsné klozety se samostatným</t>
  </si>
  <si>
    <t>ocelovým rámem ,splachovací nádržkou protihluková sada vyrovnávací, splachovací tlačítko pro dvě splachování  plast matný chrom vč.sedátka</t>
  </si>
  <si>
    <t>725119125</t>
  </si>
  <si>
    <t>Montáž klozetových mís zavěšených na nosný rám,stěny, vč.podomítkového modulu</t>
  </si>
  <si>
    <t>725119131</t>
  </si>
  <si>
    <t>Montáž klozetových sedátek</t>
  </si>
  <si>
    <t>725112023</t>
  </si>
  <si>
    <t>Set Klozet závěsný prodloužený bezbariérový ( šířka 360mm, hlubka 700mm, výška sedáku 460mm). celý, set s uzavřeným oplachovým okruhem, rámový podomítkový modul WC systém se splachovací nádržkou ,</t>
  </si>
  <si>
    <t>montážní prvek 112cm , systém  pro závěsné klozety se samostatným ocelovým rámem , splachovací tlačítko pro dvě spláchnutí, vč.sedátka  pro toalety bez bariér</t>
  </si>
  <si>
    <t>64211005</t>
  </si>
  <si>
    <t>Umyvadlo keramické  55cm , 550x380x170mm vývod uprostřed</t>
  </si>
  <si>
    <t>725219101</t>
  </si>
  <si>
    <t>Montáž umyvadla</t>
  </si>
  <si>
    <t>55145690</t>
  </si>
  <si>
    <t>Baterie umyvadlová páková stojánková, vč.plastové odtokové soupravy s táhlem  G5/4",chrom</t>
  </si>
  <si>
    <t>84211023</t>
  </si>
  <si>
    <t>Umyvadlo keramické zdravotní bezbariérové, 550x550x170mm vývod uprostřed</t>
  </si>
  <si>
    <t>Baterie umyvadlová páková stojánková pro bezbariérové umyvadlo ,vč.plastové odtokové soupravy s, táhlem  G5/4"</t>
  </si>
  <si>
    <t>55161322</t>
  </si>
  <si>
    <t>Zápachová uzávěrka HL132 pro umyvadla DN 40, sifon, krycí růžice nebo CLICK-CLACK 5/4"</t>
  </si>
  <si>
    <t>725829131</t>
  </si>
  <si>
    <t>Montáž bateriií umyvadlových stojánkových</t>
  </si>
  <si>
    <t>725869101</t>
  </si>
  <si>
    <t>Montáž zápachových uzávěrek umyvadel</t>
  </si>
  <si>
    <t>64211034</t>
  </si>
  <si>
    <t>Kryt na sifon bílý</t>
  </si>
  <si>
    <t>725869218</t>
  </si>
  <si>
    <t>Montáž krytu sifonu umyvadel</t>
  </si>
  <si>
    <t>55147212</t>
  </si>
  <si>
    <t>Madlo u umyvadla svislé, délka 600mm, nerez</t>
  </si>
  <si>
    <t>725291674</t>
  </si>
  <si>
    <t>Montáž madla u umyvadla</t>
  </si>
  <si>
    <t>55147213</t>
  </si>
  <si>
    <t>Madlo u wc, sklopné, délka 813mm, nerez</t>
  </si>
  <si>
    <t>725291673</t>
  </si>
  <si>
    <t>Montáž madla u XC,sklopné</t>
  </si>
  <si>
    <t>64254341</t>
  </si>
  <si>
    <t>Keramický pisoár, rozměry  320x645mm, montážní rám pro pisoáry 112-130 cm, čidlo pro splachování, pisoárů,  uzavírací ventil přívodu vody.</t>
  </si>
  <si>
    <t>725129102</t>
  </si>
  <si>
    <t>Montáž pisoárů automatických vč.nosného rámu</t>
  </si>
  <si>
    <t>55231082</t>
  </si>
  <si>
    <t>Dřez vestavený s odkládací ploškou ( rozměr určen na stavbě dle typu linky)</t>
  </si>
  <si>
    <t>725319111</t>
  </si>
  <si>
    <t>Montáž dřezů ostatních typů</t>
  </si>
  <si>
    <t>Dvojdřez nerez vestavený ( rozměr určen na stavbě dle typu linky)</t>
  </si>
  <si>
    <t>725319112</t>
  </si>
  <si>
    <t>Montáž dřezů ostatních typů (dvojdřez)</t>
  </si>
  <si>
    <t>55143976</t>
  </si>
  <si>
    <t>Baterie dřezová páková nástěnná chrom, raménko 300mm</t>
  </si>
  <si>
    <t>55143977</t>
  </si>
  <si>
    <t>Baterie dřezová páková nástěnná chrom, raménko 210mm</t>
  </si>
  <si>
    <t>725829111</t>
  </si>
  <si>
    <t>Montáž dřezových baterií</t>
  </si>
  <si>
    <t>55161115</t>
  </si>
  <si>
    <t>Dřezová zápachová uzávěrka HL100G, DN40/50</t>
  </si>
  <si>
    <t>725869203</t>
  </si>
  <si>
    <t>Montáž zápachových dřezových uzávěrek jednodílných DN40/50</t>
  </si>
  <si>
    <t>725869213</t>
  </si>
  <si>
    <t>Montáž zápachových dřezových uzávěrek dvoudílných DN40/50</t>
  </si>
  <si>
    <t>64271101</t>
  </si>
  <si>
    <t>Výlevka keramická 36x52cm, závěsná, sklopná mřížka, vč.montážního rámu a podomítkového modulu s, otvory pro napojení vodovodní baterie</t>
  </si>
  <si>
    <t>725339111</t>
  </si>
  <si>
    <t>Montáž  výlevkových mís s montážním rámem</t>
  </si>
  <si>
    <t>Baterie vodovodní umvadlová pro výlevku s napojením na stěnu nebo podomítkový modul výlevky</t>
  </si>
  <si>
    <t>Montáž baterie (výlevka)</t>
  </si>
  <si>
    <t>HLE.HL406</t>
  </si>
  <si>
    <t>Zápachová uzávěrka podomítková HL406  DN 40/50 pro myčku /pračku</t>
  </si>
  <si>
    <t>721229111</t>
  </si>
  <si>
    <t>Montáž zápachových uzávěrek podomítkových do DN50</t>
  </si>
  <si>
    <t>Myčka</t>
  </si>
  <si>
    <t>Myčka vestavná pod dřez (typ určí investor)</t>
  </si>
  <si>
    <t>Montáž myčky vestavné pod dřez</t>
  </si>
  <si>
    <t>725813111</t>
  </si>
  <si>
    <t>ventil rohový G 1/2 (roháčka)</t>
  </si>
  <si>
    <t>55190005</t>
  </si>
  <si>
    <t>Připojovací hadička DN 15 - 80 cm</t>
  </si>
  <si>
    <t>725819401</t>
  </si>
  <si>
    <t>Montáž rohových ventilů s připojovací  hadičkou</t>
  </si>
  <si>
    <t>55431098</t>
  </si>
  <si>
    <t>Dávkovač mýdla nástěnný, nerez</t>
  </si>
  <si>
    <t>725291652</t>
  </si>
  <si>
    <t>Montáž dávkovače mýdla</t>
  </si>
  <si>
    <t>55779010</t>
  </si>
  <si>
    <t>Zrcadlo na desce tl.18mm, naklápěcí, podsvícené</t>
  </si>
  <si>
    <t>725291663</t>
  </si>
  <si>
    <t>Montáž naklápěcího zrcadla</t>
  </si>
  <si>
    <t>557790011</t>
  </si>
  <si>
    <t>Zrcadlo v obkladu 600/900mm, 900mm nad podlahou</t>
  </si>
  <si>
    <t>Montáž zrcadla do obkladu</t>
  </si>
  <si>
    <t>55779018</t>
  </si>
  <si>
    <t>Držák na toaletní papír, nerez</t>
  </si>
  <si>
    <t>Montáž držáku na papír</t>
  </si>
  <si>
    <t>55779014</t>
  </si>
  <si>
    <t>WC štětka, nerez</t>
  </si>
  <si>
    <t>55144040</t>
  </si>
  <si>
    <t>Nouzové SOS tlačítko s dlouhým provázkem</t>
  </si>
  <si>
    <t>725291680</t>
  </si>
  <si>
    <t>Montáž SOS tlačítka</t>
  </si>
  <si>
    <t>55779017</t>
  </si>
  <si>
    <t>Háček, nerez</t>
  </si>
  <si>
    <t>725291666</t>
  </si>
  <si>
    <t>Montáž háčku</t>
  </si>
  <si>
    <t>55431083</t>
  </si>
  <si>
    <t>Hygienický odpadkový koš 5l, nerez</t>
  </si>
  <si>
    <t>55431084</t>
  </si>
  <si>
    <t>Zásobník na papírové ručníky, nerez, uzamykatelný</t>
  </si>
  <si>
    <t>725291654</t>
  </si>
  <si>
    <t>Montáž zásobníku na papírové ručníky</t>
  </si>
  <si>
    <t>55431093</t>
  </si>
  <si>
    <t>Zásobník na hygienické sáčky, nerez</t>
  </si>
  <si>
    <t>725291653</t>
  </si>
  <si>
    <t>Montáž zásobníku na hygienické sáčky</t>
  </si>
  <si>
    <t>55231368</t>
  </si>
  <si>
    <t>Odpadkový koš na papírové ubrousky, otevřený, plast</t>
  </si>
  <si>
    <t>64294623</t>
  </si>
  <si>
    <t>Dělící příčka mezi pisoáry, bílá, 80/400/705mm</t>
  </si>
  <si>
    <t>725291650</t>
  </si>
  <si>
    <t>Montáž příčky mezi pisoáry</t>
  </si>
  <si>
    <t>998734201</t>
  </si>
  <si>
    <t>Přesun hmot procentní pro armatury v objektech v do 6 m</t>
  </si>
  <si>
    <t>42390142</t>
  </si>
  <si>
    <t>Objímka dvoušroubová M 8 DN 20-23 , 1/2""</t>
  </si>
  <si>
    <t>42390143</t>
  </si>
  <si>
    <t>Objímka dvoušroubová M 8 DN 25-30 , 1/2""</t>
  </si>
  <si>
    <t>42390144</t>
  </si>
  <si>
    <t>Objímka dvoušroubová M 8 DN 31-38 , 1""</t>
  </si>
  <si>
    <t>42391502</t>
  </si>
  <si>
    <t>třmen kruhový ON 130625 DN 20</t>
  </si>
  <si>
    <t>42391503</t>
  </si>
  <si>
    <t>třmen kruhový ON 130625 DN 25</t>
  </si>
  <si>
    <t>32271820</t>
  </si>
  <si>
    <t>Konzola 27/18x200</t>
  </si>
  <si>
    <t>783314101</t>
  </si>
  <si>
    <t>Základní jednonásobný syntetický nátěr zámečnických konstrukcí</t>
  </si>
  <si>
    <t>971033161</t>
  </si>
  <si>
    <t>Vrtání (vybourání) otvorů ve zdivu a stropu, otvor do DN60</t>
  </si>
  <si>
    <t>971033251</t>
  </si>
  <si>
    <t>Vrtání /bourání otvorů do zdivu a stropu dp plochy 0,0225m2, tl.450mm, (prům otvor DN 80-DN160)</t>
  </si>
  <si>
    <t>974031153</t>
  </si>
  <si>
    <t>Vysekání rýh ve zdivu cihelném hl do 100 mm š do 100 mm</t>
  </si>
  <si>
    <t>974031154</t>
  </si>
  <si>
    <t>Vysekání rýh ve zdivu cihelném hl do 100 mm š do 150 mm</t>
  </si>
  <si>
    <t>131251201</t>
  </si>
  <si>
    <t>Hloubení  zapažených jam strojně s urovnáním dna do předepsaného profilu a spádu  v hornině tř. I, sk.3, do 20m3</t>
  </si>
  <si>
    <t xml:space="preserve">"Vodoměrná šachta VŠ "  (1,0*1,0*)x1,5 : </t>
  </si>
  <si>
    <t>1,5</t>
  </si>
  <si>
    <t>132212331</t>
  </si>
  <si>
    <t>Hloubení  nezapažených rýh šířky přes 800 do 2000mm, ručně s urovnáním dna předepsaného profilu a, spádu  v hornině tř. I sk.3</t>
  </si>
  <si>
    <t xml:space="preserve">"Šachta RŠ1"  0,7*0,7*1,2 : </t>
  </si>
  <si>
    <t xml:space="preserve">"Šachta RŠ2"  0,7*0,7*1,2 : </t>
  </si>
  <si>
    <t xml:space="preserve">"Kanalizace venk. splašková " 15*0,8* ((1,1+1)/2) : </t>
  </si>
  <si>
    <t xml:space="preserve">"Kanalizace venk.dešťová " 58*0,8* ((1,1+1)/2) : </t>
  </si>
  <si>
    <t xml:space="preserve">"Vodovod " 3,2*0,6* 1,3 : </t>
  </si>
  <si>
    <t xml:space="preserve">"Kanalizace vnitř. splašková " 30*0,8* ((1,1+1)/2) : </t>
  </si>
  <si>
    <t>90,132</t>
  </si>
  <si>
    <t>134702449</t>
  </si>
  <si>
    <t>Příplatek za lepivost,k hloubení rýh š do 2000 mm</t>
  </si>
  <si>
    <t>161151103</t>
  </si>
  <si>
    <t>Svislé přemístění výkopku strojně z horniny tř.I sk.3 s vyprázdněním dopravná nádoby do dopravního, prostředku , vzdáenost 4-8m</t>
  </si>
  <si>
    <t xml:space="preserve">(1,5+90,132)/2 : </t>
  </si>
  <si>
    <t>45,816</t>
  </si>
  <si>
    <t>162251101</t>
  </si>
  <si>
    <t>Vodorovné přemístění výkopu a sypanin  na dopravním prostředku  s vyprázdněním  do vzdálenosti 20m,, z horniny tř,I,sk.3</t>
  </si>
  <si>
    <t xml:space="preserve">"Kanalizace venk. splašková " 15*0,8*0,45 : </t>
  </si>
  <si>
    <t xml:space="preserve">"Kanalizace venk.dešťová " 58*0,8*0,45 : </t>
  </si>
  <si>
    <t xml:space="preserve">"Vodovod " 3,2*0,6*0,45 : </t>
  </si>
  <si>
    <t xml:space="preserve">"Kanalizace vnitř. splašková " 30*0,8* 0,45 : </t>
  </si>
  <si>
    <t xml:space="preserve">"Vodoměrná šachta VŠ "  (1,5*1,5*)x1,8 : </t>
  </si>
  <si>
    <t>43,17</t>
  </si>
  <si>
    <t>174111101</t>
  </si>
  <si>
    <t>Zásyp jam, šachet rýh nebo kolem objektů sypaninou se zhutněním</t>
  </si>
  <si>
    <t xml:space="preserve">"Výkop"1,5+90,132 : </t>
  </si>
  <si>
    <t xml:space="preserve">"Odvoz" - 43,170 : </t>
  </si>
  <si>
    <t>48,462</t>
  </si>
  <si>
    <t>175151101</t>
  </si>
  <si>
    <t>Obsypání potrubí strojně bez prohození sypanina, uloženou do 3 m</t>
  </si>
  <si>
    <t>83,182</t>
  </si>
  <si>
    <t>58337303</t>
  </si>
  <si>
    <t>Kamenivo těžené /štěrkopísek frakce 0-8, 0/8</t>
  </si>
  <si>
    <t xml:space="preserve">83,182*1,7 : </t>
  </si>
  <si>
    <t>141,409</t>
  </si>
  <si>
    <t>58337344</t>
  </si>
  <si>
    <t>Štěrkopísek frakce 0-32, 0324</t>
  </si>
  <si>
    <t xml:space="preserve">"Kanalizace venk. splašková " 15*0,8*0,1 : </t>
  </si>
  <si>
    <t xml:space="preserve">"Kanalizace venk.dešťová " 58*0,8*0,1 : </t>
  </si>
  <si>
    <t xml:space="preserve">"Vodovod " 3,2*0,6*0,1 : </t>
  </si>
  <si>
    <t xml:space="preserve">"Kanalizace vnitř. splašková " 30*0,8* 0,1 : </t>
  </si>
  <si>
    <t xml:space="preserve">Celkem : </t>
  </si>
  <si>
    <t xml:space="preserve">"podsyp-pískové lože  "  10,16 x 1,7 : </t>
  </si>
  <si>
    <t>17,272</t>
  </si>
  <si>
    <t>PC-oplocení</t>
  </si>
  <si>
    <t>Oplocení výkopu</t>
  </si>
  <si>
    <t xml:space="preserve">"Kanalizace a přípojka vody  " : </t>
  </si>
  <si>
    <t>80</t>
  </si>
  <si>
    <t>171201231</t>
  </si>
  <si>
    <t>Poplatek za uložení odpadu na recyklační skládce (skládkovné)-odpad z výkopu venkovní kanalizace a, vody</t>
  </si>
  <si>
    <t xml:space="preserve">Kanalizace mimo komunikace, , šachty,vodovod (43,170)*1,8 : </t>
  </si>
  <si>
    <t>77,706</t>
  </si>
  <si>
    <t>997013501</t>
  </si>
  <si>
    <t>Odvoz vybouraných hmot na skládku nebo meziskládku do 1 km se složením</t>
  </si>
  <si>
    <t>997013509</t>
  </si>
  <si>
    <t>Příplatek k ceně odvozu odpadu za každý další započatý km přes 1 km</t>
  </si>
  <si>
    <t xml:space="preserve">20 km,  77,706 x 20 : </t>
  </si>
  <si>
    <t>1,554</t>
  </si>
  <si>
    <t>PC-zaměření</t>
  </si>
  <si>
    <t>Geodetické zaměření skutečného provedení</t>
  </si>
  <si>
    <t>PC-vytyčení</t>
  </si>
  <si>
    <t>Vytyčení inženýrských sítí (komplet)</t>
  </si>
  <si>
    <t>PC-doprav.značení</t>
  </si>
  <si>
    <t>Dopravní značení (komplet)</t>
  </si>
  <si>
    <t>171201211</t>
  </si>
  <si>
    <t>Poplatek za uložení stavebního odpadu   na skládce (skládkovné)-odpad sekání drážek a otvorů pro, potrubí v budově</t>
  </si>
  <si>
    <t xml:space="preserve">(15 x 0,15) *1,2     (1,5´=1200 kg/m3) : </t>
  </si>
  <si>
    <t>2,7</t>
  </si>
  <si>
    <t xml:space="preserve">20 km,  2,7 x 20 : </t>
  </si>
  <si>
    <t>54</t>
  </si>
  <si>
    <t>997013151</t>
  </si>
  <si>
    <t>Vnitrostaveništní doprava suti a vybouraných hmot pro budovy v do 15 m s omezením mechanizace</t>
  </si>
  <si>
    <t>63154531</t>
  </si>
  <si>
    <t>Pouzdro  z kamenné vlny opatřená povrchovou úpravou s polepem hliníkovou fólií pro D28, d28/tl.30mm, (tepelné čerpadlo´-vnitřní část)</t>
  </si>
  <si>
    <t>izolace potrubí, trubice z pěnového polyetylénu Tubex pro DN25, 20x28mm, tl.20mm (rozvod TV vody)</t>
  </si>
  <si>
    <t>Protherm</t>
  </si>
  <si>
    <t>izolace potrubí venkovního okruhu TČ ,potrubí  d28mm (dodávka TČ Protherm)</t>
  </si>
  <si>
    <t>733222304</t>
  </si>
  <si>
    <t>Potrubí Cu d22x1, vč.montáže</t>
  </si>
  <si>
    <t>733223304</t>
  </si>
  <si>
    <t>Potrubí Cu d28x1, vč.montáže</t>
  </si>
  <si>
    <t>55261574</t>
  </si>
  <si>
    <t>Tvarovka Cu koleno 90°, dn28</t>
  </si>
  <si>
    <t>55261643</t>
  </si>
  <si>
    <t>Tvarovka Cu T-kus d28/28, jednoznačná</t>
  </si>
  <si>
    <t>55261668</t>
  </si>
  <si>
    <t>Tvarovka Cu T-kus d28/22, redukovaná</t>
  </si>
  <si>
    <t>705529</t>
  </si>
  <si>
    <t>Připojovací šroubení  Cu 22 (Viega)</t>
  </si>
  <si>
    <t>611104</t>
  </si>
  <si>
    <t>Připojovací šroubení  Cu 28 (Viega)</t>
  </si>
  <si>
    <t>346607</t>
  </si>
  <si>
    <t>Redukce Cu28/22 (Viega)</t>
  </si>
  <si>
    <t>42692260</t>
  </si>
  <si>
    <t>Šroubení k čerpadlu Grundfos G1"</t>
  </si>
  <si>
    <t>733291101</t>
  </si>
  <si>
    <t>Zkouška těsnosti potrubí do Cu35</t>
  </si>
  <si>
    <t>722140113</t>
  </si>
  <si>
    <t>Potrubí z nerez oceli</t>
  </si>
  <si>
    <t>Proplach a dezinfekce vodovodního potrubí do DN 32</t>
  </si>
  <si>
    <t>Protipožární prostup potrubí d25 , protipožární manžeta Hilti, bandáž + tmel Hilti, vč.montáže</t>
  </si>
  <si>
    <t>Vrtání (vybourání) otvorů ve zdivu , otvor do DN60</t>
  </si>
  <si>
    <t>998733201</t>
  </si>
  <si>
    <t>Přesun hmot procentní pro rozvody potrubí v objektech v do 6 m</t>
  </si>
  <si>
    <t>D-171206-731-01</t>
  </si>
  <si>
    <t>Tepelné čerpadlo vzduch/voda Protherm Genia Air Set Split HA 10-5 OS , 13,9 kW,vč.silenbloků, (venkovní část)                                        Hydraulická věž Protherm HA 12-5 vč.ohřívače</t>
  </si>
  <si>
    <t>TV 188 litrůa elektroohřevu výměník 8,5 kW (vnitřní část)</t>
  </si>
  <si>
    <t>M-171206-731-02</t>
  </si>
  <si>
    <t>Montáž tepelného čerpadla Protherm</t>
  </si>
  <si>
    <t>M-171206-731-03</t>
  </si>
  <si>
    <t>Regulace ekvitermní tepelného čerpadla Protherm (MaR)-dodávka Protherm</t>
  </si>
  <si>
    <t>D-171206-731-04</t>
  </si>
  <si>
    <t>Akumulační nádrž Protherm VPS R100/1M, 100 litrů, dn650/H 1122 vč.izolace</t>
  </si>
  <si>
    <t>M-171206-731-05</t>
  </si>
  <si>
    <t>Montáž akumulační nádrže</t>
  </si>
  <si>
    <t>734295021</t>
  </si>
  <si>
    <t>Trojcestný ventil ESBE VRG131, dn20, G3/4", kv=4, vč.servopohonu Belimo</t>
  </si>
  <si>
    <t>734209123</t>
  </si>
  <si>
    <t>Montáž armatury závitové s třemi závity G1/2"</t>
  </si>
  <si>
    <t>42610590</t>
  </si>
  <si>
    <t>čerpadlo oběhové teplovodní ALPHA2 N  25-60   180</t>
  </si>
  <si>
    <t>732429212</t>
  </si>
  <si>
    <t>Montáž čerpadla oběhového do DN 25 do potrubí</t>
  </si>
  <si>
    <t>732331616</t>
  </si>
  <si>
    <t>Nádoba tlaková expanzní s membránou závitové připojeníReflex N,  PN 0,6 o objemu 50 litrů, 6bar (pro, UT)vč.montáže</t>
  </si>
  <si>
    <t>732331632</t>
  </si>
  <si>
    <t>Nádoba tlaková expanzní s membránou závitové připojení PN 0,6 o objemu 15 litrů, 6bar (pro, TV)vč.montáže</t>
  </si>
  <si>
    <t>M-171206-731-06</t>
  </si>
  <si>
    <t>Kabinový změkčovací filtr  Aquina SMKME-20BNT (rozměr 530/225/440mm) el.objemové řízení, G1"</t>
  </si>
  <si>
    <t>M-171206-731-07</t>
  </si>
  <si>
    <t>Montáž změkčovacího filtru Aquina</t>
  </si>
  <si>
    <t>TZ</t>
  </si>
  <si>
    <t>Topná zkouška</t>
  </si>
  <si>
    <t>hod</t>
  </si>
  <si>
    <t>Elektro</t>
  </si>
  <si>
    <t>Elektroinstalace technologického zařízení ( bez projektu části elektro) ,  230 V , dodávka,montáž</t>
  </si>
  <si>
    <t>998732201</t>
  </si>
  <si>
    <t>Přesun hmot procentní strojovna  do 6 m</t>
  </si>
  <si>
    <t>734209103</t>
  </si>
  <si>
    <t>Montáž armatury závitové s jedním závitem G 1/2</t>
  </si>
  <si>
    <t>734211120</t>
  </si>
  <si>
    <t>Automat.odvzdušňovací ventil IVAR 5020 DN 15</t>
  </si>
  <si>
    <t>734292713</t>
  </si>
  <si>
    <t>Kohout kulový přímý G 1/2" PN 42 do 185°C vnitřní závit</t>
  </si>
  <si>
    <t>734292714</t>
  </si>
  <si>
    <t>Kohout kulový přímý G 3/4" PN 42 do 185°C vnitřní závit</t>
  </si>
  <si>
    <t>Kohout kulový přímý G 1" PN 42 do 185°C vnitřní závit</t>
  </si>
  <si>
    <t>734291246.1</t>
  </si>
  <si>
    <t>Separační magnetický filtr 1"</t>
  </si>
  <si>
    <t>734291264</t>
  </si>
  <si>
    <t>Filtr závitový přímý G 1" PN 30 do 130°C s vnitřními závity</t>
  </si>
  <si>
    <t>734242412</t>
  </si>
  <si>
    <t>Klapka závitová zpětná G 1/2"</t>
  </si>
  <si>
    <t>734242413</t>
  </si>
  <si>
    <t>Klapka závitová zpětná G 3/4"</t>
  </si>
  <si>
    <t>734242414</t>
  </si>
  <si>
    <t>Klapka závitová zpětná G 1"</t>
  </si>
  <si>
    <t>10080003 ESBE</t>
  </si>
  <si>
    <t>Směšovací TRV ventil ESBE typ 30MR, G3/4"</t>
  </si>
  <si>
    <t>734251212</t>
  </si>
  <si>
    <t>Ventil pojistný závit. pro topení 3/4", 4 bar</t>
  </si>
  <si>
    <t>734251213</t>
  </si>
  <si>
    <t>Ventil pojistný závit. pro topení 1" , 4 bar</t>
  </si>
  <si>
    <t>734291123</t>
  </si>
  <si>
    <t>Kohout plnící a vypouštěcí G 1/2 PN 10 do 110°C závitový</t>
  </si>
  <si>
    <t>31941935</t>
  </si>
  <si>
    <t>Šroubení přímé s těsněním , G3/4", vnitřní závit</t>
  </si>
  <si>
    <t>Šroubení přímé s těsněním , G1", vnitřní závit</t>
  </si>
  <si>
    <t>734209113</t>
  </si>
  <si>
    <t>Montáž armatury závitové s dvěma závity G 1/2"</t>
  </si>
  <si>
    <t>734209114</t>
  </si>
  <si>
    <t>Montáž armatury závitové s dvěma závity G 3/4"</t>
  </si>
  <si>
    <t>Montáž armatury závitové s dvěma závity G 1"</t>
  </si>
  <si>
    <t>734411113</t>
  </si>
  <si>
    <t>Teploměr D80mm 0-120°C, vč.jímky(G1/2" stonek ), zadní napojení, vč.montáže</t>
  </si>
  <si>
    <t>734421101</t>
  </si>
  <si>
    <t>Tlakoměr 0-4 bar, vč.smyčky</t>
  </si>
  <si>
    <t>210230154</t>
  </si>
  <si>
    <t>Montáž tlakoměrů</t>
  </si>
  <si>
    <t>Uponor 1005478</t>
  </si>
  <si>
    <t>Tecto systémová deska s izolací ND 30-2, pro potrubí 14-17mm</t>
  </si>
  <si>
    <t>Uponor1009227</t>
  </si>
  <si>
    <t>Comfort Pipe PLUS PE-Xa potrubí 17x2, 6bar,kotouč 640 m</t>
  </si>
  <si>
    <t>Uponor1000080</t>
  </si>
  <si>
    <t>Obvodový dilatační pás 150x10mm,délka 50m (bal.200m)</t>
  </si>
  <si>
    <t>Uponor1000082</t>
  </si>
  <si>
    <t>Chránička na potrubí do 20mm</t>
  </si>
  <si>
    <t>Uponor1140840</t>
  </si>
  <si>
    <t>Vario M  nerezový rozdělovač s průtokoměrem , 9HK</t>
  </si>
  <si>
    <t>Uponor1059132</t>
  </si>
  <si>
    <t>Vario kulový ventil G1-G1 s těsněním</t>
  </si>
  <si>
    <t>pár</t>
  </si>
  <si>
    <t>Uponor1065286</t>
  </si>
  <si>
    <t>Vario svěrné šroubení PE-Xa 17x2,0/2,0-G3/4" Eurokonus</t>
  </si>
  <si>
    <t>Uponor1135491</t>
  </si>
  <si>
    <t>Plastový vodící oblouk pro potrubí 14-18mm</t>
  </si>
  <si>
    <t>Uponor1136218</t>
  </si>
  <si>
    <t>Vario skříň rozdělovače, na omítku   900x730x135mm, bílá</t>
  </si>
  <si>
    <t>Uponor1136226</t>
  </si>
  <si>
    <t>Vario zadní plech ke skříni na omítku OW, 900x730</t>
  </si>
  <si>
    <t>Uponor1093024</t>
  </si>
  <si>
    <t>Smatrix Wave Pulse řídicí jednotka X-265+regulátor R-208</t>
  </si>
  <si>
    <t>Uponor1141677</t>
  </si>
  <si>
    <t>Vario S/M/C termopohon, 24 V</t>
  </si>
  <si>
    <t>Uponor1144106</t>
  </si>
  <si>
    <t>Smatrix Wave Style termostat D+RH T-267</t>
  </si>
  <si>
    <t>Uponor1093133</t>
  </si>
  <si>
    <t>Smatrix Wave pulse rozšiřující modul M-262</t>
  </si>
  <si>
    <t>Montáž potrubí</t>
  </si>
  <si>
    <t>Montáž potrubí podlahového topení</t>
  </si>
  <si>
    <t>Montáž SD</t>
  </si>
  <si>
    <t>Montáž systémové desky podlahového topení</t>
  </si>
  <si>
    <t>Montáž rozvaděče</t>
  </si>
  <si>
    <t>Montáž rozvaděče HK pdl.topení a  vč.termopohonu</t>
  </si>
  <si>
    <t>Montáž MaR 1</t>
  </si>
  <si>
    <t>Montáž MaR - jednotky  Uponor Smatrtix</t>
  </si>
  <si>
    <t>Montáž MaR 2</t>
  </si>
  <si>
    <t>Montáž MaR  termostaty</t>
  </si>
  <si>
    <t>Uvedení podlahového topení do provozu</t>
  </si>
  <si>
    <t>733391101</t>
  </si>
  <si>
    <t>Zkouška těsnosti potrubíPE  16x2</t>
  </si>
  <si>
    <t>998734200</t>
  </si>
  <si>
    <t>Přesun strojního zařízení do výš.6m</t>
  </si>
  <si>
    <t>VODIC H07V-K 10 ZELENOZLUTY</t>
  </si>
  <si>
    <t>M</t>
  </si>
  <si>
    <t>KABEL CYKY-J 5x10</t>
  </si>
  <si>
    <t>KABEL CYKY-J 5x4</t>
  </si>
  <si>
    <t>VODIC H07V-K 25 ZELENOZLUTY</t>
  </si>
  <si>
    <t>KABEL 4x2xAWG23 FTP cat.6  LSOH</t>
  </si>
  <si>
    <t>FOLIE VYSTRAZNA CEZ 330MM 250</t>
  </si>
  <si>
    <t>7</t>
  </si>
  <si>
    <t>VODIC H07V-U 6 ZELENOZLUTY</t>
  </si>
  <si>
    <t>8</t>
  </si>
  <si>
    <t>KABEL CYKY-J 3x2,5</t>
  </si>
  <si>
    <t>KABEL CYKY-J 3x1,5</t>
  </si>
  <si>
    <t>10</t>
  </si>
  <si>
    <t>KABEL CYKY-O 3x1,5</t>
  </si>
  <si>
    <t>11</t>
  </si>
  <si>
    <t>KABEL CYKY-J 4x16</t>
  </si>
  <si>
    <t>12</t>
  </si>
  <si>
    <t>KABEL CYKY-J 5x2,5</t>
  </si>
  <si>
    <t>13</t>
  </si>
  <si>
    <t>KABEL CYKY-J 5x1,5</t>
  </si>
  <si>
    <t>14</t>
  </si>
  <si>
    <t>KABEL CYKY-J 4x25        KS</t>
  </si>
  <si>
    <t>KRABICE PRISTROJOVA KPR 68</t>
  </si>
  <si>
    <t>KS</t>
  </si>
  <si>
    <t>VICKO KRABICE V68 NA SROUBKY</t>
  </si>
  <si>
    <t>KABELOVA PRICHYTKA</t>
  </si>
  <si>
    <t>TRUBKA MONOFLEX 320N 1425</t>
  </si>
  <si>
    <t>HMOZDINKA 8/100MMZATLOUK. NH</t>
  </si>
  <si>
    <t>KRABICE UNIVERZALNI 1901 KU 68</t>
  </si>
  <si>
    <t>KRABICE ODBOCNA KO 125</t>
  </si>
  <si>
    <t>TRUBKA ZEMNI DN75</t>
  </si>
  <si>
    <t>KRABICE UNIVERZALNI 1902 KU 68</t>
  </si>
  <si>
    <t>SVORKA KRABICOVA 3X1-2,5MM</t>
  </si>
  <si>
    <t>OKO KABELOVE 25X10 KU-L</t>
  </si>
  <si>
    <t>PASEK CU 15X500MM K ZSA16</t>
  </si>
  <si>
    <t>KONCOVKA KAB. FMKZ4+ 6- 25</t>
  </si>
  <si>
    <t>PRICHYTKA VAZ. VPC 8/360</t>
  </si>
  <si>
    <t>SVORKOVNICE EPS 1 S KRYTEM</t>
  </si>
  <si>
    <t>SVORKA ZEMNICI BECOV  ZSA16</t>
  </si>
  <si>
    <t>OKO KABELOVE 10X8 KU-L</t>
  </si>
  <si>
    <t>OKO KABELOVE 16X10 KU-L</t>
  </si>
  <si>
    <t>OKO KABELOVE 16X8 KU-L</t>
  </si>
  <si>
    <t>Písek kopaný</t>
  </si>
  <si>
    <t>SKRIN ER222/NKP7P 80A CEZ</t>
  </si>
  <si>
    <t>Rozváděč RMS dle PD D.1.2.5-13</t>
  </si>
  <si>
    <t>JISTIC PL7-B40/3</t>
  </si>
  <si>
    <t>SVODIC CZ-275A</t>
  </si>
  <si>
    <t>ZDROJ SLZ01Y</t>
  </si>
  <si>
    <t>POJISTKA NOZOVA PN000 80A GG</t>
  </si>
  <si>
    <t>RELE MULTIFUNKCNI SMR-T SUPER</t>
  </si>
  <si>
    <t>JISTIC PL7-B32/3</t>
  </si>
  <si>
    <t>DOUTNAVKA ORIENTACNI MODRE SV</t>
  </si>
  <si>
    <t>RAMECEK 1NAS.PRO KANAL.ROZ. RE</t>
  </si>
  <si>
    <t>KRYT STMIVACE OTOC.BILA</t>
  </si>
  <si>
    <t>PRISTROJ SPIN.1/0+1/0 ZALUZIE</t>
  </si>
  <si>
    <t>ZASUVKA 1NAS. BEZS. S CLON. TA</t>
  </si>
  <si>
    <t>MODUL KONTROLNI S TLACITKEM</t>
  </si>
  <si>
    <t>TLACITKO SIGNALNI</t>
  </si>
  <si>
    <t>TRANSFORMATOR                *</t>
  </si>
  <si>
    <t>SPINAC STIS PRESSTO ZAPUS.B/B</t>
  </si>
  <si>
    <t>ZASUVKA HNEDA IP44          PR</t>
  </si>
  <si>
    <t>ZASUVKA BILA S PREP.OCHRANOU</t>
  </si>
  <si>
    <t>SPINAC C.5 BILA IP44</t>
  </si>
  <si>
    <t>SPINAC C.6 BILA IP44        TA</t>
  </si>
  <si>
    <t>ZASLEPKA BILA</t>
  </si>
  <si>
    <t>15</t>
  </si>
  <si>
    <t>RAMECEK 1NASOBNY BILA       TA</t>
  </si>
  <si>
    <t>16</t>
  </si>
  <si>
    <t>SPINAC C.1 BEZSROUBOVY</t>
  </si>
  <si>
    <t>17</t>
  </si>
  <si>
    <t>SPINAC C.5 BEZSROUBOVY</t>
  </si>
  <si>
    <t>18</t>
  </si>
  <si>
    <t>KOLEBKA ZALUZIE BILA</t>
  </si>
  <si>
    <t>19</t>
  </si>
  <si>
    <t>KOLEBKA JEDNOD. BILA        TA</t>
  </si>
  <si>
    <t>20</t>
  </si>
  <si>
    <t>KOLEBKA DELENA  BILA        TA</t>
  </si>
  <si>
    <t>21</t>
  </si>
  <si>
    <t>KOLEBKA S PRUZOREM BILA</t>
  </si>
  <si>
    <t>22</t>
  </si>
  <si>
    <t>ZASUVKA CLONKY BILA IP44</t>
  </si>
  <si>
    <t>23</t>
  </si>
  <si>
    <t>MODUL KONTROLNI S ALARMEM    *</t>
  </si>
  <si>
    <t>24</t>
  </si>
  <si>
    <t>SPINAC C.1/0 TAHOVE ALP.BILA *</t>
  </si>
  <si>
    <t>25</t>
  </si>
  <si>
    <t>ZASUVKA 416RS6 16A,5P.,415V</t>
  </si>
  <si>
    <t>26</t>
  </si>
  <si>
    <t>SPINAC C.6 BEZSROUBOVY</t>
  </si>
  <si>
    <t>27</t>
  </si>
  <si>
    <t>SPINAC C.7 BEZSROUBOVY</t>
  </si>
  <si>
    <t>28</t>
  </si>
  <si>
    <t>SPINAC C.1/0SO BEZSROUBOVY</t>
  </si>
  <si>
    <t>29</t>
  </si>
  <si>
    <t>Přístroj potenc. DALI výkon. pro tlač. spín. a otoč. ovl. (2</t>
  </si>
  <si>
    <t>Typ svítidla A1 - svítidlo LED přisazené kruhové Ř500, stmívatelné systémem DALI, 1x32W, ocelový, korpus, barvy bílé, opálový kryt, dekorativní pás, barvy šedé, IP54, IK10, 3670lm, 4000K, distribuce</t>
  </si>
  <si>
    <t>světla symetrická, CRI &gt;80, výstup světla přímí, rozměry Ř500 x 81 mm</t>
  </si>
  <si>
    <t>Typ svítidla I - svítidlo LED přisazené liniové, nestmívatelné, 1x40W, zdroj 1400mA, IP65, IK08,, 5500lm, 4000K, CRI 80-89, širokozářič &gt;80°, korpus plastový, barvy šedé, opálový kryt, distribuce</t>
  </si>
  <si>
    <t>světla symetrická, účinnost svítidla 138 lm/W, rozměry 1275 x 135 x 100 mm</t>
  </si>
  <si>
    <t>Typ svítidla H - venkovní dekorační LED řetěz, nestmívatelné, 15x1W, objímka E27, IP44, IK04, 750lm,, 2700K, třída I., délky 15,9 m, plastový korpus, barvy černé, vyzařovací úhel 220°, RA8</t>
  </si>
  <si>
    <t>Typ svítidla N1 - svítidlo nouzové LED přisazené 1x3W, 410lm, 1hod, IP65, autotest, svítící při, výpadku, včetně baterie Ni-Cd 3,6V, korpus plastový, barvy bílé, polykarbonátový kryt, třída ochrany</t>
  </si>
  <si>
    <t>II, rozměry 276 x 143 x 44 mm</t>
  </si>
  <si>
    <t>INFRASPINAC CELL-W 360 BILY</t>
  </si>
  <si>
    <t>Typ svítidla N3 - svítidlo nouzové LED přisazené s piktogramem nad hasícími prostředky 1x3W, 410lm,, 1hod, IP65, autotest, svítící při výpadku, včetně baterie Ni-Cd 3,6V, korpus plastový, barvy bílé,</t>
  </si>
  <si>
    <t>polykarbonátový kryt, třída ochrany II, rozměry 276 x 143 x 44 mm</t>
  </si>
  <si>
    <t>Typ svítidla N2 - svítidlo nouzové LED přisazené s piktogramem 1x3W, 410lm, 1hod, IP65, autotest,, svítící při výpadku, včetně baterie Ni-Cd 3,6V, korpus plastový, barvy bílé, polykarbonátový kryt,</t>
  </si>
  <si>
    <t>třída ochrany II, rozměry 276 x 143 x 44 mm</t>
  </si>
  <si>
    <t>Typ svítidla G - svítidlo LED přisazené liniové, nestmívatelné, 1x14W, IP54, 1120lm, 3000K, třída I., , korpus ocelový, barvy černé grafit, kryt plastový opálový, distribuce světla symetrická, účinnost</t>
  </si>
  <si>
    <t>svítidla 80 lm/W, rozměry 150 x 50 x 160 mm</t>
  </si>
  <si>
    <t>Typ svítidla B - svítidlo LED přisazené kruhové Ř400, nestmívatelné, 1x24W, ocelový korpus, barvy, bílé, opálový kryt, dekorativní pás, barvy šedé, IP54, IK10, 2740lm, 4000K, distribuce světla</t>
  </si>
  <si>
    <t>symetrická, CRI &gt;80, výstup světla přímí, rozměry Ř400 x 76 mm</t>
  </si>
  <si>
    <t>Typ svítidla A - svítidlo LED přisazené kruhové Ř500, nestmívatelné, 1x32W, ocelový korpus, barvy, bílé, opálový kryt, dekorativní pás, barvy šedé, IP54, IK10, 3670lm, 4000K, distribuce světla</t>
  </si>
  <si>
    <t>symetrická, CRI &gt;80, výstup světla přímí, rozměry Ř500 x 81 mm</t>
  </si>
  <si>
    <t>hliníkový rámeček, barvy šedé, rozměry 603 x 303 x 48 mm</t>
  </si>
  <si>
    <t>Ks</t>
  </si>
  <si>
    <t>Typ svítidla C - svítidlo LED přisazené liniové, nestmívatelné, 1x19W, korpus hliník, barvy bílé,, opálový kryt, IP40, 2900 lm, 4000 K, CRI 80-89, extrémní širokozářič &gt;80°, distribuce světla</t>
  </si>
  <si>
    <t>symetrické, výstup světla přímí, účinnost svítidla 153 lm/W, rozměry 757 x 35 x 58 mm</t>
  </si>
  <si>
    <t>Typ svítidla F - svítidlo LED přisazené liniové, nestmívatelné, 1x22W, zdroj 250mA, ocelový korpus,, barvy bílé, kryt lesklá mřížka, IP20, 3100lm, 4000K, CRI 80-89, širokozářič 41-80°, symetrická</t>
  </si>
  <si>
    <t>distribuce světla, výstup světla přímí, účinnost svítidla 141 lm/W, rozměry 1210 x 238 x 52 mm</t>
  </si>
  <si>
    <t>Typ svítidla E - svítidlo LED přisazené liniové, nestmívatelné, 1x26W, zdroj 500mA, hliníkový korpus, , barvy šedé, kryt strukturovaný plast, IP40, 2800lm, 4000K, CRI 80-89, širokozářič 41-80°,</t>
  </si>
  <si>
    <t>symetrická distribuce světla, výstup světla přímí, RA90, účinnost svítidla 108 lm/W, URG &lt;19, rozměry 596 x 296 x 15 mm</t>
  </si>
  <si>
    <t>Typ svítidla D - svítidlo LED přisazené kruhové Ř375, nestmívatelné, 1x27W, zdroj 700mA, 6x12 LED, 840, ocelový korpus, barvy bílé, opálový kryt, IP44, 3000lm, 4000K, distribuce světla symetrická,</t>
  </si>
  <si>
    <t>CRI 80-89, výstup světla přímí, účinnost svítidla 111 lm/W, rozměry Ř375 x 108</t>
  </si>
  <si>
    <t>požární ucpávka do 1dm2 dle PBŘ EI30</t>
  </si>
  <si>
    <t>Ventilátor O100mm s automatickou žaluzií a časovým doběhem o průtoku vzduchu 128m3/hod</t>
  </si>
  <si>
    <t>Větrací PVC mřížka se síťkou proti hmyzu a gravitační žaluzií s přírubou O100</t>
  </si>
  <si>
    <t>Ventilační trubku PVC O100 mm včetně uchycení po 1,0m</t>
  </si>
  <si>
    <t>DRAT FEZN 0,62KG/M D=10MM</t>
  </si>
  <si>
    <t>KG</t>
  </si>
  <si>
    <t>STITEK PVC BEZ OZNACENI</t>
  </si>
  <si>
    <t>DRZAK JIMACE NA KROV DJ4H</t>
  </si>
  <si>
    <t>UHELNIK OCHRANNY OU 1,7</t>
  </si>
  <si>
    <t>DRZAK UHELNIKU DOUA-25</t>
  </si>
  <si>
    <t>PODLOZKA GUMOVA K PB20</t>
  </si>
  <si>
    <t>DRAT FE-ZN+ PVC 10/13 0,62KG/</t>
  </si>
  <si>
    <t>TABULKA VYSTR. PLAST CZ</t>
  </si>
  <si>
    <t>JIMACI TYC JR 3.0M ALMGSI</t>
  </si>
  <si>
    <t>PODSTAVEC BETONOVY PB20</t>
  </si>
  <si>
    <t>PODSTAVEC BETONOVY PB20s</t>
  </si>
  <si>
    <t>PASEK FEZN 30X4MM  (0,95KG/M)</t>
  </si>
  <si>
    <t>SVORKA OKAPOVA SOA</t>
  </si>
  <si>
    <t>SVORKA PRIPOJOVACI SP</t>
  </si>
  <si>
    <t>SVORKA KRIZOVA SK</t>
  </si>
  <si>
    <t>DRAT ALMGSI 8MM MEKKY 7,4M/KG</t>
  </si>
  <si>
    <t>SVORKA JIMACI TYCE SJ1</t>
  </si>
  <si>
    <t>SVORKA SPOJOVACI SR2B</t>
  </si>
  <si>
    <t>PODPERA VEDENI PV 17  8/100</t>
  </si>
  <si>
    <t>PODPERA VEDENI PV 21D/100</t>
  </si>
  <si>
    <t>SVORKA ZKUSEBNI SZB LITINA</t>
  </si>
  <si>
    <t>SVORKA SPOJOVACI SR3A</t>
  </si>
  <si>
    <t>SVORKA SPOJOVACI SS</t>
  </si>
  <si>
    <t>LEPIDLO MONTAZNI UNIVER. 310M</t>
  </si>
  <si>
    <t>Asfaltový lak (ochrana zemních spojů)</t>
  </si>
  <si>
    <t>Benzin technický</t>
  </si>
  <si>
    <t>l</t>
  </si>
  <si>
    <t>Přesun hmot (vnitrostaveništní i mimostaveništní dopravu, přesuny hmot všech jednotlivých dílů, dilčích rozpočtů)</t>
  </si>
  <si>
    <t>Pomocné práce (vysekání kapes pro kotvicí šrouby vodítek a prostupů pro rozvody a jejich zazdění, nebo zabetonování ve zdech nebo stropech; osazení, zazdění nebo zabetonování konzol, podpěr, závěsů,</t>
  </si>
  <si>
    <t>pevných bodů a konstrukcí; podezdění nebo podbetonování armatur; zalití kotevních šroubů, podlití strojů bez omezení rozsahu a tloušťky podloží, podlévání vyrovnaných strojů nebo jiných zařízení betonem; zabetonování kotvicích rámů do betonových bloků; nastřelování upevňovacích prvků)</t>
  </si>
  <si>
    <t>Pomocný drobný materiál (drobný spojovací a kotvicí materiál, související doplňkový, podružný a, montážní materiál. Součástí jsou veškeré komponenty, upevňovací prvky, podpory apod.)</t>
  </si>
  <si>
    <t>Ukonč kabel konc Raych 1kV 502K033</t>
  </si>
  <si>
    <t>Montáž vypínačů nástěn 1-1pól regul</t>
  </si>
  <si>
    <t>Ukončení vodičů na svorkov 2,5 mm2</t>
  </si>
  <si>
    <t>Ukončení vodičů kabelov okem -25mm2</t>
  </si>
  <si>
    <t>Montáž vypínačů nástěn venk 1-1pól</t>
  </si>
  <si>
    <t>Montáž vypínačů zapuštěných 2-2pól</t>
  </si>
  <si>
    <t>Mont přepínač zapuštěn 5A-seriových</t>
  </si>
  <si>
    <t>Mont přepínačů nástěn venk 5-sériov</t>
  </si>
  <si>
    <t>Montáž vypínačů zapuštěných 1-1pól</t>
  </si>
  <si>
    <t>Mont kabel Cu-1kV pevně sk.1 -1,6kg</t>
  </si>
  <si>
    <t>Montáž kabel sděl pevně sk.18-0,4kg</t>
  </si>
  <si>
    <t>Mont kabel Cu-1kV pevně sk.1 -0,6kg</t>
  </si>
  <si>
    <t>Mont kabel Cu-1kV pevně sk.1 -1,0kg</t>
  </si>
  <si>
    <t>Svazkováni vodičů</t>
  </si>
  <si>
    <t>Příplatek za zatahování kabelů-8kg</t>
  </si>
  <si>
    <t>Příplatek za zatahování kabelů-10kg</t>
  </si>
  <si>
    <t>Příplat za zatahování kabelů-0,75kg</t>
  </si>
  <si>
    <t>Příplatek za zatahování kabelů-2kg</t>
  </si>
  <si>
    <t>Mont přepínač zapuštěn 6-střídavých</t>
  </si>
  <si>
    <t>Montáž jističů 3pólových nn do 63 A</t>
  </si>
  <si>
    <t>Montáž jistič 3pól nn-63A ve skříni</t>
  </si>
  <si>
    <t>Montáž pojist patron nožových</t>
  </si>
  <si>
    <t>Montáž bleskojistek do 25 kV 10 kA</t>
  </si>
  <si>
    <t>mtz ovladac monp</t>
  </si>
  <si>
    <t>nater zem pasku 1slozk 1kryci pruhy</t>
  </si>
  <si>
    <t>mtz. požární ucpávky do 1dm2</t>
  </si>
  <si>
    <t>30</t>
  </si>
  <si>
    <t>mtz translatoru ul11</t>
  </si>
  <si>
    <t>31</t>
  </si>
  <si>
    <t>mtz svit zariv pru str pris 2zdkryt</t>
  </si>
  <si>
    <t>32</t>
  </si>
  <si>
    <t>Mont spínačů s dálk ovlad 1kontakt</t>
  </si>
  <si>
    <t>33</t>
  </si>
  <si>
    <t>Mont spínačů s dálk ovlad 2kontakt</t>
  </si>
  <si>
    <t>34</t>
  </si>
  <si>
    <t>Mont přepínač zapuštěn 7-křížových</t>
  </si>
  <si>
    <t>35</t>
  </si>
  <si>
    <t>Montáž spínač 3pól nástěn obyč -16A</t>
  </si>
  <si>
    <t>36</t>
  </si>
  <si>
    <t>Mont zásuvek domov vestav 1P zdířka</t>
  </si>
  <si>
    <t>37</t>
  </si>
  <si>
    <t>Mont zásuv dom krab ven 2P+Z 2zapoj</t>
  </si>
  <si>
    <t>38</t>
  </si>
  <si>
    <t>Montáž zásuvek průmysl 3P+Z CZ 164.</t>
  </si>
  <si>
    <t>39</t>
  </si>
  <si>
    <t>Mont zásuv domov zapušt 2P+Z 2zapoj</t>
  </si>
  <si>
    <t>40</t>
  </si>
  <si>
    <t>Mont zásuvek domov krabic venk 2P+Z</t>
  </si>
  <si>
    <t>41</t>
  </si>
  <si>
    <t>Montáž svorkovnic řad vodič-2,5 mm2</t>
  </si>
  <si>
    <t>42</t>
  </si>
  <si>
    <t>Montáž svorkovnic ochranných 6236-3</t>
  </si>
  <si>
    <t>43</t>
  </si>
  <si>
    <t>Montáž rozváděč sestav do 300 kg</t>
  </si>
  <si>
    <t>44</t>
  </si>
  <si>
    <t>Montáž pilířů skříní PRIS 2,6, ERP</t>
  </si>
  <si>
    <t>45</t>
  </si>
  <si>
    <t>Montáž tabulek pro přístr šroubov</t>
  </si>
  <si>
    <t>46</t>
  </si>
  <si>
    <t>Montáž krabic instal zapušť PH kruh</t>
  </si>
  <si>
    <t>47</t>
  </si>
  <si>
    <t>Montáž krabic instal zapušť PH 4hr</t>
  </si>
  <si>
    <t>48</t>
  </si>
  <si>
    <t>Montáž trub inst PH oheb pevně p23</t>
  </si>
  <si>
    <t>49</t>
  </si>
  <si>
    <t>Montáž trub ochran PH tuh volně-p40</t>
  </si>
  <si>
    <t>50</t>
  </si>
  <si>
    <t>Spolupráce s revizním technikem</t>
  </si>
  <si>
    <t>soub</t>
  </si>
  <si>
    <t>51</t>
  </si>
  <si>
    <t>Zabezpečení pracoviště</t>
  </si>
  <si>
    <t>52</t>
  </si>
  <si>
    <t>Zapojení přístrojů a zařízení</t>
  </si>
  <si>
    <t>53</t>
  </si>
  <si>
    <t>Revize, zkoušky, dílčí revize</t>
  </si>
  <si>
    <t>Oprava proj. dokumentace dle skut.stavu dle vyhl. 131/2024 S</t>
  </si>
  <si>
    <t>55</t>
  </si>
  <si>
    <t>Geodetické zaměření</t>
  </si>
  <si>
    <t>OPN</t>
  </si>
  <si>
    <t>POL13_0</t>
  </si>
  <si>
    <t>56</t>
  </si>
  <si>
    <t>Vytýčení sítí</t>
  </si>
  <si>
    <t>57</t>
  </si>
  <si>
    <t>Pomocné lešení, plošina po celou dobu stavby</t>
  </si>
  <si>
    <t>58</t>
  </si>
  <si>
    <t>Montážní stroje a mechanismy</t>
  </si>
  <si>
    <t>59</t>
  </si>
  <si>
    <t>Montáž krabic přístr zapušť PH kruh</t>
  </si>
  <si>
    <t>60</t>
  </si>
  <si>
    <t>Mont hromosvod svor potrub Bernard</t>
  </si>
  <si>
    <t>Montáž hromosvod úhel,trub do zdiva</t>
  </si>
  <si>
    <t>Montáž hromosvod svorek se 2 šrouby</t>
  </si>
  <si>
    <t>Montáž hromosvod svorek se 3 šrouby</t>
  </si>
  <si>
    <t>Montáž hromosvod ochranných lišt</t>
  </si>
  <si>
    <t>65</t>
  </si>
  <si>
    <t>Mont vodičů Cu-1kV pevně sk.1-0,4kg</t>
  </si>
  <si>
    <t>66</t>
  </si>
  <si>
    <t>Mont kabel Cu-1kV pevně sk.1 -0,4kg</t>
  </si>
  <si>
    <t>67</t>
  </si>
  <si>
    <t>Montáž hromosvod štítku označ svodu</t>
  </si>
  <si>
    <t>68</t>
  </si>
  <si>
    <t>Montáž jímacích tyči na stojan</t>
  </si>
  <si>
    <t>69</t>
  </si>
  <si>
    <t>Otevření krabic panc víčkem 2šrouby</t>
  </si>
  <si>
    <t>70</t>
  </si>
  <si>
    <t>Montáž příchytek kabel-p40 mm</t>
  </si>
  <si>
    <t>71</t>
  </si>
  <si>
    <t>Otevření krabic vičkem na závit</t>
  </si>
  <si>
    <t>72</t>
  </si>
  <si>
    <t>Otevření krabic vičkem na 4 šrouby</t>
  </si>
  <si>
    <t>73</t>
  </si>
  <si>
    <t>Montáž příchytek kabel-p54 mm</t>
  </si>
  <si>
    <t>74</t>
  </si>
  <si>
    <t>Mont hromosvod drát s podpěr do -p10mm</t>
  </si>
  <si>
    <t>75</t>
  </si>
  <si>
    <t>Mont hromosvod drát bez podp nad  -p10mm-</t>
  </si>
  <si>
    <t>76</t>
  </si>
  <si>
    <t>Mont uzem pásku FeZn v zemi městě</t>
  </si>
  <si>
    <t>77</t>
  </si>
  <si>
    <t>Mont uzem drátu-p10mm v zemi městě</t>
  </si>
  <si>
    <t>79</t>
  </si>
  <si>
    <t>Utěsnění kabelu zátkou s lepidlem</t>
  </si>
  <si>
    <t>Bourání otv zdi cih 0,09m2, tl.45cm</t>
  </si>
  <si>
    <t>Sekání kapes zdi cih.krabic 7x7x5</t>
  </si>
  <si>
    <t>Bourání otv zdi cih 0,02m2, tl.45cm</t>
  </si>
  <si>
    <t>Bourání otv zdi cih 0,09m2, tl.15cm</t>
  </si>
  <si>
    <t>Sekání kapes zdi cih.krabic 10x10x8</t>
  </si>
  <si>
    <t>Sekání rýh zdi cih hl.3 cm š.3 cm</t>
  </si>
  <si>
    <t>Sekání rýh zdi cih hl.5 cm š.5 cm</t>
  </si>
  <si>
    <t>Sekání kapes zdi cih.krabic15x15x10</t>
  </si>
  <si>
    <t>Sekání kapes zdi cih.pro rozváděč</t>
  </si>
  <si>
    <t>Ulož sypaníny do násypu zhut tř.3-4</t>
  </si>
  <si>
    <t>Zásyp rýh ručně š.35cm,hl.80cm,tř.3</t>
  </si>
  <si>
    <t>Jámy základů skříní přístrojov tř.3</t>
  </si>
  <si>
    <t>Rýhy ručně š.35 cm, hl.80 cm, tř.3</t>
  </si>
  <si>
    <t>Provizor úprava terénu se zhut tř.1</t>
  </si>
  <si>
    <t>Osazení hmoždinek stěn cihel d.8 mm</t>
  </si>
  <si>
    <t>Bourání otv zdi cih 0,02m2, tl.15cm</t>
  </si>
  <si>
    <t>Osaz trub plast do rýhy+obsyp 10 cm</t>
  </si>
  <si>
    <t>Lože pískové tl.10 cm, š.do 65 cm</t>
  </si>
  <si>
    <t>Demontáž stávajících rozvodů, stávající kabeláže, koncových prvků - svítidel, zásuvek, spínačů,, rozváděčů, kabelového úložného systému, ochrany před bleskem</t>
  </si>
  <si>
    <t>multimediálním kabelem HDMI2.1 s optický fiberem 10m</t>
  </si>
  <si>
    <t>Optický detektor kouře s automatickou resetací, NO/NC výstup</t>
  </si>
  <si>
    <t>Kapacita 24 Ah, nominální napětí 12 Vss, hmotnost 9,1 kg</t>
  </si>
  <si>
    <t>Plastová nízká propojovací krabice pro povrchovou montáž</t>
  </si>
  <si>
    <t>Čtyř drátový plastový polarizovaný magnetický kontakt se sabotážní smyčkou</t>
  </si>
  <si>
    <t>Ústředna PZTS</t>
  </si>
  <si>
    <t>Ovládací a programovací LCD klávesnice</t>
  </si>
  <si>
    <t>PIR detektor</t>
  </si>
  <si>
    <t>MASKA 2-NASOBNA</t>
  </si>
  <si>
    <t>KONEKTOR CAT.6 STINEN.</t>
  </si>
  <si>
    <t>ZASUVKA DATOVA BILA         TA</t>
  </si>
  <si>
    <t>Kryt zásuvky komunikační přímé (pro HDMI, USB, VGA, USB nabíjení)</t>
  </si>
  <si>
    <t>Zásuvka komunikační přímá HDMI</t>
  </si>
  <si>
    <t>TRUBKA MONOFLEX 320N 1450</t>
  </si>
  <si>
    <t>TRUBKA MONOFLEX 320N 1440</t>
  </si>
  <si>
    <t>KRABICE ROZVODNA KT 250/1</t>
  </si>
  <si>
    <t>19"vyvazovací panel 1U 5x plastová úchytka</t>
  </si>
  <si>
    <t>Záslepka 1U</t>
  </si>
  <si>
    <t>Napájecí panel ACAR 5x 230 V, 50 Hz s přepěťovou ochranou</t>
  </si>
  <si>
    <t>Patch Panel 24 port FTP Cat.6 1U</t>
  </si>
  <si>
    <t>19" nástěnný dvoudílný rozvaděč 18U/600/600</t>
  </si>
  <si>
    <t>Polička pevná s perforací 1U/350mm, černá</t>
  </si>
  <si>
    <t>Montáž kabel sdělov volně do 1,0 kg</t>
  </si>
  <si>
    <t>Montáž zásuvek domov vestav 2P</t>
  </si>
  <si>
    <t>Ukončení kabelů zaklop letov 10x1,5</t>
  </si>
  <si>
    <t>Montáž rozvodek zapuštěných KT 250</t>
  </si>
  <si>
    <t>Montáž trub inst PH oheb pevně p36</t>
  </si>
  <si>
    <t>Montáž trub inst PH oheb pevně p48</t>
  </si>
  <si>
    <t>Montáž ovládací klávesnice</t>
  </si>
  <si>
    <t>Montáž rozvodné krabice RKZ</t>
  </si>
  <si>
    <t>Montáž PIR detektoru</t>
  </si>
  <si>
    <t>Montáž ústředny sběrnicové vč. zapojení kabelů</t>
  </si>
  <si>
    <t>Zpracování  a příprava programu</t>
  </si>
  <si>
    <t>Programování ústředny</t>
  </si>
  <si>
    <t>Montáž ovládacího panelu</t>
  </si>
  <si>
    <t>Závěr.oživení,funkční odzkouš.EZS v rozsahu 1 ústř.</t>
  </si>
  <si>
    <t>Montáž bat. přen. 12 V 50 Ah</t>
  </si>
  <si>
    <t>Montáž magnetického kontaktu</t>
  </si>
  <si>
    <t>Montáž přídržného magnetu</t>
  </si>
  <si>
    <t>Kontrola funkce detektoru, kontaktu</t>
  </si>
  <si>
    <t>Měření RJ 45 UTP, FTP</t>
  </si>
  <si>
    <t>Instalace panelu 1 - 2 U včetně upevnění modulů</t>
  </si>
  <si>
    <t>Upevnění zařízení k vedení vodičů</t>
  </si>
  <si>
    <t>Upevnění police do rozvaděče</t>
  </si>
  <si>
    <t>zásuvka s modulem Cat.6 - 2x RJ45  FTP</t>
  </si>
  <si>
    <t>ukončení kab. 4páry FTP na bloku cat.6</t>
  </si>
  <si>
    <t>Montáž nátěnného rozvaděče</t>
  </si>
  <si>
    <t>zhotovení kabelového štítku</t>
  </si>
  <si>
    <t>Zhotovení štítku na výstupní modul</t>
  </si>
  <si>
    <t>Zhotovení štítku na  panel</t>
  </si>
  <si>
    <t>Montáž panelu krycího 1U - 3U</t>
  </si>
  <si>
    <t>Uzemnění datového rozvaděče</t>
  </si>
  <si>
    <t>Upevnění bloku napájení   230V</t>
  </si>
  <si>
    <t>Sekání kapes zdi bet.zař.0,1m2 15cm</t>
  </si>
  <si>
    <t>Osaz trub plast do otvoru zdi 15cm</t>
  </si>
  <si>
    <t>VN01</t>
  </si>
  <si>
    <t>Pojištění</t>
  </si>
  <si>
    <t>VN02</t>
  </si>
  <si>
    <t>Vybudování zařízení staveniště</t>
  </si>
  <si>
    <t>VN03</t>
  </si>
  <si>
    <t>Provoz zařízení staveniště</t>
  </si>
  <si>
    <t>VN04</t>
  </si>
  <si>
    <t>Odstranění zařízení staveniště</t>
  </si>
  <si>
    <t>VN05</t>
  </si>
  <si>
    <t>Koordinační činnost</t>
  </si>
  <si>
    <t>VN06</t>
  </si>
  <si>
    <t>Předání a převzetí díla</t>
  </si>
  <si>
    <t>VN07</t>
  </si>
  <si>
    <t>Dokumentace skutečného provedení</t>
  </si>
  <si>
    <t>VN08</t>
  </si>
  <si>
    <t>Fotodokumentace v průběhu stavby</t>
  </si>
  <si>
    <t>VN09</t>
  </si>
  <si>
    <t>Bezpečnostní a hygienická opatření na staveništi</t>
  </si>
  <si>
    <t>soubot</t>
  </si>
  <si>
    <t>VN10</t>
  </si>
  <si>
    <t>Kompletační činnost zhotovitele</t>
  </si>
  <si>
    <t>Dodání a kompletace potřebných prohlášení, certifikátů a dokladů nutných ke kolaudaci</t>
  </si>
  <si>
    <t>VN11</t>
  </si>
  <si>
    <t>Odvoz a likvidace obalových materiálů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</si>
</sst>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6" fillId="0" borderId="18"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9" fillId="0" borderId="0" xfId="0" applyNumberFormat="1" applyFont="1" applyAlignment="1">
      <alignment wrapText="1"/>
    </xf>
    <xf numFmtId="0" fontId="17" fillId="0" borderId="0" xfId="0" applyNumberFormat="1" applyFont="1" applyBorder="1" applyAlignment="1">
      <alignment vertical="top" wrapText="1"/>
    </xf>
    <xf numFmtId="0" fontId="17" fillId="0" borderId="18"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0" fontId="17" fillId="0" borderId="18"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6" fillId="4" borderId="0" xfId="0" applyNumberFormat="1" applyFont="1" applyFill="1" applyBorder="1" applyAlignment="1" applyProtection="1">
      <alignment vertical="top" shrinkToFit="1"/>
      <protection locked="0"/>
    </xf>
    <xf numFmtId="0" fontId="16" fillId="0" borderId="0" xfId="0" applyNumberFormat="1" applyFont="1" applyBorder="1" applyAlignment="1">
      <alignment vertical="top" wrapText="1"/>
    </xf>
    <xf numFmtId="49" fontId="16"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5T7mqiAV/4bUZMqAxUPqqouaEfMQbQX6QXgVKbOm9qfQZopwoHuI4gbXRzy0WP+CTNDeN9NrsqfUMxVnVVtczw==" saltValue="SRtpYKPYka/YDrRb/nhYSw=="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E86-36F5-4916-AE30-196B5D99CDCD}">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63</v>
      </c>
      <c r="C3" s="199" t="s">
        <v>64</v>
      </c>
      <c r="D3" s="197"/>
      <c r="E3" s="197"/>
      <c r="F3" s="197"/>
      <c r="G3" s="198"/>
      <c r="AC3" s="174" t="s">
        <v>240</v>
      </c>
      <c r="AG3" t="s">
        <v>241</v>
      </c>
    </row>
    <row r="4" spans="1:60" ht="24.95" customHeight="1" x14ac:dyDescent="0.2">
      <c r="A4" s="200" t="s">
        <v>9</v>
      </c>
      <c r="B4" s="201" t="s">
        <v>65</v>
      </c>
      <c r="C4" s="202" t="s">
        <v>66</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174</v>
      </c>
      <c r="C8" s="251" t="s">
        <v>175</v>
      </c>
      <c r="D8" s="228"/>
      <c r="E8" s="229"/>
      <c r="F8" s="230"/>
      <c r="G8" s="230">
        <f>SUMIF(AG9:AG35,"&lt;&gt;NOR",G9:G35)</f>
        <v>0</v>
      </c>
      <c r="H8" s="230"/>
      <c r="I8" s="230">
        <f>SUM(I9:I35)</f>
        <v>0</v>
      </c>
      <c r="J8" s="230"/>
      <c r="K8" s="230">
        <f>SUM(K9:K35)</f>
        <v>0</v>
      </c>
      <c r="L8" s="230"/>
      <c r="M8" s="230">
        <f>SUM(M9:M35)</f>
        <v>0</v>
      </c>
      <c r="N8" s="229"/>
      <c r="O8" s="229">
        <f>SUM(O9:O35)</f>
        <v>0</v>
      </c>
      <c r="P8" s="229"/>
      <c r="Q8" s="229">
        <f>SUM(Q9:Q35)</f>
        <v>0</v>
      </c>
      <c r="R8" s="230"/>
      <c r="S8" s="230"/>
      <c r="T8" s="231"/>
      <c r="U8" s="225"/>
      <c r="V8" s="225">
        <f>SUM(V9:V35)</f>
        <v>0</v>
      </c>
      <c r="W8" s="225"/>
      <c r="X8" s="225"/>
      <c r="Y8" s="225"/>
      <c r="AG8" t="s">
        <v>266</v>
      </c>
    </row>
    <row r="9" spans="1:60" ht="22.5" outlineLevel="1" x14ac:dyDescent="0.2">
      <c r="A9" s="241">
        <v>1</v>
      </c>
      <c r="B9" s="242" t="s">
        <v>2124</v>
      </c>
      <c r="C9" s="254" t="s">
        <v>2125</v>
      </c>
      <c r="D9" s="243" t="s">
        <v>374</v>
      </c>
      <c r="E9" s="244">
        <v>46</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876</v>
      </c>
      <c r="Y9" s="221" t="s">
        <v>274</v>
      </c>
      <c r="Z9" s="210"/>
      <c r="AA9" s="210"/>
      <c r="AB9" s="210"/>
      <c r="AC9" s="210"/>
      <c r="AD9" s="210"/>
      <c r="AE9" s="210"/>
      <c r="AF9" s="210"/>
      <c r="AG9" s="210" t="s">
        <v>1608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1" x14ac:dyDescent="0.2">
      <c r="A10" s="241">
        <v>2</v>
      </c>
      <c r="B10" s="242" t="s">
        <v>1833</v>
      </c>
      <c r="C10" s="254" t="s">
        <v>2126</v>
      </c>
      <c r="D10" s="243" t="s">
        <v>374</v>
      </c>
      <c r="E10" s="244">
        <v>6</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876</v>
      </c>
      <c r="Y10" s="221" t="s">
        <v>274</v>
      </c>
      <c r="Z10" s="210"/>
      <c r="AA10" s="210"/>
      <c r="AB10" s="210"/>
      <c r="AC10" s="210"/>
      <c r="AD10" s="210"/>
      <c r="AE10" s="210"/>
      <c r="AF10" s="210"/>
      <c r="AG10" s="210" t="s">
        <v>1608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2127</v>
      </c>
      <c r="C11" s="254" t="s">
        <v>2128</v>
      </c>
      <c r="D11" s="243" t="s">
        <v>374</v>
      </c>
      <c r="E11" s="244">
        <v>5</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876</v>
      </c>
      <c r="Y11" s="221" t="s">
        <v>274</v>
      </c>
      <c r="Z11" s="210"/>
      <c r="AA11" s="210"/>
      <c r="AB11" s="210"/>
      <c r="AC11" s="210"/>
      <c r="AD11" s="210"/>
      <c r="AE11" s="210"/>
      <c r="AF11" s="210"/>
      <c r="AG11" s="210" t="s">
        <v>1608</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1839</v>
      </c>
      <c r="C12" s="254" t="s">
        <v>1840</v>
      </c>
      <c r="D12" s="243" t="s">
        <v>374</v>
      </c>
      <c r="E12" s="244">
        <v>11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1635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1841</v>
      </c>
      <c r="C13" s="254" t="s">
        <v>1842</v>
      </c>
      <c r="D13" s="243" t="s">
        <v>374</v>
      </c>
      <c r="E13" s="244">
        <v>46</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273</v>
      </c>
      <c r="Y13" s="221" t="s">
        <v>274</v>
      </c>
      <c r="Z13" s="210"/>
      <c r="AA13" s="210"/>
      <c r="AB13" s="210"/>
      <c r="AC13" s="210"/>
      <c r="AD13" s="210"/>
      <c r="AE13" s="210"/>
      <c r="AF13" s="210"/>
      <c r="AG13" s="210" t="s">
        <v>1635</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2129</v>
      </c>
      <c r="C14" s="254" t="s">
        <v>2130</v>
      </c>
      <c r="D14" s="243" t="s">
        <v>374</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2131</v>
      </c>
      <c r="C15" s="254" t="s">
        <v>2132</v>
      </c>
      <c r="D15" s="243" t="s">
        <v>374</v>
      </c>
      <c r="E15" s="244">
        <v>46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273</v>
      </c>
      <c r="Y15" s="221" t="s">
        <v>274</v>
      </c>
      <c r="Z15" s="210"/>
      <c r="AA15" s="210"/>
      <c r="AB15" s="210"/>
      <c r="AC15" s="210"/>
      <c r="AD15" s="210"/>
      <c r="AE15" s="210"/>
      <c r="AF15" s="210"/>
      <c r="AG15" s="210" t="s">
        <v>1635</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2133</v>
      </c>
      <c r="C16" s="254" t="s">
        <v>2134</v>
      </c>
      <c r="D16" s="243" t="s">
        <v>378</v>
      </c>
      <c r="E16" s="244">
        <v>16</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273</v>
      </c>
      <c r="Y16" s="221" t="s">
        <v>274</v>
      </c>
      <c r="Z16" s="210"/>
      <c r="AA16" s="210"/>
      <c r="AB16" s="210"/>
      <c r="AC16" s="210"/>
      <c r="AD16" s="210"/>
      <c r="AE16" s="210"/>
      <c r="AF16" s="210"/>
      <c r="AG16" s="210" t="s">
        <v>1635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2135</v>
      </c>
      <c r="C17" s="254" t="s">
        <v>2136</v>
      </c>
      <c r="D17" s="243" t="s">
        <v>378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273</v>
      </c>
      <c r="Y17" s="221" t="s">
        <v>274</v>
      </c>
      <c r="Z17" s="210"/>
      <c r="AA17" s="210"/>
      <c r="AB17" s="210"/>
      <c r="AC17" s="210"/>
      <c r="AD17" s="210"/>
      <c r="AE17" s="210"/>
      <c r="AF17" s="210"/>
      <c r="AG17" s="210" t="s">
        <v>1635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2137</v>
      </c>
      <c r="C18" s="254" t="s">
        <v>2138</v>
      </c>
      <c r="D18" s="243" t="s">
        <v>378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273</v>
      </c>
      <c r="Y18" s="221" t="s">
        <v>274</v>
      </c>
      <c r="Z18" s="210"/>
      <c r="AA18" s="210"/>
      <c r="AB18" s="210"/>
      <c r="AC18" s="210"/>
      <c r="AD18" s="210"/>
      <c r="AE18" s="210"/>
      <c r="AF18" s="210"/>
      <c r="AG18" s="210" t="s">
        <v>1635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2139</v>
      </c>
      <c r="C19" s="254" t="s">
        <v>2140</v>
      </c>
      <c r="D19" s="243" t="s">
        <v>378</v>
      </c>
      <c r="E19" s="244">
        <v>3</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544</v>
      </c>
      <c r="T19" s="247" t="s">
        <v>545</v>
      </c>
      <c r="U19" s="221">
        <v>0</v>
      </c>
      <c r="V19" s="221">
        <f>ROUND(E19*U19,2)</f>
        <v>0</v>
      </c>
      <c r="W19" s="221"/>
      <c r="X19" s="221" t="s">
        <v>876</v>
      </c>
      <c r="Y19" s="221" t="s">
        <v>274</v>
      </c>
      <c r="Z19" s="210"/>
      <c r="AA19" s="210"/>
      <c r="AB19" s="210"/>
      <c r="AC19" s="210"/>
      <c r="AD19" s="210"/>
      <c r="AE19" s="210"/>
      <c r="AF19" s="210"/>
      <c r="AG19" s="210" t="s">
        <v>1608</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2141</v>
      </c>
      <c r="C20" s="254" t="s">
        <v>2142</v>
      </c>
      <c r="D20" s="243" t="s">
        <v>378</v>
      </c>
      <c r="E20" s="244">
        <v>2</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876</v>
      </c>
      <c r="Y20" s="221" t="s">
        <v>274</v>
      </c>
      <c r="Z20" s="210"/>
      <c r="AA20" s="210"/>
      <c r="AB20" s="210"/>
      <c r="AC20" s="210"/>
      <c r="AD20" s="210"/>
      <c r="AE20" s="210"/>
      <c r="AF20" s="210"/>
      <c r="AG20" s="210" t="s">
        <v>1608</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2143</v>
      </c>
      <c r="C21" s="254" t="s">
        <v>2144</v>
      </c>
      <c r="D21" s="243" t="s">
        <v>378</v>
      </c>
      <c r="E21" s="244">
        <v>2</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876</v>
      </c>
      <c r="Y21" s="221" t="s">
        <v>274</v>
      </c>
      <c r="Z21" s="210"/>
      <c r="AA21" s="210"/>
      <c r="AB21" s="210"/>
      <c r="AC21" s="210"/>
      <c r="AD21" s="210"/>
      <c r="AE21" s="210"/>
      <c r="AF21" s="210"/>
      <c r="AG21" s="210" t="s">
        <v>1608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2145</v>
      </c>
      <c r="C22" s="254" t="s">
        <v>2146</v>
      </c>
      <c r="D22" s="243" t="s">
        <v>378</v>
      </c>
      <c r="E22" s="244">
        <v>2</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273</v>
      </c>
      <c r="Y22" s="221" t="s">
        <v>274</v>
      </c>
      <c r="Z22" s="210"/>
      <c r="AA22" s="210"/>
      <c r="AB22" s="210"/>
      <c r="AC22" s="210"/>
      <c r="AD22" s="210"/>
      <c r="AE22" s="210"/>
      <c r="AF22" s="210"/>
      <c r="AG22" s="210" t="s">
        <v>1635</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2147</v>
      </c>
      <c r="C23" s="254" t="s">
        <v>2148</v>
      </c>
      <c r="D23" s="243" t="s">
        <v>374</v>
      </c>
      <c r="E23" s="244">
        <v>47</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544</v>
      </c>
      <c r="T23" s="247" t="s">
        <v>545</v>
      </c>
      <c r="U23" s="221">
        <v>0</v>
      </c>
      <c r="V23" s="221">
        <f>ROUND(E23*U23,2)</f>
        <v>0</v>
      </c>
      <c r="W23" s="221"/>
      <c r="X23" s="221" t="s">
        <v>273</v>
      </c>
      <c r="Y23" s="221" t="s">
        <v>274</v>
      </c>
      <c r="Z23" s="210"/>
      <c r="AA23" s="210"/>
      <c r="AB23" s="210"/>
      <c r="AC23" s="210"/>
      <c r="AD23" s="210"/>
      <c r="AE23" s="210"/>
      <c r="AF23" s="210"/>
      <c r="AG23" s="210" t="s">
        <v>1635</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2149</v>
      </c>
      <c r="C24" s="254" t="s">
        <v>2150</v>
      </c>
      <c r="D24" s="243" t="s">
        <v>374</v>
      </c>
      <c r="E24" s="244">
        <v>3</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273</v>
      </c>
      <c r="Y24" s="221" t="s">
        <v>274</v>
      </c>
      <c r="Z24" s="210"/>
      <c r="AA24" s="210"/>
      <c r="AB24" s="210"/>
      <c r="AC24" s="210"/>
      <c r="AD24" s="210"/>
      <c r="AE24" s="210"/>
      <c r="AF24" s="210"/>
      <c r="AG24" s="210" t="s">
        <v>1635</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1845</v>
      </c>
      <c r="C25" s="254" t="s">
        <v>1846</v>
      </c>
      <c r="D25" s="243" t="s">
        <v>374</v>
      </c>
      <c r="E25" s="244">
        <v>3</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273</v>
      </c>
      <c r="Y25" s="221" t="s">
        <v>274</v>
      </c>
      <c r="Z25" s="210"/>
      <c r="AA25" s="210"/>
      <c r="AB25" s="210"/>
      <c r="AC25" s="210"/>
      <c r="AD25" s="210"/>
      <c r="AE25" s="210"/>
      <c r="AF25" s="210"/>
      <c r="AG25" s="210" t="s">
        <v>1635</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1847</v>
      </c>
      <c r="C26" s="254" t="s">
        <v>1848</v>
      </c>
      <c r="D26" s="243" t="s">
        <v>374</v>
      </c>
      <c r="E26" s="244">
        <v>6</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544</v>
      </c>
      <c r="T26" s="247" t="s">
        <v>545</v>
      </c>
      <c r="U26" s="221">
        <v>0</v>
      </c>
      <c r="V26" s="221">
        <f>ROUND(E26*U26,2)</f>
        <v>0</v>
      </c>
      <c r="W26" s="221"/>
      <c r="X26" s="221" t="s">
        <v>273</v>
      </c>
      <c r="Y26" s="221" t="s">
        <v>274</v>
      </c>
      <c r="Z26" s="210"/>
      <c r="AA26" s="210"/>
      <c r="AB26" s="210"/>
      <c r="AC26" s="210"/>
      <c r="AD26" s="210"/>
      <c r="AE26" s="210"/>
      <c r="AF26" s="210"/>
      <c r="AG26" s="210" t="s">
        <v>1635</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1851</v>
      </c>
      <c r="C27" s="254" t="s">
        <v>1852</v>
      </c>
      <c r="D27" s="243" t="s">
        <v>1023</v>
      </c>
      <c r="E27" s="244">
        <v>6</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273</v>
      </c>
      <c r="Y27" s="221" t="s">
        <v>274</v>
      </c>
      <c r="Z27" s="210"/>
      <c r="AA27" s="210"/>
      <c r="AB27" s="210"/>
      <c r="AC27" s="210"/>
      <c r="AD27" s="210"/>
      <c r="AE27" s="210"/>
      <c r="AF27" s="210"/>
      <c r="AG27" s="210" t="s">
        <v>1635</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1853</v>
      </c>
      <c r="C28" s="254" t="s">
        <v>1854</v>
      </c>
      <c r="D28" s="243" t="s">
        <v>1023</v>
      </c>
      <c r="E28" s="244">
        <v>18</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273</v>
      </c>
      <c r="Y28" s="221" t="s">
        <v>274</v>
      </c>
      <c r="Z28" s="210"/>
      <c r="AA28" s="210"/>
      <c r="AB28" s="210"/>
      <c r="AC28" s="210"/>
      <c r="AD28" s="210"/>
      <c r="AE28" s="210"/>
      <c r="AF28" s="210"/>
      <c r="AG28" s="210" t="s">
        <v>1635</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1859</v>
      </c>
      <c r="C29" s="254" t="s">
        <v>1860</v>
      </c>
      <c r="D29" s="243" t="s">
        <v>1023</v>
      </c>
      <c r="E29" s="244">
        <v>2</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273</v>
      </c>
      <c r="Y29" s="221" t="s">
        <v>274</v>
      </c>
      <c r="Z29" s="210"/>
      <c r="AA29" s="210"/>
      <c r="AB29" s="210"/>
      <c r="AC29" s="210"/>
      <c r="AD29" s="210"/>
      <c r="AE29" s="210"/>
      <c r="AF29" s="210"/>
      <c r="AG29" s="210" t="s">
        <v>1635</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1863</v>
      </c>
      <c r="C30" s="254" t="s">
        <v>1864</v>
      </c>
      <c r="D30" s="243" t="s">
        <v>1023</v>
      </c>
      <c r="E30" s="244">
        <v>4</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273</v>
      </c>
      <c r="Y30" s="221" t="s">
        <v>274</v>
      </c>
      <c r="Z30" s="210"/>
      <c r="AA30" s="210"/>
      <c r="AB30" s="210"/>
      <c r="AC30" s="210"/>
      <c r="AD30" s="210"/>
      <c r="AE30" s="210"/>
      <c r="AF30" s="210"/>
      <c r="AG30" s="210" t="s">
        <v>1635</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1869</v>
      </c>
      <c r="C31" s="254" t="s">
        <v>1870</v>
      </c>
      <c r="D31" s="243" t="s">
        <v>374</v>
      </c>
      <c r="E31" s="244">
        <v>9</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544</v>
      </c>
      <c r="T31" s="247" t="s">
        <v>545</v>
      </c>
      <c r="U31" s="221">
        <v>0</v>
      </c>
      <c r="V31" s="221">
        <f>ROUND(E31*U31,2)</f>
        <v>0</v>
      </c>
      <c r="W31" s="221"/>
      <c r="X31" s="221" t="s">
        <v>273</v>
      </c>
      <c r="Y31" s="221" t="s">
        <v>274</v>
      </c>
      <c r="Z31" s="210"/>
      <c r="AA31" s="210"/>
      <c r="AB31" s="210"/>
      <c r="AC31" s="210"/>
      <c r="AD31" s="210"/>
      <c r="AE31" s="210"/>
      <c r="AF31" s="210"/>
      <c r="AG31" s="210" t="s">
        <v>1635</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1871</v>
      </c>
      <c r="C32" s="254" t="s">
        <v>2151</v>
      </c>
      <c r="D32" s="243" t="s">
        <v>374</v>
      </c>
      <c r="E32" s="244">
        <v>9</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544</v>
      </c>
      <c r="T32" s="247" t="s">
        <v>545</v>
      </c>
      <c r="U32" s="221">
        <v>0</v>
      </c>
      <c r="V32" s="221">
        <f>ROUND(E32*U32,2)</f>
        <v>0</v>
      </c>
      <c r="W32" s="221"/>
      <c r="X32" s="221" t="s">
        <v>273</v>
      </c>
      <c r="Y32" s="221" t="s">
        <v>274</v>
      </c>
      <c r="Z32" s="210"/>
      <c r="AA32" s="210"/>
      <c r="AB32" s="210"/>
      <c r="AC32" s="210"/>
      <c r="AD32" s="210"/>
      <c r="AE32" s="210"/>
      <c r="AF32" s="210"/>
      <c r="AG32" s="210" t="s">
        <v>1635</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ht="22.5" outlineLevel="1" x14ac:dyDescent="0.2">
      <c r="A33" s="241">
        <v>25</v>
      </c>
      <c r="B33" s="242" t="s">
        <v>1887</v>
      </c>
      <c r="C33" s="254" t="s">
        <v>2152</v>
      </c>
      <c r="D33" s="243" t="s">
        <v>1023</v>
      </c>
      <c r="E33" s="244">
        <v>7</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544</v>
      </c>
      <c r="T33" s="247" t="s">
        <v>545</v>
      </c>
      <c r="U33" s="221">
        <v>0</v>
      </c>
      <c r="V33" s="221">
        <f>ROUND(E33*U33,2)</f>
        <v>0</v>
      </c>
      <c r="W33" s="221"/>
      <c r="X33" s="221" t="s">
        <v>273</v>
      </c>
      <c r="Y33" s="221" t="s">
        <v>274</v>
      </c>
      <c r="Z33" s="210"/>
      <c r="AA33" s="210"/>
      <c r="AB33" s="210"/>
      <c r="AC33" s="210"/>
      <c r="AD33" s="210"/>
      <c r="AE33" s="210"/>
      <c r="AF33" s="210"/>
      <c r="AG33" s="210" t="s">
        <v>1635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2040</v>
      </c>
      <c r="C34" s="254" t="s">
        <v>2153</v>
      </c>
      <c r="D34" s="243" t="s">
        <v>378</v>
      </c>
      <c r="E34" s="244">
        <v>8</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544</v>
      </c>
      <c r="T34" s="247" t="s">
        <v>545</v>
      </c>
      <c r="U34" s="221">
        <v>0</v>
      </c>
      <c r="V34" s="221">
        <f>ROUND(E34*U34,2)</f>
        <v>0</v>
      </c>
      <c r="W34" s="221"/>
      <c r="X34" s="221" t="s">
        <v>273</v>
      </c>
      <c r="Y34" s="221" t="s">
        <v>274</v>
      </c>
      <c r="Z34" s="210"/>
      <c r="AA34" s="210"/>
      <c r="AB34" s="210"/>
      <c r="AC34" s="210"/>
      <c r="AD34" s="210"/>
      <c r="AE34" s="210"/>
      <c r="AF34" s="210"/>
      <c r="AG34" s="210" t="s">
        <v>1635</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2154</v>
      </c>
      <c r="C35" s="254" t="s">
        <v>2155</v>
      </c>
      <c r="D35" s="243" t="s">
        <v>0</v>
      </c>
      <c r="E35" s="244">
        <v>1001.6949</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544</v>
      </c>
      <c r="T35" s="247" t="s">
        <v>545</v>
      </c>
      <c r="U35" s="221">
        <v>0</v>
      </c>
      <c r="V35" s="221">
        <f>ROUND(E35*U35,2)</f>
        <v>0</v>
      </c>
      <c r="W35" s="221"/>
      <c r="X35" s="221" t="s">
        <v>273</v>
      </c>
      <c r="Y35" s="221" t="s">
        <v>274</v>
      </c>
      <c r="Z35" s="210"/>
      <c r="AA35" s="210"/>
      <c r="AB35" s="210"/>
      <c r="AC35" s="210"/>
      <c r="AD35" s="210"/>
      <c r="AE35" s="210"/>
      <c r="AF35" s="210"/>
      <c r="AG35" s="210" t="s">
        <v>1635</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x14ac:dyDescent="0.2">
      <c r="A36" s="226" t="s">
        <v>265</v>
      </c>
      <c r="B36" s="227" t="s">
        <v>178</v>
      </c>
      <c r="C36" s="251" t="s">
        <v>179</v>
      </c>
      <c r="D36" s="228"/>
      <c r="E36" s="229"/>
      <c r="F36" s="230"/>
      <c r="G36" s="230">
        <f>SUMIF(AG37:AG49,"&lt;&gt;NOR",G37:G49)</f>
        <v>0</v>
      </c>
      <c r="H36" s="230"/>
      <c r="I36" s="230">
        <f>SUM(I37:I49)</f>
        <v>0</v>
      </c>
      <c r="J36" s="230"/>
      <c r="K36" s="230">
        <f>SUM(K37:K49)</f>
        <v>0</v>
      </c>
      <c r="L36" s="230"/>
      <c r="M36" s="230">
        <f>SUM(M37:M49)</f>
        <v>0</v>
      </c>
      <c r="N36" s="229"/>
      <c r="O36" s="229">
        <f>SUM(O37:O49)</f>
        <v>0</v>
      </c>
      <c r="P36" s="229"/>
      <c r="Q36" s="229">
        <f>SUM(Q37:Q49)</f>
        <v>0</v>
      </c>
      <c r="R36" s="230"/>
      <c r="S36" s="230"/>
      <c r="T36" s="231"/>
      <c r="U36" s="225"/>
      <c r="V36" s="225">
        <f>SUM(V37:V49)</f>
        <v>0</v>
      </c>
      <c r="W36" s="225"/>
      <c r="X36" s="225"/>
      <c r="Y36" s="225"/>
      <c r="AG36" t="s">
        <v>266</v>
      </c>
    </row>
    <row r="37" spans="1:60" outlineLevel="1" x14ac:dyDescent="0.2">
      <c r="A37" s="241">
        <v>28</v>
      </c>
      <c r="B37" s="242" t="s">
        <v>1797</v>
      </c>
      <c r="C37" s="254" t="s">
        <v>1798</v>
      </c>
      <c r="D37" s="243" t="s">
        <v>1377</v>
      </c>
      <c r="E37" s="244">
        <v>12</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544</v>
      </c>
      <c r="T37" s="247" t="s">
        <v>545</v>
      </c>
      <c r="U37" s="221">
        <v>0</v>
      </c>
      <c r="V37" s="221">
        <f>ROUND(E37*U37,2)</f>
        <v>0</v>
      </c>
      <c r="W37" s="221"/>
      <c r="X37" s="221" t="s">
        <v>273</v>
      </c>
      <c r="Y37" s="221" t="s">
        <v>274</v>
      </c>
      <c r="Z37" s="210"/>
      <c r="AA37" s="210"/>
      <c r="AB37" s="210"/>
      <c r="AC37" s="210"/>
      <c r="AD37" s="210"/>
      <c r="AE37" s="210"/>
      <c r="AF37" s="210"/>
      <c r="AG37" s="210" t="s">
        <v>1635</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29</v>
      </c>
      <c r="B38" s="242" t="s">
        <v>2026</v>
      </c>
      <c r="C38" s="254" t="s">
        <v>2027</v>
      </c>
      <c r="D38" s="243" t="s">
        <v>378</v>
      </c>
      <c r="E38" s="244">
        <v>4</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544</v>
      </c>
      <c r="T38" s="247" t="s">
        <v>545</v>
      </c>
      <c r="U38" s="221">
        <v>0</v>
      </c>
      <c r="V38" s="221">
        <f>ROUND(E38*U38,2)</f>
        <v>0</v>
      </c>
      <c r="W38" s="221"/>
      <c r="X38" s="221" t="s">
        <v>876</v>
      </c>
      <c r="Y38" s="221" t="s">
        <v>274</v>
      </c>
      <c r="Z38" s="210"/>
      <c r="AA38" s="210"/>
      <c r="AB38" s="210"/>
      <c r="AC38" s="210"/>
      <c r="AD38" s="210"/>
      <c r="AE38" s="210"/>
      <c r="AF38" s="210"/>
      <c r="AG38" s="210" t="s">
        <v>1608</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30</v>
      </c>
      <c r="B39" s="242" t="s">
        <v>2028</v>
      </c>
      <c r="C39" s="254" t="s">
        <v>2029</v>
      </c>
      <c r="D39" s="243" t="s">
        <v>378</v>
      </c>
      <c r="E39" s="244">
        <v>5</v>
      </c>
      <c r="F39" s="245"/>
      <c r="G39" s="246">
        <f>ROUND(E39*F39,2)</f>
        <v>0</v>
      </c>
      <c r="H39" s="245"/>
      <c r="I39" s="246">
        <f>ROUND(E39*H39,2)</f>
        <v>0</v>
      </c>
      <c r="J39" s="245"/>
      <c r="K39" s="246">
        <f>ROUND(E39*J39,2)</f>
        <v>0</v>
      </c>
      <c r="L39" s="246">
        <v>21</v>
      </c>
      <c r="M39" s="246">
        <f>G39*(1+L39/100)</f>
        <v>0</v>
      </c>
      <c r="N39" s="244">
        <v>6.9999999999999994E-5</v>
      </c>
      <c r="O39" s="244">
        <f>ROUND(E39*N39,2)</f>
        <v>0</v>
      </c>
      <c r="P39" s="244">
        <v>0</v>
      </c>
      <c r="Q39" s="244">
        <f>ROUND(E39*P39,2)</f>
        <v>0</v>
      </c>
      <c r="R39" s="246"/>
      <c r="S39" s="246" t="s">
        <v>544</v>
      </c>
      <c r="T39" s="247" t="s">
        <v>545</v>
      </c>
      <c r="U39" s="221">
        <v>0</v>
      </c>
      <c r="V39" s="221">
        <f>ROUND(E39*U39,2)</f>
        <v>0</v>
      </c>
      <c r="W39" s="221"/>
      <c r="X39" s="221" t="s">
        <v>876</v>
      </c>
      <c r="Y39" s="221" t="s">
        <v>274</v>
      </c>
      <c r="Z39" s="210"/>
      <c r="AA39" s="210"/>
      <c r="AB39" s="210"/>
      <c r="AC39" s="210"/>
      <c r="AD39" s="210"/>
      <c r="AE39" s="210"/>
      <c r="AF39" s="210"/>
      <c r="AG39" s="210" t="s">
        <v>1608</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31</v>
      </c>
      <c r="B40" s="242" t="s">
        <v>2030</v>
      </c>
      <c r="C40" s="254" t="s">
        <v>2031</v>
      </c>
      <c r="D40" s="243" t="s">
        <v>378</v>
      </c>
      <c r="E40" s="244">
        <v>22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544</v>
      </c>
      <c r="T40" s="247" t="s">
        <v>545</v>
      </c>
      <c r="U40" s="221">
        <v>0</v>
      </c>
      <c r="V40" s="221">
        <f>ROUND(E40*U40,2)</f>
        <v>0</v>
      </c>
      <c r="W40" s="221"/>
      <c r="X40" s="221" t="s">
        <v>876</v>
      </c>
      <c r="Y40" s="221" t="s">
        <v>274</v>
      </c>
      <c r="Z40" s="210"/>
      <c r="AA40" s="210"/>
      <c r="AB40" s="210"/>
      <c r="AC40" s="210"/>
      <c r="AD40" s="210"/>
      <c r="AE40" s="210"/>
      <c r="AF40" s="210"/>
      <c r="AG40" s="210" t="s">
        <v>1608</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32</v>
      </c>
      <c r="B41" s="242" t="s">
        <v>2032</v>
      </c>
      <c r="C41" s="254" t="s">
        <v>2033</v>
      </c>
      <c r="D41" s="243" t="s">
        <v>378</v>
      </c>
      <c r="E41" s="244">
        <v>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544</v>
      </c>
      <c r="T41" s="247" t="s">
        <v>545</v>
      </c>
      <c r="U41" s="221">
        <v>0</v>
      </c>
      <c r="V41" s="221">
        <f>ROUND(E41*U41,2)</f>
        <v>0</v>
      </c>
      <c r="W41" s="221"/>
      <c r="X41" s="221" t="s">
        <v>876</v>
      </c>
      <c r="Y41" s="221" t="s">
        <v>274</v>
      </c>
      <c r="Z41" s="210"/>
      <c r="AA41" s="210"/>
      <c r="AB41" s="210"/>
      <c r="AC41" s="210"/>
      <c r="AD41" s="210"/>
      <c r="AE41" s="210"/>
      <c r="AF41" s="210"/>
      <c r="AG41" s="210" t="s">
        <v>1608</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33</v>
      </c>
      <c r="B42" s="242" t="s">
        <v>2034</v>
      </c>
      <c r="C42" s="254" t="s">
        <v>2035</v>
      </c>
      <c r="D42" s="243" t="s">
        <v>378</v>
      </c>
      <c r="E42" s="244">
        <v>4</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544</v>
      </c>
      <c r="T42" s="247" t="s">
        <v>545</v>
      </c>
      <c r="U42" s="221">
        <v>0</v>
      </c>
      <c r="V42" s="221">
        <f>ROUND(E42*U42,2)</f>
        <v>0</v>
      </c>
      <c r="W42" s="221"/>
      <c r="X42" s="221" t="s">
        <v>876</v>
      </c>
      <c r="Y42" s="221" t="s">
        <v>274</v>
      </c>
      <c r="Z42" s="210"/>
      <c r="AA42" s="210"/>
      <c r="AB42" s="210"/>
      <c r="AC42" s="210"/>
      <c r="AD42" s="210"/>
      <c r="AE42" s="210"/>
      <c r="AF42" s="210"/>
      <c r="AG42" s="210" t="s">
        <v>1608</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34</v>
      </c>
      <c r="B43" s="242" t="s">
        <v>1814</v>
      </c>
      <c r="C43" s="254" t="s">
        <v>1815</v>
      </c>
      <c r="D43" s="243" t="s">
        <v>378</v>
      </c>
      <c r="E43" s="244">
        <v>31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544</v>
      </c>
      <c r="T43" s="247" t="s">
        <v>545</v>
      </c>
      <c r="U43" s="221">
        <v>0</v>
      </c>
      <c r="V43" s="221">
        <f>ROUND(E43*U43,2)</f>
        <v>0</v>
      </c>
      <c r="W43" s="221"/>
      <c r="X43" s="221" t="s">
        <v>876</v>
      </c>
      <c r="Y43" s="221" t="s">
        <v>274</v>
      </c>
      <c r="Z43" s="210"/>
      <c r="AA43" s="210"/>
      <c r="AB43" s="210"/>
      <c r="AC43" s="210"/>
      <c r="AD43" s="210"/>
      <c r="AE43" s="210"/>
      <c r="AF43" s="210"/>
      <c r="AG43" s="210" t="s">
        <v>1608</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35</v>
      </c>
      <c r="B44" s="242" t="s">
        <v>1816</v>
      </c>
      <c r="C44" s="254" t="s">
        <v>1817</v>
      </c>
      <c r="D44" s="243" t="s">
        <v>378</v>
      </c>
      <c r="E44" s="244">
        <v>15</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544</v>
      </c>
      <c r="T44" s="247" t="s">
        <v>545</v>
      </c>
      <c r="U44" s="221">
        <v>0</v>
      </c>
      <c r="V44" s="221">
        <f>ROUND(E44*U44,2)</f>
        <v>0</v>
      </c>
      <c r="W44" s="221"/>
      <c r="X44" s="221" t="s">
        <v>876</v>
      </c>
      <c r="Y44" s="221" t="s">
        <v>274</v>
      </c>
      <c r="Z44" s="210"/>
      <c r="AA44" s="210"/>
      <c r="AB44" s="210"/>
      <c r="AC44" s="210"/>
      <c r="AD44" s="210"/>
      <c r="AE44" s="210"/>
      <c r="AF44" s="210"/>
      <c r="AG44" s="210" t="s">
        <v>1608</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36</v>
      </c>
      <c r="B45" s="242" t="s">
        <v>2036</v>
      </c>
      <c r="C45" s="254" t="s">
        <v>2037</v>
      </c>
      <c r="D45" s="243" t="s">
        <v>378</v>
      </c>
      <c r="E45" s="244">
        <v>16</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544</v>
      </c>
      <c r="T45" s="247" t="s">
        <v>545</v>
      </c>
      <c r="U45" s="221">
        <v>0</v>
      </c>
      <c r="V45" s="221">
        <f>ROUND(E45*U45,2)</f>
        <v>0</v>
      </c>
      <c r="W45" s="221"/>
      <c r="X45" s="221" t="s">
        <v>876</v>
      </c>
      <c r="Y45" s="221" t="s">
        <v>274</v>
      </c>
      <c r="Z45" s="210"/>
      <c r="AA45" s="210"/>
      <c r="AB45" s="210"/>
      <c r="AC45" s="210"/>
      <c r="AD45" s="210"/>
      <c r="AE45" s="210"/>
      <c r="AF45" s="210"/>
      <c r="AG45" s="210" t="s">
        <v>1608</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37</v>
      </c>
      <c r="B46" s="242" t="s">
        <v>1818</v>
      </c>
      <c r="C46" s="254" t="s">
        <v>1819</v>
      </c>
      <c r="D46" s="243" t="s">
        <v>1820</v>
      </c>
      <c r="E46" s="244">
        <v>29</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544</v>
      </c>
      <c r="T46" s="247" t="s">
        <v>545</v>
      </c>
      <c r="U46" s="221">
        <v>0</v>
      </c>
      <c r="V46" s="221">
        <f>ROUND(E46*U46,2)</f>
        <v>0</v>
      </c>
      <c r="W46" s="221"/>
      <c r="X46" s="221" t="s">
        <v>876</v>
      </c>
      <c r="Y46" s="221" t="s">
        <v>274</v>
      </c>
      <c r="Z46" s="210"/>
      <c r="AA46" s="210"/>
      <c r="AB46" s="210"/>
      <c r="AC46" s="210"/>
      <c r="AD46" s="210"/>
      <c r="AE46" s="210"/>
      <c r="AF46" s="210"/>
      <c r="AG46" s="210" t="s">
        <v>1608</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38</v>
      </c>
      <c r="B47" s="242" t="s">
        <v>1821</v>
      </c>
      <c r="C47" s="254" t="s">
        <v>1822</v>
      </c>
      <c r="D47" s="243" t="s">
        <v>378</v>
      </c>
      <c r="E47" s="244">
        <v>29</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544</v>
      </c>
      <c r="T47" s="247" t="s">
        <v>545</v>
      </c>
      <c r="U47" s="221">
        <v>0</v>
      </c>
      <c r="V47" s="221">
        <f>ROUND(E47*U47,2)</f>
        <v>0</v>
      </c>
      <c r="W47" s="221"/>
      <c r="X47" s="221" t="s">
        <v>876</v>
      </c>
      <c r="Y47" s="221" t="s">
        <v>274</v>
      </c>
      <c r="Z47" s="210"/>
      <c r="AA47" s="210"/>
      <c r="AB47" s="210"/>
      <c r="AC47" s="210"/>
      <c r="AD47" s="210"/>
      <c r="AE47" s="210"/>
      <c r="AF47" s="210"/>
      <c r="AG47" s="210" t="s">
        <v>1608</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39</v>
      </c>
      <c r="B48" s="242" t="s">
        <v>1823</v>
      </c>
      <c r="C48" s="254" t="s">
        <v>1824</v>
      </c>
      <c r="D48" s="243" t="s">
        <v>378</v>
      </c>
      <c r="E48" s="244">
        <v>31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544</v>
      </c>
      <c r="T48" s="247" t="s">
        <v>545</v>
      </c>
      <c r="U48" s="221">
        <v>0</v>
      </c>
      <c r="V48" s="221">
        <f>ROUND(E48*U48,2)</f>
        <v>0</v>
      </c>
      <c r="W48" s="221"/>
      <c r="X48" s="221" t="s">
        <v>876</v>
      </c>
      <c r="Y48" s="221" t="s">
        <v>274</v>
      </c>
      <c r="Z48" s="210"/>
      <c r="AA48" s="210"/>
      <c r="AB48" s="210"/>
      <c r="AC48" s="210"/>
      <c r="AD48" s="210"/>
      <c r="AE48" s="210"/>
      <c r="AF48" s="210"/>
      <c r="AG48" s="210" t="s">
        <v>1608</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33">
        <v>40</v>
      </c>
      <c r="B49" s="234" t="s">
        <v>1825</v>
      </c>
      <c r="C49" s="252" t="s">
        <v>1826</v>
      </c>
      <c r="D49" s="235" t="s">
        <v>0</v>
      </c>
      <c r="E49" s="236">
        <v>255.58500000000001</v>
      </c>
      <c r="F49" s="237"/>
      <c r="G49" s="238">
        <f>ROUND(E49*F49,2)</f>
        <v>0</v>
      </c>
      <c r="H49" s="237"/>
      <c r="I49" s="238">
        <f>ROUND(E49*H49,2)</f>
        <v>0</v>
      </c>
      <c r="J49" s="237"/>
      <c r="K49" s="238">
        <f>ROUND(E49*J49,2)</f>
        <v>0</v>
      </c>
      <c r="L49" s="238">
        <v>21</v>
      </c>
      <c r="M49" s="238">
        <f>G49*(1+L49/100)</f>
        <v>0</v>
      </c>
      <c r="N49" s="236">
        <v>0</v>
      </c>
      <c r="O49" s="236">
        <f>ROUND(E49*N49,2)</f>
        <v>0</v>
      </c>
      <c r="P49" s="236">
        <v>0</v>
      </c>
      <c r="Q49" s="236">
        <f>ROUND(E49*P49,2)</f>
        <v>0</v>
      </c>
      <c r="R49" s="238"/>
      <c r="S49" s="238" t="s">
        <v>544</v>
      </c>
      <c r="T49" s="239" t="s">
        <v>545</v>
      </c>
      <c r="U49" s="221">
        <v>0</v>
      </c>
      <c r="V49" s="221">
        <f>ROUND(E49*U49,2)</f>
        <v>0</v>
      </c>
      <c r="W49" s="221"/>
      <c r="X49" s="221" t="s">
        <v>273</v>
      </c>
      <c r="Y49" s="221" t="s">
        <v>274</v>
      </c>
      <c r="Z49" s="210"/>
      <c r="AA49" s="210"/>
      <c r="AB49" s="210"/>
      <c r="AC49" s="210"/>
      <c r="AD49" s="210"/>
      <c r="AE49" s="210"/>
      <c r="AF49" s="210"/>
      <c r="AG49" s="210" t="s">
        <v>1635</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x14ac:dyDescent="0.2">
      <c r="A50" s="3"/>
      <c r="B50" s="4"/>
      <c r="C50" s="258"/>
      <c r="D50" s="6"/>
      <c r="E50" s="3"/>
      <c r="F50" s="3"/>
      <c r="G50" s="3"/>
      <c r="H50" s="3"/>
      <c r="I50" s="3"/>
      <c r="J50" s="3"/>
      <c r="K50" s="3"/>
      <c r="L50" s="3"/>
      <c r="M50" s="3"/>
      <c r="N50" s="3"/>
      <c r="O50" s="3"/>
      <c r="P50" s="3"/>
      <c r="Q50" s="3"/>
      <c r="R50" s="3"/>
      <c r="S50" s="3"/>
      <c r="T50" s="3"/>
      <c r="U50" s="3"/>
      <c r="V50" s="3"/>
      <c r="W50" s="3"/>
      <c r="X50" s="3"/>
      <c r="Y50" s="3"/>
      <c r="AE50">
        <v>12</v>
      </c>
      <c r="AF50">
        <v>21</v>
      </c>
      <c r="AG50" t="s">
        <v>251</v>
      </c>
    </row>
    <row r="51" spans="1:60" x14ac:dyDescent="0.2">
      <c r="A51" s="213"/>
      <c r="B51" s="214" t="s">
        <v>29</v>
      </c>
      <c r="C51" s="259"/>
      <c r="D51" s="215"/>
      <c r="E51" s="216"/>
      <c r="F51" s="216"/>
      <c r="G51" s="232">
        <f>G8+G36</f>
        <v>0</v>
      </c>
      <c r="H51" s="3"/>
      <c r="I51" s="3"/>
      <c r="J51" s="3"/>
      <c r="K51" s="3"/>
      <c r="L51" s="3"/>
      <c r="M51" s="3"/>
      <c r="N51" s="3"/>
      <c r="O51" s="3"/>
      <c r="P51" s="3"/>
      <c r="Q51" s="3"/>
      <c r="R51" s="3"/>
      <c r="S51" s="3"/>
      <c r="T51" s="3"/>
      <c r="U51" s="3"/>
      <c r="V51" s="3"/>
      <c r="W51" s="3"/>
      <c r="X51" s="3"/>
      <c r="Y51" s="3"/>
      <c r="AE51">
        <f>SUMIF(L7:L49,AE50,G7:G49)</f>
        <v>0</v>
      </c>
      <c r="AF51">
        <f>SUMIF(L7:L49,AF50,G7:G49)</f>
        <v>0</v>
      </c>
      <c r="AG51" t="s">
        <v>584</v>
      </c>
    </row>
    <row r="52" spans="1:60" x14ac:dyDescent="0.2">
      <c r="C52" s="260"/>
      <c r="D52" s="10"/>
      <c r="AG52" t="s">
        <v>585</v>
      </c>
    </row>
    <row r="53" spans="1:60" x14ac:dyDescent="0.2">
      <c r="D53" s="10"/>
    </row>
    <row r="54" spans="1:60" x14ac:dyDescent="0.2">
      <c r="D54" s="10"/>
    </row>
    <row r="55" spans="1:60" x14ac:dyDescent="0.2">
      <c r="D55" s="10"/>
    </row>
    <row r="56" spans="1:60" x14ac:dyDescent="0.2">
      <c r="D56" s="10"/>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blrYwube00/b9IHm7+2hW7wH9TgmubuqHvbXA5+9tWE0GEAKdW9bPjD+k4dAHnv7RyeCNlY3YvH0qRai30EMQ==" saltValue="CYWQpR90oIQnOL0wmBgou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29F6-9564-473D-9C1A-D4D90FD4F69A}">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63</v>
      </c>
      <c r="C3" s="199" t="s">
        <v>64</v>
      </c>
      <c r="D3" s="197"/>
      <c r="E3" s="197"/>
      <c r="F3" s="197"/>
      <c r="G3" s="198"/>
      <c r="AC3" s="174" t="s">
        <v>240</v>
      </c>
      <c r="AG3" t="s">
        <v>241</v>
      </c>
    </row>
    <row r="4" spans="1:60" ht="24.95" customHeight="1" x14ac:dyDescent="0.2">
      <c r="A4" s="200" t="s">
        <v>9</v>
      </c>
      <c r="B4" s="201" t="s">
        <v>67</v>
      </c>
      <c r="C4" s="202" t="s">
        <v>68</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172</v>
      </c>
      <c r="C8" s="251" t="s">
        <v>173</v>
      </c>
      <c r="D8" s="228"/>
      <c r="E8" s="229"/>
      <c r="F8" s="230"/>
      <c r="G8" s="230">
        <f>SUMIF(AG9:AG25,"&lt;&gt;NOR",G9:G25)</f>
        <v>0</v>
      </c>
      <c r="H8" s="230"/>
      <c r="I8" s="230">
        <f>SUM(I9:I25)</f>
        <v>0</v>
      </c>
      <c r="J8" s="230"/>
      <c r="K8" s="230">
        <f>SUM(K9:K25)</f>
        <v>0</v>
      </c>
      <c r="L8" s="230"/>
      <c r="M8" s="230">
        <f>SUM(M9:M25)</f>
        <v>0</v>
      </c>
      <c r="N8" s="229"/>
      <c r="O8" s="229">
        <f>SUM(O9:O25)</f>
        <v>0</v>
      </c>
      <c r="P8" s="229"/>
      <c r="Q8" s="229">
        <f>SUM(Q9:Q25)</f>
        <v>0</v>
      </c>
      <c r="R8" s="230"/>
      <c r="S8" s="230"/>
      <c r="T8" s="231"/>
      <c r="U8" s="225"/>
      <c r="V8" s="225">
        <f>SUM(V9:V25)</f>
        <v>0</v>
      </c>
      <c r="W8" s="225"/>
      <c r="X8" s="225"/>
      <c r="Y8" s="225"/>
      <c r="AG8" t="s">
        <v>266</v>
      </c>
    </row>
    <row r="9" spans="1:60" ht="33.75" outlineLevel="1" x14ac:dyDescent="0.2">
      <c r="A9" s="233">
        <v>1</v>
      </c>
      <c r="B9" s="234" t="s">
        <v>2156</v>
      </c>
      <c r="C9" s="252" t="s">
        <v>2157</v>
      </c>
      <c r="D9" s="235" t="s">
        <v>378</v>
      </c>
      <c r="E9" s="236">
        <v>1</v>
      </c>
      <c r="F9" s="237"/>
      <c r="G9" s="238">
        <f>ROUND(E9*F9,2)</f>
        <v>0</v>
      </c>
      <c r="H9" s="237"/>
      <c r="I9" s="238">
        <f>ROUND(E9*H9,2)</f>
        <v>0</v>
      </c>
      <c r="J9" s="237"/>
      <c r="K9" s="238">
        <f>ROUND(E9*J9,2)</f>
        <v>0</v>
      </c>
      <c r="L9" s="238">
        <v>21</v>
      </c>
      <c r="M9" s="238">
        <f>G9*(1+L9/100)</f>
        <v>0</v>
      </c>
      <c r="N9" s="236">
        <v>0</v>
      </c>
      <c r="O9" s="236">
        <f>ROUND(E9*N9,2)</f>
        <v>0</v>
      </c>
      <c r="P9" s="236">
        <v>0</v>
      </c>
      <c r="Q9" s="236">
        <f>ROUND(E9*P9,2)</f>
        <v>0</v>
      </c>
      <c r="R9" s="238"/>
      <c r="S9" s="238" t="s">
        <v>544</v>
      </c>
      <c r="T9" s="239" t="s">
        <v>545</v>
      </c>
      <c r="U9" s="221">
        <v>0</v>
      </c>
      <c r="V9" s="221">
        <f>ROUND(E9*U9,2)</f>
        <v>0</v>
      </c>
      <c r="W9" s="221"/>
      <c r="X9" s="221" t="s">
        <v>876</v>
      </c>
      <c r="Y9" s="221" t="s">
        <v>274</v>
      </c>
      <c r="Z9" s="210"/>
      <c r="AA9" s="210"/>
      <c r="AB9" s="210"/>
      <c r="AC9" s="210"/>
      <c r="AD9" s="210"/>
      <c r="AE9" s="210"/>
      <c r="AF9" s="210"/>
      <c r="AG9" s="210" t="s">
        <v>1608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7" t="s">
        <v>2158</v>
      </c>
      <c r="D10" s="250"/>
      <c r="E10" s="250"/>
      <c r="F10" s="250"/>
      <c r="G10" s="250"/>
      <c r="H10" s="221"/>
      <c r="I10" s="221"/>
      <c r="J10" s="221"/>
      <c r="K10" s="221"/>
      <c r="L10" s="221"/>
      <c r="M10" s="221"/>
      <c r="N10" s="220"/>
      <c r="O10" s="220"/>
      <c r="P10" s="220"/>
      <c r="Q10" s="220"/>
      <c r="R10" s="221"/>
      <c r="S10" s="221"/>
      <c r="T10" s="221"/>
      <c r="U10" s="221"/>
      <c r="V10" s="221"/>
      <c r="W10" s="221"/>
      <c r="X10" s="221"/>
      <c r="Y10" s="221"/>
      <c r="Z10" s="210"/>
      <c r="AA10" s="210"/>
      <c r="AB10" s="210"/>
      <c r="AC10" s="210"/>
      <c r="AD10" s="210"/>
      <c r="AE10" s="210"/>
      <c r="AF10" s="210"/>
      <c r="AG10" s="210" t="s">
        <v>286</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2</v>
      </c>
      <c r="B11" s="242" t="s">
        <v>2159</v>
      </c>
      <c r="C11" s="254" t="s">
        <v>2160</v>
      </c>
      <c r="D11" s="243" t="s">
        <v>378</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273</v>
      </c>
      <c r="Y11" s="221" t="s">
        <v>274</v>
      </c>
      <c r="Z11" s="210"/>
      <c r="AA11" s="210"/>
      <c r="AB11" s="210"/>
      <c r="AC11" s="210"/>
      <c r="AD11" s="210"/>
      <c r="AE11" s="210"/>
      <c r="AF11" s="210"/>
      <c r="AG11" s="210" t="s">
        <v>1635</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3</v>
      </c>
      <c r="B12" s="242" t="s">
        <v>2161</v>
      </c>
      <c r="C12" s="254" t="s">
        <v>2162</v>
      </c>
      <c r="D12" s="243" t="s">
        <v>1820</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1635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4</v>
      </c>
      <c r="B13" s="242" t="s">
        <v>2163</v>
      </c>
      <c r="C13" s="254" t="s">
        <v>2164</v>
      </c>
      <c r="D13" s="243" t="s">
        <v>378</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876</v>
      </c>
      <c r="Y13" s="221" t="s">
        <v>274</v>
      </c>
      <c r="Z13" s="210"/>
      <c r="AA13" s="210"/>
      <c r="AB13" s="210"/>
      <c r="AC13" s="210"/>
      <c r="AD13" s="210"/>
      <c r="AE13" s="210"/>
      <c r="AF13" s="210"/>
      <c r="AG13" s="210" t="s">
        <v>1608</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5</v>
      </c>
      <c r="B14" s="242" t="s">
        <v>2165</v>
      </c>
      <c r="C14" s="254" t="s">
        <v>2166</v>
      </c>
      <c r="D14" s="243" t="s">
        <v>378</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6</v>
      </c>
      <c r="B15" s="242" t="s">
        <v>2167</v>
      </c>
      <c r="C15" s="254" t="s">
        <v>2168</v>
      </c>
      <c r="D15" s="243" t="s">
        <v>500</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273</v>
      </c>
      <c r="Y15" s="221" t="s">
        <v>274</v>
      </c>
      <c r="Z15" s="210"/>
      <c r="AA15" s="210"/>
      <c r="AB15" s="210"/>
      <c r="AC15" s="210"/>
      <c r="AD15" s="210"/>
      <c r="AE15" s="210"/>
      <c r="AF15" s="210"/>
      <c r="AG15" s="210" t="s">
        <v>1635</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7</v>
      </c>
      <c r="B16" s="242" t="s">
        <v>2169</v>
      </c>
      <c r="C16" s="254" t="s">
        <v>2170</v>
      </c>
      <c r="D16" s="243" t="s">
        <v>378</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273</v>
      </c>
      <c r="Y16" s="221" t="s">
        <v>274</v>
      </c>
      <c r="Z16" s="210"/>
      <c r="AA16" s="210"/>
      <c r="AB16" s="210"/>
      <c r="AC16" s="210"/>
      <c r="AD16" s="210"/>
      <c r="AE16" s="210"/>
      <c r="AF16" s="210"/>
      <c r="AG16" s="210" t="s">
        <v>1635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8</v>
      </c>
      <c r="B17" s="242" t="s">
        <v>2171</v>
      </c>
      <c r="C17" s="254" t="s">
        <v>2172</v>
      </c>
      <c r="D17" s="243" t="s">
        <v>378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876</v>
      </c>
      <c r="Y17" s="221" t="s">
        <v>274</v>
      </c>
      <c r="Z17" s="210"/>
      <c r="AA17" s="210"/>
      <c r="AB17" s="210"/>
      <c r="AC17" s="210"/>
      <c r="AD17" s="210"/>
      <c r="AE17" s="210"/>
      <c r="AF17" s="210"/>
      <c r="AG17" s="210" t="s">
        <v>1608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9</v>
      </c>
      <c r="B18" s="242" t="s">
        <v>2173</v>
      </c>
      <c r="C18" s="254" t="s">
        <v>2174</v>
      </c>
      <c r="D18" s="243" t="s">
        <v>500</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273</v>
      </c>
      <c r="Y18" s="221" t="s">
        <v>274</v>
      </c>
      <c r="Z18" s="210"/>
      <c r="AA18" s="210"/>
      <c r="AB18" s="210"/>
      <c r="AC18" s="210"/>
      <c r="AD18" s="210"/>
      <c r="AE18" s="210"/>
      <c r="AF18" s="210"/>
      <c r="AG18" s="210" t="s">
        <v>1635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1" x14ac:dyDescent="0.2">
      <c r="A19" s="241">
        <v>10</v>
      </c>
      <c r="B19" s="242" t="s">
        <v>2175</v>
      </c>
      <c r="C19" s="254" t="s">
        <v>2176</v>
      </c>
      <c r="D19" s="243" t="s">
        <v>500</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544</v>
      </c>
      <c r="T19" s="247" t="s">
        <v>545</v>
      </c>
      <c r="U19" s="221">
        <v>0</v>
      </c>
      <c r="V19" s="221">
        <f>ROUND(E19*U19,2)</f>
        <v>0</v>
      </c>
      <c r="W19" s="221"/>
      <c r="X19" s="221" t="s">
        <v>273</v>
      </c>
      <c r="Y19" s="221" t="s">
        <v>274</v>
      </c>
      <c r="Z19" s="210"/>
      <c r="AA19" s="210"/>
      <c r="AB19" s="210"/>
      <c r="AC19" s="210"/>
      <c r="AD19" s="210"/>
      <c r="AE19" s="210"/>
      <c r="AF19" s="210"/>
      <c r="AG19" s="210" t="s">
        <v>1635</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ht="22.5" outlineLevel="1" x14ac:dyDescent="0.2">
      <c r="A20" s="241">
        <v>11</v>
      </c>
      <c r="B20" s="242" t="s">
        <v>2177</v>
      </c>
      <c r="C20" s="254" t="s">
        <v>2178</v>
      </c>
      <c r="D20" s="243" t="s">
        <v>500</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273</v>
      </c>
      <c r="Y20" s="221" t="s">
        <v>274</v>
      </c>
      <c r="Z20" s="210"/>
      <c r="AA20" s="210"/>
      <c r="AB20" s="210"/>
      <c r="AC20" s="210"/>
      <c r="AD20" s="210"/>
      <c r="AE20" s="210"/>
      <c r="AF20" s="210"/>
      <c r="AG20" s="210" t="s">
        <v>1635</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41">
        <v>12</v>
      </c>
      <c r="B21" s="242" t="s">
        <v>2179</v>
      </c>
      <c r="C21" s="254" t="s">
        <v>2180</v>
      </c>
      <c r="D21" s="243" t="s">
        <v>378</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876</v>
      </c>
      <c r="Y21" s="221" t="s">
        <v>274</v>
      </c>
      <c r="Z21" s="210"/>
      <c r="AA21" s="210"/>
      <c r="AB21" s="210"/>
      <c r="AC21" s="210"/>
      <c r="AD21" s="210"/>
      <c r="AE21" s="210"/>
      <c r="AF21" s="210"/>
      <c r="AG21" s="210" t="s">
        <v>1608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2181</v>
      </c>
      <c r="C22" s="254" t="s">
        <v>2182</v>
      </c>
      <c r="D22" s="243" t="s">
        <v>378</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273</v>
      </c>
      <c r="Y22" s="221" t="s">
        <v>274</v>
      </c>
      <c r="Z22" s="210"/>
      <c r="AA22" s="210"/>
      <c r="AB22" s="210"/>
      <c r="AC22" s="210"/>
      <c r="AD22" s="210"/>
      <c r="AE22" s="210"/>
      <c r="AF22" s="210"/>
      <c r="AG22" s="210" t="s">
        <v>1635</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2183</v>
      </c>
      <c r="C23" s="254" t="s">
        <v>2184</v>
      </c>
      <c r="D23" s="243" t="s">
        <v>2185</v>
      </c>
      <c r="E23" s="244">
        <v>48</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544</v>
      </c>
      <c r="T23" s="247" t="s">
        <v>545</v>
      </c>
      <c r="U23" s="221">
        <v>0</v>
      </c>
      <c r="V23" s="221">
        <f>ROUND(E23*U23,2)</f>
        <v>0</v>
      </c>
      <c r="W23" s="221"/>
      <c r="X23" s="221" t="s">
        <v>273</v>
      </c>
      <c r="Y23" s="221" t="s">
        <v>274</v>
      </c>
      <c r="Z23" s="210"/>
      <c r="AA23" s="210"/>
      <c r="AB23" s="210"/>
      <c r="AC23" s="210"/>
      <c r="AD23" s="210"/>
      <c r="AE23" s="210"/>
      <c r="AF23" s="210"/>
      <c r="AG23" s="210" t="s">
        <v>1635</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1" x14ac:dyDescent="0.2">
      <c r="A24" s="241">
        <v>15</v>
      </c>
      <c r="B24" s="242" t="s">
        <v>2186</v>
      </c>
      <c r="C24" s="254" t="s">
        <v>2187</v>
      </c>
      <c r="D24" s="243" t="s">
        <v>1754</v>
      </c>
      <c r="E24" s="244">
        <v>1</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273</v>
      </c>
      <c r="Y24" s="221" t="s">
        <v>274</v>
      </c>
      <c r="Z24" s="210"/>
      <c r="AA24" s="210"/>
      <c r="AB24" s="210"/>
      <c r="AC24" s="210"/>
      <c r="AD24" s="210"/>
      <c r="AE24" s="210"/>
      <c r="AF24" s="210"/>
      <c r="AG24" s="210" t="s">
        <v>1635</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2188</v>
      </c>
      <c r="C25" s="254" t="s">
        <v>2189</v>
      </c>
      <c r="D25" s="243" t="s">
        <v>0</v>
      </c>
      <c r="E25" s="244">
        <v>4314.4799999999996</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273</v>
      </c>
      <c r="Y25" s="221" t="s">
        <v>274</v>
      </c>
      <c r="Z25" s="210"/>
      <c r="AA25" s="210"/>
      <c r="AB25" s="210"/>
      <c r="AC25" s="210"/>
      <c r="AD25" s="210"/>
      <c r="AE25" s="210"/>
      <c r="AF25" s="210"/>
      <c r="AG25" s="210" t="s">
        <v>1635</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x14ac:dyDescent="0.2">
      <c r="A26" s="226" t="s">
        <v>265</v>
      </c>
      <c r="B26" s="227" t="s">
        <v>176</v>
      </c>
      <c r="C26" s="251" t="s">
        <v>177</v>
      </c>
      <c r="D26" s="228"/>
      <c r="E26" s="229"/>
      <c r="F26" s="230"/>
      <c r="G26" s="230">
        <f>SUMIF(AG27:AG49,"&lt;&gt;NOR",G27:G49)</f>
        <v>0</v>
      </c>
      <c r="H26" s="230"/>
      <c r="I26" s="230">
        <f>SUM(I27:I49)</f>
        <v>0</v>
      </c>
      <c r="J26" s="230"/>
      <c r="K26" s="230">
        <f>SUM(K27:K49)</f>
        <v>0</v>
      </c>
      <c r="L26" s="230"/>
      <c r="M26" s="230">
        <f>SUM(M27:M49)</f>
        <v>0</v>
      </c>
      <c r="N26" s="229"/>
      <c r="O26" s="229">
        <f>SUM(O27:O49)</f>
        <v>0.02</v>
      </c>
      <c r="P26" s="229"/>
      <c r="Q26" s="229">
        <f>SUM(Q27:Q49)</f>
        <v>0</v>
      </c>
      <c r="R26" s="230"/>
      <c r="S26" s="230"/>
      <c r="T26" s="231"/>
      <c r="U26" s="225"/>
      <c r="V26" s="225">
        <f>SUM(V27:V49)</f>
        <v>0</v>
      </c>
      <c r="W26" s="225"/>
      <c r="X26" s="225"/>
      <c r="Y26" s="225"/>
      <c r="AG26" t="s">
        <v>266</v>
      </c>
    </row>
    <row r="27" spans="1:60" outlineLevel="1" x14ac:dyDescent="0.2">
      <c r="A27" s="241">
        <v>17</v>
      </c>
      <c r="B27" s="242" t="s">
        <v>2190</v>
      </c>
      <c r="C27" s="254" t="s">
        <v>2191</v>
      </c>
      <c r="D27" s="243" t="s">
        <v>378</v>
      </c>
      <c r="E27" s="244">
        <v>8</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273</v>
      </c>
      <c r="Y27" s="221" t="s">
        <v>274</v>
      </c>
      <c r="Z27" s="210"/>
      <c r="AA27" s="210"/>
      <c r="AB27" s="210"/>
      <c r="AC27" s="210"/>
      <c r="AD27" s="210"/>
      <c r="AE27" s="210"/>
      <c r="AF27" s="210"/>
      <c r="AG27" s="210" t="s">
        <v>1635</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18</v>
      </c>
      <c r="B28" s="242" t="s">
        <v>2192</v>
      </c>
      <c r="C28" s="254" t="s">
        <v>2193</v>
      </c>
      <c r="D28" s="243" t="s">
        <v>378</v>
      </c>
      <c r="E28" s="244">
        <v>8</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876</v>
      </c>
      <c r="Y28" s="221" t="s">
        <v>274</v>
      </c>
      <c r="Z28" s="210"/>
      <c r="AA28" s="210"/>
      <c r="AB28" s="210"/>
      <c r="AC28" s="210"/>
      <c r="AD28" s="210"/>
      <c r="AE28" s="210"/>
      <c r="AF28" s="210"/>
      <c r="AG28" s="210" t="s">
        <v>1608</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19</v>
      </c>
      <c r="B29" s="242" t="s">
        <v>2194</v>
      </c>
      <c r="C29" s="254" t="s">
        <v>2195</v>
      </c>
      <c r="D29" s="243" t="s">
        <v>378</v>
      </c>
      <c r="E29" s="244">
        <v>2</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273</v>
      </c>
      <c r="Y29" s="221" t="s">
        <v>274</v>
      </c>
      <c r="Z29" s="210"/>
      <c r="AA29" s="210"/>
      <c r="AB29" s="210"/>
      <c r="AC29" s="210"/>
      <c r="AD29" s="210"/>
      <c r="AE29" s="210"/>
      <c r="AF29" s="210"/>
      <c r="AG29" s="210" t="s">
        <v>1635</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20</v>
      </c>
      <c r="B30" s="242" t="s">
        <v>2196</v>
      </c>
      <c r="C30" s="254" t="s">
        <v>2197</v>
      </c>
      <c r="D30" s="243" t="s">
        <v>378</v>
      </c>
      <c r="E30" s="244">
        <v>3</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273</v>
      </c>
      <c r="Y30" s="221" t="s">
        <v>274</v>
      </c>
      <c r="Z30" s="210"/>
      <c r="AA30" s="210"/>
      <c r="AB30" s="210"/>
      <c r="AC30" s="210"/>
      <c r="AD30" s="210"/>
      <c r="AE30" s="210"/>
      <c r="AF30" s="210"/>
      <c r="AG30" s="210" t="s">
        <v>1635</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21</v>
      </c>
      <c r="B31" s="242" t="s">
        <v>1875</v>
      </c>
      <c r="C31" s="254" t="s">
        <v>2198</v>
      </c>
      <c r="D31" s="243" t="s">
        <v>378</v>
      </c>
      <c r="E31" s="244">
        <v>6</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544</v>
      </c>
      <c r="T31" s="247" t="s">
        <v>545</v>
      </c>
      <c r="U31" s="221">
        <v>0</v>
      </c>
      <c r="V31" s="221">
        <f>ROUND(E31*U31,2)</f>
        <v>0</v>
      </c>
      <c r="W31" s="221"/>
      <c r="X31" s="221" t="s">
        <v>273</v>
      </c>
      <c r="Y31" s="221" t="s">
        <v>274</v>
      </c>
      <c r="Z31" s="210"/>
      <c r="AA31" s="210"/>
      <c r="AB31" s="210"/>
      <c r="AC31" s="210"/>
      <c r="AD31" s="210"/>
      <c r="AE31" s="210"/>
      <c r="AF31" s="210"/>
      <c r="AG31" s="210" t="s">
        <v>1635</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22</v>
      </c>
      <c r="B32" s="242" t="s">
        <v>2199</v>
      </c>
      <c r="C32" s="254" t="s">
        <v>2200</v>
      </c>
      <c r="D32" s="243" t="s">
        <v>378</v>
      </c>
      <c r="E32" s="244">
        <v>1</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544</v>
      </c>
      <c r="T32" s="247" t="s">
        <v>545</v>
      </c>
      <c r="U32" s="221">
        <v>0</v>
      </c>
      <c r="V32" s="221">
        <f>ROUND(E32*U32,2)</f>
        <v>0</v>
      </c>
      <c r="W32" s="221"/>
      <c r="X32" s="221" t="s">
        <v>273</v>
      </c>
      <c r="Y32" s="221" t="s">
        <v>274</v>
      </c>
      <c r="Z32" s="210"/>
      <c r="AA32" s="210"/>
      <c r="AB32" s="210"/>
      <c r="AC32" s="210"/>
      <c r="AD32" s="210"/>
      <c r="AE32" s="210"/>
      <c r="AF32" s="210"/>
      <c r="AG32" s="210" t="s">
        <v>1635</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23</v>
      </c>
      <c r="B33" s="242" t="s">
        <v>2201</v>
      </c>
      <c r="C33" s="254" t="s">
        <v>2202</v>
      </c>
      <c r="D33" s="243" t="s">
        <v>378</v>
      </c>
      <c r="E33" s="244">
        <v>1</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544</v>
      </c>
      <c r="T33" s="247" t="s">
        <v>545</v>
      </c>
      <c r="U33" s="221">
        <v>0</v>
      </c>
      <c r="V33" s="221">
        <f>ROUND(E33*U33,2)</f>
        <v>0</v>
      </c>
      <c r="W33" s="221"/>
      <c r="X33" s="221" t="s">
        <v>273</v>
      </c>
      <c r="Y33" s="221" t="s">
        <v>274</v>
      </c>
      <c r="Z33" s="210"/>
      <c r="AA33" s="210"/>
      <c r="AB33" s="210"/>
      <c r="AC33" s="210"/>
      <c r="AD33" s="210"/>
      <c r="AE33" s="210"/>
      <c r="AF33" s="210"/>
      <c r="AG33" s="210" t="s">
        <v>1635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24</v>
      </c>
      <c r="B34" s="242" t="s">
        <v>2203</v>
      </c>
      <c r="C34" s="254" t="s">
        <v>2204</v>
      </c>
      <c r="D34" s="243" t="s">
        <v>378</v>
      </c>
      <c r="E34" s="244">
        <v>1</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544</v>
      </c>
      <c r="T34" s="247" t="s">
        <v>545</v>
      </c>
      <c r="U34" s="221">
        <v>0</v>
      </c>
      <c r="V34" s="221">
        <f>ROUND(E34*U34,2)</f>
        <v>0</v>
      </c>
      <c r="W34" s="221"/>
      <c r="X34" s="221" t="s">
        <v>273</v>
      </c>
      <c r="Y34" s="221" t="s">
        <v>274</v>
      </c>
      <c r="Z34" s="210"/>
      <c r="AA34" s="210"/>
      <c r="AB34" s="210"/>
      <c r="AC34" s="210"/>
      <c r="AD34" s="210"/>
      <c r="AE34" s="210"/>
      <c r="AF34" s="210"/>
      <c r="AG34" s="210" t="s">
        <v>1635</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25</v>
      </c>
      <c r="B35" s="242" t="s">
        <v>2205</v>
      </c>
      <c r="C35" s="254" t="s">
        <v>2206</v>
      </c>
      <c r="D35" s="243" t="s">
        <v>378</v>
      </c>
      <c r="E35" s="244">
        <v>1</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544</v>
      </c>
      <c r="T35" s="247" t="s">
        <v>545</v>
      </c>
      <c r="U35" s="221">
        <v>0</v>
      </c>
      <c r="V35" s="221">
        <f>ROUND(E35*U35,2)</f>
        <v>0</v>
      </c>
      <c r="W35" s="221"/>
      <c r="X35" s="221" t="s">
        <v>273</v>
      </c>
      <c r="Y35" s="221" t="s">
        <v>274</v>
      </c>
      <c r="Z35" s="210"/>
      <c r="AA35" s="210"/>
      <c r="AB35" s="210"/>
      <c r="AC35" s="210"/>
      <c r="AD35" s="210"/>
      <c r="AE35" s="210"/>
      <c r="AF35" s="210"/>
      <c r="AG35" s="210" t="s">
        <v>1635</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26</v>
      </c>
      <c r="B36" s="242" t="s">
        <v>2207</v>
      </c>
      <c r="C36" s="254" t="s">
        <v>2208</v>
      </c>
      <c r="D36" s="243" t="s">
        <v>378</v>
      </c>
      <c r="E36" s="244">
        <v>2</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544</v>
      </c>
      <c r="T36" s="247" t="s">
        <v>545</v>
      </c>
      <c r="U36" s="221">
        <v>0</v>
      </c>
      <c r="V36" s="221">
        <f>ROUND(E36*U36,2)</f>
        <v>0</v>
      </c>
      <c r="W36" s="221"/>
      <c r="X36" s="221" t="s">
        <v>273</v>
      </c>
      <c r="Y36" s="221" t="s">
        <v>274</v>
      </c>
      <c r="Z36" s="210"/>
      <c r="AA36" s="210"/>
      <c r="AB36" s="210"/>
      <c r="AC36" s="210"/>
      <c r="AD36" s="210"/>
      <c r="AE36" s="210"/>
      <c r="AF36" s="210"/>
      <c r="AG36" s="210" t="s">
        <v>1635</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27</v>
      </c>
      <c r="B37" s="242" t="s">
        <v>2209</v>
      </c>
      <c r="C37" s="254" t="s">
        <v>2210</v>
      </c>
      <c r="D37" s="243" t="s">
        <v>378</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544</v>
      </c>
      <c r="T37" s="247" t="s">
        <v>545</v>
      </c>
      <c r="U37" s="221">
        <v>0</v>
      </c>
      <c r="V37" s="221">
        <f>ROUND(E37*U37,2)</f>
        <v>0</v>
      </c>
      <c r="W37" s="221"/>
      <c r="X37" s="221" t="s">
        <v>273</v>
      </c>
      <c r="Y37" s="221" t="s">
        <v>274</v>
      </c>
      <c r="Z37" s="210"/>
      <c r="AA37" s="210"/>
      <c r="AB37" s="210"/>
      <c r="AC37" s="210"/>
      <c r="AD37" s="210"/>
      <c r="AE37" s="210"/>
      <c r="AF37" s="210"/>
      <c r="AG37" s="210" t="s">
        <v>1635</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28</v>
      </c>
      <c r="B38" s="242" t="s">
        <v>2211</v>
      </c>
      <c r="C38" s="254" t="s">
        <v>2212</v>
      </c>
      <c r="D38" s="243" t="s">
        <v>378</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544</v>
      </c>
      <c r="T38" s="247" t="s">
        <v>545</v>
      </c>
      <c r="U38" s="221">
        <v>0</v>
      </c>
      <c r="V38" s="221">
        <f>ROUND(E38*U38,2)</f>
        <v>0</v>
      </c>
      <c r="W38" s="221"/>
      <c r="X38" s="221" t="s">
        <v>876</v>
      </c>
      <c r="Y38" s="221" t="s">
        <v>274</v>
      </c>
      <c r="Z38" s="210"/>
      <c r="AA38" s="210"/>
      <c r="AB38" s="210"/>
      <c r="AC38" s="210"/>
      <c r="AD38" s="210"/>
      <c r="AE38" s="210"/>
      <c r="AF38" s="210"/>
      <c r="AG38" s="210" t="s">
        <v>1608</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29</v>
      </c>
      <c r="B39" s="242" t="s">
        <v>2213</v>
      </c>
      <c r="C39" s="254" t="s">
        <v>2214</v>
      </c>
      <c r="D39" s="243" t="s">
        <v>378</v>
      </c>
      <c r="E39" s="244">
        <v>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544</v>
      </c>
      <c r="T39" s="247" t="s">
        <v>545</v>
      </c>
      <c r="U39" s="221">
        <v>0</v>
      </c>
      <c r="V39" s="221">
        <f>ROUND(E39*U39,2)</f>
        <v>0</v>
      </c>
      <c r="W39" s="221"/>
      <c r="X39" s="221" t="s">
        <v>876</v>
      </c>
      <c r="Y39" s="221" t="s">
        <v>274</v>
      </c>
      <c r="Z39" s="210"/>
      <c r="AA39" s="210"/>
      <c r="AB39" s="210"/>
      <c r="AC39" s="210"/>
      <c r="AD39" s="210"/>
      <c r="AE39" s="210"/>
      <c r="AF39" s="210"/>
      <c r="AG39" s="210" t="s">
        <v>1608</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30</v>
      </c>
      <c r="B40" s="242" t="s">
        <v>2215</v>
      </c>
      <c r="C40" s="254" t="s">
        <v>2216</v>
      </c>
      <c r="D40" s="243" t="s">
        <v>378</v>
      </c>
      <c r="E40" s="244">
        <v>6</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544</v>
      </c>
      <c r="T40" s="247" t="s">
        <v>545</v>
      </c>
      <c r="U40" s="221">
        <v>0</v>
      </c>
      <c r="V40" s="221">
        <f>ROUND(E40*U40,2)</f>
        <v>0</v>
      </c>
      <c r="W40" s="221"/>
      <c r="X40" s="221" t="s">
        <v>273</v>
      </c>
      <c r="Y40" s="221" t="s">
        <v>274</v>
      </c>
      <c r="Z40" s="210"/>
      <c r="AA40" s="210"/>
      <c r="AB40" s="210"/>
      <c r="AC40" s="210"/>
      <c r="AD40" s="210"/>
      <c r="AE40" s="210"/>
      <c r="AF40" s="210"/>
      <c r="AG40" s="210" t="s">
        <v>1635</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31</v>
      </c>
      <c r="B41" s="242" t="s">
        <v>2217</v>
      </c>
      <c r="C41" s="254" t="s">
        <v>2218</v>
      </c>
      <c r="D41" s="243" t="s">
        <v>378</v>
      </c>
      <c r="E41" s="244">
        <v>4</v>
      </c>
      <c r="F41" s="245"/>
      <c r="G41" s="246">
        <f>ROUND(E41*F41,2)</f>
        <v>0</v>
      </c>
      <c r="H41" s="245"/>
      <c r="I41" s="246">
        <f>ROUND(E41*H41,2)</f>
        <v>0</v>
      </c>
      <c r="J41" s="245"/>
      <c r="K41" s="246">
        <f>ROUND(E41*J41,2)</f>
        <v>0</v>
      </c>
      <c r="L41" s="246">
        <v>21</v>
      </c>
      <c r="M41" s="246">
        <f>G41*(1+L41/100)</f>
        <v>0</v>
      </c>
      <c r="N41" s="244">
        <v>3.0000000000000001E-5</v>
      </c>
      <c r="O41" s="244">
        <f>ROUND(E41*N41,2)</f>
        <v>0</v>
      </c>
      <c r="P41" s="244">
        <v>0</v>
      </c>
      <c r="Q41" s="244">
        <f>ROUND(E41*P41,2)</f>
        <v>0</v>
      </c>
      <c r="R41" s="246"/>
      <c r="S41" s="246" t="s">
        <v>544</v>
      </c>
      <c r="T41" s="247" t="s">
        <v>545</v>
      </c>
      <c r="U41" s="221">
        <v>0</v>
      </c>
      <c r="V41" s="221">
        <f>ROUND(E41*U41,2)</f>
        <v>0</v>
      </c>
      <c r="W41" s="221"/>
      <c r="X41" s="221" t="s">
        <v>876</v>
      </c>
      <c r="Y41" s="221" t="s">
        <v>274</v>
      </c>
      <c r="Z41" s="210"/>
      <c r="AA41" s="210"/>
      <c r="AB41" s="210"/>
      <c r="AC41" s="210"/>
      <c r="AD41" s="210"/>
      <c r="AE41" s="210"/>
      <c r="AF41" s="210"/>
      <c r="AG41" s="210" t="s">
        <v>1608</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32</v>
      </c>
      <c r="B42" s="242" t="s">
        <v>1881</v>
      </c>
      <c r="C42" s="254" t="s">
        <v>2219</v>
      </c>
      <c r="D42" s="243" t="s">
        <v>378</v>
      </c>
      <c r="E42" s="244">
        <v>6</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544</v>
      </c>
      <c r="T42" s="247" t="s">
        <v>545</v>
      </c>
      <c r="U42" s="221">
        <v>0</v>
      </c>
      <c r="V42" s="221">
        <f>ROUND(E42*U42,2)</f>
        <v>0</v>
      </c>
      <c r="W42" s="221"/>
      <c r="X42" s="221" t="s">
        <v>876</v>
      </c>
      <c r="Y42" s="221" t="s">
        <v>274</v>
      </c>
      <c r="Z42" s="210"/>
      <c r="AA42" s="210"/>
      <c r="AB42" s="210"/>
      <c r="AC42" s="210"/>
      <c r="AD42" s="210"/>
      <c r="AE42" s="210"/>
      <c r="AF42" s="210"/>
      <c r="AG42" s="210" t="s">
        <v>1608</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33</v>
      </c>
      <c r="B43" s="242" t="s">
        <v>2220</v>
      </c>
      <c r="C43" s="254" t="s">
        <v>2221</v>
      </c>
      <c r="D43" s="243" t="s">
        <v>378</v>
      </c>
      <c r="E43" s="244">
        <v>4</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544</v>
      </c>
      <c r="T43" s="247" t="s">
        <v>545</v>
      </c>
      <c r="U43" s="221">
        <v>0</v>
      </c>
      <c r="V43" s="221">
        <f>ROUND(E43*U43,2)</f>
        <v>0</v>
      </c>
      <c r="W43" s="221"/>
      <c r="X43" s="221" t="s">
        <v>273</v>
      </c>
      <c r="Y43" s="221" t="s">
        <v>274</v>
      </c>
      <c r="Z43" s="210"/>
      <c r="AA43" s="210"/>
      <c r="AB43" s="210"/>
      <c r="AC43" s="210"/>
      <c r="AD43" s="210"/>
      <c r="AE43" s="210"/>
      <c r="AF43" s="210"/>
      <c r="AG43" s="210" t="s">
        <v>1635</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34</v>
      </c>
      <c r="B44" s="242" t="s">
        <v>2222</v>
      </c>
      <c r="C44" s="254" t="s">
        <v>2223</v>
      </c>
      <c r="D44" s="243" t="s">
        <v>378</v>
      </c>
      <c r="E44" s="244">
        <v>5</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544</v>
      </c>
      <c r="T44" s="247" t="s">
        <v>545</v>
      </c>
      <c r="U44" s="221">
        <v>0</v>
      </c>
      <c r="V44" s="221">
        <f>ROUND(E44*U44,2)</f>
        <v>0</v>
      </c>
      <c r="W44" s="221"/>
      <c r="X44" s="221" t="s">
        <v>273</v>
      </c>
      <c r="Y44" s="221" t="s">
        <v>274</v>
      </c>
      <c r="Z44" s="210"/>
      <c r="AA44" s="210"/>
      <c r="AB44" s="210"/>
      <c r="AC44" s="210"/>
      <c r="AD44" s="210"/>
      <c r="AE44" s="210"/>
      <c r="AF44" s="210"/>
      <c r="AG44" s="210" t="s">
        <v>1635</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35</v>
      </c>
      <c r="B45" s="242" t="s">
        <v>1877</v>
      </c>
      <c r="C45" s="254" t="s">
        <v>2224</v>
      </c>
      <c r="D45" s="243" t="s">
        <v>378</v>
      </c>
      <c r="E45" s="244">
        <v>7</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544</v>
      </c>
      <c r="T45" s="247" t="s">
        <v>545</v>
      </c>
      <c r="U45" s="221">
        <v>0</v>
      </c>
      <c r="V45" s="221">
        <f>ROUND(E45*U45,2)</f>
        <v>0</v>
      </c>
      <c r="W45" s="221"/>
      <c r="X45" s="221" t="s">
        <v>273</v>
      </c>
      <c r="Y45" s="221" t="s">
        <v>274</v>
      </c>
      <c r="Z45" s="210"/>
      <c r="AA45" s="210"/>
      <c r="AB45" s="210"/>
      <c r="AC45" s="210"/>
      <c r="AD45" s="210"/>
      <c r="AE45" s="210"/>
      <c r="AF45" s="210"/>
      <c r="AG45" s="210" t="s">
        <v>1635</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36</v>
      </c>
      <c r="B46" s="242" t="s">
        <v>2225</v>
      </c>
      <c r="C46" s="254" t="s">
        <v>2226</v>
      </c>
      <c r="D46" s="243" t="s">
        <v>378</v>
      </c>
      <c r="E46" s="244">
        <v>4</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544</v>
      </c>
      <c r="T46" s="247" t="s">
        <v>545</v>
      </c>
      <c r="U46" s="221">
        <v>0</v>
      </c>
      <c r="V46" s="221">
        <f>ROUND(E46*U46,2)</f>
        <v>0</v>
      </c>
      <c r="W46" s="221"/>
      <c r="X46" s="221" t="s">
        <v>273</v>
      </c>
      <c r="Y46" s="221" t="s">
        <v>274</v>
      </c>
      <c r="Z46" s="210"/>
      <c r="AA46" s="210"/>
      <c r="AB46" s="210"/>
      <c r="AC46" s="210"/>
      <c r="AD46" s="210"/>
      <c r="AE46" s="210"/>
      <c r="AF46" s="210"/>
      <c r="AG46" s="210" t="s">
        <v>1635</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37</v>
      </c>
      <c r="B47" s="242" t="s">
        <v>2227</v>
      </c>
      <c r="C47" s="254" t="s">
        <v>2228</v>
      </c>
      <c r="D47" s="243" t="s">
        <v>378</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544</v>
      </c>
      <c r="T47" s="247" t="s">
        <v>545</v>
      </c>
      <c r="U47" s="221">
        <v>0</v>
      </c>
      <c r="V47" s="221">
        <f>ROUND(E47*U47,2)</f>
        <v>0</v>
      </c>
      <c r="W47" s="221"/>
      <c r="X47" s="221" t="s">
        <v>273</v>
      </c>
      <c r="Y47" s="221" t="s">
        <v>274</v>
      </c>
      <c r="Z47" s="210"/>
      <c r="AA47" s="210"/>
      <c r="AB47" s="210"/>
      <c r="AC47" s="210"/>
      <c r="AD47" s="210"/>
      <c r="AE47" s="210"/>
      <c r="AF47" s="210"/>
      <c r="AG47" s="210" t="s">
        <v>1635</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38</v>
      </c>
      <c r="B48" s="242" t="s">
        <v>2229</v>
      </c>
      <c r="C48" s="254" t="s">
        <v>2230</v>
      </c>
      <c r="D48" s="243" t="s">
        <v>378</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544</v>
      </c>
      <c r="T48" s="247" t="s">
        <v>545</v>
      </c>
      <c r="U48" s="221">
        <v>0</v>
      </c>
      <c r="V48" s="221">
        <f>ROUND(E48*U48,2)</f>
        <v>0</v>
      </c>
      <c r="W48" s="221"/>
      <c r="X48" s="221" t="s">
        <v>273</v>
      </c>
      <c r="Y48" s="221" t="s">
        <v>274</v>
      </c>
      <c r="Z48" s="210"/>
      <c r="AA48" s="210"/>
      <c r="AB48" s="210"/>
      <c r="AC48" s="210"/>
      <c r="AD48" s="210"/>
      <c r="AE48" s="210"/>
      <c r="AF48" s="210"/>
      <c r="AG48" s="210" t="s">
        <v>1635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33">
        <v>39</v>
      </c>
      <c r="B49" s="234" t="s">
        <v>2024</v>
      </c>
      <c r="C49" s="252" t="s">
        <v>2025</v>
      </c>
      <c r="D49" s="235" t="s">
        <v>0</v>
      </c>
      <c r="E49" s="236">
        <v>326.13290000000001</v>
      </c>
      <c r="F49" s="237"/>
      <c r="G49" s="238">
        <f>ROUND(E49*F49,2)</f>
        <v>0</v>
      </c>
      <c r="H49" s="237"/>
      <c r="I49" s="238">
        <f>ROUND(E49*H49,2)</f>
        <v>0</v>
      </c>
      <c r="J49" s="237"/>
      <c r="K49" s="238">
        <f>ROUND(E49*J49,2)</f>
        <v>0</v>
      </c>
      <c r="L49" s="238">
        <v>21</v>
      </c>
      <c r="M49" s="238">
        <f>G49*(1+L49/100)</f>
        <v>0</v>
      </c>
      <c r="N49" s="236">
        <v>5.0000000000000002E-5</v>
      </c>
      <c r="O49" s="236">
        <f>ROUND(E49*N49,2)</f>
        <v>0.02</v>
      </c>
      <c r="P49" s="236">
        <v>0</v>
      </c>
      <c r="Q49" s="236">
        <f>ROUND(E49*P49,2)</f>
        <v>0</v>
      </c>
      <c r="R49" s="238"/>
      <c r="S49" s="238" t="s">
        <v>544</v>
      </c>
      <c r="T49" s="239" t="s">
        <v>545</v>
      </c>
      <c r="U49" s="221">
        <v>0</v>
      </c>
      <c r="V49" s="221">
        <f>ROUND(E49*U49,2)</f>
        <v>0</v>
      </c>
      <c r="W49" s="221"/>
      <c r="X49" s="221" t="s">
        <v>273</v>
      </c>
      <c r="Y49" s="221" t="s">
        <v>274</v>
      </c>
      <c r="Z49" s="210"/>
      <c r="AA49" s="210"/>
      <c r="AB49" s="210"/>
      <c r="AC49" s="210"/>
      <c r="AD49" s="210"/>
      <c r="AE49" s="210"/>
      <c r="AF49" s="210"/>
      <c r="AG49" s="210" t="s">
        <v>1635</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x14ac:dyDescent="0.2">
      <c r="A50" s="3"/>
      <c r="B50" s="4"/>
      <c r="C50" s="258"/>
      <c r="D50" s="6"/>
      <c r="E50" s="3"/>
      <c r="F50" s="3"/>
      <c r="G50" s="3"/>
      <c r="H50" s="3"/>
      <c r="I50" s="3"/>
      <c r="J50" s="3"/>
      <c r="K50" s="3"/>
      <c r="L50" s="3"/>
      <c r="M50" s="3"/>
      <c r="N50" s="3"/>
      <c r="O50" s="3"/>
      <c r="P50" s="3"/>
      <c r="Q50" s="3"/>
      <c r="R50" s="3"/>
      <c r="S50" s="3"/>
      <c r="T50" s="3"/>
      <c r="U50" s="3"/>
      <c r="V50" s="3"/>
      <c r="W50" s="3"/>
      <c r="X50" s="3"/>
      <c r="Y50" s="3"/>
      <c r="AE50">
        <v>12</v>
      </c>
      <c r="AF50">
        <v>21</v>
      </c>
      <c r="AG50" t="s">
        <v>251</v>
      </c>
    </row>
    <row r="51" spans="1:60" x14ac:dyDescent="0.2">
      <c r="A51" s="213"/>
      <c r="B51" s="214" t="s">
        <v>29</v>
      </c>
      <c r="C51" s="259"/>
      <c r="D51" s="215"/>
      <c r="E51" s="216"/>
      <c r="F51" s="216"/>
      <c r="G51" s="232">
        <f>G8+G26</f>
        <v>0</v>
      </c>
      <c r="H51" s="3"/>
      <c r="I51" s="3"/>
      <c r="J51" s="3"/>
      <c r="K51" s="3"/>
      <c r="L51" s="3"/>
      <c r="M51" s="3"/>
      <c r="N51" s="3"/>
      <c r="O51" s="3"/>
      <c r="P51" s="3"/>
      <c r="Q51" s="3"/>
      <c r="R51" s="3"/>
      <c r="S51" s="3"/>
      <c r="T51" s="3"/>
      <c r="U51" s="3"/>
      <c r="V51" s="3"/>
      <c r="W51" s="3"/>
      <c r="X51" s="3"/>
      <c r="Y51" s="3"/>
      <c r="AE51">
        <f>SUMIF(L7:L49,AE50,G7:G49)</f>
        <v>0</v>
      </c>
      <c r="AF51">
        <f>SUMIF(L7:L49,AF50,G7:G49)</f>
        <v>0</v>
      </c>
      <c r="AG51" t="s">
        <v>584</v>
      </c>
    </row>
    <row r="52" spans="1:60" x14ac:dyDescent="0.2">
      <c r="C52" s="260"/>
      <c r="D52" s="10"/>
      <c r="AG52" t="s">
        <v>585</v>
      </c>
    </row>
    <row r="53" spans="1:60" x14ac:dyDescent="0.2">
      <c r="D53" s="10"/>
    </row>
    <row r="54" spans="1:60" x14ac:dyDescent="0.2">
      <c r="D54" s="10"/>
    </row>
    <row r="55" spans="1:60" x14ac:dyDescent="0.2">
      <c r="D55" s="10"/>
    </row>
    <row r="56" spans="1:60" x14ac:dyDescent="0.2">
      <c r="D56" s="10"/>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BnY4D7VHnOLc/QBYWJBUac7VIz60QCmK/r0y2RXNQeK7vaJDUsD4/v09G73eLZk/FJnMfN1KJbr8QuHYYRrQ==" saltValue="KLiy4BItzkzNIP6zvC9Kuw==" spinCount="100000" sheet="1" formatRows="0"/>
  <mergeCells count="5">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5CD46-1CAC-4DC4-A59F-9441F9DD4303}">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63</v>
      </c>
      <c r="C3" s="199" t="s">
        <v>64</v>
      </c>
      <c r="D3" s="197"/>
      <c r="E3" s="197"/>
      <c r="F3" s="197"/>
      <c r="G3" s="198"/>
      <c r="AC3" s="174" t="s">
        <v>240</v>
      </c>
      <c r="AG3" t="s">
        <v>241</v>
      </c>
    </row>
    <row r="4" spans="1:60" ht="24.95" customHeight="1" x14ac:dyDescent="0.2">
      <c r="A4" s="200" t="s">
        <v>9</v>
      </c>
      <c r="B4" s="201" t="s">
        <v>69</v>
      </c>
      <c r="C4" s="202" t="s">
        <v>70</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174</v>
      </c>
      <c r="C8" s="251" t="s">
        <v>70</v>
      </c>
      <c r="D8" s="228"/>
      <c r="E8" s="229"/>
      <c r="F8" s="230"/>
      <c r="G8" s="230">
        <f>SUMIF(AG9:AG18,"&lt;&gt;NOR",G9:G18)</f>
        <v>0</v>
      </c>
      <c r="H8" s="230"/>
      <c r="I8" s="230">
        <f>SUM(I9:I18)</f>
        <v>0</v>
      </c>
      <c r="J8" s="230"/>
      <c r="K8" s="230">
        <f>SUM(K9:K18)</f>
        <v>0</v>
      </c>
      <c r="L8" s="230"/>
      <c r="M8" s="230">
        <f>SUM(M9:M18)</f>
        <v>0</v>
      </c>
      <c r="N8" s="229"/>
      <c r="O8" s="229">
        <f>SUM(O9:O18)</f>
        <v>0</v>
      </c>
      <c r="P8" s="229"/>
      <c r="Q8" s="229">
        <f>SUM(Q9:Q18)</f>
        <v>0.27</v>
      </c>
      <c r="R8" s="230"/>
      <c r="S8" s="230"/>
      <c r="T8" s="231"/>
      <c r="U8" s="225"/>
      <c r="V8" s="225">
        <f>SUM(V9:V18)</f>
        <v>0</v>
      </c>
      <c r="W8" s="225"/>
      <c r="X8" s="225"/>
      <c r="Y8" s="225"/>
      <c r="AG8" t="s">
        <v>266</v>
      </c>
    </row>
    <row r="9" spans="1:60" outlineLevel="1" x14ac:dyDescent="0.2">
      <c r="A9" s="241">
        <v>1</v>
      </c>
      <c r="B9" s="242" t="s">
        <v>2231</v>
      </c>
      <c r="C9" s="254" t="s">
        <v>2232</v>
      </c>
      <c r="D9" s="243" t="s">
        <v>269</v>
      </c>
      <c r="E9" s="244">
        <v>210</v>
      </c>
      <c r="F9" s="245"/>
      <c r="G9" s="246">
        <f>ROUND(E9*F9,2)</f>
        <v>0</v>
      </c>
      <c r="H9" s="245"/>
      <c r="I9" s="246">
        <f>ROUND(E9*H9,2)</f>
        <v>0</v>
      </c>
      <c r="J9" s="245"/>
      <c r="K9" s="246">
        <f>ROUND(E9*J9,2)</f>
        <v>0</v>
      </c>
      <c r="L9" s="246">
        <v>21</v>
      </c>
      <c r="M9" s="246">
        <f>G9*(1+L9/100)</f>
        <v>0</v>
      </c>
      <c r="N9" s="244">
        <v>2.0000000000000002E-5</v>
      </c>
      <c r="O9" s="244">
        <f>ROUND(E9*N9,2)</f>
        <v>0</v>
      </c>
      <c r="P9" s="244">
        <v>1E-3</v>
      </c>
      <c r="Q9" s="244">
        <f>ROUND(E9*P9,2)</f>
        <v>0.21</v>
      </c>
      <c r="R9" s="246"/>
      <c r="S9" s="246" t="s">
        <v>544</v>
      </c>
      <c r="T9" s="247" t="s">
        <v>545</v>
      </c>
      <c r="U9" s="221">
        <v>0</v>
      </c>
      <c r="V9" s="221">
        <f>ROUND(E9*U9,2)</f>
        <v>0</v>
      </c>
      <c r="W9" s="221"/>
      <c r="X9" s="221" t="s">
        <v>273</v>
      </c>
      <c r="Y9" s="221" t="s">
        <v>274</v>
      </c>
      <c r="Z9" s="210"/>
      <c r="AA9" s="210"/>
      <c r="AB9" s="210"/>
      <c r="AC9" s="210"/>
      <c r="AD9" s="210"/>
      <c r="AE9" s="210"/>
      <c r="AF9" s="210"/>
      <c r="AG9" s="210" t="s">
        <v>1635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2233</v>
      </c>
      <c r="C10" s="254" t="s">
        <v>2234</v>
      </c>
      <c r="D10" s="243" t="s">
        <v>374</v>
      </c>
      <c r="E10" s="244">
        <v>1100</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273</v>
      </c>
      <c r="Y10" s="221" t="s">
        <v>274</v>
      </c>
      <c r="Z10" s="210"/>
      <c r="AA10" s="210"/>
      <c r="AB10" s="210"/>
      <c r="AC10" s="210"/>
      <c r="AD10" s="210"/>
      <c r="AE10" s="210"/>
      <c r="AF10" s="210"/>
      <c r="AG10" s="210" t="s">
        <v>1635</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2235</v>
      </c>
      <c r="C11" s="254" t="s">
        <v>2236</v>
      </c>
      <c r="D11" s="243" t="s">
        <v>374</v>
      </c>
      <c r="E11" s="244">
        <v>250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273</v>
      </c>
      <c r="Y11" s="221" t="s">
        <v>274</v>
      </c>
      <c r="Z11" s="210"/>
      <c r="AA11" s="210"/>
      <c r="AB11" s="210"/>
      <c r="AC11" s="210"/>
      <c r="AD11" s="210"/>
      <c r="AE11" s="210"/>
      <c r="AF11" s="210"/>
      <c r="AG11" s="210" t="s">
        <v>1635</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2237</v>
      </c>
      <c r="C12" s="254" t="s">
        <v>2238</v>
      </c>
      <c r="D12" s="243" t="s">
        <v>1023</v>
      </c>
      <c r="E12" s="244">
        <v>60</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1635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2239</v>
      </c>
      <c r="C13" s="254" t="s">
        <v>2240</v>
      </c>
      <c r="D13" s="243" t="s">
        <v>1023</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273</v>
      </c>
      <c r="Y13" s="221" t="s">
        <v>274</v>
      </c>
      <c r="Z13" s="210"/>
      <c r="AA13" s="210"/>
      <c r="AB13" s="210"/>
      <c r="AC13" s="210"/>
      <c r="AD13" s="210"/>
      <c r="AE13" s="210"/>
      <c r="AF13" s="210"/>
      <c r="AG13" s="210" t="s">
        <v>1635</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2241</v>
      </c>
      <c r="C14" s="254" t="s">
        <v>2242</v>
      </c>
      <c r="D14" s="243" t="s">
        <v>2243</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2244</v>
      </c>
      <c r="C15" s="254" t="s">
        <v>2245</v>
      </c>
      <c r="D15" s="243" t="s">
        <v>1023</v>
      </c>
      <c r="E15" s="244">
        <v>18</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273</v>
      </c>
      <c r="Y15" s="221" t="s">
        <v>274</v>
      </c>
      <c r="Z15" s="210"/>
      <c r="AA15" s="210"/>
      <c r="AB15" s="210"/>
      <c r="AC15" s="210"/>
      <c r="AD15" s="210"/>
      <c r="AE15" s="210"/>
      <c r="AF15" s="210"/>
      <c r="AG15" s="210" t="s">
        <v>1635</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2246</v>
      </c>
      <c r="C16" s="254" t="s">
        <v>2247</v>
      </c>
      <c r="D16" s="243" t="s">
        <v>1023</v>
      </c>
      <c r="E16" s="244">
        <v>18</v>
      </c>
      <c r="F16" s="245"/>
      <c r="G16" s="246">
        <f>ROUND(E16*F16,2)</f>
        <v>0</v>
      </c>
      <c r="H16" s="245"/>
      <c r="I16" s="246">
        <f>ROUND(E16*H16,2)</f>
        <v>0</v>
      </c>
      <c r="J16" s="245"/>
      <c r="K16" s="246">
        <f>ROUND(E16*J16,2)</f>
        <v>0</v>
      </c>
      <c r="L16" s="246">
        <v>21</v>
      </c>
      <c r="M16" s="246">
        <f>G16*(1+L16/100)</f>
        <v>0</v>
      </c>
      <c r="N16" s="244">
        <v>2.0000000000000002E-5</v>
      </c>
      <c r="O16" s="244">
        <f>ROUND(E16*N16,2)</f>
        <v>0</v>
      </c>
      <c r="P16" s="244">
        <v>3.2000000000000002E-3</v>
      </c>
      <c r="Q16" s="244">
        <f>ROUND(E16*P16,2)</f>
        <v>0.06</v>
      </c>
      <c r="R16" s="246"/>
      <c r="S16" s="246" t="s">
        <v>544</v>
      </c>
      <c r="T16" s="247" t="s">
        <v>545</v>
      </c>
      <c r="U16" s="221">
        <v>0</v>
      </c>
      <c r="V16" s="221">
        <f>ROUND(E16*U16,2)</f>
        <v>0</v>
      </c>
      <c r="W16" s="221"/>
      <c r="X16" s="221" t="s">
        <v>273</v>
      </c>
      <c r="Y16" s="221" t="s">
        <v>274</v>
      </c>
      <c r="Z16" s="210"/>
      <c r="AA16" s="210"/>
      <c r="AB16" s="210"/>
      <c r="AC16" s="210"/>
      <c r="AD16" s="210"/>
      <c r="AE16" s="210"/>
      <c r="AF16" s="210"/>
      <c r="AG16" s="210" t="s">
        <v>1635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2248</v>
      </c>
      <c r="C17" s="254" t="s">
        <v>2249</v>
      </c>
      <c r="D17" s="243" t="s">
        <v>1023</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273</v>
      </c>
      <c r="Y17" s="221" t="s">
        <v>274</v>
      </c>
      <c r="Z17" s="210"/>
      <c r="AA17" s="210"/>
      <c r="AB17" s="210"/>
      <c r="AC17" s="210"/>
      <c r="AD17" s="210"/>
      <c r="AE17" s="210"/>
      <c r="AF17" s="210"/>
      <c r="AG17" s="210" t="s">
        <v>1635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2250</v>
      </c>
      <c r="C18" s="254" t="s">
        <v>2251</v>
      </c>
      <c r="D18" s="243" t="s">
        <v>1023</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273</v>
      </c>
      <c r="Y18" s="221" t="s">
        <v>274</v>
      </c>
      <c r="Z18" s="210"/>
      <c r="AA18" s="210"/>
      <c r="AB18" s="210"/>
      <c r="AC18" s="210"/>
      <c r="AD18" s="210"/>
      <c r="AE18" s="210"/>
      <c r="AF18" s="210"/>
      <c r="AG18" s="210" t="s">
        <v>1635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x14ac:dyDescent="0.2">
      <c r="A19" s="226" t="s">
        <v>265</v>
      </c>
      <c r="B19" s="227" t="s">
        <v>140</v>
      </c>
      <c r="C19" s="251" t="s">
        <v>141</v>
      </c>
      <c r="D19" s="228"/>
      <c r="E19" s="229"/>
      <c r="F19" s="230"/>
      <c r="G19" s="230">
        <f>SUMIF(AG20:AG31,"&lt;&gt;NOR",G20:G31)</f>
        <v>0</v>
      </c>
      <c r="H19" s="230"/>
      <c r="I19" s="230">
        <f>SUM(I20:I31)</f>
        <v>0</v>
      </c>
      <c r="J19" s="230"/>
      <c r="K19" s="230">
        <f>SUM(K20:K31)</f>
        <v>0</v>
      </c>
      <c r="L19" s="230"/>
      <c r="M19" s="230">
        <f>SUM(M20:M31)</f>
        <v>0</v>
      </c>
      <c r="N19" s="229"/>
      <c r="O19" s="229">
        <f>SUM(O20:O31)</f>
        <v>0</v>
      </c>
      <c r="P19" s="229"/>
      <c r="Q19" s="229">
        <f>SUM(Q20:Q31)</f>
        <v>0</v>
      </c>
      <c r="R19" s="230"/>
      <c r="S19" s="230"/>
      <c r="T19" s="231"/>
      <c r="U19" s="225"/>
      <c r="V19" s="225">
        <f>SUM(V20:V31)</f>
        <v>0</v>
      </c>
      <c r="W19" s="225"/>
      <c r="X19" s="225"/>
      <c r="Y19" s="225"/>
      <c r="AG19" t="s">
        <v>266</v>
      </c>
    </row>
    <row r="20" spans="1:60" outlineLevel="1" x14ac:dyDescent="0.2">
      <c r="A20" s="241">
        <v>11</v>
      </c>
      <c r="B20" s="242" t="s">
        <v>2252</v>
      </c>
      <c r="C20" s="254" t="s">
        <v>2253</v>
      </c>
      <c r="D20" s="243" t="s">
        <v>1023</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273</v>
      </c>
      <c r="Y20" s="221" t="s">
        <v>274</v>
      </c>
      <c r="Z20" s="210"/>
      <c r="AA20" s="210"/>
      <c r="AB20" s="210"/>
      <c r="AC20" s="210"/>
      <c r="AD20" s="210"/>
      <c r="AE20" s="210"/>
      <c r="AF20" s="210"/>
      <c r="AG20" s="210" t="s">
        <v>1635</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2254</v>
      </c>
      <c r="C21" s="254" t="s">
        <v>2255</v>
      </c>
      <c r="D21" s="243" t="s">
        <v>1023</v>
      </c>
      <c r="E21" s="244">
        <v>9</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273</v>
      </c>
      <c r="Y21" s="221" t="s">
        <v>274</v>
      </c>
      <c r="Z21" s="210"/>
      <c r="AA21" s="210"/>
      <c r="AB21" s="210"/>
      <c r="AC21" s="210"/>
      <c r="AD21" s="210"/>
      <c r="AE21" s="210"/>
      <c r="AF21" s="210"/>
      <c r="AG21" s="210" t="s">
        <v>1635</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2256</v>
      </c>
      <c r="C22" s="254" t="s">
        <v>2257</v>
      </c>
      <c r="D22" s="243" t="s">
        <v>1023</v>
      </c>
      <c r="E22" s="244">
        <v>5</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273</v>
      </c>
      <c r="Y22" s="221" t="s">
        <v>274</v>
      </c>
      <c r="Z22" s="210"/>
      <c r="AA22" s="210"/>
      <c r="AB22" s="210"/>
      <c r="AC22" s="210"/>
      <c r="AD22" s="210"/>
      <c r="AE22" s="210"/>
      <c r="AF22" s="210"/>
      <c r="AG22" s="210" t="s">
        <v>1635</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2258</v>
      </c>
      <c r="C23" s="254" t="s">
        <v>2259</v>
      </c>
      <c r="D23" s="243" t="s">
        <v>1023</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544</v>
      </c>
      <c r="T23" s="247" t="s">
        <v>545</v>
      </c>
      <c r="U23" s="221">
        <v>0</v>
      </c>
      <c r="V23" s="221">
        <f>ROUND(E23*U23,2)</f>
        <v>0</v>
      </c>
      <c r="W23" s="221"/>
      <c r="X23" s="221" t="s">
        <v>273</v>
      </c>
      <c r="Y23" s="221" t="s">
        <v>274</v>
      </c>
      <c r="Z23" s="210"/>
      <c r="AA23" s="210"/>
      <c r="AB23" s="210"/>
      <c r="AC23" s="210"/>
      <c r="AD23" s="210"/>
      <c r="AE23" s="210"/>
      <c r="AF23" s="210"/>
      <c r="AG23" s="210" t="s">
        <v>1635</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2260</v>
      </c>
      <c r="C24" s="254" t="s">
        <v>2261</v>
      </c>
      <c r="D24" s="243" t="s">
        <v>374</v>
      </c>
      <c r="E24" s="244">
        <v>1100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273</v>
      </c>
      <c r="Y24" s="221" t="s">
        <v>274</v>
      </c>
      <c r="Z24" s="210"/>
      <c r="AA24" s="210"/>
      <c r="AB24" s="210"/>
      <c r="AC24" s="210"/>
      <c r="AD24" s="210"/>
      <c r="AE24" s="210"/>
      <c r="AF24" s="210"/>
      <c r="AG24" s="210" t="s">
        <v>1635</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2262</v>
      </c>
      <c r="C25" s="254" t="s">
        <v>2263</v>
      </c>
      <c r="D25" s="243" t="s">
        <v>269</v>
      </c>
      <c r="E25" s="244">
        <v>210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273</v>
      </c>
      <c r="Y25" s="221" t="s">
        <v>274</v>
      </c>
      <c r="Z25" s="210"/>
      <c r="AA25" s="210"/>
      <c r="AB25" s="210"/>
      <c r="AC25" s="210"/>
      <c r="AD25" s="210"/>
      <c r="AE25" s="210"/>
      <c r="AF25" s="210"/>
      <c r="AG25" s="210" t="s">
        <v>1635</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2264</v>
      </c>
      <c r="C26" s="254" t="s">
        <v>2265</v>
      </c>
      <c r="D26" s="243" t="s">
        <v>1023</v>
      </c>
      <c r="E26" s="244">
        <v>1</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544</v>
      </c>
      <c r="T26" s="247" t="s">
        <v>545</v>
      </c>
      <c r="U26" s="221">
        <v>0</v>
      </c>
      <c r="V26" s="221">
        <f>ROUND(E26*U26,2)</f>
        <v>0</v>
      </c>
      <c r="W26" s="221"/>
      <c r="X26" s="221" t="s">
        <v>273</v>
      </c>
      <c r="Y26" s="221" t="s">
        <v>274</v>
      </c>
      <c r="Z26" s="210"/>
      <c r="AA26" s="210"/>
      <c r="AB26" s="210"/>
      <c r="AC26" s="210"/>
      <c r="AD26" s="210"/>
      <c r="AE26" s="210"/>
      <c r="AF26" s="210"/>
      <c r="AG26" s="210" t="s">
        <v>1635</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18</v>
      </c>
      <c r="B27" s="242" t="s">
        <v>2266</v>
      </c>
      <c r="C27" s="254" t="s">
        <v>2267</v>
      </c>
      <c r="D27" s="243" t="s">
        <v>1023</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273</v>
      </c>
      <c r="Y27" s="221" t="s">
        <v>274</v>
      </c>
      <c r="Z27" s="210"/>
      <c r="AA27" s="210"/>
      <c r="AB27" s="210"/>
      <c r="AC27" s="210"/>
      <c r="AD27" s="210"/>
      <c r="AE27" s="210"/>
      <c r="AF27" s="210"/>
      <c r="AG27" s="210" t="s">
        <v>1635</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19</v>
      </c>
      <c r="B28" s="242" t="s">
        <v>2268</v>
      </c>
      <c r="C28" s="254" t="s">
        <v>2269</v>
      </c>
      <c r="D28" s="243" t="s">
        <v>1023</v>
      </c>
      <c r="E28" s="244">
        <v>3</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273</v>
      </c>
      <c r="Y28" s="221" t="s">
        <v>274</v>
      </c>
      <c r="Z28" s="210"/>
      <c r="AA28" s="210"/>
      <c r="AB28" s="210"/>
      <c r="AC28" s="210"/>
      <c r="AD28" s="210"/>
      <c r="AE28" s="210"/>
      <c r="AF28" s="210"/>
      <c r="AG28" s="210" t="s">
        <v>1635</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20</v>
      </c>
      <c r="B29" s="242" t="s">
        <v>31</v>
      </c>
      <c r="C29" s="254" t="s">
        <v>2270</v>
      </c>
      <c r="D29" s="243" t="s">
        <v>1754</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273</v>
      </c>
      <c r="Y29" s="221" t="s">
        <v>274</v>
      </c>
      <c r="Z29" s="210"/>
      <c r="AA29" s="210"/>
      <c r="AB29" s="210"/>
      <c r="AC29" s="210"/>
      <c r="AD29" s="210"/>
      <c r="AE29" s="210"/>
      <c r="AF29" s="210"/>
      <c r="AG29" s="210" t="s">
        <v>1635</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21</v>
      </c>
      <c r="B30" s="242" t="s">
        <v>2271</v>
      </c>
      <c r="C30" s="254" t="s">
        <v>2272</v>
      </c>
      <c r="D30" s="243" t="s">
        <v>374</v>
      </c>
      <c r="E30" s="244">
        <v>1100</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273</v>
      </c>
      <c r="Y30" s="221" t="s">
        <v>274</v>
      </c>
      <c r="Z30" s="210"/>
      <c r="AA30" s="210"/>
      <c r="AB30" s="210"/>
      <c r="AC30" s="210"/>
      <c r="AD30" s="210"/>
      <c r="AE30" s="210"/>
      <c r="AF30" s="210"/>
      <c r="AG30" s="210" t="s">
        <v>1635</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33">
        <v>22</v>
      </c>
      <c r="B31" s="234" t="s">
        <v>2273</v>
      </c>
      <c r="C31" s="252" t="s">
        <v>2274</v>
      </c>
      <c r="D31" s="235" t="s">
        <v>0</v>
      </c>
      <c r="E31" s="236">
        <v>2809.98</v>
      </c>
      <c r="F31" s="237"/>
      <c r="G31" s="238">
        <f>ROUND(E31*F31,2)</f>
        <v>0</v>
      </c>
      <c r="H31" s="237"/>
      <c r="I31" s="238">
        <f>ROUND(E31*H31,2)</f>
        <v>0</v>
      </c>
      <c r="J31" s="237"/>
      <c r="K31" s="238">
        <f>ROUND(E31*J31,2)</f>
        <v>0</v>
      </c>
      <c r="L31" s="238">
        <v>21</v>
      </c>
      <c r="M31" s="238">
        <f>G31*(1+L31/100)</f>
        <v>0</v>
      </c>
      <c r="N31" s="236">
        <v>0</v>
      </c>
      <c r="O31" s="236">
        <f>ROUND(E31*N31,2)</f>
        <v>0</v>
      </c>
      <c r="P31" s="236">
        <v>0</v>
      </c>
      <c r="Q31" s="236">
        <f>ROUND(E31*P31,2)</f>
        <v>0</v>
      </c>
      <c r="R31" s="238"/>
      <c r="S31" s="238" t="s">
        <v>544</v>
      </c>
      <c r="T31" s="239" t="s">
        <v>545</v>
      </c>
      <c r="U31" s="221">
        <v>0</v>
      </c>
      <c r="V31" s="221">
        <f>ROUND(E31*U31,2)</f>
        <v>0</v>
      </c>
      <c r="W31" s="221"/>
      <c r="X31" s="221" t="s">
        <v>273</v>
      </c>
      <c r="Y31" s="221" t="s">
        <v>274</v>
      </c>
      <c r="Z31" s="210"/>
      <c r="AA31" s="210"/>
      <c r="AB31" s="210"/>
      <c r="AC31" s="210"/>
      <c r="AD31" s="210"/>
      <c r="AE31" s="210"/>
      <c r="AF31" s="210"/>
      <c r="AG31" s="210" t="s">
        <v>1635</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x14ac:dyDescent="0.2">
      <c r="A32" s="3"/>
      <c r="B32" s="4"/>
      <c r="C32" s="258"/>
      <c r="D32" s="6"/>
      <c r="E32" s="3"/>
      <c r="F32" s="3"/>
      <c r="G32" s="3"/>
      <c r="H32" s="3"/>
      <c r="I32" s="3"/>
      <c r="J32" s="3"/>
      <c r="K32" s="3"/>
      <c r="L32" s="3"/>
      <c r="M32" s="3"/>
      <c r="N32" s="3"/>
      <c r="O32" s="3"/>
      <c r="P32" s="3"/>
      <c r="Q32" s="3"/>
      <c r="R32" s="3"/>
      <c r="S32" s="3"/>
      <c r="T32" s="3"/>
      <c r="U32" s="3"/>
      <c r="V32" s="3"/>
      <c r="W32" s="3"/>
      <c r="X32" s="3"/>
      <c r="Y32" s="3"/>
      <c r="AE32">
        <v>12</v>
      </c>
      <c r="AF32">
        <v>21</v>
      </c>
      <c r="AG32" t="s">
        <v>251</v>
      </c>
    </row>
    <row r="33" spans="1:33" x14ac:dyDescent="0.2">
      <c r="A33" s="213"/>
      <c r="B33" s="214" t="s">
        <v>29</v>
      </c>
      <c r="C33" s="259"/>
      <c r="D33" s="215"/>
      <c r="E33" s="216"/>
      <c r="F33" s="216"/>
      <c r="G33" s="232">
        <f>G8+G19</f>
        <v>0</v>
      </c>
      <c r="H33" s="3"/>
      <c r="I33" s="3"/>
      <c r="J33" s="3"/>
      <c r="K33" s="3"/>
      <c r="L33" s="3"/>
      <c r="M33" s="3"/>
      <c r="N33" s="3"/>
      <c r="O33" s="3"/>
      <c r="P33" s="3"/>
      <c r="Q33" s="3"/>
      <c r="R33" s="3"/>
      <c r="S33" s="3"/>
      <c r="T33" s="3"/>
      <c r="U33" s="3"/>
      <c r="V33" s="3"/>
      <c r="W33" s="3"/>
      <c r="X33" s="3"/>
      <c r="Y33" s="3"/>
      <c r="AE33">
        <f>SUMIF(L7:L31,AE32,G7:G31)</f>
        <v>0</v>
      </c>
      <c r="AF33">
        <f>SUMIF(L7:L31,AF32,G7:G31)</f>
        <v>0</v>
      </c>
      <c r="AG33" t="s">
        <v>584</v>
      </c>
    </row>
    <row r="34" spans="1:33" x14ac:dyDescent="0.2">
      <c r="C34" s="260"/>
      <c r="D34" s="10"/>
      <c r="AG34" t="s">
        <v>585</v>
      </c>
    </row>
    <row r="35" spans="1:33" x14ac:dyDescent="0.2">
      <c r="D35" s="10"/>
    </row>
    <row r="36" spans="1:33" x14ac:dyDescent="0.2">
      <c r="D36" s="10"/>
    </row>
    <row r="37" spans="1:33" x14ac:dyDescent="0.2">
      <c r="D37" s="10"/>
    </row>
    <row r="38" spans="1:33" x14ac:dyDescent="0.2">
      <c r="D38" s="10"/>
    </row>
    <row r="39" spans="1:33" x14ac:dyDescent="0.2">
      <c r="D39" s="10"/>
    </row>
    <row r="40" spans="1:33" x14ac:dyDescent="0.2">
      <c r="D40" s="10"/>
    </row>
    <row r="41" spans="1:33" x14ac:dyDescent="0.2">
      <c r="D41" s="10"/>
    </row>
    <row r="42" spans="1:33" x14ac:dyDescent="0.2">
      <c r="D42" s="10"/>
    </row>
    <row r="43" spans="1:33" x14ac:dyDescent="0.2">
      <c r="D43" s="10"/>
    </row>
    <row r="44" spans="1:33" x14ac:dyDescent="0.2">
      <c r="D44" s="10"/>
    </row>
    <row r="45" spans="1:33" x14ac:dyDescent="0.2">
      <c r="D45" s="10"/>
    </row>
    <row r="46" spans="1:33" x14ac:dyDescent="0.2">
      <c r="D46" s="10"/>
    </row>
    <row r="47" spans="1:33" x14ac:dyDescent="0.2">
      <c r="D47" s="10"/>
    </row>
    <row r="48" spans="1:33"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nwH0jS998r77wCvcoHsjSrqLbi4q/1XQQHeVXre/+7G3QKGlm9ErbbjKmwIR+YPnrLMPzbLZS5UNRHdaMeMRAQ==" saltValue="IS8tuUFwrpjaLx0k2AIFr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42E5-C38C-44DB-B9F6-6EF366F7A83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71</v>
      </c>
      <c r="C3" s="199" t="s">
        <v>72</v>
      </c>
      <c r="D3" s="197"/>
      <c r="E3" s="197"/>
      <c r="F3" s="197"/>
      <c r="G3" s="198"/>
      <c r="AC3" s="174" t="s">
        <v>240</v>
      </c>
      <c r="AG3" t="s">
        <v>241</v>
      </c>
    </row>
    <row r="4" spans="1:60" ht="24.95" customHeight="1" x14ac:dyDescent="0.2">
      <c r="A4" s="200" t="s">
        <v>9</v>
      </c>
      <c r="B4" s="201" t="s">
        <v>73</v>
      </c>
      <c r="C4" s="202" t="s">
        <v>74</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106</v>
      </c>
      <c r="C8" s="251" t="s">
        <v>107</v>
      </c>
      <c r="D8" s="228"/>
      <c r="E8" s="229"/>
      <c r="F8" s="230"/>
      <c r="G8" s="230">
        <f>SUMIF(AG9:AG22,"&lt;&gt;NOR",G9:G22)</f>
        <v>0</v>
      </c>
      <c r="H8" s="230"/>
      <c r="I8" s="230">
        <f>SUM(I9:I22)</f>
        <v>0</v>
      </c>
      <c r="J8" s="230"/>
      <c r="K8" s="230">
        <f>SUM(K9:K22)</f>
        <v>0</v>
      </c>
      <c r="L8" s="230"/>
      <c r="M8" s="230">
        <f>SUM(M9:M22)</f>
        <v>0</v>
      </c>
      <c r="N8" s="229"/>
      <c r="O8" s="229">
        <f>SUM(O9:O22)</f>
        <v>0</v>
      </c>
      <c r="P8" s="229"/>
      <c r="Q8" s="229">
        <f>SUM(Q9:Q22)</f>
        <v>0</v>
      </c>
      <c r="R8" s="230"/>
      <c r="S8" s="230"/>
      <c r="T8" s="231"/>
      <c r="U8" s="225"/>
      <c r="V8" s="225">
        <f>SUM(V9:V22)</f>
        <v>0</v>
      </c>
      <c r="W8" s="225"/>
      <c r="X8" s="225"/>
      <c r="Y8" s="225"/>
      <c r="AG8" t="s">
        <v>266</v>
      </c>
    </row>
    <row r="9" spans="1:60" outlineLevel="1" x14ac:dyDescent="0.2">
      <c r="A9" s="241">
        <v>1</v>
      </c>
      <c r="B9" s="242" t="s">
        <v>138</v>
      </c>
      <c r="C9" s="254" t="s">
        <v>2275</v>
      </c>
      <c r="D9" s="243" t="s">
        <v>2276</v>
      </c>
      <c r="E9" s="244">
        <v>80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876</v>
      </c>
      <c r="Y9" s="221" t="s">
        <v>274</v>
      </c>
      <c r="Z9" s="210"/>
      <c r="AA9" s="210"/>
      <c r="AB9" s="210"/>
      <c r="AC9" s="210"/>
      <c r="AD9" s="210"/>
      <c r="AE9" s="210"/>
      <c r="AF9" s="210"/>
      <c r="AG9" s="210" t="s">
        <v>1608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140</v>
      </c>
      <c r="C10" s="254" t="s">
        <v>2277</v>
      </c>
      <c r="D10" s="243" t="s">
        <v>2276</v>
      </c>
      <c r="E10" s="244">
        <v>30</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876</v>
      </c>
      <c r="Y10" s="221" t="s">
        <v>274</v>
      </c>
      <c r="Z10" s="210"/>
      <c r="AA10" s="210"/>
      <c r="AB10" s="210"/>
      <c r="AC10" s="210"/>
      <c r="AD10" s="210"/>
      <c r="AE10" s="210"/>
      <c r="AF10" s="210"/>
      <c r="AG10" s="210" t="s">
        <v>1608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143</v>
      </c>
      <c r="C11" s="254" t="s">
        <v>2278</v>
      </c>
      <c r="D11" s="243" t="s">
        <v>2276</v>
      </c>
      <c r="E11" s="244">
        <v>60</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876</v>
      </c>
      <c r="Y11" s="221" t="s">
        <v>274</v>
      </c>
      <c r="Z11" s="210"/>
      <c r="AA11" s="210"/>
      <c r="AB11" s="210"/>
      <c r="AC11" s="210"/>
      <c r="AD11" s="210"/>
      <c r="AE11" s="210"/>
      <c r="AF11" s="210"/>
      <c r="AG11" s="210" t="s">
        <v>1608</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145</v>
      </c>
      <c r="C12" s="254" t="s">
        <v>2279</v>
      </c>
      <c r="D12" s="243" t="s">
        <v>2276</v>
      </c>
      <c r="E12" s="244">
        <v>10</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876</v>
      </c>
      <c r="Y12" s="221" t="s">
        <v>274</v>
      </c>
      <c r="Z12" s="210"/>
      <c r="AA12" s="210"/>
      <c r="AB12" s="210"/>
      <c r="AC12" s="210"/>
      <c r="AD12" s="210"/>
      <c r="AE12" s="210"/>
      <c r="AF12" s="210"/>
      <c r="AG12" s="210" t="s">
        <v>1608</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149</v>
      </c>
      <c r="C13" s="254" t="s">
        <v>2280</v>
      </c>
      <c r="D13" s="243" t="s">
        <v>2276</v>
      </c>
      <c r="E13" s="244">
        <v>35</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876</v>
      </c>
      <c r="Y13" s="221" t="s">
        <v>274</v>
      </c>
      <c r="Z13" s="210"/>
      <c r="AA13" s="210"/>
      <c r="AB13" s="210"/>
      <c r="AC13" s="210"/>
      <c r="AD13" s="210"/>
      <c r="AE13" s="210"/>
      <c r="AF13" s="210"/>
      <c r="AG13" s="210" t="s">
        <v>1608</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153</v>
      </c>
      <c r="C14" s="254" t="s">
        <v>2281</v>
      </c>
      <c r="D14" s="243" t="s">
        <v>2276</v>
      </c>
      <c r="E14" s="244">
        <v>25</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876</v>
      </c>
      <c r="Y14" s="221" t="s">
        <v>274</v>
      </c>
      <c r="Z14" s="210"/>
      <c r="AA14" s="210"/>
      <c r="AB14" s="210"/>
      <c r="AC14" s="210"/>
      <c r="AD14" s="210"/>
      <c r="AE14" s="210"/>
      <c r="AF14" s="210"/>
      <c r="AG14" s="210" t="s">
        <v>1608</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2282</v>
      </c>
      <c r="C15" s="254" t="s">
        <v>2283</v>
      </c>
      <c r="D15" s="243" t="s">
        <v>2276</v>
      </c>
      <c r="E15" s="244">
        <v>80</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876</v>
      </c>
      <c r="Y15" s="221" t="s">
        <v>274</v>
      </c>
      <c r="Z15" s="210"/>
      <c r="AA15" s="210"/>
      <c r="AB15" s="210"/>
      <c r="AC15" s="210"/>
      <c r="AD15" s="210"/>
      <c r="AE15" s="210"/>
      <c r="AF15" s="210"/>
      <c r="AG15" s="210" t="s">
        <v>1608</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2284</v>
      </c>
      <c r="C16" s="254" t="s">
        <v>2285</v>
      </c>
      <c r="D16" s="243" t="s">
        <v>2276</v>
      </c>
      <c r="E16" s="244">
        <v>950</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876</v>
      </c>
      <c r="Y16" s="221" t="s">
        <v>274</v>
      </c>
      <c r="Z16" s="210"/>
      <c r="AA16" s="210"/>
      <c r="AB16" s="210"/>
      <c r="AC16" s="210"/>
      <c r="AD16" s="210"/>
      <c r="AE16" s="210"/>
      <c r="AF16" s="210"/>
      <c r="AG16" s="210" t="s">
        <v>1608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182</v>
      </c>
      <c r="C17" s="254" t="s">
        <v>2286</v>
      </c>
      <c r="D17" s="243" t="s">
        <v>2276</v>
      </c>
      <c r="E17" s="244">
        <v>710</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876</v>
      </c>
      <c r="Y17" s="221" t="s">
        <v>274</v>
      </c>
      <c r="Z17" s="210"/>
      <c r="AA17" s="210"/>
      <c r="AB17" s="210"/>
      <c r="AC17" s="210"/>
      <c r="AD17" s="210"/>
      <c r="AE17" s="210"/>
      <c r="AF17" s="210"/>
      <c r="AG17" s="210" t="s">
        <v>1608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2287</v>
      </c>
      <c r="C18" s="254" t="s">
        <v>2288</v>
      </c>
      <c r="D18" s="243" t="s">
        <v>2276</v>
      </c>
      <c r="E18" s="244">
        <v>90</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876</v>
      </c>
      <c r="Y18" s="221" t="s">
        <v>274</v>
      </c>
      <c r="Z18" s="210"/>
      <c r="AA18" s="210"/>
      <c r="AB18" s="210"/>
      <c r="AC18" s="210"/>
      <c r="AD18" s="210"/>
      <c r="AE18" s="210"/>
      <c r="AF18" s="210"/>
      <c r="AG18" s="210" t="s">
        <v>1608</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2289</v>
      </c>
      <c r="C19" s="254" t="s">
        <v>2290</v>
      </c>
      <c r="D19" s="243" t="s">
        <v>2276</v>
      </c>
      <c r="E19" s="244">
        <v>40</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544</v>
      </c>
      <c r="T19" s="247" t="s">
        <v>545</v>
      </c>
      <c r="U19" s="221">
        <v>0</v>
      </c>
      <c r="V19" s="221">
        <f>ROUND(E19*U19,2)</f>
        <v>0</v>
      </c>
      <c r="W19" s="221"/>
      <c r="X19" s="221" t="s">
        <v>876</v>
      </c>
      <c r="Y19" s="221" t="s">
        <v>274</v>
      </c>
      <c r="Z19" s="210"/>
      <c r="AA19" s="210"/>
      <c r="AB19" s="210"/>
      <c r="AC19" s="210"/>
      <c r="AD19" s="210"/>
      <c r="AE19" s="210"/>
      <c r="AF19" s="210"/>
      <c r="AG19" s="210" t="s">
        <v>1608</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2291</v>
      </c>
      <c r="C20" s="254" t="s">
        <v>2292</v>
      </c>
      <c r="D20" s="243" t="s">
        <v>2276</v>
      </c>
      <c r="E20" s="244">
        <v>60</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876</v>
      </c>
      <c r="Y20" s="221" t="s">
        <v>274</v>
      </c>
      <c r="Z20" s="210"/>
      <c r="AA20" s="210"/>
      <c r="AB20" s="210"/>
      <c r="AC20" s="210"/>
      <c r="AD20" s="210"/>
      <c r="AE20" s="210"/>
      <c r="AF20" s="210"/>
      <c r="AG20" s="210" t="s">
        <v>1608</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2293</v>
      </c>
      <c r="C21" s="254" t="s">
        <v>2294</v>
      </c>
      <c r="D21" s="243" t="s">
        <v>2276</v>
      </c>
      <c r="E21" s="244">
        <v>470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876</v>
      </c>
      <c r="Y21" s="221" t="s">
        <v>274</v>
      </c>
      <c r="Z21" s="210"/>
      <c r="AA21" s="210"/>
      <c r="AB21" s="210"/>
      <c r="AC21" s="210"/>
      <c r="AD21" s="210"/>
      <c r="AE21" s="210"/>
      <c r="AF21" s="210"/>
      <c r="AG21" s="210" t="s">
        <v>1608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2295</v>
      </c>
      <c r="C22" s="254" t="s">
        <v>2296</v>
      </c>
      <c r="D22" s="243" t="s">
        <v>2276</v>
      </c>
      <c r="E22" s="244">
        <v>20</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876</v>
      </c>
      <c r="Y22" s="221" t="s">
        <v>274</v>
      </c>
      <c r="Z22" s="210"/>
      <c r="AA22" s="210"/>
      <c r="AB22" s="210"/>
      <c r="AC22" s="210"/>
      <c r="AD22" s="210"/>
      <c r="AE22" s="210"/>
      <c r="AF22" s="210"/>
      <c r="AG22" s="210" t="s">
        <v>1608</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x14ac:dyDescent="0.2">
      <c r="A23" s="226" t="s">
        <v>265</v>
      </c>
      <c r="B23" s="227" t="s">
        <v>118</v>
      </c>
      <c r="C23" s="251" t="s">
        <v>120</v>
      </c>
      <c r="D23" s="228"/>
      <c r="E23" s="229"/>
      <c r="F23" s="230"/>
      <c r="G23" s="230">
        <f>SUMIF(AG24:AG32,"&lt;&gt;NOR",G24:G32)</f>
        <v>0</v>
      </c>
      <c r="H23" s="230"/>
      <c r="I23" s="230">
        <f>SUM(I24:I32)</f>
        <v>0</v>
      </c>
      <c r="J23" s="230"/>
      <c r="K23" s="230">
        <f>SUM(K24:K32)</f>
        <v>0</v>
      </c>
      <c r="L23" s="230"/>
      <c r="M23" s="230">
        <f>SUM(M24:M32)</f>
        <v>0</v>
      </c>
      <c r="N23" s="229"/>
      <c r="O23" s="229">
        <f>SUM(O24:O32)</f>
        <v>0</v>
      </c>
      <c r="P23" s="229"/>
      <c r="Q23" s="229">
        <f>SUM(Q24:Q32)</f>
        <v>0</v>
      </c>
      <c r="R23" s="230"/>
      <c r="S23" s="230"/>
      <c r="T23" s="231"/>
      <c r="U23" s="225"/>
      <c r="V23" s="225">
        <f>SUM(V24:V32)</f>
        <v>0</v>
      </c>
      <c r="W23" s="225"/>
      <c r="X23" s="225"/>
      <c r="Y23" s="225"/>
      <c r="AG23" t="s">
        <v>266</v>
      </c>
    </row>
    <row r="24" spans="1:60" outlineLevel="1" x14ac:dyDescent="0.2">
      <c r="A24" s="241">
        <v>15</v>
      </c>
      <c r="B24" s="242" t="s">
        <v>138</v>
      </c>
      <c r="C24" s="254" t="s">
        <v>2297</v>
      </c>
      <c r="D24" s="243" t="s">
        <v>2298</v>
      </c>
      <c r="E24" s="244">
        <v>60</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1681</v>
      </c>
      <c r="Y24" s="221" t="s">
        <v>274</v>
      </c>
      <c r="Z24" s="210"/>
      <c r="AA24" s="210"/>
      <c r="AB24" s="210"/>
      <c r="AC24" s="210"/>
      <c r="AD24" s="210"/>
      <c r="AE24" s="210"/>
      <c r="AF24" s="210"/>
      <c r="AG24" s="210" t="s">
        <v>1682</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140</v>
      </c>
      <c r="C25" s="254" t="s">
        <v>2299</v>
      </c>
      <c r="D25" s="243" t="s">
        <v>2298</v>
      </c>
      <c r="E25" s="244">
        <v>32</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1681</v>
      </c>
      <c r="Y25" s="221" t="s">
        <v>274</v>
      </c>
      <c r="Z25" s="210"/>
      <c r="AA25" s="210"/>
      <c r="AB25" s="210"/>
      <c r="AC25" s="210"/>
      <c r="AD25" s="210"/>
      <c r="AE25" s="210"/>
      <c r="AF25" s="210"/>
      <c r="AG25" s="210" t="s">
        <v>1682</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143</v>
      </c>
      <c r="C26" s="254" t="s">
        <v>2300</v>
      </c>
      <c r="D26" s="243" t="s">
        <v>2298</v>
      </c>
      <c r="E26" s="244">
        <v>40</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544</v>
      </c>
      <c r="T26" s="247" t="s">
        <v>545</v>
      </c>
      <c r="U26" s="221">
        <v>0</v>
      </c>
      <c r="V26" s="221">
        <f>ROUND(E26*U26,2)</f>
        <v>0</v>
      </c>
      <c r="W26" s="221"/>
      <c r="X26" s="221" t="s">
        <v>1681</v>
      </c>
      <c r="Y26" s="221" t="s">
        <v>274</v>
      </c>
      <c r="Z26" s="210"/>
      <c r="AA26" s="210"/>
      <c r="AB26" s="210"/>
      <c r="AC26" s="210"/>
      <c r="AD26" s="210"/>
      <c r="AE26" s="210"/>
      <c r="AF26" s="210"/>
      <c r="AG26" s="210" t="s">
        <v>1682</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18</v>
      </c>
      <c r="B27" s="242" t="s">
        <v>145</v>
      </c>
      <c r="C27" s="254" t="s">
        <v>2301</v>
      </c>
      <c r="D27" s="243" t="s">
        <v>2276</v>
      </c>
      <c r="E27" s="244">
        <v>35</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1681</v>
      </c>
      <c r="Y27" s="221" t="s">
        <v>274</v>
      </c>
      <c r="Z27" s="210"/>
      <c r="AA27" s="210"/>
      <c r="AB27" s="210"/>
      <c r="AC27" s="210"/>
      <c r="AD27" s="210"/>
      <c r="AE27" s="210"/>
      <c r="AF27" s="210"/>
      <c r="AG27" s="210" t="s">
        <v>1682</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19</v>
      </c>
      <c r="B28" s="242" t="s">
        <v>149</v>
      </c>
      <c r="C28" s="254" t="s">
        <v>2302</v>
      </c>
      <c r="D28" s="243" t="s">
        <v>2298</v>
      </c>
      <c r="E28" s="244">
        <v>484</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1681</v>
      </c>
      <c r="Y28" s="221" t="s">
        <v>274</v>
      </c>
      <c r="Z28" s="210"/>
      <c r="AA28" s="210"/>
      <c r="AB28" s="210"/>
      <c r="AC28" s="210"/>
      <c r="AD28" s="210"/>
      <c r="AE28" s="210"/>
      <c r="AF28" s="210"/>
      <c r="AG28" s="210" t="s">
        <v>1682</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20</v>
      </c>
      <c r="B29" s="242" t="s">
        <v>153</v>
      </c>
      <c r="C29" s="254" t="s">
        <v>2303</v>
      </c>
      <c r="D29" s="243" t="s">
        <v>2298</v>
      </c>
      <c r="E29" s="244">
        <v>95</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1681</v>
      </c>
      <c r="Y29" s="221" t="s">
        <v>274</v>
      </c>
      <c r="Z29" s="210"/>
      <c r="AA29" s="210"/>
      <c r="AB29" s="210"/>
      <c r="AC29" s="210"/>
      <c r="AD29" s="210"/>
      <c r="AE29" s="210"/>
      <c r="AF29" s="210"/>
      <c r="AG29" s="210" t="s">
        <v>1682</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21</v>
      </c>
      <c r="B30" s="242" t="s">
        <v>2282</v>
      </c>
      <c r="C30" s="254" t="s">
        <v>2304</v>
      </c>
      <c r="D30" s="243" t="s">
        <v>2298</v>
      </c>
      <c r="E30" s="244">
        <v>1</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1681</v>
      </c>
      <c r="Y30" s="221" t="s">
        <v>274</v>
      </c>
      <c r="Z30" s="210"/>
      <c r="AA30" s="210"/>
      <c r="AB30" s="210"/>
      <c r="AC30" s="210"/>
      <c r="AD30" s="210"/>
      <c r="AE30" s="210"/>
      <c r="AF30" s="210"/>
      <c r="AG30" s="210" t="s">
        <v>1682</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22</v>
      </c>
      <c r="B31" s="242" t="s">
        <v>2284</v>
      </c>
      <c r="C31" s="254" t="s">
        <v>2305</v>
      </c>
      <c r="D31" s="243" t="s">
        <v>2276</v>
      </c>
      <c r="E31" s="244">
        <v>60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544</v>
      </c>
      <c r="T31" s="247" t="s">
        <v>545</v>
      </c>
      <c r="U31" s="221">
        <v>0</v>
      </c>
      <c r="V31" s="221">
        <f>ROUND(E31*U31,2)</f>
        <v>0</v>
      </c>
      <c r="W31" s="221"/>
      <c r="X31" s="221" t="s">
        <v>1681</v>
      </c>
      <c r="Y31" s="221" t="s">
        <v>274</v>
      </c>
      <c r="Z31" s="210"/>
      <c r="AA31" s="210"/>
      <c r="AB31" s="210"/>
      <c r="AC31" s="210"/>
      <c r="AD31" s="210"/>
      <c r="AE31" s="210"/>
      <c r="AF31" s="210"/>
      <c r="AG31" s="210" t="s">
        <v>1682</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23</v>
      </c>
      <c r="B32" s="242" t="s">
        <v>182</v>
      </c>
      <c r="C32" s="254" t="s">
        <v>2306</v>
      </c>
      <c r="D32" s="243" t="s">
        <v>2298</v>
      </c>
      <c r="E32" s="244">
        <v>120</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544</v>
      </c>
      <c r="T32" s="247" t="s">
        <v>545</v>
      </c>
      <c r="U32" s="221">
        <v>0</v>
      </c>
      <c r="V32" s="221">
        <f>ROUND(E32*U32,2)</f>
        <v>0</v>
      </c>
      <c r="W32" s="221"/>
      <c r="X32" s="221" t="s">
        <v>1681</v>
      </c>
      <c r="Y32" s="221" t="s">
        <v>274</v>
      </c>
      <c r="Z32" s="210"/>
      <c r="AA32" s="210"/>
      <c r="AB32" s="210"/>
      <c r="AC32" s="210"/>
      <c r="AD32" s="210"/>
      <c r="AE32" s="210"/>
      <c r="AF32" s="210"/>
      <c r="AG32" s="210" t="s">
        <v>1682</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x14ac:dyDescent="0.2">
      <c r="A33" s="226" t="s">
        <v>265</v>
      </c>
      <c r="B33" s="227" t="s">
        <v>121</v>
      </c>
      <c r="C33" s="251" t="s">
        <v>123</v>
      </c>
      <c r="D33" s="228"/>
      <c r="E33" s="229"/>
      <c r="F33" s="230"/>
      <c r="G33" s="230">
        <f>SUMIF(AG34:AG43,"&lt;&gt;NOR",G34:G43)</f>
        <v>0</v>
      </c>
      <c r="H33" s="230"/>
      <c r="I33" s="230">
        <f>SUM(I34:I43)</f>
        <v>0</v>
      </c>
      <c r="J33" s="230"/>
      <c r="K33" s="230">
        <f>SUM(K34:K43)</f>
        <v>0</v>
      </c>
      <c r="L33" s="230"/>
      <c r="M33" s="230">
        <f>SUM(M34:M43)</f>
        <v>0</v>
      </c>
      <c r="N33" s="229"/>
      <c r="O33" s="229">
        <f>SUM(O34:O43)</f>
        <v>0</v>
      </c>
      <c r="P33" s="229"/>
      <c r="Q33" s="229">
        <f>SUM(Q34:Q43)</f>
        <v>0</v>
      </c>
      <c r="R33" s="230"/>
      <c r="S33" s="230"/>
      <c r="T33" s="231"/>
      <c r="U33" s="225"/>
      <c r="V33" s="225">
        <f>SUM(V34:V43)</f>
        <v>0</v>
      </c>
      <c r="W33" s="225"/>
      <c r="X33" s="225"/>
      <c r="Y33" s="225"/>
      <c r="AG33" t="s">
        <v>266</v>
      </c>
    </row>
    <row r="34" spans="1:60" outlineLevel="1" x14ac:dyDescent="0.2">
      <c r="A34" s="241">
        <v>24</v>
      </c>
      <c r="B34" s="242" t="s">
        <v>138</v>
      </c>
      <c r="C34" s="254" t="s">
        <v>2307</v>
      </c>
      <c r="D34" s="243" t="s">
        <v>2298</v>
      </c>
      <c r="E34" s="244">
        <v>1540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544</v>
      </c>
      <c r="T34" s="247" t="s">
        <v>545</v>
      </c>
      <c r="U34" s="221">
        <v>0</v>
      </c>
      <c r="V34" s="221">
        <f>ROUND(E34*U34,2)</f>
        <v>0</v>
      </c>
      <c r="W34" s="221"/>
      <c r="X34" s="221" t="s">
        <v>1681</v>
      </c>
      <c r="Y34" s="221" t="s">
        <v>274</v>
      </c>
      <c r="Z34" s="210"/>
      <c r="AA34" s="210"/>
      <c r="AB34" s="210"/>
      <c r="AC34" s="210"/>
      <c r="AD34" s="210"/>
      <c r="AE34" s="210"/>
      <c r="AF34" s="210"/>
      <c r="AG34" s="210" t="s">
        <v>1682</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25</v>
      </c>
      <c r="B35" s="242" t="s">
        <v>140</v>
      </c>
      <c r="C35" s="254" t="s">
        <v>2308</v>
      </c>
      <c r="D35" s="243" t="s">
        <v>2298</v>
      </c>
      <c r="E35" s="244">
        <v>16</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544</v>
      </c>
      <c r="T35" s="247" t="s">
        <v>545</v>
      </c>
      <c r="U35" s="221">
        <v>0</v>
      </c>
      <c r="V35" s="221">
        <f>ROUND(E35*U35,2)</f>
        <v>0</v>
      </c>
      <c r="W35" s="221"/>
      <c r="X35" s="221" t="s">
        <v>1681</v>
      </c>
      <c r="Y35" s="221" t="s">
        <v>274</v>
      </c>
      <c r="Z35" s="210"/>
      <c r="AA35" s="210"/>
      <c r="AB35" s="210"/>
      <c r="AC35" s="210"/>
      <c r="AD35" s="210"/>
      <c r="AE35" s="210"/>
      <c r="AF35" s="210"/>
      <c r="AG35" s="210" t="s">
        <v>1682</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26</v>
      </c>
      <c r="B36" s="242" t="s">
        <v>143</v>
      </c>
      <c r="C36" s="254" t="s">
        <v>2309</v>
      </c>
      <c r="D36" s="243" t="s">
        <v>2298</v>
      </c>
      <c r="E36" s="244">
        <v>18</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544</v>
      </c>
      <c r="T36" s="247" t="s">
        <v>545</v>
      </c>
      <c r="U36" s="221">
        <v>0</v>
      </c>
      <c r="V36" s="221">
        <f>ROUND(E36*U36,2)</f>
        <v>0</v>
      </c>
      <c r="W36" s="221"/>
      <c r="X36" s="221" t="s">
        <v>1681</v>
      </c>
      <c r="Y36" s="221" t="s">
        <v>274</v>
      </c>
      <c r="Z36" s="210"/>
      <c r="AA36" s="210"/>
      <c r="AB36" s="210"/>
      <c r="AC36" s="210"/>
      <c r="AD36" s="210"/>
      <c r="AE36" s="210"/>
      <c r="AF36" s="210"/>
      <c r="AG36" s="210" t="s">
        <v>1682</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27</v>
      </c>
      <c r="B37" s="242" t="s">
        <v>145</v>
      </c>
      <c r="C37" s="254" t="s">
        <v>2310</v>
      </c>
      <c r="D37" s="243" t="s">
        <v>2298</v>
      </c>
      <c r="E37" s="244">
        <v>8</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544</v>
      </c>
      <c r="T37" s="247" t="s">
        <v>545</v>
      </c>
      <c r="U37" s="221">
        <v>0</v>
      </c>
      <c r="V37" s="221">
        <f>ROUND(E37*U37,2)</f>
        <v>0</v>
      </c>
      <c r="W37" s="221"/>
      <c r="X37" s="221" t="s">
        <v>1681</v>
      </c>
      <c r="Y37" s="221" t="s">
        <v>274</v>
      </c>
      <c r="Z37" s="210"/>
      <c r="AA37" s="210"/>
      <c r="AB37" s="210"/>
      <c r="AC37" s="210"/>
      <c r="AD37" s="210"/>
      <c r="AE37" s="210"/>
      <c r="AF37" s="210"/>
      <c r="AG37" s="210" t="s">
        <v>1682</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28</v>
      </c>
      <c r="B38" s="242" t="s">
        <v>149</v>
      </c>
      <c r="C38" s="254" t="s">
        <v>2311</v>
      </c>
      <c r="D38" s="243" t="s">
        <v>2298</v>
      </c>
      <c r="E38" s="244">
        <v>250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544</v>
      </c>
      <c r="T38" s="247" t="s">
        <v>545</v>
      </c>
      <c r="U38" s="221">
        <v>0</v>
      </c>
      <c r="V38" s="221">
        <f>ROUND(E38*U38,2)</f>
        <v>0</v>
      </c>
      <c r="W38" s="221"/>
      <c r="X38" s="221" t="s">
        <v>1681</v>
      </c>
      <c r="Y38" s="221" t="s">
        <v>274</v>
      </c>
      <c r="Z38" s="210"/>
      <c r="AA38" s="210"/>
      <c r="AB38" s="210"/>
      <c r="AC38" s="210"/>
      <c r="AD38" s="210"/>
      <c r="AE38" s="210"/>
      <c r="AF38" s="210"/>
      <c r="AG38" s="210" t="s">
        <v>1682</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29</v>
      </c>
      <c r="B39" s="242" t="s">
        <v>153</v>
      </c>
      <c r="C39" s="254" t="s">
        <v>2312</v>
      </c>
      <c r="D39" s="243" t="s">
        <v>2298</v>
      </c>
      <c r="E39" s="244">
        <v>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544</v>
      </c>
      <c r="T39" s="247" t="s">
        <v>545</v>
      </c>
      <c r="U39" s="221">
        <v>0</v>
      </c>
      <c r="V39" s="221">
        <f>ROUND(E39*U39,2)</f>
        <v>0</v>
      </c>
      <c r="W39" s="221"/>
      <c r="X39" s="221" t="s">
        <v>1681</v>
      </c>
      <c r="Y39" s="221" t="s">
        <v>274</v>
      </c>
      <c r="Z39" s="210"/>
      <c r="AA39" s="210"/>
      <c r="AB39" s="210"/>
      <c r="AC39" s="210"/>
      <c r="AD39" s="210"/>
      <c r="AE39" s="210"/>
      <c r="AF39" s="210"/>
      <c r="AG39" s="210" t="s">
        <v>1682</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30</v>
      </c>
      <c r="B40" s="242" t="s">
        <v>2282</v>
      </c>
      <c r="C40" s="254" t="s">
        <v>2313</v>
      </c>
      <c r="D40" s="243" t="s">
        <v>2298</v>
      </c>
      <c r="E40" s="244">
        <v>18</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544</v>
      </c>
      <c r="T40" s="247" t="s">
        <v>545</v>
      </c>
      <c r="U40" s="221">
        <v>0</v>
      </c>
      <c r="V40" s="221">
        <f>ROUND(E40*U40,2)</f>
        <v>0</v>
      </c>
      <c r="W40" s="221"/>
      <c r="X40" s="221" t="s">
        <v>1681</v>
      </c>
      <c r="Y40" s="221" t="s">
        <v>274</v>
      </c>
      <c r="Z40" s="210"/>
      <c r="AA40" s="210"/>
      <c r="AB40" s="210"/>
      <c r="AC40" s="210"/>
      <c r="AD40" s="210"/>
      <c r="AE40" s="210"/>
      <c r="AF40" s="210"/>
      <c r="AG40" s="210" t="s">
        <v>1682</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31</v>
      </c>
      <c r="B41" s="242" t="s">
        <v>2284</v>
      </c>
      <c r="C41" s="254" t="s">
        <v>2314</v>
      </c>
      <c r="D41" s="243" t="s">
        <v>2298</v>
      </c>
      <c r="E41" s="244">
        <v>10</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544</v>
      </c>
      <c r="T41" s="247" t="s">
        <v>545</v>
      </c>
      <c r="U41" s="221">
        <v>0</v>
      </c>
      <c r="V41" s="221">
        <f>ROUND(E41*U41,2)</f>
        <v>0</v>
      </c>
      <c r="W41" s="221"/>
      <c r="X41" s="221" t="s">
        <v>1681</v>
      </c>
      <c r="Y41" s="221" t="s">
        <v>274</v>
      </c>
      <c r="Z41" s="210"/>
      <c r="AA41" s="210"/>
      <c r="AB41" s="210"/>
      <c r="AC41" s="210"/>
      <c r="AD41" s="210"/>
      <c r="AE41" s="210"/>
      <c r="AF41" s="210"/>
      <c r="AG41" s="210" t="s">
        <v>1682</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32</v>
      </c>
      <c r="B42" s="242" t="s">
        <v>182</v>
      </c>
      <c r="C42" s="254" t="s">
        <v>2315</v>
      </c>
      <c r="D42" s="243" t="s">
        <v>2298</v>
      </c>
      <c r="E42" s="244">
        <v>16</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544</v>
      </c>
      <c r="T42" s="247" t="s">
        <v>545</v>
      </c>
      <c r="U42" s="221">
        <v>0</v>
      </c>
      <c r="V42" s="221">
        <f>ROUND(E42*U42,2)</f>
        <v>0</v>
      </c>
      <c r="W42" s="221"/>
      <c r="X42" s="221" t="s">
        <v>1681</v>
      </c>
      <c r="Y42" s="221" t="s">
        <v>274</v>
      </c>
      <c r="Z42" s="210"/>
      <c r="AA42" s="210"/>
      <c r="AB42" s="210"/>
      <c r="AC42" s="210"/>
      <c r="AD42" s="210"/>
      <c r="AE42" s="210"/>
      <c r="AF42" s="210"/>
      <c r="AG42" s="210" t="s">
        <v>1682</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33</v>
      </c>
      <c r="B43" s="242" t="s">
        <v>2287</v>
      </c>
      <c r="C43" s="254" t="s">
        <v>2316</v>
      </c>
      <c r="D43" s="243" t="s">
        <v>2298</v>
      </c>
      <c r="E43" s="244">
        <v>2</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544</v>
      </c>
      <c r="T43" s="247" t="s">
        <v>545</v>
      </c>
      <c r="U43" s="221">
        <v>0</v>
      </c>
      <c r="V43" s="221">
        <f>ROUND(E43*U43,2)</f>
        <v>0</v>
      </c>
      <c r="W43" s="221"/>
      <c r="X43" s="221" t="s">
        <v>1681</v>
      </c>
      <c r="Y43" s="221" t="s">
        <v>274</v>
      </c>
      <c r="Z43" s="210"/>
      <c r="AA43" s="210"/>
      <c r="AB43" s="210"/>
      <c r="AC43" s="210"/>
      <c r="AD43" s="210"/>
      <c r="AE43" s="210"/>
      <c r="AF43" s="210"/>
      <c r="AG43" s="210" t="s">
        <v>1682</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226" t="s">
        <v>265</v>
      </c>
      <c r="B44" s="227" t="s">
        <v>124</v>
      </c>
      <c r="C44" s="251" t="s">
        <v>125</v>
      </c>
      <c r="D44" s="228"/>
      <c r="E44" s="229"/>
      <c r="F44" s="230"/>
      <c r="G44" s="230">
        <f>SUMIF(AG45:AG45,"&lt;&gt;NOR",G45:G45)</f>
        <v>0</v>
      </c>
      <c r="H44" s="230"/>
      <c r="I44" s="230">
        <f>SUM(I45:I45)</f>
        <v>0</v>
      </c>
      <c r="J44" s="230"/>
      <c r="K44" s="230">
        <f>SUM(K45:K45)</f>
        <v>0</v>
      </c>
      <c r="L44" s="230"/>
      <c r="M44" s="230">
        <f>SUM(M45:M45)</f>
        <v>0</v>
      </c>
      <c r="N44" s="229"/>
      <c r="O44" s="229">
        <f>SUM(O45:O45)</f>
        <v>0</v>
      </c>
      <c r="P44" s="229"/>
      <c r="Q44" s="229">
        <f>SUM(Q45:Q45)</f>
        <v>0</v>
      </c>
      <c r="R44" s="230"/>
      <c r="S44" s="230"/>
      <c r="T44" s="231"/>
      <c r="U44" s="225"/>
      <c r="V44" s="225">
        <f>SUM(V45:V45)</f>
        <v>0</v>
      </c>
      <c r="W44" s="225"/>
      <c r="X44" s="225"/>
      <c r="Y44" s="225"/>
      <c r="AG44" t="s">
        <v>266</v>
      </c>
    </row>
    <row r="45" spans="1:60" outlineLevel="1" x14ac:dyDescent="0.2">
      <c r="A45" s="241">
        <v>34</v>
      </c>
      <c r="B45" s="242" t="s">
        <v>138</v>
      </c>
      <c r="C45" s="254" t="s">
        <v>2317</v>
      </c>
      <c r="D45" s="243" t="s">
        <v>282</v>
      </c>
      <c r="E45" s="244">
        <v>1.75</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544</v>
      </c>
      <c r="T45" s="247" t="s">
        <v>545</v>
      </c>
      <c r="U45" s="221">
        <v>0</v>
      </c>
      <c r="V45" s="221">
        <f>ROUND(E45*U45,2)</f>
        <v>0</v>
      </c>
      <c r="W45" s="221"/>
      <c r="X45" s="221" t="s">
        <v>1681</v>
      </c>
      <c r="Y45" s="221" t="s">
        <v>274</v>
      </c>
      <c r="Z45" s="210"/>
      <c r="AA45" s="210"/>
      <c r="AB45" s="210"/>
      <c r="AC45" s="210"/>
      <c r="AD45" s="210"/>
      <c r="AE45" s="210"/>
      <c r="AF45" s="210"/>
      <c r="AG45" s="210" t="s">
        <v>1682</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x14ac:dyDescent="0.2">
      <c r="A46" s="226" t="s">
        <v>265</v>
      </c>
      <c r="B46" s="227" t="s">
        <v>126</v>
      </c>
      <c r="C46" s="251" t="s">
        <v>127</v>
      </c>
      <c r="D46" s="228"/>
      <c r="E46" s="229"/>
      <c r="F46" s="230"/>
      <c r="G46" s="230">
        <f>SUMIF(AG47:AG48,"&lt;&gt;NOR",G47:G48)</f>
        <v>0</v>
      </c>
      <c r="H46" s="230"/>
      <c r="I46" s="230">
        <f>SUM(I47:I48)</f>
        <v>0</v>
      </c>
      <c r="J46" s="230"/>
      <c r="K46" s="230">
        <f>SUM(K47:K48)</f>
        <v>0</v>
      </c>
      <c r="L46" s="230"/>
      <c r="M46" s="230">
        <f>SUM(M47:M48)</f>
        <v>0</v>
      </c>
      <c r="N46" s="229"/>
      <c r="O46" s="229">
        <f>SUM(O47:O48)</f>
        <v>0</v>
      </c>
      <c r="P46" s="229"/>
      <c r="Q46" s="229">
        <f>SUM(Q47:Q48)</f>
        <v>0</v>
      </c>
      <c r="R46" s="230"/>
      <c r="S46" s="230"/>
      <c r="T46" s="231"/>
      <c r="U46" s="225"/>
      <c r="V46" s="225">
        <f>SUM(V47:V48)</f>
        <v>0</v>
      </c>
      <c r="W46" s="225"/>
      <c r="X46" s="225"/>
      <c r="Y46" s="225"/>
      <c r="AG46" t="s">
        <v>266</v>
      </c>
    </row>
    <row r="47" spans="1:60" outlineLevel="1" x14ac:dyDescent="0.2">
      <c r="A47" s="241">
        <v>35</v>
      </c>
      <c r="B47" s="242" t="s">
        <v>138</v>
      </c>
      <c r="C47" s="254" t="s">
        <v>2318</v>
      </c>
      <c r="D47" s="243" t="s">
        <v>2298</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544</v>
      </c>
      <c r="T47" s="247" t="s">
        <v>545</v>
      </c>
      <c r="U47" s="221">
        <v>0</v>
      </c>
      <c r="V47" s="221">
        <f>ROUND(E47*U47,2)</f>
        <v>0</v>
      </c>
      <c r="W47" s="221"/>
      <c r="X47" s="221" t="s">
        <v>1681</v>
      </c>
      <c r="Y47" s="221" t="s">
        <v>274</v>
      </c>
      <c r="Z47" s="210"/>
      <c r="AA47" s="210"/>
      <c r="AB47" s="210"/>
      <c r="AC47" s="210"/>
      <c r="AD47" s="210"/>
      <c r="AE47" s="210"/>
      <c r="AF47" s="210"/>
      <c r="AG47" s="210" t="s">
        <v>1682</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36</v>
      </c>
      <c r="B48" s="242" t="s">
        <v>140</v>
      </c>
      <c r="C48" s="254" t="s">
        <v>2319</v>
      </c>
      <c r="D48" s="243" t="s">
        <v>1023</v>
      </c>
      <c r="E48" s="244">
        <v>1</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544</v>
      </c>
      <c r="T48" s="247" t="s">
        <v>545</v>
      </c>
      <c r="U48" s="221">
        <v>0</v>
      </c>
      <c r="V48" s="221">
        <f>ROUND(E48*U48,2)</f>
        <v>0</v>
      </c>
      <c r="W48" s="221"/>
      <c r="X48" s="221" t="s">
        <v>1681</v>
      </c>
      <c r="Y48" s="221" t="s">
        <v>274</v>
      </c>
      <c r="Z48" s="210"/>
      <c r="AA48" s="210"/>
      <c r="AB48" s="210"/>
      <c r="AC48" s="210"/>
      <c r="AD48" s="210"/>
      <c r="AE48" s="210"/>
      <c r="AF48" s="210"/>
      <c r="AG48" s="210" t="s">
        <v>1682</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x14ac:dyDescent="0.2">
      <c r="A49" s="226" t="s">
        <v>265</v>
      </c>
      <c r="B49" s="227" t="s">
        <v>129</v>
      </c>
      <c r="C49" s="251" t="s">
        <v>130</v>
      </c>
      <c r="D49" s="228"/>
      <c r="E49" s="229"/>
      <c r="F49" s="230"/>
      <c r="G49" s="230">
        <f>SUMIF(AG50:AG55,"&lt;&gt;NOR",G50:G55)</f>
        <v>0</v>
      </c>
      <c r="H49" s="230"/>
      <c r="I49" s="230">
        <f>SUM(I50:I55)</f>
        <v>0</v>
      </c>
      <c r="J49" s="230"/>
      <c r="K49" s="230">
        <f>SUM(K50:K55)</f>
        <v>0</v>
      </c>
      <c r="L49" s="230"/>
      <c r="M49" s="230">
        <f>SUM(M50:M55)</f>
        <v>0</v>
      </c>
      <c r="N49" s="229"/>
      <c r="O49" s="229">
        <f>SUM(O50:O55)</f>
        <v>0</v>
      </c>
      <c r="P49" s="229"/>
      <c r="Q49" s="229">
        <f>SUM(Q50:Q55)</f>
        <v>0</v>
      </c>
      <c r="R49" s="230"/>
      <c r="S49" s="230"/>
      <c r="T49" s="231"/>
      <c r="U49" s="225"/>
      <c r="V49" s="225">
        <f>SUM(V50:V55)</f>
        <v>0</v>
      </c>
      <c r="W49" s="225"/>
      <c r="X49" s="225"/>
      <c r="Y49" s="225"/>
      <c r="AG49" t="s">
        <v>266</v>
      </c>
    </row>
    <row r="50" spans="1:60" outlineLevel="1" x14ac:dyDescent="0.2">
      <c r="A50" s="241">
        <v>37</v>
      </c>
      <c r="B50" s="242" t="s">
        <v>138</v>
      </c>
      <c r="C50" s="254" t="s">
        <v>2320</v>
      </c>
      <c r="D50" s="243" t="s">
        <v>2298</v>
      </c>
      <c r="E50" s="244">
        <v>1</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544</v>
      </c>
      <c r="T50" s="247" t="s">
        <v>545</v>
      </c>
      <c r="U50" s="221">
        <v>0</v>
      </c>
      <c r="V50" s="221">
        <f>ROUND(E50*U50,2)</f>
        <v>0</v>
      </c>
      <c r="W50" s="221"/>
      <c r="X50" s="221" t="s">
        <v>1681</v>
      </c>
      <c r="Y50" s="221" t="s">
        <v>274</v>
      </c>
      <c r="Z50" s="210"/>
      <c r="AA50" s="210"/>
      <c r="AB50" s="210"/>
      <c r="AC50" s="210"/>
      <c r="AD50" s="210"/>
      <c r="AE50" s="210"/>
      <c r="AF50" s="210"/>
      <c r="AG50" s="210" t="s">
        <v>1682</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38</v>
      </c>
      <c r="B51" s="242" t="s">
        <v>140</v>
      </c>
      <c r="C51" s="254" t="s">
        <v>2321</v>
      </c>
      <c r="D51" s="243" t="s">
        <v>2298</v>
      </c>
      <c r="E51" s="244">
        <v>6</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544</v>
      </c>
      <c r="T51" s="247" t="s">
        <v>545</v>
      </c>
      <c r="U51" s="221">
        <v>0</v>
      </c>
      <c r="V51" s="221">
        <f>ROUND(E51*U51,2)</f>
        <v>0</v>
      </c>
      <c r="W51" s="221"/>
      <c r="X51" s="221" t="s">
        <v>1681</v>
      </c>
      <c r="Y51" s="221" t="s">
        <v>274</v>
      </c>
      <c r="Z51" s="210"/>
      <c r="AA51" s="210"/>
      <c r="AB51" s="210"/>
      <c r="AC51" s="210"/>
      <c r="AD51" s="210"/>
      <c r="AE51" s="210"/>
      <c r="AF51" s="210"/>
      <c r="AG51" s="210" t="s">
        <v>1682</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39</v>
      </c>
      <c r="B52" s="242" t="s">
        <v>143</v>
      </c>
      <c r="C52" s="254" t="s">
        <v>2322</v>
      </c>
      <c r="D52" s="243" t="s">
        <v>2298</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544</v>
      </c>
      <c r="T52" s="247" t="s">
        <v>545</v>
      </c>
      <c r="U52" s="221">
        <v>0</v>
      </c>
      <c r="V52" s="221">
        <f>ROUND(E52*U52,2)</f>
        <v>0</v>
      </c>
      <c r="W52" s="221"/>
      <c r="X52" s="221" t="s">
        <v>1681</v>
      </c>
      <c r="Y52" s="221" t="s">
        <v>274</v>
      </c>
      <c r="Z52" s="210"/>
      <c r="AA52" s="210"/>
      <c r="AB52" s="210"/>
      <c r="AC52" s="210"/>
      <c r="AD52" s="210"/>
      <c r="AE52" s="210"/>
      <c r="AF52" s="210"/>
      <c r="AG52" s="210" t="s">
        <v>1682</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40</v>
      </c>
      <c r="B53" s="242" t="s">
        <v>145</v>
      </c>
      <c r="C53" s="254" t="s">
        <v>2323</v>
      </c>
      <c r="D53" s="243" t="s">
        <v>2298</v>
      </c>
      <c r="E53" s="244">
        <v>6</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544</v>
      </c>
      <c r="T53" s="247" t="s">
        <v>545</v>
      </c>
      <c r="U53" s="221">
        <v>0</v>
      </c>
      <c r="V53" s="221">
        <f>ROUND(E53*U53,2)</f>
        <v>0</v>
      </c>
      <c r="W53" s="221"/>
      <c r="X53" s="221" t="s">
        <v>1681</v>
      </c>
      <c r="Y53" s="221" t="s">
        <v>274</v>
      </c>
      <c r="Z53" s="210"/>
      <c r="AA53" s="210"/>
      <c r="AB53" s="210"/>
      <c r="AC53" s="210"/>
      <c r="AD53" s="210"/>
      <c r="AE53" s="210"/>
      <c r="AF53" s="210"/>
      <c r="AG53" s="210" t="s">
        <v>1682</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41</v>
      </c>
      <c r="B54" s="242" t="s">
        <v>149</v>
      </c>
      <c r="C54" s="254" t="s">
        <v>2324</v>
      </c>
      <c r="D54" s="243" t="s">
        <v>2298</v>
      </c>
      <c r="E54" s="244">
        <v>5</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544</v>
      </c>
      <c r="T54" s="247" t="s">
        <v>545</v>
      </c>
      <c r="U54" s="221">
        <v>0</v>
      </c>
      <c r="V54" s="221">
        <f>ROUND(E54*U54,2)</f>
        <v>0</v>
      </c>
      <c r="W54" s="221"/>
      <c r="X54" s="221" t="s">
        <v>273</v>
      </c>
      <c r="Y54" s="221" t="s">
        <v>274</v>
      </c>
      <c r="Z54" s="210"/>
      <c r="AA54" s="210"/>
      <c r="AB54" s="210"/>
      <c r="AC54" s="210"/>
      <c r="AD54" s="210"/>
      <c r="AE54" s="210"/>
      <c r="AF54" s="210"/>
      <c r="AG54" s="210" t="s">
        <v>1635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42</v>
      </c>
      <c r="B55" s="242" t="s">
        <v>153</v>
      </c>
      <c r="C55" s="254" t="s">
        <v>2325</v>
      </c>
      <c r="D55" s="243" t="s">
        <v>2298</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544</v>
      </c>
      <c r="T55" s="247" t="s">
        <v>545</v>
      </c>
      <c r="U55" s="221">
        <v>0</v>
      </c>
      <c r="V55" s="221">
        <f>ROUND(E55*U55,2)</f>
        <v>0</v>
      </c>
      <c r="W55" s="221"/>
      <c r="X55" s="221" t="s">
        <v>1681</v>
      </c>
      <c r="Y55" s="221" t="s">
        <v>274</v>
      </c>
      <c r="Z55" s="210"/>
      <c r="AA55" s="210"/>
      <c r="AB55" s="210"/>
      <c r="AC55" s="210"/>
      <c r="AD55" s="210"/>
      <c r="AE55" s="210"/>
      <c r="AF55" s="210"/>
      <c r="AG55" s="210" t="s">
        <v>1682</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6" t="s">
        <v>265</v>
      </c>
      <c r="B56" s="227" t="s">
        <v>132</v>
      </c>
      <c r="C56" s="251" t="s">
        <v>122</v>
      </c>
      <c r="D56" s="228"/>
      <c r="E56" s="229"/>
      <c r="F56" s="230"/>
      <c r="G56" s="230">
        <f>SUMIF(AG57:AG85,"&lt;&gt;NOR",G57:G85)</f>
        <v>0</v>
      </c>
      <c r="H56" s="230"/>
      <c r="I56" s="230">
        <f>SUM(I57:I85)</f>
        <v>0</v>
      </c>
      <c r="J56" s="230"/>
      <c r="K56" s="230">
        <f>SUM(K57:K85)</f>
        <v>0</v>
      </c>
      <c r="L56" s="230"/>
      <c r="M56" s="230">
        <f>SUM(M57:M85)</f>
        <v>0</v>
      </c>
      <c r="N56" s="229"/>
      <c r="O56" s="229">
        <f>SUM(O57:O85)</f>
        <v>0</v>
      </c>
      <c r="P56" s="229"/>
      <c r="Q56" s="229">
        <f>SUM(Q57:Q85)</f>
        <v>0</v>
      </c>
      <c r="R56" s="230"/>
      <c r="S56" s="230"/>
      <c r="T56" s="231"/>
      <c r="U56" s="225"/>
      <c r="V56" s="225">
        <f>SUM(V57:V85)</f>
        <v>0</v>
      </c>
      <c r="W56" s="225"/>
      <c r="X56" s="225"/>
      <c r="Y56" s="225"/>
      <c r="AG56" t="s">
        <v>266</v>
      </c>
    </row>
    <row r="57" spans="1:60" outlineLevel="1" x14ac:dyDescent="0.2">
      <c r="A57" s="241">
        <v>43</v>
      </c>
      <c r="B57" s="242" t="s">
        <v>138</v>
      </c>
      <c r="C57" s="254" t="s">
        <v>2326</v>
      </c>
      <c r="D57" s="243" t="s">
        <v>2298</v>
      </c>
      <c r="E57" s="244">
        <v>6</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544</v>
      </c>
      <c r="T57" s="247" t="s">
        <v>545</v>
      </c>
      <c r="U57" s="221">
        <v>0</v>
      </c>
      <c r="V57" s="221">
        <f>ROUND(E57*U57,2)</f>
        <v>0</v>
      </c>
      <c r="W57" s="221"/>
      <c r="X57" s="221" t="s">
        <v>1681</v>
      </c>
      <c r="Y57" s="221" t="s">
        <v>274</v>
      </c>
      <c r="Z57" s="210"/>
      <c r="AA57" s="210"/>
      <c r="AB57" s="210"/>
      <c r="AC57" s="210"/>
      <c r="AD57" s="210"/>
      <c r="AE57" s="210"/>
      <c r="AF57" s="210"/>
      <c r="AG57" s="210" t="s">
        <v>1682</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44</v>
      </c>
      <c r="B58" s="242" t="s">
        <v>140</v>
      </c>
      <c r="C58" s="254" t="s">
        <v>2327</v>
      </c>
      <c r="D58" s="243" t="s">
        <v>2298</v>
      </c>
      <c r="E58" s="244">
        <v>5</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544</v>
      </c>
      <c r="T58" s="247" t="s">
        <v>545</v>
      </c>
      <c r="U58" s="221">
        <v>0</v>
      </c>
      <c r="V58" s="221">
        <f>ROUND(E58*U58,2)</f>
        <v>0</v>
      </c>
      <c r="W58" s="221"/>
      <c r="X58" s="221" t="s">
        <v>1681</v>
      </c>
      <c r="Y58" s="221" t="s">
        <v>274</v>
      </c>
      <c r="Z58" s="210"/>
      <c r="AA58" s="210"/>
      <c r="AB58" s="210"/>
      <c r="AC58" s="210"/>
      <c r="AD58" s="210"/>
      <c r="AE58" s="210"/>
      <c r="AF58" s="210"/>
      <c r="AG58" s="210" t="s">
        <v>1682</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45</v>
      </c>
      <c r="B59" s="242" t="s">
        <v>143</v>
      </c>
      <c r="C59" s="254" t="s">
        <v>2328</v>
      </c>
      <c r="D59" s="243" t="s">
        <v>2298</v>
      </c>
      <c r="E59" s="244">
        <v>6</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544</v>
      </c>
      <c r="T59" s="247" t="s">
        <v>545</v>
      </c>
      <c r="U59" s="221">
        <v>0</v>
      </c>
      <c r="V59" s="221">
        <f>ROUND(E59*U59,2)</f>
        <v>0</v>
      </c>
      <c r="W59" s="221"/>
      <c r="X59" s="221" t="s">
        <v>273</v>
      </c>
      <c r="Y59" s="221" t="s">
        <v>274</v>
      </c>
      <c r="Z59" s="210"/>
      <c r="AA59" s="210"/>
      <c r="AB59" s="210"/>
      <c r="AC59" s="210"/>
      <c r="AD59" s="210"/>
      <c r="AE59" s="210"/>
      <c r="AF59" s="210"/>
      <c r="AG59" s="210" t="s">
        <v>1635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46</v>
      </c>
      <c r="B60" s="242" t="s">
        <v>145</v>
      </c>
      <c r="C60" s="254" t="s">
        <v>2329</v>
      </c>
      <c r="D60" s="243" t="s">
        <v>2298</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544</v>
      </c>
      <c r="T60" s="247" t="s">
        <v>545</v>
      </c>
      <c r="U60" s="221">
        <v>0</v>
      </c>
      <c r="V60" s="221">
        <f>ROUND(E60*U60,2)</f>
        <v>0</v>
      </c>
      <c r="W60" s="221"/>
      <c r="X60" s="221" t="s">
        <v>1681</v>
      </c>
      <c r="Y60" s="221" t="s">
        <v>274</v>
      </c>
      <c r="Z60" s="210"/>
      <c r="AA60" s="210"/>
      <c r="AB60" s="210"/>
      <c r="AC60" s="210"/>
      <c r="AD60" s="210"/>
      <c r="AE60" s="210"/>
      <c r="AF60" s="210"/>
      <c r="AG60" s="210" t="s">
        <v>1682</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47</v>
      </c>
      <c r="B61" s="242" t="s">
        <v>149</v>
      </c>
      <c r="C61" s="254" t="s">
        <v>2330</v>
      </c>
      <c r="D61" s="243" t="s">
        <v>2298</v>
      </c>
      <c r="E61" s="244">
        <v>54</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544</v>
      </c>
      <c r="T61" s="247" t="s">
        <v>545</v>
      </c>
      <c r="U61" s="221">
        <v>0</v>
      </c>
      <c r="V61" s="221">
        <f>ROUND(E61*U61,2)</f>
        <v>0</v>
      </c>
      <c r="W61" s="221"/>
      <c r="X61" s="221" t="s">
        <v>1681</v>
      </c>
      <c r="Y61" s="221" t="s">
        <v>274</v>
      </c>
      <c r="Z61" s="210"/>
      <c r="AA61" s="210"/>
      <c r="AB61" s="210"/>
      <c r="AC61" s="210"/>
      <c r="AD61" s="210"/>
      <c r="AE61" s="210"/>
      <c r="AF61" s="210"/>
      <c r="AG61" s="210" t="s">
        <v>1682</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48</v>
      </c>
      <c r="B62" s="242" t="s">
        <v>153</v>
      </c>
      <c r="C62" s="254" t="s">
        <v>2331</v>
      </c>
      <c r="D62" s="243" t="s">
        <v>2298</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544</v>
      </c>
      <c r="T62" s="247" t="s">
        <v>545</v>
      </c>
      <c r="U62" s="221">
        <v>0</v>
      </c>
      <c r="V62" s="221">
        <f>ROUND(E62*U62,2)</f>
        <v>0</v>
      </c>
      <c r="W62" s="221"/>
      <c r="X62" s="221" t="s">
        <v>1681</v>
      </c>
      <c r="Y62" s="221" t="s">
        <v>274</v>
      </c>
      <c r="Z62" s="210"/>
      <c r="AA62" s="210"/>
      <c r="AB62" s="210"/>
      <c r="AC62" s="210"/>
      <c r="AD62" s="210"/>
      <c r="AE62" s="210"/>
      <c r="AF62" s="210"/>
      <c r="AG62" s="210" t="s">
        <v>1682</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49</v>
      </c>
      <c r="B63" s="242" t="s">
        <v>2282</v>
      </c>
      <c r="C63" s="254" t="s">
        <v>2332</v>
      </c>
      <c r="D63" s="243" t="s">
        <v>2298</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544</v>
      </c>
      <c r="T63" s="247" t="s">
        <v>545</v>
      </c>
      <c r="U63" s="221">
        <v>0</v>
      </c>
      <c r="V63" s="221">
        <f>ROUND(E63*U63,2)</f>
        <v>0</v>
      </c>
      <c r="W63" s="221"/>
      <c r="X63" s="221" t="s">
        <v>1681</v>
      </c>
      <c r="Y63" s="221" t="s">
        <v>274</v>
      </c>
      <c r="Z63" s="210"/>
      <c r="AA63" s="210"/>
      <c r="AB63" s="210"/>
      <c r="AC63" s="210"/>
      <c r="AD63" s="210"/>
      <c r="AE63" s="210"/>
      <c r="AF63" s="210"/>
      <c r="AG63" s="210" t="s">
        <v>1682</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50</v>
      </c>
      <c r="B64" s="242" t="s">
        <v>2284</v>
      </c>
      <c r="C64" s="254" t="s">
        <v>2333</v>
      </c>
      <c r="D64" s="243" t="s">
        <v>2298</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544</v>
      </c>
      <c r="T64" s="247" t="s">
        <v>545</v>
      </c>
      <c r="U64" s="221">
        <v>0</v>
      </c>
      <c r="V64" s="221">
        <f>ROUND(E64*U64,2)</f>
        <v>0</v>
      </c>
      <c r="W64" s="221"/>
      <c r="X64" s="221" t="s">
        <v>1681</v>
      </c>
      <c r="Y64" s="221" t="s">
        <v>274</v>
      </c>
      <c r="Z64" s="210"/>
      <c r="AA64" s="210"/>
      <c r="AB64" s="210"/>
      <c r="AC64" s="210"/>
      <c r="AD64" s="210"/>
      <c r="AE64" s="210"/>
      <c r="AF64" s="210"/>
      <c r="AG64" s="210" t="s">
        <v>1682</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51</v>
      </c>
      <c r="B65" s="242" t="s">
        <v>182</v>
      </c>
      <c r="C65" s="254" t="s">
        <v>2334</v>
      </c>
      <c r="D65" s="243" t="s">
        <v>2298</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544</v>
      </c>
      <c r="T65" s="247" t="s">
        <v>545</v>
      </c>
      <c r="U65" s="221">
        <v>0</v>
      </c>
      <c r="V65" s="221">
        <f>ROUND(E65*U65,2)</f>
        <v>0</v>
      </c>
      <c r="W65" s="221"/>
      <c r="X65" s="221" t="s">
        <v>1681</v>
      </c>
      <c r="Y65" s="221" t="s">
        <v>274</v>
      </c>
      <c r="Z65" s="210"/>
      <c r="AA65" s="210"/>
      <c r="AB65" s="210"/>
      <c r="AC65" s="210"/>
      <c r="AD65" s="210"/>
      <c r="AE65" s="210"/>
      <c r="AF65" s="210"/>
      <c r="AG65" s="210" t="s">
        <v>1682</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52</v>
      </c>
      <c r="B66" s="242" t="s">
        <v>2287</v>
      </c>
      <c r="C66" s="254" t="s">
        <v>2335</v>
      </c>
      <c r="D66" s="243" t="s">
        <v>2298</v>
      </c>
      <c r="E66" s="244">
        <v>3</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544</v>
      </c>
      <c r="T66" s="247" t="s">
        <v>545</v>
      </c>
      <c r="U66" s="221">
        <v>0</v>
      </c>
      <c r="V66" s="221">
        <f>ROUND(E66*U66,2)</f>
        <v>0</v>
      </c>
      <c r="W66" s="221"/>
      <c r="X66" s="221" t="s">
        <v>1681</v>
      </c>
      <c r="Y66" s="221" t="s">
        <v>274</v>
      </c>
      <c r="Z66" s="210"/>
      <c r="AA66" s="210"/>
      <c r="AB66" s="210"/>
      <c r="AC66" s="210"/>
      <c r="AD66" s="210"/>
      <c r="AE66" s="210"/>
      <c r="AF66" s="210"/>
      <c r="AG66" s="210" t="s">
        <v>1682</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53</v>
      </c>
      <c r="B67" s="242" t="s">
        <v>2289</v>
      </c>
      <c r="C67" s="254" t="s">
        <v>2336</v>
      </c>
      <c r="D67" s="243" t="s">
        <v>2298</v>
      </c>
      <c r="E67" s="244">
        <v>6</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544</v>
      </c>
      <c r="T67" s="247" t="s">
        <v>545</v>
      </c>
      <c r="U67" s="221">
        <v>0</v>
      </c>
      <c r="V67" s="221">
        <f>ROUND(E67*U67,2)</f>
        <v>0</v>
      </c>
      <c r="W67" s="221"/>
      <c r="X67" s="221" t="s">
        <v>1681</v>
      </c>
      <c r="Y67" s="221" t="s">
        <v>274</v>
      </c>
      <c r="Z67" s="210"/>
      <c r="AA67" s="210"/>
      <c r="AB67" s="210"/>
      <c r="AC67" s="210"/>
      <c r="AD67" s="210"/>
      <c r="AE67" s="210"/>
      <c r="AF67" s="210"/>
      <c r="AG67" s="210" t="s">
        <v>1682</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54</v>
      </c>
      <c r="B68" s="242" t="s">
        <v>2291</v>
      </c>
      <c r="C68" s="254" t="s">
        <v>2337</v>
      </c>
      <c r="D68" s="243" t="s">
        <v>2298</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544</v>
      </c>
      <c r="T68" s="247" t="s">
        <v>545</v>
      </c>
      <c r="U68" s="221">
        <v>0</v>
      </c>
      <c r="V68" s="221">
        <f>ROUND(E68*U68,2)</f>
        <v>0</v>
      </c>
      <c r="W68" s="221"/>
      <c r="X68" s="221" t="s">
        <v>1681</v>
      </c>
      <c r="Y68" s="221" t="s">
        <v>274</v>
      </c>
      <c r="Z68" s="210"/>
      <c r="AA68" s="210"/>
      <c r="AB68" s="210"/>
      <c r="AC68" s="210"/>
      <c r="AD68" s="210"/>
      <c r="AE68" s="210"/>
      <c r="AF68" s="210"/>
      <c r="AG68" s="210" t="s">
        <v>1682</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55</v>
      </c>
      <c r="B69" s="242" t="s">
        <v>2293</v>
      </c>
      <c r="C69" s="254" t="s">
        <v>2338</v>
      </c>
      <c r="D69" s="243" t="s">
        <v>2298</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544</v>
      </c>
      <c r="T69" s="247" t="s">
        <v>545</v>
      </c>
      <c r="U69" s="221">
        <v>0</v>
      </c>
      <c r="V69" s="221">
        <f>ROUND(E69*U69,2)</f>
        <v>0</v>
      </c>
      <c r="W69" s="221"/>
      <c r="X69" s="221" t="s">
        <v>1681</v>
      </c>
      <c r="Y69" s="221" t="s">
        <v>274</v>
      </c>
      <c r="Z69" s="210"/>
      <c r="AA69" s="210"/>
      <c r="AB69" s="210"/>
      <c r="AC69" s="210"/>
      <c r="AD69" s="210"/>
      <c r="AE69" s="210"/>
      <c r="AF69" s="210"/>
      <c r="AG69" s="210" t="s">
        <v>1682</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56</v>
      </c>
      <c r="B70" s="242" t="s">
        <v>2295</v>
      </c>
      <c r="C70" s="254" t="s">
        <v>2339</v>
      </c>
      <c r="D70" s="243" t="s">
        <v>2298</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544</v>
      </c>
      <c r="T70" s="247" t="s">
        <v>545</v>
      </c>
      <c r="U70" s="221">
        <v>0</v>
      </c>
      <c r="V70" s="221">
        <f>ROUND(E70*U70,2)</f>
        <v>0</v>
      </c>
      <c r="W70" s="221"/>
      <c r="X70" s="221" t="s">
        <v>1681</v>
      </c>
      <c r="Y70" s="221" t="s">
        <v>274</v>
      </c>
      <c r="Z70" s="210"/>
      <c r="AA70" s="210"/>
      <c r="AB70" s="210"/>
      <c r="AC70" s="210"/>
      <c r="AD70" s="210"/>
      <c r="AE70" s="210"/>
      <c r="AF70" s="210"/>
      <c r="AG70" s="210" t="s">
        <v>1682</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57</v>
      </c>
      <c r="B71" s="242" t="s">
        <v>2340</v>
      </c>
      <c r="C71" s="254" t="s">
        <v>2341</v>
      </c>
      <c r="D71" s="243" t="s">
        <v>2298</v>
      </c>
      <c r="E71" s="244">
        <v>95</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544</v>
      </c>
      <c r="T71" s="247" t="s">
        <v>545</v>
      </c>
      <c r="U71" s="221">
        <v>0</v>
      </c>
      <c r="V71" s="221">
        <f>ROUND(E71*U71,2)</f>
        <v>0</v>
      </c>
      <c r="W71" s="221"/>
      <c r="X71" s="221" t="s">
        <v>876</v>
      </c>
      <c r="Y71" s="221" t="s">
        <v>274</v>
      </c>
      <c r="Z71" s="210"/>
      <c r="AA71" s="210"/>
      <c r="AB71" s="210"/>
      <c r="AC71" s="210"/>
      <c r="AD71" s="210"/>
      <c r="AE71" s="210"/>
      <c r="AF71" s="210"/>
      <c r="AG71" s="210" t="s">
        <v>1608</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58</v>
      </c>
      <c r="B72" s="242" t="s">
        <v>2342</v>
      </c>
      <c r="C72" s="254" t="s">
        <v>2343</v>
      </c>
      <c r="D72" s="243" t="s">
        <v>2298</v>
      </c>
      <c r="E72" s="244">
        <v>11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544</v>
      </c>
      <c r="T72" s="247" t="s">
        <v>545</v>
      </c>
      <c r="U72" s="221">
        <v>0</v>
      </c>
      <c r="V72" s="221">
        <f>ROUND(E72*U72,2)</f>
        <v>0</v>
      </c>
      <c r="W72" s="221"/>
      <c r="X72" s="221" t="s">
        <v>876</v>
      </c>
      <c r="Y72" s="221" t="s">
        <v>274</v>
      </c>
      <c r="Z72" s="210"/>
      <c r="AA72" s="210"/>
      <c r="AB72" s="210"/>
      <c r="AC72" s="210"/>
      <c r="AD72" s="210"/>
      <c r="AE72" s="210"/>
      <c r="AF72" s="210"/>
      <c r="AG72" s="210" t="s">
        <v>1608</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59</v>
      </c>
      <c r="B73" s="242" t="s">
        <v>2344</v>
      </c>
      <c r="C73" s="254" t="s">
        <v>2345</v>
      </c>
      <c r="D73" s="243" t="s">
        <v>2298</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544</v>
      </c>
      <c r="T73" s="247" t="s">
        <v>545</v>
      </c>
      <c r="U73" s="221">
        <v>0</v>
      </c>
      <c r="V73" s="221">
        <f>ROUND(E73*U73,2)</f>
        <v>0</v>
      </c>
      <c r="W73" s="221"/>
      <c r="X73" s="221" t="s">
        <v>876</v>
      </c>
      <c r="Y73" s="221" t="s">
        <v>274</v>
      </c>
      <c r="Z73" s="210"/>
      <c r="AA73" s="210"/>
      <c r="AB73" s="210"/>
      <c r="AC73" s="210"/>
      <c r="AD73" s="210"/>
      <c r="AE73" s="210"/>
      <c r="AF73" s="210"/>
      <c r="AG73" s="210" t="s">
        <v>1608</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60</v>
      </c>
      <c r="B74" s="242" t="s">
        <v>2346</v>
      </c>
      <c r="C74" s="254" t="s">
        <v>2347</v>
      </c>
      <c r="D74" s="243" t="s">
        <v>2298</v>
      </c>
      <c r="E74" s="244">
        <v>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544</v>
      </c>
      <c r="T74" s="247" t="s">
        <v>545</v>
      </c>
      <c r="U74" s="221">
        <v>0</v>
      </c>
      <c r="V74" s="221">
        <f>ROUND(E74*U74,2)</f>
        <v>0</v>
      </c>
      <c r="W74" s="221"/>
      <c r="X74" s="221" t="s">
        <v>876</v>
      </c>
      <c r="Y74" s="221" t="s">
        <v>274</v>
      </c>
      <c r="Z74" s="210"/>
      <c r="AA74" s="210"/>
      <c r="AB74" s="210"/>
      <c r="AC74" s="210"/>
      <c r="AD74" s="210"/>
      <c r="AE74" s="210"/>
      <c r="AF74" s="210"/>
      <c r="AG74" s="210" t="s">
        <v>1608</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61</v>
      </c>
      <c r="B75" s="242" t="s">
        <v>2348</v>
      </c>
      <c r="C75" s="254" t="s">
        <v>2349</v>
      </c>
      <c r="D75" s="243" t="s">
        <v>2298</v>
      </c>
      <c r="E75" s="244">
        <v>20</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544</v>
      </c>
      <c r="T75" s="247" t="s">
        <v>545</v>
      </c>
      <c r="U75" s="221">
        <v>0</v>
      </c>
      <c r="V75" s="221">
        <f>ROUND(E75*U75,2)</f>
        <v>0</v>
      </c>
      <c r="W75" s="221"/>
      <c r="X75" s="221" t="s">
        <v>876</v>
      </c>
      <c r="Y75" s="221" t="s">
        <v>274</v>
      </c>
      <c r="Z75" s="210"/>
      <c r="AA75" s="210"/>
      <c r="AB75" s="210"/>
      <c r="AC75" s="210"/>
      <c r="AD75" s="210"/>
      <c r="AE75" s="210"/>
      <c r="AF75" s="210"/>
      <c r="AG75" s="210" t="s">
        <v>1608</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62</v>
      </c>
      <c r="B76" s="242" t="s">
        <v>2350</v>
      </c>
      <c r="C76" s="254" t="s">
        <v>2351</v>
      </c>
      <c r="D76" s="243" t="s">
        <v>2298</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544</v>
      </c>
      <c r="T76" s="247" t="s">
        <v>545</v>
      </c>
      <c r="U76" s="221">
        <v>0</v>
      </c>
      <c r="V76" s="221">
        <f>ROUND(E76*U76,2)</f>
        <v>0</v>
      </c>
      <c r="W76" s="221"/>
      <c r="X76" s="221" t="s">
        <v>876</v>
      </c>
      <c r="Y76" s="221" t="s">
        <v>274</v>
      </c>
      <c r="Z76" s="210"/>
      <c r="AA76" s="210"/>
      <c r="AB76" s="210"/>
      <c r="AC76" s="210"/>
      <c r="AD76" s="210"/>
      <c r="AE76" s="210"/>
      <c r="AF76" s="210"/>
      <c r="AG76" s="210" t="s">
        <v>1608</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63</v>
      </c>
      <c r="B77" s="242" t="s">
        <v>2352</v>
      </c>
      <c r="C77" s="254" t="s">
        <v>2353</v>
      </c>
      <c r="D77" s="243" t="s">
        <v>2298</v>
      </c>
      <c r="E77" s="244">
        <v>6</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544</v>
      </c>
      <c r="T77" s="247" t="s">
        <v>545</v>
      </c>
      <c r="U77" s="221">
        <v>0</v>
      </c>
      <c r="V77" s="221">
        <f>ROUND(E77*U77,2)</f>
        <v>0</v>
      </c>
      <c r="W77" s="221"/>
      <c r="X77" s="221" t="s">
        <v>876</v>
      </c>
      <c r="Y77" s="221" t="s">
        <v>274</v>
      </c>
      <c r="Z77" s="210"/>
      <c r="AA77" s="210"/>
      <c r="AB77" s="210"/>
      <c r="AC77" s="210"/>
      <c r="AD77" s="210"/>
      <c r="AE77" s="210"/>
      <c r="AF77" s="210"/>
      <c r="AG77" s="210" t="s">
        <v>1608</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64</v>
      </c>
      <c r="B78" s="242" t="s">
        <v>2354</v>
      </c>
      <c r="C78" s="254" t="s">
        <v>2355</v>
      </c>
      <c r="D78" s="243" t="s">
        <v>2298</v>
      </c>
      <c r="E78" s="244">
        <v>10</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544</v>
      </c>
      <c r="T78" s="247" t="s">
        <v>545</v>
      </c>
      <c r="U78" s="221">
        <v>0</v>
      </c>
      <c r="V78" s="221">
        <f>ROUND(E78*U78,2)</f>
        <v>0</v>
      </c>
      <c r="W78" s="221"/>
      <c r="X78" s="221" t="s">
        <v>876</v>
      </c>
      <c r="Y78" s="221" t="s">
        <v>274</v>
      </c>
      <c r="Z78" s="210"/>
      <c r="AA78" s="210"/>
      <c r="AB78" s="210"/>
      <c r="AC78" s="210"/>
      <c r="AD78" s="210"/>
      <c r="AE78" s="210"/>
      <c r="AF78" s="210"/>
      <c r="AG78" s="210" t="s">
        <v>1608</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65</v>
      </c>
      <c r="B79" s="242" t="s">
        <v>2356</v>
      </c>
      <c r="C79" s="254" t="s">
        <v>2357</v>
      </c>
      <c r="D79" s="243" t="s">
        <v>2298</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544</v>
      </c>
      <c r="T79" s="247" t="s">
        <v>545</v>
      </c>
      <c r="U79" s="221">
        <v>0</v>
      </c>
      <c r="V79" s="221">
        <f>ROUND(E79*U79,2)</f>
        <v>0</v>
      </c>
      <c r="W79" s="221"/>
      <c r="X79" s="221" t="s">
        <v>876</v>
      </c>
      <c r="Y79" s="221" t="s">
        <v>274</v>
      </c>
      <c r="Z79" s="210"/>
      <c r="AA79" s="210"/>
      <c r="AB79" s="210"/>
      <c r="AC79" s="210"/>
      <c r="AD79" s="210"/>
      <c r="AE79" s="210"/>
      <c r="AF79" s="210"/>
      <c r="AG79" s="210" t="s">
        <v>1608</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66</v>
      </c>
      <c r="B80" s="242" t="s">
        <v>2358</v>
      </c>
      <c r="C80" s="254" t="s">
        <v>2359</v>
      </c>
      <c r="D80" s="243" t="s">
        <v>2298</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544</v>
      </c>
      <c r="T80" s="247" t="s">
        <v>545</v>
      </c>
      <c r="U80" s="221">
        <v>0</v>
      </c>
      <c r="V80" s="221">
        <f>ROUND(E80*U80,2)</f>
        <v>0</v>
      </c>
      <c r="W80" s="221"/>
      <c r="X80" s="221" t="s">
        <v>876</v>
      </c>
      <c r="Y80" s="221" t="s">
        <v>274</v>
      </c>
      <c r="Z80" s="210"/>
      <c r="AA80" s="210"/>
      <c r="AB80" s="210"/>
      <c r="AC80" s="210"/>
      <c r="AD80" s="210"/>
      <c r="AE80" s="210"/>
      <c r="AF80" s="210"/>
      <c r="AG80" s="210" t="s">
        <v>1608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67</v>
      </c>
      <c r="B81" s="242" t="s">
        <v>2360</v>
      </c>
      <c r="C81" s="254" t="s">
        <v>2361</v>
      </c>
      <c r="D81" s="243" t="s">
        <v>2298</v>
      </c>
      <c r="E81" s="244">
        <v>1</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544</v>
      </c>
      <c r="T81" s="247" t="s">
        <v>545</v>
      </c>
      <c r="U81" s="221">
        <v>0</v>
      </c>
      <c r="V81" s="221">
        <f>ROUND(E81*U81,2)</f>
        <v>0</v>
      </c>
      <c r="W81" s="221"/>
      <c r="X81" s="221" t="s">
        <v>876</v>
      </c>
      <c r="Y81" s="221" t="s">
        <v>274</v>
      </c>
      <c r="Z81" s="210"/>
      <c r="AA81" s="210"/>
      <c r="AB81" s="210"/>
      <c r="AC81" s="210"/>
      <c r="AD81" s="210"/>
      <c r="AE81" s="210"/>
      <c r="AF81" s="210"/>
      <c r="AG81" s="210" t="s">
        <v>1608</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68</v>
      </c>
      <c r="B82" s="242" t="s">
        <v>2362</v>
      </c>
      <c r="C82" s="254" t="s">
        <v>2363</v>
      </c>
      <c r="D82" s="243" t="s">
        <v>2298</v>
      </c>
      <c r="E82" s="244">
        <v>4</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544</v>
      </c>
      <c r="T82" s="247" t="s">
        <v>545</v>
      </c>
      <c r="U82" s="221">
        <v>0</v>
      </c>
      <c r="V82" s="221">
        <f>ROUND(E82*U82,2)</f>
        <v>0</v>
      </c>
      <c r="W82" s="221"/>
      <c r="X82" s="221" t="s">
        <v>876</v>
      </c>
      <c r="Y82" s="221" t="s">
        <v>274</v>
      </c>
      <c r="Z82" s="210"/>
      <c r="AA82" s="210"/>
      <c r="AB82" s="210"/>
      <c r="AC82" s="210"/>
      <c r="AD82" s="210"/>
      <c r="AE82" s="210"/>
      <c r="AF82" s="210"/>
      <c r="AG82" s="210" t="s">
        <v>1608</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69</v>
      </c>
      <c r="B83" s="242" t="s">
        <v>2364</v>
      </c>
      <c r="C83" s="254" t="s">
        <v>2365</v>
      </c>
      <c r="D83" s="243" t="s">
        <v>2298</v>
      </c>
      <c r="E83" s="244">
        <v>1</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544</v>
      </c>
      <c r="T83" s="247" t="s">
        <v>545</v>
      </c>
      <c r="U83" s="221">
        <v>0</v>
      </c>
      <c r="V83" s="221">
        <f>ROUND(E83*U83,2)</f>
        <v>0</v>
      </c>
      <c r="W83" s="221"/>
      <c r="X83" s="221" t="s">
        <v>876</v>
      </c>
      <c r="Y83" s="221" t="s">
        <v>274</v>
      </c>
      <c r="Z83" s="210"/>
      <c r="AA83" s="210"/>
      <c r="AB83" s="210"/>
      <c r="AC83" s="210"/>
      <c r="AD83" s="210"/>
      <c r="AE83" s="210"/>
      <c r="AF83" s="210"/>
      <c r="AG83" s="210" t="s">
        <v>1608</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70</v>
      </c>
      <c r="B84" s="242" t="s">
        <v>2366</v>
      </c>
      <c r="C84" s="254" t="s">
        <v>2367</v>
      </c>
      <c r="D84" s="243" t="s">
        <v>2298</v>
      </c>
      <c r="E84" s="244">
        <v>10</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544</v>
      </c>
      <c r="T84" s="247" t="s">
        <v>545</v>
      </c>
      <c r="U84" s="221">
        <v>0</v>
      </c>
      <c r="V84" s="221">
        <f>ROUND(E84*U84,2)</f>
        <v>0</v>
      </c>
      <c r="W84" s="221"/>
      <c r="X84" s="221" t="s">
        <v>876</v>
      </c>
      <c r="Y84" s="221" t="s">
        <v>274</v>
      </c>
      <c r="Z84" s="210"/>
      <c r="AA84" s="210"/>
      <c r="AB84" s="210"/>
      <c r="AC84" s="210"/>
      <c r="AD84" s="210"/>
      <c r="AE84" s="210"/>
      <c r="AF84" s="210"/>
      <c r="AG84" s="210" t="s">
        <v>1608</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71</v>
      </c>
      <c r="B85" s="242" t="s">
        <v>2368</v>
      </c>
      <c r="C85" s="254" t="s">
        <v>2369</v>
      </c>
      <c r="D85" s="243" t="s">
        <v>2298</v>
      </c>
      <c r="E85" s="244">
        <v>6</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544</v>
      </c>
      <c r="T85" s="247" t="s">
        <v>545</v>
      </c>
      <c r="U85" s="221">
        <v>0</v>
      </c>
      <c r="V85" s="221">
        <f>ROUND(E85*U85,2)</f>
        <v>0</v>
      </c>
      <c r="W85" s="221"/>
      <c r="X85" s="221" t="s">
        <v>876</v>
      </c>
      <c r="Y85" s="221" t="s">
        <v>274</v>
      </c>
      <c r="Z85" s="210"/>
      <c r="AA85" s="210"/>
      <c r="AB85" s="210"/>
      <c r="AC85" s="210"/>
      <c r="AD85" s="210"/>
      <c r="AE85" s="210"/>
      <c r="AF85" s="210"/>
      <c r="AG85" s="210" t="s">
        <v>1608</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x14ac:dyDescent="0.2">
      <c r="A86" s="226" t="s">
        <v>265</v>
      </c>
      <c r="B86" s="227" t="s">
        <v>133</v>
      </c>
      <c r="C86" s="251" t="s">
        <v>135</v>
      </c>
      <c r="D86" s="228"/>
      <c r="E86" s="229"/>
      <c r="F86" s="230"/>
      <c r="G86" s="230">
        <f>SUMIF(AG87:AG113,"&lt;&gt;NOR",G87:G113)</f>
        <v>0</v>
      </c>
      <c r="H86" s="230"/>
      <c r="I86" s="230">
        <f>SUM(I87:I113)</f>
        <v>0</v>
      </c>
      <c r="J86" s="230"/>
      <c r="K86" s="230">
        <f>SUM(K87:K113)</f>
        <v>0</v>
      </c>
      <c r="L86" s="230"/>
      <c r="M86" s="230">
        <f>SUM(M87:M113)</f>
        <v>0</v>
      </c>
      <c r="N86" s="229"/>
      <c r="O86" s="229">
        <f>SUM(O87:O113)</f>
        <v>0</v>
      </c>
      <c r="P86" s="229"/>
      <c r="Q86" s="229">
        <f>SUM(Q87:Q113)</f>
        <v>0</v>
      </c>
      <c r="R86" s="230"/>
      <c r="S86" s="230"/>
      <c r="T86" s="231"/>
      <c r="U86" s="225"/>
      <c r="V86" s="225">
        <f>SUM(V87:V113)</f>
        <v>0</v>
      </c>
      <c r="W86" s="225"/>
      <c r="X86" s="225"/>
      <c r="Y86" s="225"/>
      <c r="AG86" t="s">
        <v>266</v>
      </c>
    </row>
    <row r="87" spans="1:60" ht="33.75" outlineLevel="1" x14ac:dyDescent="0.2">
      <c r="A87" s="233">
        <v>72</v>
      </c>
      <c r="B87" s="234" t="s">
        <v>138</v>
      </c>
      <c r="C87" s="252" t="s">
        <v>2370</v>
      </c>
      <c r="D87" s="235" t="s">
        <v>2298</v>
      </c>
      <c r="E87" s="236">
        <v>24</v>
      </c>
      <c r="F87" s="237"/>
      <c r="G87" s="238">
        <f>ROUND(E87*F87,2)</f>
        <v>0</v>
      </c>
      <c r="H87" s="237"/>
      <c r="I87" s="238">
        <f>ROUND(E87*H87,2)</f>
        <v>0</v>
      </c>
      <c r="J87" s="237"/>
      <c r="K87" s="238">
        <f>ROUND(E87*J87,2)</f>
        <v>0</v>
      </c>
      <c r="L87" s="238">
        <v>21</v>
      </c>
      <c r="M87" s="238">
        <f>G87*(1+L87/100)</f>
        <v>0</v>
      </c>
      <c r="N87" s="236">
        <v>0</v>
      </c>
      <c r="O87" s="236">
        <f>ROUND(E87*N87,2)</f>
        <v>0</v>
      </c>
      <c r="P87" s="236">
        <v>0</v>
      </c>
      <c r="Q87" s="236">
        <f>ROUND(E87*P87,2)</f>
        <v>0</v>
      </c>
      <c r="R87" s="238"/>
      <c r="S87" s="238" t="s">
        <v>544</v>
      </c>
      <c r="T87" s="239" t="s">
        <v>545</v>
      </c>
      <c r="U87" s="221">
        <v>0</v>
      </c>
      <c r="V87" s="221">
        <f>ROUND(E87*U87,2)</f>
        <v>0</v>
      </c>
      <c r="W87" s="221"/>
      <c r="X87" s="221" t="s">
        <v>1681</v>
      </c>
      <c r="Y87" s="221" t="s">
        <v>274</v>
      </c>
      <c r="Z87" s="210"/>
      <c r="AA87" s="210"/>
      <c r="AB87" s="210"/>
      <c r="AC87" s="210"/>
      <c r="AD87" s="210"/>
      <c r="AE87" s="210"/>
      <c r="AF87" s="210"/>
      <c r="AG87" s="210" t="s">
        <v>1682</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2" x14ac:dyDescent="0.2">
      <c r="A88" s="217"/>
      <c r="B88" s="218"/>
      <c r="C88" s="257" t="s">
        <v>2371</v>
      </c>
      <c r="D88" s="250"/>
      <c r="E88" s="250"/>
      <c r="F88" s="250"/>
      <c r="G88" s="250"/>
      <c r="H88" s="221"/>
      <c r="I88" s="221"/>
      <c r="J88" s="221"/>
      <c r="K88" s="221"/>
      <c r="L88" s="221"/>
      <c r="M88" s="221"/>
      <c r="N88" s="220"/>
      <c r="O88" s="220"/>
      <c r="P88" s="220"/>
      <c r="Q88" s="220"/>
      <c r="R88" s="221"/>
      <c r="S88" s="221"/>
      <c r="T88" s="221"/>
      <c r="U88" s="221"/>
      <c r="V88" s="221"/>
      <c r="W88" s="221"/>
      <c r="X88" s="221"/>
      <c r="Y88" s="221"/>
      <c r="Z88" s="210"/>
      <c r="AA88" s="210"/>
      <c r="AB88" s="210"/>
      <c r="AC88" s="210"/>
      <c r="AD88" s="210"/>
      <c r="AE88" s="210"/>
      <c r="AF88" s="210"/>
      <c r="AG88" s="210" t="s">
        <v>286</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33.75" outlineLevel="1" x14ac:dyDescent="0.2">
      <c r="A89" s="233">
        <v>73</v>
      </c>
      <c r="B89" s="234" t="s">
        <v>140</v>
      </c>
      <c r="C89" s="252" t="s">
        <v>2372</v>
      </c>
      <c r="D89" s="235" t="s">
        <v>2298</v>
      </c>
      <c r="E89" s="236">
        <v>4</v>
      </c>
      <c r="F89" s="237"/>
      <c r="G89" s="238">
        <f>ROUND(E89*F89,2)</f>
        <v>0</v>
      </c>
      <c r="H89" s="237"/>
      <c r="I89" s="238">
        <f>ROUND(E89*H89,2)</f>
        <v>0</v>
      </c>
      <c r="J89" s="237"/>
      <c r="K89" s="238">
        <f>ROUND(E89*J89,2)</f>
        <v>0</v>
      </c>
      <c r="L89" s="238">
        <v>21</v>
      </c>
      <c r="M89" s="238">
        <f>G89*(1+L89/100)</f>
        <v>0</v>
      </c>
      <c r="N89" s="236">
        <v>0</v>
      </c>
      <c r="O89" s="236">
        <f>ROUND(E89*N89,2)</f>
        <v>0</v>
      </c>
      <c r="P89" s="236">
        <v>0</v>
      </c>
      <c r="Q89" s="236">
        <f>ROUND(E89*P89,2)</f>
        <v>0</v>
      </c>
      <c r="R89" s="238"/>
      <c r="S89" s="238" t="s">
        <v>544</v>
      </c>
      <c r="T89" s="239" t="s">
        <v>545</v>
      </c>
      <c r="U89" s="221">
        <v>0</v>
      </c>
      <c r="V89" s="221">
        <f>ROUND(E89*U89,2)</f>
        <v>0</v>
      </c>
      <c r="W89" s="221"/>
      <c r="X89" s="221" t="s">
        <v>1681</v>
      </c>
      <c r="Y89" s="221" t="s">
        <v>274</v>
      </c>
      <c r="Z89" s="210"/>
      <c r="AA89" s="210"/>
      <c r="AB89" s="210"/>
      <c r="AC89" s="210"/>
      <c r="AD89" s="210"/>
      <c r="AE89" s="210"/>
      <c r="AF89" s="210"/>
      <c r="AG89" s="210" t="s">
        <v>1682</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7" t="s">
        <v>2373</v>
      </c>
      <c r="D90" s="250"/>
      <c r="E90" s="250"/>
      <c r="F90" s="250"/>
      <c r="G90" s="250"/>
      <c r="H90" s="221"/>
      <c r="I90" s="221"/>
      <c r="J90" s="221"/>
      <c r="K90" s="221"/>
      <c r="L90" s="221"/>
      <c r="M90" s="221"/>
      <c r="N90" s="220"/>
      <c r="O90" s="220"/>
      <c r="P90" s="220"/>
      <c r="Q90" s="220"/>
      <c r="R90" s="221"/>
      <c r="S90" s="221"/>
      <c r="T90" s="221"/>
      <c r="U90" s="221"/>
      <c r="V90" s="221"/>
      <c r="W90" s="221"/>
      <c r="X90" s="221"/>
      <c r="Y90" s="221"/>
      <c r="Z90" s="210"/>
      <c r="AA90" s="210"/>
      <c r="AB90" s="210"/>
      <c r="AC90" s="210"/>
      <c r="AD90" s="210"/>
      <c r="AE90" s="210"/>
      <c r="AF90" s="210"/>
      <c r="AG90" s="210" t="s">
        <v>286</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ht="33.75" outlineLevel="1" x14ac:dyDescent="0.2">
      <c r="A91" s="241">
        <v>74</v>
      </c>
      <c r="B91" s="242" t="s">
        <v>143</v>
      </c>
      <c r="C91" s="254" t="s">
        <v>2374</v>
      </c>
      <c r="D91" s="243" t="s">
        <v>2298</v>
      </c>
      <c r="E91" s="244">
        <v>6</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544</v>
      </c>
      <c r="T91" s="247" t="s">
        <v>545</v>
      </c>
      <c r="U91" s="221">
        <v>0</v>
      </c>
      <c r="V91" s="221">
        <f>ROUND(E91*U91,2)</f>
        <v>0</v>
      </c>
      <c r="W91" s="221"/>
      <c r="X91" s="221" t="s">
        <v>1681</v>
      </c>
      <c r="Y91" s="221" t="s">
        <v>274</v>
      </c>
      <c r="Z91" s="210"/>
      <c r="AA91" s="210"/>
      <c r="AB91" s="210"/>
      <c r="AC91" s="210"/>
      <c r="AD91" s="210"/>
      <c r="AE91" s="210"/>
      <c r="AF91" s="210"/>
      <c r="AG91" s="210" t="s">
        <v>1682</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ht="33.75" outlineLevel="1" x14ac:dyDescent="0.2">
      <c r="A92" s="233">
        <v>75</v>
      </c>
      <c r="B92" s="234" t="s">
        <v>145</v>
      </c>
      <c r="C92" s="252" t="s">
        <v>2375</v>
      </c>
      <c r="D92" s="235" t="s">
        <v>2298</v>
      </c>
      <c r="E92" s="236">
        <v>7</v>
      </c>
      <c r="F92" s="237"/>
      <c r="G92" s="238">
        <f>ROUND(E92*F92,2)</f>
        <v>0</v>
      </c>
      <c r="H92" s="237"/>
      <c r="I92" s="238">
        <f>ROUND(E92*H92,2)</f>
        <v>0</v>
      </c>
      <c r="J92" s="237"/>
      <c r="K92" s="238">
        <f>ROUND(E92*J92,2)</f>
        <v>0</v>
      </c>
      <c r="L92" s="238">
        <v>21</v>
      </c>
      <c r="M92" s="238">
        <f>G92*(1+L92/100)</f>
        <v>0</v>
      </c>
      <c r="N92" s="236">
        <v>0</v>
      </c>
      <c r="O92" s="236">
        <f>ROUND(E92*N92,2)</f>
        <v>0</v>
      </c>
      <c r="P92" s="236">
        <v>0</v>
      </c>
      <c r="Q92" s="236">
        <f>ROUND(E92*P92,2)</f>
        <v>0</v>
      </c>
      <c r="R92" s="238"/>
      <c r="S92" s="238" t="s">
        <v>544</v>
      </c>
      <c r="T92" s="239" t="s">
        <v>545</v>
      </c>
      <c r="U92" s="221">
        <v>0</v>
      </c>
      <c r="V92" s="221">
        <f>ROUND(E92*U92,2)</f>
        <v>0</v>
      </c>
      <c r="W92" s="221"/>
      <c r="X92" s="221" t="s">
        <v>1681</v>
      </c>
      <c r="Y92" s="221" t="s">
        <v>274</v>
      </c>
      <c r="Z92" s="210"/>
      <c r="AA92" s="210"/>
      <c r="AB92" s="210"/>
      <c r="AC92" s="210"/>
      <c r="AD92" s="210"/>
      <c r="AE92" s="210"/>
      <c r="AF92" s="210"/>
      <c r="AG92" s="210" t="s">
        <v>1682</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2" x14ac:dyDescent="0.2">
      <c r="A93" s="217"/>
      <c r="B93" s="218"/>
      <c r="C93" s="257" t="s">
        <v>2376</v>
      </c>
      <c r="D93" s="250"/>
      <c r="E93" s="250"/>
      <c r="F93" s="250"/>
      <c r="G93" s="250"/>
      <c r="H93" s="221"/>
      <c r="I93" s="221"/>
      <c r="J93" s="221"/>
      <c r="K93" s="221"/>
      <c r="L93" s="221"/>
      <c r="M93" s="221"/>
      <c r="N93" s="220"/>
      <c r="O93" s="220"/>
      <c r="P93" s="220"/>
      <c r="Q93" s="220"/>
      <c r="R93" s="221"/>
      <c r="S93" s="221"/>
      <c r="T93" s="221"/>
      <c r="U93" s="221"/>
      <c r="V93" s="221"/>
      <c r="W93" s="221"/>
      <c r="X93" s="221"/>
      <c r="Y93" s="221"/>
      <c r="Z93" s="210"/>
      <c r="AA93" s="210"/>
      <c r="AB93" s="210"/>
      <c r="AC93" s="210"/>
      <c r="AD93" s="210"/>
      <c r="AE93" s="210"/>
      <c r="AF93" s="210"/>
      <c r="AG93" s="210" t="s">
        <v>286</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76</v>
      </c>
      <c r="B94" s="242" t="s">
        <v>149</v>
      </c>
      <c r="C94" s="254" t="s">
        <v>2377</v>
      </c>
      <c r="D94" s="243" t="s">
        <v>2298</v>
      </c>
      <c r="E94" s="244">
        <v>2</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544</v>
      </c>
      <c r="T94" s="247" t="s">
        <v>545</v>
      </c>
      <c r="U94" s="221">
        <v>0</v>
      </c>
      <c r="V94" s="221">
        <f>ROUND(E94*U94,2)</f>
        <v>0</v>
      </c>
      <c r="W94" s="221"/>
      <c r="X94" s="221" t="s">
        <v>1681</v>
      </c>
      <c r="Y94" s="221" t="s">
        <v>274</v>
      </c>
      <c r="Z94" s="210"/>
      <c r="AA94" s="210"/>
      <c r="AB94" s="210"/>
      <c r="AC94" s="210"/>
      <c r="AD94" s="210"/>
      <c r="AE94" s="210"/>
      <c r="AF94" s="210"/>
      <c r="AG94" s="210" t="s">
        <v>1682</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ht="33.75" outlineLevel="1" x14ac:dyDescent="0.2">
      <c r="A95" s="233">
        <v>77</v>
      </c>
      <c r="B95" s="234" t="s">
        <v>153</v>
      </c>
      <c r="C95" s="252" t="s">
        <v>2378</v>
      </c>
      <c r="D95" s="235" t="s">
        <v>2298</v>
      </c>
      <c r="E95" s="236">
        <v>6</v>
      </c>
      <c r="F95" s="237"/>
      <c r="G95" s="238">
        <f>ROUND(E95*F95,2)</f>
        <v>0</v>
      </c>
      <c r="H95" s="237"/>
      <c r="I95" s="238">
        <f>ROUND(E95*H95,2)</f>
        <v>0</v>
      </c>
      <c r="J95" s="237"/>
      <c r="K95" s="238">
        <f>ROUND(E95*J95,2)</f>
        <v>0</v>
      </c>
      <c r="L95" s="238">
        <v>21</v>
      </c>
      <c r="M95" s="238">
        <f>G95*(1+L95/100)</f>
        <v>0</v>
      </c>
      <c r="N95" s="236">
        <v>0</v>
      </c>
      <c r="O95" s="236">
        <f>ROUND(E95*N95,2)</f>
        <v>0</v>
      </c>
      <c r="P95" s="236">
        <v>0</v>
      </c>
      <c r="Q95" s="236">
        <f>ROUND(E95*P95,2)</f>
        <v>0</v>
      </c>
      <c r="R95" s="238"/>
      <c r="S95" s="238" t="s">
        <v>544</v>
      </c>
      <c r="T95" s="239" t="s">
        <v>545</v>
      </c>
      <c r="U95" s="221">
        <v>0</v>
      </c>
      <c r="V95" s="221">
        <f>ROUND(E95*U95,2)</f>
        <v>0</v>
      </c>
      <c r="W95" s="221"/>
      <c r="X95" s="221" t="s">
        <v>1681</v>
      </c>
      <c r="Y95" s="221" t="s">
        <v>274</v>
      </c>
      <c r="Z95" s="210"/>
      <c r="AA95" s="210"/>
      <c r="AB95" s="210"/>
      <c r="AC95" s="210"/>
      <c r="AD95" s="210"/>
      <c r="AE95" s="210"/>
      <c r="AF95" s="210"/>
      <c r="AG95" s="210" t="s">
        <v>1682</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7" t="s">
        <v>2379</v>
      </c>
      <c r="D96" s="250"/>
      <c r="E96" s="250"/>
      <c r="F96" s="250"/>
      <c r="G96" s="250"/>
      <c r="H96" s="221"/>
      <c r="I96" s="221"/>
      <c r="J96" s="221"/>
      <c r="K96" s="221"/>
      <c r="L96" s="221"/>
      <c r="M96" s="221"/>
      <c r="N96" s="220"/>
      <c r="O96" s="220"/>
      <c r="P96" s="220"/>
      <c r="Q96" s="220"/>
      <c r="R96" s="221"/>
      <c r="S96" s="221"/>
      <c r="T96" s="221"/>
      <c r="U96" s="221"/>
      <c r="V96" s="221"/>
      <c r="W96" s="221"/>
      <c r="X96" s="221"/>
      <c r="Y96" s="221"/>
      <c r="Z96" s="210"/>
      <c r="AA96" s="210"/>
      <c r="AB96" s="210"/>
      <c r="AC96" s="210"/>
      <c r="AD96" s="210"/>
      <c r="AE96" s="210"/>
      <c r="AF96" s="210"/>
      <c r="AG96" s="210" t="s">
        <v>286</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33.75" outlineLevel="1" x14ac:dyDescent="0.2">
      <c r="A97" s="233">
        <v>78</v>
      </c>
      <c r="B97" s="234" t="s">
        <v>2282</v>
      </c>
      <c r="C97" s="252" t="s">
        <v>2380</v>
      </c>
      <c r="D97" s="235" t="s">
        <v>2298</v>
      </c>
      <c r="E97" s="236">
        <v>10</v>
      </c>
      <c r="F97" s="237"/>
      <c r="G97" s="238">
        <f>ROUND(E97*F97,2)</f>
        <v>0</v>
      </c>
      <c r="H97" s="237"/>
      <c r="I97" s="238">
        <f>ROUND(E97*H97,2)</f>
        <v>0</v>
      </c>
      <c r="J97" s="237"/>
      <c r="K97" s="238">
        <f>ROUND(E97*J97,2)</f>
        <v>0</v>
      </c>
      <c r="L97" s="238">
        <v>21</v>
      </c>
      <c r="M97" s="238">
        <f>G97*(1+L97/100)</f>
        <v>0</v>
      </c>
      <c r="N97" s="236">
        <v>0</v>
      </c>
      <c r="O97" s="236">
        <f>ROUND(E97*N97,2)</f>
        <v>0</v>
      </c>
      <c r="P97" s="236">
        <v>0</v>
      </c>
      <c r="Q97" s="236">
        <f>ROUND(E97*P97,2)</f>
        <v>0</v>
      </c>
      <c r="R97" s="238"/>
      <c r="S97" s="238" t="s">
        <v>544</v>
      </c>
      <c r="T97" s="239" t="s">
        <v>545</v>
      </c>
      <c r="U97" s="221">
        <v>0</v>
      </c>
      <c r="V97" s="221">
        <f>ROUND(E97*U97,2)</f>
        <v>0</v>
      </c>
      <c r="W97" s="221"/>
      <c r="X97" s="221" t="s">
        <v>1681</v>
      </c>
      <c r="Y97" s="221" t="s">
        <v>274</v>
      </c>
      <c r="Z97" s="210"/>
      <c r="AA97" s="210"/>
      <c r="AB97" s="210"/>
      <c r="AC97" s="210"/>
      <c r="AD97" s="210"/>
      <c r="AE97" s="210"/>
      <c r="AF97" s="210"/>
      <c r="AG97" s="210" t="s">
        <v>1682</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2" x14ac:dyDescent="0.2">
      <c r="A98" s="217"/>
      <c r="B98" s="218"/>
      <c r="C98" s="257" t="s">
        <v>2381</v>
      </c>
      <c r="D98" s="250"/>
      <c r="E98" s="250"/>
      <c r="F98" s="250"/>
      <c r="G98" s="250"/>
      <c r="H98" s="221"/>
      <c r="I98" s="221"/>
      <c r="J98" s="221"/>
      <c r="K98" s="221"/>
      <c r="L98" s="221"/>
      <c r="M98" s="221"/>
      <c r="N98" s="220"/>
      <c r="O98" s="220"/>
      <c r="P98" s="220"/>
      <c r="Q98" s="220"/>
      <c r="R98" s="221"/>
      <c r="S98" s="221"/>
      <c r="T98" s="221"/>
      <c r="U98" s="221"/>
      <c r="V98" s="221"/>
      <c r="W98" s="221"/>
      <c r="X98" s="221"/>
      <c r="Y98" s="221"/>
      <c r="Z98" s="210"/>
      <c r="AA98" s="210"/>
      <c r="AB98" s="210"/>
      <c r="AC98" s="210"/>
      <c r="AD98" s="210"/>
      <c r="AE98" s="210"/>
      <c r="AF98" s="210"/>
      <c r="AG98" s="210" t="s">
        <v>286</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ht="33.75" outlineLevel="1" x14ac:dyDescent="0.2">
      <c r="A99" s="233">
        <v>79</v>
      </c>
      <c r="B99" s="234" t="s">
        <v>2284</v>
      </c>
      <c r="C99" s="252" t="s">
        <v>2382</v>
      </c>
      <c r="D99" s="235" t="s">
        <v>2298</v>
      </c>
      <c r="E99" s="236">
        <v>7</v>
      </c>
      <c r="F99" s="237"/>
      <c r="G99" s="238">
        <f>ROUND(E99*F99,2)</f>
        <v>0</v>
      </c>
      <c r="H99" s="237"/>
      <c r="I99" s="238">
        <f>ROUND(E99*H99,2)</f>
        <v>0</v>
      </c>
      <c r="J99" s="237"/>
      <c r="K99" s="238">
        <f>ROUND(E99*J99,2)</f>
        <v>0</v>
      </c>
      <c r="L99" s="238">
        <v>21</v>
      </c>
      <c r="M99" s="238">
        <f>G99*(1+L99/100)</f>
        <v>0</v>
      </c>
      <c r="N99" s="236">
        <v>0</v>
      </c>
      <c r="O99" s="236">
        <f>ROUND(E99*N99,2)</f>
        <v>0</v>
      </c>
      <c r="P99" s="236">
        <v>0</v>
      </c>
      <c r="Q99" s="236">
        <f>ROUND(E99*P99,2)</f>
        <v>0</v>
      </c>
      <c r="R99" s="238"/>
      <c r="S99" s="238" t="s">
        <v>544</v>
      </c>
      <c r="T99" s="239" t="s">
        <v>545</v>
      </c>
      <c r="U99" s="221">
        <v>0</v>
      </c>
      <c r="V99" s="221">
        <f>ROUND(E99*U99,2)</f>
        <v>0</v>
      </c>
      <c r="W99" s="221"/>
      <c r="X99" s="221" t="s">
        <v>1681</v>
      </c>
      <c r="Y99" s="221" t="s">
        <v>274</v>
      </c>
      <c r="Z99" s="210"/>
      <c r="AA99" s="210"/>
      <c r="AB99" s="210"/>
      <c r="AC99" s="210"/>
      <c r="AD99" s="210"/>
      <c r="AE99" s="210"/>
      <c r="AF99" s="210"/>
      <c r="AG99" s="210" t="s">
        <v>1682</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7" t="s">
        <v>2383</v>
      </c>
      <c r="D100" s="250"/>
      <c r="E100" s="250"/>
      <c r="F100" s="250"/>
      <c r="G100" s="250"/>
      <c r="H100" s="221"/>
      <c r="I100" s="221"/>
      <c r="J100" s="221"/>
      <c r="K100" s="221"/>
      <c r="L100" s="221"/>
      <c r="M100" s="221"/>
      <c r="N100" s="220"/>
      <c r="O100" s="220"/>
      <c r="P100" s="220"/>
      <c r="Q100" s="220"/>
      <c r="R100" s="221"/>
      <c r="S100" s="221"/>
      <c r="T100" s="221"/>
      <c r="U100" s="221"/>
      <c r="V100" s="221"/>
      <c r="W100" s="221"/>
      <c r="X100" s="221"/>
      <c r="Y100" s="221"/>
      <c r="Z100" s="210"/>
      <c r="AA100" s="210"/>
      <c r="AB100" s="210"/>
      <c r="AC100" s="210"/>
      <c r="AD100" s="210"/>
      <c r="AE100" s="210"/>
      <c r="AF100" s="210"/>
      <c r="AG100" s="210" t="s">
        <v>286</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33.75" outlineLevel="1" x14ac:dyDescent="0.2">
      <c r="A101" s="233">
        <v>80</v>
      </c>
      <c r="B101" s="234" t="s">
        <v>182</v>
      </c>
      <c r="C101" s="252" t="s">
        <v>2384</v>
      </c>
      <c r="D101" s="235" t="s">
        <v>2298</v>
      </c>
      <c r="E101" s="236">
        <v>14</v>
      </c>
      <c r="F101" s="237"/>
      <c r="G101" s="238">
        <f>ROUND(E101*F101,2)</f>
        <v>0</v>
      </c>
      <c r="H101" s="237"/>
      <c r="I101" s="238">
        <f>ROUND(E101*H101,2)</f>
        <v>0</v>
      </c>
      <c r="J101" s="237"/>
      <c r="K101" s="238">
        <f>ROUND(E101*J101,2)</f>
        <v>0</v>
      </c>
      <c r="L101" s="238">
        <v>21</v>
      </c>
      <c r="M101" s="238">
        <f>G101*(1+L101/100)</f>
        <v>0</v>
      </c>
      <c r="N101" s="236">
        <v>0</v>
      </c>
      <c r="O101" s="236">
        <f>ROUND(E101*N101,2)</f>
        <v>0</v>
      </c>
      <c r="P101" s="236">
        <v>0</v>
      </c>
      <c r="Q101" s="236">
        <f>ROUND(E101*P101,2)</f>
        <v>0</v>
      </c>
      <c r="R101" s="238"/>
      <c r="S101" s="238" t="s">
        <v>544</v>
      </c>
      <c r="T101" s="239" t="s">
        <v>545</v>
      </c>
      <c r="U101" s="221">
        <v>0</v>
      </c>
      <c r="V101" s="221">
        <f>ROUND(E101*U101,2)</f>
        <v>0</v>
      </c>
      <c r="W101" s="221"/>
      <c r="X101" s="221" t="s">
        <v>1681</v>
      </c>
      <c r="Y101" s="221" t="s">
        <v>274</v>
      </c>
      <c r="Z101" s="210"/>
      <c r="AA101" s="210"/>
      <c r="AB101" s="210"/>
      <c r="AC101" s="210"/>
      <c r="AD101" s="210"/>
      <c r="AE101" s="210"/>
      <c r="AF101" s="210"/>
      <c r="AG101" s="210" t="s">
        <v>1682</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2" x14ac:dyDescent="0.2">
      <c r="A102" s="217"/>
      <c r="B102" s="218"/>
      <c r="C102" s="257" t="s">
        <v>2385</v>
      </c>
      <c r="D102" s="250"/>
      <c r="E102" s="250"/>
      <c r="F102" s="250"/>
      <c r="G102" s="250"/>
      <c r="H102" s="221"/>
      <c r="I102" s="221"/>
      <c r="J102" s="221"/>
      <c r="K102" s="221"/>
      <c r="L102" s="221"/>
      <c r="M102" s="221"/>
      <c r="N102" s="220"/>
      <c r="O102" s="220"/>
      <c r="P102" s="220"/>
      <c r="Q102" s="220"/>
      <c r="R102" s="221"/>
      <c r="S102" s="221"/>
      <c r="T102" s="221"/>
      <c r="U102" s="221"/>
      <c r="V102" s="221"/>
      <c r="W102" s="221"/>
      <c r="X102" s="221"/>
      <c r="Y102" s="221"/>
      <c r="Z102" s="210"/>
      <c r="AA102" s="210"/>
      <c r="AB102" s="210"/>
      <c r="AC102" s="210"/>
      <c r="AD102" s="210"/>
      <c r="AE102" s="210"/>
      <c r="AF102" s="210"/>
      <c r="AG102" s="210" t="s">
        <v>286</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ht="33.75" outlineLevel="1" x14ac:dyDescent="0.2">
      <c r="A103" s="233">
        <v>81</v>
      </c>
      <c r="B103" s="234" t="s">
        <v>2287</v>
      </c>
      <c r="C103" s="252" t="s">
        <v>2386</v>
      </c>
      <c r="D103" s="235" t="s">
        <v>2298</v>
      </c>
      <c r="E103" s="236">
        <v>6</v>
      </c>
      <c r="F103" s="237"/>
      <c r="G103" s="238">
        <f>ROUND(E103*F103,2)</f>
        <v>0</v>
      </c>
      <c r="H103" s="237"/>
      <c r="I103" s="238">
        <f>ROUND(E103*H103,2)</f>
        <v>0</v>
      </c>
      <c r="J103" s="237"/>
      <c r="K103" s="238">
        <f>ROUND(E103*J103,2)</f>
        <v>0</v>
      </c>
      <c r="L103" s="238">
        <v>21</v>
      </c>
      <c r="M103" s="238">
        <f>G103*(1+L103/100)</f>
        <v>0</v>
      </c>
      <c r="N103" s="236">
        <v>0</v>
      </c>
      <c r="O103" s="236">
        <f>ROUND(E103*N103,2)</f>
        <v>0</v>
      </c>
      <c r="P103" s="236">
        <v>0</v>
      </c>
      <c r="Q103" s="236">
        <f>ROUND(E103*P103,2)</f>
        <v>0</v>
      </c>
      <c r="R103" s="238"/>
      <c r="S103" s="238" t="s">
        <v>544</v>
      </c>
      <c r="T103" s="239" t="s">
        <v>545</v>
      </c>
      <c r="U103" s="221">
        <v>0</v>
      </c>
      <c r="V103" s="221">
        <f>ROUND(E103*U103,2)</f>
        <v>0</v>
      </c>
      <c r="W103" s="221"/>
      <c r="X103" s="221" t="s">
        <v>1681</v>
      </c>
      <c r="Y103" s="221" t="s">
        <v>274</v>
      </c>
      <c r="Z103" s="210"/>
      <c r="AA103" s="210"/>
      <c r="AB103" s="210"/>
      <c r="AC103" s="210"/>
      <c r="AD103" s="210"/>
      <c r="AE103" s="210"/>
      <c r="AF103" s="210"/>
      <c r="AG103" s="210" t="s">
        <v>1682</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2" x14ac:dyDescent="0.2">
      <c r="A104" s="217"/>
      <c r="B104" s="218"/>
      <c r="C104" s="257" t="s">
        <v>2387</v>
      </c>
      <c r="D104" s="250"/>
      <c r="E104" s="250"/>
      <c r="F104" s="250"/>
      <c r="G104" s="250"/>
      <c r="H104" s="221"/>
      <c r="I104" s="221"/>
      <c r="J104" s="221"/>
      <c r="K104" s="221"/>
      <c r="L104" s="221"/>
      <c r="M104" s="221"/>
      <c r="N104" s="220"/>
      <c r="O104" s="220"/>
      <c r="P104" s="220"/>
      <c r="Q104" s="220"/>
      <c r="R104" s="221"/>
      <c r="S104" s="221"/>
      <c r="T104" s="221"/>
      <c r="U104" s="221"/>
      <c r="V104" s="221"/>
      <c r="W104" s="221"/>
      <c r="X104" s="221"/>
      <c r="Y104" s="221"/>
      <c r="Z104" s="210"/>
      <c r="AA104" s="210"/>
      <c r="AB104" s="210"/>
      <c r="AC104" s="210"/>
      <c r="AD104" s="210"/>
      <c r="AE104" s="210"/>
      <c r="AF104" s="210"/>
      <c r="AG104" s="210" t="s">
        <v>286</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82</v>
      </c>
      <c r="B105" s="242" t="s">
        <v>2289</v>
      </c>
      <c r="C105" s="254" t="s">
        <v>2388</v>
      </c>
      <c r="D105" s="243" t="s">
        <v>2389</v>
      </c>
      <c r="E105" s="244">
        <v>8</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544</v>
      </c>
      <c r="T105" s="247" t="s">
        <v>545</v>
      </c>
      <c r="U105" s="221">
        <v>0</v>
      </c>
      <c r="V105" s="221">
        <f>ROUND(E105*U105,2)</f>
        <v>0</v>
      </c>
      <c r="W105" s="221"/>
      <c r="X105" s="221" t="s">
        <v>1681</v>
      </c>
      <c r="Y105" s="221" t="s">
        <v>274</v>
      </c>
      <c r="Z105" s="210"/>
      <c r="AA105" s="210"/>
      <c r="AB105" s="210"/>
      <c r="AC105" s="210"/>
      <c r="AD105" s="210"/>
      <c r="AE105" s="210"/>
      <c r="AF105" s="210"/>
      <c r="AG105" s="210" t="s">
        <v>1682</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ht="33.75" outlineLevel="1" x14ac:dyDescent="0.2">
      <c r="A106" s="233">
        <v>83</v>
      </c>
      <c r="B106" s="234" t="s">
        <v>2291</v>
      </c>
      <c r="C106" s="252" t="s">
        <v>2390</v>
      </c>
      <c r="D106" s="235" t="s">
        <v>2298</v>
      </c>
      <c r="E106" s="236">
        <v>2</v>
      </c>
      <c r="F106" s="237"/>
      <c r="G106" s="238">
        <f>ROUND(E106*F106,2)</f>
        <v>0</v>
      </c>
      <c r="H106" s="237"/>
      <c r="I106" s="238">
        <f>ROUND(E106*H106,2)</f>
        <v>0</v>
      </c>
      <c r="J106" s="237"/>
      <c r="K106" s="238">
        <f>ROUND(E106*J106,2)</f>
        <v>0</v>
      </c>
      <c r="L106" s="238">
        <v>21</v>
      </c>
      <c r="M106" s="238">
        <f>G106*(1+L106/100)</f>
        <v>0</v>
      </c>
      <c r="N106" s="236">
        <v>0</v>
      </c>
      <c r="O106" s="236">
        <f>ROUND(E106*N106,2)</f>
        <v>0</v>
      </c>
      <c r="P106" s="236">
        <v>0</v>
      </c>
      <c r="Q106" s="236">
        <f>ROUND(E106*P106,2)</f>
        <v>0</v>
      </c>
      <c r="R106" s="238"/>
      <c r="S106" s="238" t="s">
        <v>544</v>
      </c>
      <c r="T106" s="239" t="s">
        <v>545</v>
      </c>
      <c r="U106" s="221">
        <v>0</v>
      </c>
      <c r="V106" s="221">
        <f>ROUND(E106*U106,2)</f>
        <v>0</v>
      </c>
      <c r="W106" s="221"/>
      <c r="X106" s="221" t="s">
        <v>1681</v>
      </c>
      <c r="Y106" s="221" t="s">
        <v>274</v>
      </c>
      <c r="Z106" s="210"/>
      <c r="AA106" s="210"/>
      <c r="AB106" s="210"/>
      <c r="AC106" s="210"/>
      <c r="AD106" s="210"/>
      <c r="AE106" s="210"/>
      <c r="AF106" s="210"/>
      <c r="AG106" s="210" t="s">
        <v>1682</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2" x14ac:dyDescent="0.2">
      <c r="A107" s="217"/>
      <c r="B107" s="218"/>
      <c r="C107" s="257" t="s">
        <v>2391</v>
      </c>
      <c r="D107" s="250"/>
      <c r="E107" s="250"/>
      <c r="F107" s="250"/>
      <c r="G107" s="250"/>
      <c r="H107" s="221"/>
      <c r="I107" s="221"/>
      <c r="J107" s="221"/>
      <c r="K107" s="221"/>
      <c r="L107" s="221"/>
      <c r="M107" s="221"/>
      <c r="N107" s="220"/>
      <c r="O107" s="220"/>
      <c r="P107" s="220"/>
      <c r="Q107" s="220"/>
      <c r="R107" s="221"/>
      <c r="S107" s="221"/>
      <c r="T107" s="221"/>
      <c r="U107" s="221"/>
      <c r="V107" s="221"/>
      <c r="W107" s="221"/>
      <c r="X107" s="221"/>
      <c r="Y107" s="221"/>
      <c r="Z107" s="210"/>
      <c r="AA107" s="210"/>
      <c r="AB107" s="210"/>
      <c r="AC107" s="210"/>
      <c r="AD107" s="210"/>
      <c r="AE107" s="210"/>
      <c r="AF107" s="210"/>
      <c r="AG107" s="210" t="s">
        <v>286</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ht="33.75" outlineLevel="1" x14ac:dyDescent="0.2">
      <c r="A108" s="233">
        <v>84</v>
      </c>
      <c r="B108" s="234" t="s">
        <v>2293</v>
      </c>
      <c r="C108" s="252" t="s">
        <v>2392</v>
      </c>
      <c r="D108" s="235" t="s">
        <v>2298</v>
      </c>
      <c r="E108" s="236">
        <v>5</v>
      </c>
      <c r="F108" s="237"/>
      <c r="G108" s="238">
        <f>ROUND(E108*F108,2)</f>
        <v>0</v>
      </c>
      <c r="H108" s="237"/>
      <c r="I108" s="238">
        <f>ROUND(E108*H108,2)</f>
        <v>0</v>
      </c>
      <c r="J108" s="237"/>
      <c r="K108" s="238">
        <f>ROUND(E108*J108,2)</f>
        <v>0</v>
      </c>
      <c r="L108" s="238">
        <v>21</v>
      </c>
      <c r="M108" s="238">
        <f>G108*(1+L108/100)</f>
        <v>0</v>
      </c>
      <c r="N108" s="236">
        <v>0</v>
      </c>
      <c r="O108" s="236">
        <f>ROUND(E108*N108,2)</f>
        <v>0</v>
      </c>
      <c r="P108" s="236">
        <v>0</v>
      </c>
      <c r="Q108" s="236">
        <f>ROUND(E108*P108,2)</f>
        <v>0</v>
      </c>
      <c r="R108" s="238"/>
      <c r="S108" s="238" t="s">
        <v>544</v>
      </c>
      <c r="T108" s="239" t="s">
        <v>545</v>
      </c>
      <c r="U108" s="221">
        <v>0</v>
      </c>
      <c r="V108" s="221">
        <f>ROUND(E108*U108,2)</f>
        <v>0</v>
      </c>
      <c r="W108" s="221"/>
      <c r="X108" s="221" t="s">
        <v>1681</v>
      </c>
      <c r="Y108" s="221" t="s">
        <v>274</v>
      </c>
      <c r="Z108" s="210"/>
      <c r="AA108" s="210"/>
      <c r="AB108" s="210"/>
      <c r="AC108" s="210"/>
      <c r="AD108" s="210"/>
      <c r="AE108" s="210"/>
      <c r="AF108" s="210"/>
      <c r="AG108" s="210" t="s">
        <v>1682</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2" x14ac:dyDescent="0.2">
      <c r="A109" s="217"/>
      <c r="B109" s="218"/>
      <c r="C109" s="257" t="s">
        <v>2393</v>
      </c>
      <c r="D109" s="250"/>
      <c r="E109" s="250"/>
      <c r="F109" s="250"/>
      <c r="G109" s="250"/>
      <c r="H109" s="221"/>
      <c r="I109" s="221"/>
      <c r="J109" s="221"/>
      <c r="K109" s="221"/>
      <c r="L109" s="221"/>
      <c r="M109" s="221"/>
      <c r="N109" s="220"/>
      <c r="O109" s="220"/>
      <c r="P109" s="220"/>
      <c r="Q109" s="220"/>
      <c r="R109" s="221"/>
      <c r="S109" s="221"/>
      <c r="T109" s="221"/>
      <c r="U109" s="221"/>
      <c r="V109" s="221"/>
      <c r="W109" s="221"/>
      <c r="X109" s="221"/>
      <c r="Y109" s="221"/>
      <c r="Z109" s="210"/>
      <c r="AA109" s="210"/>
      <c r="AB109" s="210"/>
      <c r="AC109" s="210"/>
      <c r="AD109" s="210"/>
      <c r="AE109" s="210"/>
      <c r="AF109" s="210"/>
      <c r="AG109" s="210" t="s">
        <v>286</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ht="33.75" outlineLevel="1" x14ac:dyDescent="0.2">
      <c r="A110" s="233">
        <v>85</v>
      </c>
      <c r="B110" s="234" t="s">
        <v>2295</v>
      </c>
      <c r="C110" s="252" t="s">
        <v>2394</v>
      </c>
      <c r="D110" s="235" t="s">
        <v>2298</v>
      </c>
      <c r="E110" s="236">
        <v>8</v>
      </c>
      <c r="F110" s="237"/>
      <c r="G110" s="238">
        <f>ROUND(E110*F110,2)</f>
        <v>0</v>
      </c>
      <c r="H110" s="237"/>
      <c r="I110" s="238">
        <f>ROUND(E110*H110,2)</f>
        <v>0</v>
      </c>
      <c r="J110" s="237"/>
      <c r="K110" s="238">
        <f>ROUND(E110*J110,2)</f>
        <v>0</v>
      </c>
      <c r="L110" s="238">
        <v>21</v>
      </c>
      <c r="M110" s="238">
        <f>G110*(1+L110/100)</f>
        <v>0</v>
      </c>
      <c r="N110" s="236">
        <v>0</v>
      </c>
      <c r="O110" s="236">
        <f>ROUND(E110*N110,2)</f>
        <v>0</v>
      </c>
      <c r="P110" s="236">
        <v>0</v>
      </c>
      <c r="Q110" s="236">
        <f>ROUND(E110*P110,2)</f>
        <v>0</v>
      </c>
      <c r="R110" s="238"/>
      <c r="S110" s="238" t="s">
        <v>544</v>
      </c>
      <c r="T110" s="239" t="s">
        <v>545</v>
      </c>
      <c r="U110" s="221">
        <v>0</v>
      </c>
      <c r="V110" s="221">
        <f>ROUND(E110*U110,2)</f>
        <v>0</v>
      </c>
      <c r="W110" s="221"/>
      <c r="X110" s="221" t="s">
        <v>1681</v>
      </c>
      <c r="Y110" s="221" t="s">
        <v>274</v>
      </c>
      <c r="Z110" s="210"/>
      <c r="AA110" s="210"/>
      <c r="AB110" s="210"/>
      <c r="AC110" s="210"/>
      <c r="AD110" s="210"/>
      <c r="AE110" s="210"/>
      <c r="AF110" s="210"/>
      <c r="AG110" s="210" t="s">
        <v>1682</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2" x14ac:dyDescent="0.2">
      <c r="A111" s="217"/>
      <c r="B111" s="218"/>
      <c r="C111" s="257" t="s">
        <v>2395</v>
      </c>
      <c r="D111" s="250"/>
      <c r="E111" s="250"/>
      <c r="F111" s="250"/>
      <c r="G111" s="250"/>
      <c r="H111" s="221"/>
      <c r="I111" s="221"/>
      <c r="J111" s="221"/>
      <c r="K111" s="221"/>
      <c r="L111" s="221"/>
      <c r="M111" s="221"/>
      <c r="N111" s="220"/>
      <c r="O111" s="220"/>
      <c r="P111" s="220"/>
      <c r="Q111" s="220"/>
      <c r="R111" s="221"/>
      <c r="S111" s="221"/>
      <c r="T111" s="221"/>
      <c r="U111" s="221"/>
      <c r="V111" s="221"/>
      <c r="W111" s="221"/>
      <c r="X111" s="221"/>
      <c r="Y111" s="221"/>
      <c r="Z111" s="210"/>
      <c r="AA111" s="210"/>
      <c r="AB111" s="210"/>
      <c r="AC111" s="210"/>
      <c r="AD111" s="210"/>
      <c r="AE111" s="210"/>
      <c r="AF111" s="210"/>
      <c r="AG111" s="210" t="s">
        <v>286</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48" t="str">
        <f>C111</f>
        <v>symetrická distribuce světla, výstup světla přímí, RA90, účinnost svítidla 108 lm/W, URG &lt;19, rozměry 596 x 296 x 15 mm</v>
      </c>
      <c r="BB111" s="210"/>
      <c r="BC111" s="210"/>
      <c r="BD111" s="210"/>
      <c r="BE111" s="210"/>
      <c r="BF111" s="210"/>
      <c r="BG111" s="210"/>
      <c r="BH111" s="210"/>
    </row>
    <row r="112" spans="1:60" ht="33.75" outlineLevel="1" x14ac:dyDescent="0.2">
      <c r="A112" s="233">
        <v>86</v>
      </c>
      <c r="B112" s="234" t="s">
        <v>2340</v>
      </c>
      <c r="C112" s="252" t="s">
        <v>2396</v>
      </c>
      <c r="D112" s="235" t="s">
        <v>2298</v>
      </c>
      <c r="E112" s="236">
        <v>1</v>
      </c>
      <c r="F112" s="237"/>
      <c r="G112" s="238">
        <f>ROUND(E112*F112,2)</f>
        <v>0</v>
      </c>
      <c r="H112" s="237"/>
      <c r="I112" s="238">
        <f>ROUND(E112*H112,2)</f>
        <v>0</v>
      </c>
      <c r="J112" s="237"/>
      <c r="K112" s="238">
        <f>ROUND(E112*J112,2)</f>
        <v>0</v>
      </c>
      <c r="L112" s="238">
        <v>21</v>
      </c>
      <c r="M112" s="238">
        <f>G112*(1+L112/100)</f>
        <v>0</v>
      </c>
      <c r="N112" s="236">
        <v>0</v>
      </c>
      <c r="O112" s="236">
        <f>ROUND(E112*N112,2)</f>
        <v>0</v>
      </c>
      <c r="P112" s="236">
        <v>0</v>
      </c>
      <c r="Q112" s="236">
        <f>ROUND(E112*P112,2)</f>
        <v>0</v>
      </c>
      <c r="R112" s="238"/>
      <c r="S112" s="238" t="s">
        <v>544</v>
      </c>
      <c r="T112" s="239" t="s">
        <v>545</v>
      </c>
      <c r="U112" s="221">
        <v>0</v>
      </c>
      <c r="V112" s="221">
        <f>ROUND(E112*U112,2)</f>
        <v>0</v>
      </c>
      <c r="W112" s="221"/>
      <c r="X112" s="221" t="s">
        <v>1681</v>
      </c>
      <c r="Y112" s="221" t="s">
        <v>274</v>
      </c>
      <c r="Z112" s="210"/>
      <c r="AA112" s="210"/>
      <c r="AB112" s="210"/>
      <c r="AC112" s="210"/>
      <c r="AD112" s="210"/>
      <c r="AE112" s="210"/>
      <c r="AF112" s="210"/>
      <c r="AG112" s="210" t="s">
        <v>1682</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2" x14ac:dyDescent="0.2">
      <c r="A113" s="217"/>
      <c r="B113" s="218"/>
      <c r="C113" s="257" t="s">
        <v>2397</v>
      </c>
      <c r="D113" s="250"/>
      <c r="E113" s="250"/>
      <c r="F113" s="250"/>
      <c r="G113" s="250"/>
      <c r="H113" s="221"/>
      <c r="I113" s="221"/>
      <c r="J113" s="221"/>
      <c r="K113" s="221"/>
      <c r="L113" s="221"/>
      <c r="M113" s="221"/>
      <c r="N113" s="220"/>
      <c r="O113" s="220"/>
      <c r="P113" s="220"/>
      <c r="Q113" s="220"/>
      <c r="R113" s="221"/>
      <c r="S113" s="221"/>
      <c r="T113" s="221"/>
      <c r="U113" s="221"/>
      <c r="V113" s="221"/>
      <c r="W113" s="221"/>
      <c r="X113" s="221"/>
      <c r="Y113" s="221"/>
      <c r="Z113" s="210"/>
      <c r="AA113" s="210"/>
      <c r="AB113" s="210"/>
      <c r="AC113" s="210"/>
      <c r="AD113" s="210"/>
      <c r="AE113" s="210"/>
      <c r="AF113" s="210"/>
      <c r="AG113" s="210" t="s">
        <v>286</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x14ac:dyDescent="0.2">
      <c r="A114" s="226" t="s">
        <v>265</v>
      </c>
      <c r="B114" s="227" t="s">
        <v>136</v>
      </c>
      <c r="C114" s="251" t="s">
        <v>131</v>
      </c>
      <c r="D114" s="228"/>
      <c r="E114" s="229"/>
      <c r="F114" s="230"/>
      <c r="G114" s="230">
        <f>SUMIF(AG115:AG115,"&lt;&gt;NOR",G115:G115)</f>
        <v>0</v>
      </c>
      <c r="H114" s="230"/>
      <c r="I114" s="230">
        <f>SUM(I115:I115)</f>
        <v>0</v>
      </c>
      <c r="J114" s="230"/>
      <c r="K114" s="230">
        <f>SUM(K115:K115)</f>
        <v>0</v>
      </c>
      <c r="L114" s="230"/>
      <c r="M114" s="230">
        <f>SUM(M115:M115)</f>
        <v>0</v>
      </c>
      <c r="N114" s="229"/>
      <c r="O114" s="229">
        <f>SUM(O115:O115)</f>
        <v>0</v>
      </c>
      <c r="P114" s="229"/>
      <c r="Q114" s="229">
        <f>SUM(Q115:Q115)</f>
        <v>0</v>
      </c>
      <c r="R114" s="230"/>
      <c r="S114" s="230"/>
      <c r="T114" s="231"/>
      <c r="U114" s="225"/>
      <c r="V114" s="225">
        <f>SUM(V115:V115)</f>
        <v>0</v>
      </c>
      <c r="W114" s="225"/>
      <c r="X114" s="225"/>
      <c r="Y114" s="225"/>
      <c r="AG114" t="s">
        <v>266</v>
      </c>
    </row>
    <row r="115" spans="1:60" outlineLevel="1" x14ac:dyDescent="0.2">
      <c r="A115" s="241">
        <v>87</v>
      </c>
      <c r="B115" s="242" t="s">
        <v>138</v>
      </c>
      <c r="C115" s="254" t="s">
        <v>2398</v>
      </c>
      <c r="D115" s="243" t="s">
        <v>1023</v>
      </c>
      <c r="E115" s="244">
        <v>6</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544</v>
      </c>
      <c r="T115" s="247" t="s">
        <v>545</v>
      </c>
      <c r="U115" s="221">
        <v>0</v>
      </c>
      <c r="V115" s="221">
        <f>ROUND(E115*U115,2)</f>
        <v>0</v>
      </c>
      <c r="W115" s="221"/>
      <c r="X115" s="221" t="s">
        <v>273</v>
      </c>
      <c r="Y115" s="221" t="s">
        <v>274</v>
      </c>
      <c r="Z115" s="210"/>
      <c r="AA115" s="210"/>
      <c r="AB115" s="210"/>
      <c r="AC115" s="210"/>
      <c r="AD115" s="210"/>
      <c r="AE115" s="210"/>
      <c r="AF115" s="210"/>
      <c r="AG115" s="210" t="s">
        <v>1635</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x14ac:dyDescent="0.2">
      <c r="A116" s="226" t="s">
        <v>265</v>
      </c>
      <c r="B116" s="227" t="s">
        <v>108</v>
      </c>
      <c r="C116" s="251" t="s">
        <v>110</v>
      </c>
      <c r="D116" s="228"/>
      <c r="E116" s="229"/>
      <c r="F116" s="230"/>
      <c r="G116" s="230">
        <f>SUMIF(AG117:AG119,"&lt;&gt;NOR",G117:G119)</f>
        <v>0</v>
      </c>
      <c r="H116" s="230"/>
      <c r="I116" s="230">
        <f>SUM(I117:I119)</f>
        <v>0</v>
      </c>
      <c r="J116" s="230"/>
      <c r="K116" s="230">
        <f>SUM(K117:K119)</f>
        <v>0</v>
      </c>
      <c r="L116" s="230"/>
      <c r="M116" s="230">
        <f>SUM(M117:M119)</f>
        <v>0</v>
      </c>
      <c r="N116" s="229"/>
      <c r="O116" s="229">
        <f>SUM(O117:O119)</f>
        <v>0</v>
      </c>
      <c r="P116" s="229"/>
      <c r="Q116" s="229">
        <f>SUM(Q117:Q119)</f>
        <v>0</v>
      </c>
      <c r="R116" s="230"/>
      <c r="S116" s="230"/>
      <c r="T116" s="231"/>
      <c r="U116" s="225"/>
      <c r="V116" s="225">
        <f>SUM(V117:V119)</f>
        <v>0</v>
      </c>
      <c r="W116" s="225"/>
      <c r="X116" s="225"/>
      <c r="Y116" s="225"/>
      <c r="AG116" t="s">
        <v>266</v>
      </c>
    </row>
    <row r="117" spans="1:60" ht="22.5" outlineLevel="1" x14ac:dyDescent="0.2">
      <c r="A117" s="241">
        <v>88</v>
      </c>
      <c r="B117" s="242" t="s">
        <v>138</v>
      </c>
      <c r="C117" s="254" t="s">
        <v>2399</v>
      </c>
      <c r="D117" s="243" t="s">
        <v>1023</v>
      </c>
      <c r="E117" s="244">
        <v>6</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544</v>
      </c>
      <c r="T117" s="247" t="s">
        <v>545</v>
      </c>
      <c r="U117" s="221">
        <v>0</v>
      </c>
      <c r="V117" s="221">
        <f>ROUND(E117*U117,2)</f>
        <v>0</v>
      </c>
      <c r="W117" s="221"/>
      <c r="X117" s="221" t="s">
        <v>1681</v>
      </c>
      <c r="Y117" s="221" t="s">
        <v>274</v>
      </c>
      <c r="Z117" s="210"/>
      <c r="AA117" s="210"/>
      <c r="AB117" s="210"/>
      <c r="AC117" s="210"/>
      <c r="AD117" s="210"/>
      <c r="AE117" s="210"/>
      <c r="AF117" s="210"/>
      <c r="AG117" s="210" t="s">
        <v>1682</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89</v>
      </c>
      <c r="B118" s="242" t="s">
        <v>140</v>
      </c>
      <c r="C118" s="254" t="s">
        <v>2400</v>
      </c>
      <c r="D118" s="243" t="s">
        <v>1023</v>
      </c>
      <c r="E118" s="244">
        <v>6</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544</v>
      </c>
      <c r="T118" s="247" t="s">
        <v>545</v>
      </c>
      <c r="U118" s="221">
        <v>0</v>
      </c>
      <c r="V118" s="221">
        <f>ROUND(E118*U118,2)</f>
        <v>0</v>
      </c>
      <c r="W118" s="221"/>
      <c r="X118" s="221" t="s">
        <v>1681</v>
      </c>
      <c r="Y118" s="221" t="s">
        <v>274</v>
      </c>
      <c r="Z118" s="210"/>
      <c r="AA118" s="210"/>
      <c r="AB118" s="210"/>
      <c r="AC118" s="210"/>
      <c r="AD118" s="210"/>
      <c r="AE118" s="210"/>
      <c r="AF118" s="210"/>
      <c r="AG118" s="210" t="s">
        <v>1682</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90</v>
      </c>
      <c r="B119" s="242" t="s">
        <v>143</v>
      </c>
      <c r="C119" s="254" t="s">
        <v>2401</v>
      </c>
      <c r="D119" s="243" t="s">
        <v>374</v>
      </c>
      <c r="E119" s="244">
        <v>25</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544</v>
      </c>
      <c r="T119" s="247" t="s">
        <v>545</v>
      </c>
      <c r="U119" s="221">
        <v>0</v>
      </c>
      <c r="V119" s="221">
        <f>ROUND(E119*U119,2)</f>
        <v>0</v>
      </c>
      <c r="W119" s="221"/>
      <c r="X119" s="221" t="s">
        <v>1681</v>
      </c>
      <c r="Y119" s="221" t="s">
        <v>274</v>
      </c>
      <c r="Z119" s="210"/>
      <c r="AA119" s="210"/>
      <c r="AB119" s="210"/>
      <c r="AC119" s="210"/>
      <c r="AD119" s="210"/>
      <c r="AE119" s="210"/>
      <c r="AF119" s="210"/>
      <c r="AG119" s="210" t="s">
        <v>1682</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x14ac:dyDescent="0.2">
      <c r="A120" s="226" t="s">
        <v>265</v>
      </c>
      <c r="B120" s="227" t="s">
        <v>111</v>
      </c>
      <c r="C120" s="251" t="s">
        <v>112</v>
      </c>
      <c r="D120" s="228"/>
      <c r="E120" s="229"/>
      <c r="F120" s="230"/>
      <c r="G120" s="230">
        <f>SUMIF(AG121:AG143,"&lt;&gt;NOR",G121:G143)</f>
        <v>0</v>
      </c>
      <c r="H120" s="230"/>
      <c r="I120" s="230">
        <f>SUM(I121:I143)</f>
        <v>0</v>
      </c>
      <c r="J120" s="230"/>
      <c r="K120" s="230">
        <f>SUM(K121:K143)</f>
        <v>0</v>
      </c>
      <c r="L120" s="230"/>
      <c r="M120" s="230">
        <f>SUM(M121:M143)</f>
        <v>0</v>
      </c>
      <c r="N120" s="229"/>
      <c r="O120" s="229">
        <f>SUM(O121:O143)</f>
        <v>0</v>
      </c>
      <c r="P120" s="229"/>
      <c r="Q120" s="229">
        <f>SUM(Q121:Q143)</f>
        <v>0</v>
      </c>
      <c r="R120" s="230"/>
      <c r="S120" s="230"/>
      <c r="T120" s="231"/>
      <c r="U120" s="225"/>
      <c r="V120" s="225">
        <f>SUM(V121:V143)</f>
        <v>0</v>
      </c>
      <c r="W120" s="225"/>
      <c r="X120" s="225"/>
      <c r="Y120" s="225"/>
      <c r="AG120" t="s">
        <v>266</v>
      </c>
    </row>
    <row r="121" spans="1:60" outlineLevel="1" x14ac:dyDescent="0.2">
      <c r="A121" s="241">
        <v>91</v>
      </c>
      <c r="B121" s="242" t="s">
        <v>138</v>
      </c>
      <c r="C121" s="254" t="s">
        <v>2402</v>
      </c>
      <c r="D121" s="243" t="s">
        <v>2403</v>
      </c>
      <c r="E121" s="244">
        <v>12.4</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544</v>
      </c>
      <c r="T121" s="247" t="s">
        <v>545</v>
      </c>
      <c r="U121" s="221">
        <v>0</v>
      </c>
      <c r="V121" s="221">
        <f>ROUND(E121*U121,2)</f>
        <v>0</v>
      </c>
      <c r="W121" s="221"/>
      <c r="X121" s="221" t="s">
        <v>1681</v>
      </c>
      <c r="Y121" s="221" t="s">
        <v>274</v>
      </c>
      <c r="Z121" s="210"/>
      <c r="AA121" s="210"/>
      <c r="AB121" s="210"/>
      <c r="AC121" s="210"/>
      <c r="AD121" s="210"/>
      <c r="AE121" s="210"/>
      <c r="AF121" s="210"/>
      <c r="AG121" s="210" t="s">
        <v>1682</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92</v>
      </c>
      <c r="B122" s="242" t="s">
        <v>140</v>
      </c>
      <c r="C122" s="254" t="s">
        <v>2404</v>
      </c>
      <c r="D122" s="243" t="s">
        <v>2298</v>
      </c>
      <c r="E122" s="244">
        <v>4</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544</v>
      </c>
      <c r="T122" s="247" t="s">
        <v>545</v>
      </c>
      <c r="U122" s="221">
        <v>0</v>
      </c>
      <c r="V122" s="221">
        <f>ROUND(E122*U122,2)</f>
        <v>0</v>
      </c>
      <c r="W122" s="221"/>
      <c r="X122" s="221" t="s">
        <v>1681</v>
      </c>
      <c r="Y122" s="221" t="s">
        <v>274</v>
      </c>
      <c r="Z122" s="210"/>
      <c r="AA122" s="210"/>
      <c r="AB122" s="210"/>
      <c r="AC122" s="210"/>
      <c r="AD122" s="210"/>
      <c r="AE122" s="210"/>
      <c r="AF122" s="210"/>
      <c r="AG122" s="210" t="s">
        <v>1682</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93</v>
      </c>
      <c r="B123" s="242" t="s">
        <v>143</v>
      </c>
      <c r="C123" s="254" t="s">
        <v>2405</v>
      </c>
      <c r="D123" s="243" t="s">
        <v>2298</v>
      </c>
      <c r="E123" s="244">
        <v>4</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544</v>
      </c>
      <c r="T123" s="247" t="s">
        <v>545</v>
      </c>
      <c r="U123" s="221">
        <v>0</v>
      </c>
      <c r="V123" s="221">
        <f>ROUND(E123*U123,2)</f>
        <v>0</v>
      </c>
      <c r="W123" s="221"/>
      <c r="X123" s="221" t="s">
        <v>1681</v>
      </c>
      <c r="Y123" s="221" t="s">
        <v>274</v>
      </c>
      <c r="Z123" s="210"/>
      <c r="AA123" s="210"/>
      <c r="AB123" s="210"/>
      <c r="AC123" s="210"/>
      <c r="AD123" s="210"/>
      <c r="AE123" s="210"/>
      <c r="AF123" s="210"/>
      <c r="AG123" s="210" t="s">
        <v>1682</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94</v>
      </c>
      <c r="B124" s="242" t="s">
        <v>145</v>
      </c>
      <c r="C124" s="254" t="s">
        <v>2406</v>
      </c>
      <c r="D124" s="243" t="s">
        <v>2298</v>
      </c>
      <c r="E124" s="244">
        <v>4</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544</v>
      </c>
      <c r="T124" s="247" t="s">
        <v>545</v>
      </c>
      <c r="U124" s="221">
        <v>0</v>
      </c>
      <c r="V124" s="221">
        <f>ROUND(E124*U124,2)</f>
        <v>0</v>
      </c>
      <c r="W124" s="221"/>
      <c r="X124" s="221" t="s">
        <v>1681</v>
      </c>
      <c r="Y124" s="221" t="s">
        <v>274</v>
      </c>
      <c r="Z124" s="210"/>
      <c r="AA124" s="210"/>
      <c r="AB124" s="210"/>
      <c r="AC124" s="210"/>
      <c r="AD124" s="210"/>
      <c r="AE124" s="210"/>
      <c r="AF124" s="210"/>
      <c r="AG124" s="210" t="s">
        <v>1682</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95</v>
      </c>
      <c r="B125" s="242" t="s">
        <v>149</v>
      </c>
      <c r="C125" s="254" t="s">
        <v>2407</v>
      </c>
      <c r="D125" s="243" t="s">
        <v>2298</v>
      </c>
      <c r="E125" s="244">
        <v>12</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544</v>
      </c>
      <c r="T125" s="247" t="s">
        <v>545</v>
      </c>
      <c r="U125" s="221">
        <v>0</v>
      </c>
      <c r="V125" s="221">
        <f>ROUND(E125*U125,2)</f>
        <v>0</v>
      </c>
      <c r="W125" s="221"/>
      <c r="X125" s="221" t="s">
        <v>1681</v>
      </c>
      <c r="Y125" s="221" t="s">
        <v>274</v>
      </c>
      <c r="Z125" s="210"/>
      <c r="AA125" s="210"/>
      <c r="AB125" s="210"/>
      <c r="AC125" s="210"/>
      <c r="AD125" s="210"/>
      <c r="AE125" s="210"/>
      <c r="AF125" s="210"/>
      <c r="AG125" s="210" t="s">
        <v>1682</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96</v>
      </c>
      <c r="B126" s="242" t="s">
        <v>153</v>
      </c>
      <c r="C126" s="254" t="s">
        <v>2408</v>
      </c>
      <c r="D126" s="243" t="s">
        <v>2298</v>
      </c>
      <c r="E126" s="244">
        <v>12</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544</v>
      </c>
      <c r="T126" s="247" t="s">
        <v>545</v>
      </c>
      <c r="U126" s="221">
        <v>0</v>
      </c>
      <c r="V126" s="221">
        <f>ROUND(E126*U126,2)</f>
        <v>0</v>
      </c>
      <c r="W126" s="221"/>
      <c r="X126" s="221" t="s">
        <v>1681</v>
      </c>
      <c r="Y126" s="221" t="s">
        <v>274</v>
      </c>
      <c r="Z126" s="210"/>
      <c r="AA126" s="210"/>
      <c r="AB126" s="210"/>
      <c r="AC126" s="210"/>
      <c r="AD126" s="210"/>
      <c r="AE126" s="210"/>
      <c r="AF126" s="210"/>
      <c r="AG126" s="210" t="s">
        <v>1682</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97</v>
      </c>
      <c r="B127" s="242" t="s">
        <v>2282</v>
      </c>
      <c r="C127" s="254" t="s">
        <v>2409</v>
      </c>
      <c r="D127" s="243" t="s">
        <v>2403</v>
      </c>
      <c r="E127" s="244">
        <v>6.2</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544</v>
      </c>
      <c r="T127" s="247" t="s">
        <v>545</v>
      </c>
      <c r="U127" s="221">
        <v>0</v>
      </c>
      <c r="V127" s="221">
        <f>ROUND(E127*U127,2)</f>
        <v>0</v>
      </c>
      <c r="W127" s="221"/>
      <c r="X127" s="221" t="s">
        <v>1681</v>
      </c>
      <c r="Y127" s="221" t="s">
        <v>274</v>
      </c>
      <c r="Z127" s="210"/>
      <c r="AA127" s="210"/>
      <c r="AB127" s="210"/>
      <c r="AC127" s="210"/>
      <c r="AD127" s="210"/>
      <c r="AE127" s="210"/>
      <c r="AF127" s="210"/>
      <c r="AG127" s="210" t="s">
        <v>1682</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98</v>
      </c>
      <c r="B128" s="242" t="s">
        <v>2284</v>
      </c>
      <c r="C128" s="254" t="s">
        <v>2410</v>
      </c>
      <c r="D128" s="243" t="s">
        <v>2298</v>
      </c>
      <c r="E128" s="244">
        <v>4</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544</v>
      </c>
      <c r="T128" s="247" t="s">
        <v>545</v>
      </c>
      <c r="U128" s="221">
        <v>0</v>
      </c>
      <c r="V128" s="221">
        <f>ROUND(E128*U128,2)</f>
        <v>0</v>
      </c>
      <c r="W128" s="221"/>
      <c r="X128" s="221" t="s">
        <v>1681</v>
      </c>
      <c r="Y128" s="221" t="s">
        <v>274</v>
      </c>
      <c r="Z128" s="210"/>
      <c r="AA128" s="210"/>
      <c r="AB128" s="210"/>
      <c r="AC128" s="210"/>
      <c r="AD128" s="210"/>
      <c r="AE128" s="210"/>
      <c r="AF128" s="210"/>
      <c r="AG128" s="210" t="s">
        <v>1682</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99</v>
      </c>
      <c r="B129" s="242" t="s">
        <v>182</v>
      </c>
      <c r="C129" s="254" t="s">
        <v>2411</v>
      </c>
      <c r="D129" s="243" t="s">
        <v>2298</v>
      </c>
      <c r="E129" s="244">
        <v>4</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544</v>
      </c>
      <c r="T129" s="247" t="s">
        <v>545</v>
      </c>
      <c r="U129" s="221">
        <v>0</v>
      </c>
      <c r="V129" s="221">
        <f>ROUND(E129*U129,2)</f>
        <v>0</v>
      </c>
      <c r="W129" s="221"/>
      <c r="X129" s="221" t="s">
        <v>1681</v>
      </c>
      <c r="Y129" s="221" t="s">
        <v>274</v>
      </c>
      <c r="Z129" s="210"/>
      <c r="AA129" s="210"/>
      <c r="AB129" s="210"/>
      <c r="AC129" s="210"/>
      <c r="AD129" s="210"/>
      <c r="AE129" s="210"/>
      <c r="AF129" s="210"/>
      <c r="AG129" s="210" t="s">
        <v>1682</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100</v>
      </c>
      <c r="B130" s="242" t="s">
        <v>2287</v>
      </c>
      <c r="C130" s="254" t="s">
        <v>2412</v>
      </c>
      <c r="D130" s="243" t="s">
        <v>2298</v>
      </c>
      <c r="E130" s="244">
        <v>12</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544</v>
      </c>
      <c r="T130" s="247" t="s">
        <v>545</v>
      </c>
      <c r="U130" s="221">
        <v>0</v>
      </c>
      <c r="V130" s="221">
        <f>ROUND(E130*U130,2)</f>
        <v>0</v>
      </c>
      <c r="W130" s="221"/>
      <c r="X130" s="221" t="s">
        <v>1681</v>
      </c>
      <c r="Y130" s="221" t="s">
        <v>274</v>
      </c>
      <c r="Z130" s="210"/>
      <c r="AA130" s="210"/>
      <c r="AB130" s="210"/>
      <c r="AC130" s="210"/>
      <c r="AD130" s="210"/>
      <c r="AE130" s="210"/>
      <c r="AF130" s="210"/>
      <c r="AG130" s="210" t="s">
        <v>1682</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101</v>
      </c>
      <c r="B131" s="242" t="s">
        <v>2289</v>
      </c>
      <c r="C131" s="254" t="s">
        <v>2413</v>
      </c>
      <c r="D131" s="243" t="s">
        <v>2298</v>
      </c>
      <c r="E131" s="244">
        <v>12</v>
      </c>
      <c r="F131" s="245"/>
      <c r="G131" s="246">
        <f>ROUND(E131*F131,2)</f>
        <v>0</v>
      </c>
      <c r="H131" s="245"/>
      <c r="I131" s="246">
        <f>ROUND(E131*H131,2)</f>
        <v>0</v>
      </c>
      <c r="J131" s="245"/>
      <c r="K131" s="246">
        <f>ROUND(E131*J131,2)</f>
        <v>0</v>
      </c>
      <c r="L131" s="246">
        <v>21</v>
      </c>
      <c r="M131" s="246">
        <f>G131*(1+L131/100)</f>
        <v>0</v>
      </c>
      <c r="N131" s="244">
        <v>0</v>
      </c>
      <c r="O131" s="244">
        <f>ROUND(E131*N131,2)</f>
        <v>0</v>
      </c>
      <c r="P131" s="244">
        <v>0</v>
      </c>
      <c r="Q131" s="244">
        <f>ROUND(E131*P131,2)</f>
        <v>0</v>
      </c>
      <c r="R131" s="246"/>
      <c r="S131" s="246" t="s">
        <v>544</v>
      </c>
      <c r="T131" s="247" t="s">
        <v>545</v>
      </c>
      <c r="U131" s="221">
        <v>0</v>
      </c>
      <c r="V131" s="221">
        <f>ROUND(E131*U131,2)</f>
        <v>0</v>
      </c>
      <c r="W131" s="221"/>
      <c r="X131" s="221" t="s">
        <v>1681</v>
      </c>
      <c r="Y131" s="221" t="s">
        <v>274</v>
      </c>
      <c r="Z131" s="210"/>
      <c r="AA131" s="210"/>
      <c r="AB131" s="210"/>
      <c r="AC131" s="210"/>
      <c r="AD131" s="210"/>
      <c r="AE131" s="210"/>
      <c r="AF131" s="210"/>
      <c r="AG131" s="210" t="s">
        <v>1682</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102</v>
      </c>
      <c r="B132" s="242" t="s">
        <v>2291</v>
      </c>
      <c r="C132" s="254" t="s">
        <v>2414</v>
      </c>
      <c r="D132" s="243" t="s">
        <v>2403</v>
      </c>
      <c r="E132" s="244">
        <v>80.8</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c r="S132" s="246" t="s">
        <v>544</v>
      </c>
      <c r="T132" s="247" t="s">
        <v>545</v>
      </c>
      <c r="U132" s="221">
        <v>0</v>
      </c>
      <c r="V132" s="221">
        <f>ROUND(E132*U132,2)</f>
        <v>0</v>
      </c>
      <c r="W132" s="221"/>
      <c r="X132" s="221" t="s">
        <v>1681</v>
      </c>
      <c r="Y132" s="221" t="s">
        <v>274</v>
      </c>
      <c r="Z132" s="210"/>
      <c r="AA132" s="210"/>
      <c r="AB132" s="210"/>
      <c r="AC132" s="210"/>
      <c r="AD132" s="210"/>
      <c r="AE132" s="210"/>
      <c r="AF132" s="210"/>
      <c r="AG132" s="210" t="s">
        <v>1682</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41">
        <v>103</v>
      </c>
      <c r="B133" s="242" t="s">
        <v>2293</v>
      </c>
      <c r="C133" s="254" t="s">
        <v>2415</v>
      </c>
      <c r="D133" s="243" t="s">
        <v>2298</v>
      </c>
      <c r="E133" s="244">
        <v>4</v>
      </c>
      <c r="F133" s="245"/>
      <c r="G133" s="246">
        <f>ROUND(E133*F133,2)</f>
        <v>0</v>
      </c>
      <c r="H133" s="245"/>
      <c r="I133" s="246">
        <f>ROUND(E133*H133,2)</f>
        <v>0</v>
      </c>
      <c r="J133" s="245"/>
      <c r="K133" s="246">
        <f>ROUND(E133*J133,2)</f>
        <v>0</v>
      </c>
      <c r="L133" s="246">
        <v>21</v>
      </c>
      <c r="M133" s="246">
        <f>G133*(1+L133/100)</f>
        <v>0</v>
      </c>
      <c r="N133" s="244">
        <v>0</v>
      </c>
      <c r="O133" s="244">
        <f>ROUND(E133*N133,2)</f>
        <v>0</v>
      </c>
      <c r="P133" s="244">
        <v>0</v>
      </c>
      <c r="Q133" s="244">
        <f>ROUND(E133*P133,2)</f>
        <v>0</v>
      </c>
      <c r="R133" s="246"/>
      <c r="S133" s="246" t="s">
        <v>544</v>
      </c>
      <c r="T133" s="247" t="s">
        <v>545</v>
      </c>
      <c r="U133" s="221">
        <v>0</v>
      </c>
      <c r="V133" s="221">
        <f>ROUND(E133*U133,2)</f>
        <v>0</v>
      </c>
      <c r="W133" s="221"/>
      <c r="X133" s="221" t="s">
        <v>1681</v>
      </c>
      <c r="Y133" s="221" t="s">
        <v>274</v>
      </c>
      <c r="Z133" s="210"/>
      <c r="AA133" s="210"/>
      <c r="AB133" s="210"/>
      <c r="AC133" s="210"/>
      <c r="AD133" s="210"/>
      <c r="AE133" s="210"/>
      <c r="AF133" s="210"/>
      <c r="AG133" s="210" t="s">
        <v>1682</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41">
        <v>104</v>
      </c>
      <c r="B134" s="242" t="s">
        <v>2295</v>
      </c>
      <c r="C134" s="254" t="s">
        <v>2416</v>
      </c>
      <c r="D134" s="243" t="s">
        <v>2298</v>
      </c>
      <c r="E134" s="244">
        <v>3</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544</v>
      </c>
      <c r="T134" s="247" t="s">
        <v>545</v>
      </c>
      <c r="U134" s="221">
        <v>0</v>
      </c>
      <c r="V134" s="221">
        <f>ROUND(E134*U134,2)</f>
        <v>0</v>
      </c>
      <c r="W134" s="221"/>
      <c r="X134" s="221" t="s">
        <v>1681</v>
      </c>
      <c r="Y134" s="221" t="s">
        <v>274</v>
      </c>
      <c r="Z134" s="210"/>
      <c r="AA134" s="210"/>
      <c r="AB134" s="210"/>
      <c r="AC134" s="210"/>
      <c r="AD134" s="210"/>
      <c r="AE134" s="210"/>
      <c r="AF134" s="210"/>
      <c r="AG134" s="210" t="s">
        <v>1682</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41">
        <v>105</v>
      </c>
      <c r="B135" s="242" t="s">
        <v>2340</v>
      </c>
      <c r="C135" s="254" t="s">
        <v>2417</v>
      </c>
      <c r="D135" s="243" t="s">
        <v>2298</v>
      </c>
      <c r="E135" s="244">
        <v>4</v>
      </c>
      <c r="F135" s="245"/>
      <c r="G135" s="246">
        <f>ROUND(E135*F135,2)</f>
        <v>0</v>
      </c>
      <c r="H135" s="245"/>
      <c r="I135" s="246">
        <f>ROUND(E135*H135,2)</f>
        <v>0</v>
      </c>
      <c r="J135" s="245"/>
      <c r="K135" s="246">
        <f>ROUND(E135*J135,2)</f>
        <v>0</v>
      </c>
      <c r="L135" s="246">
        <v>21</v>
      </c>
      <c r="M135" s="246">
        <f>G135*(1+L135/100)</f>
        <v>0</v>
      </c>
      <c r="N135" s="244">
        <v>0</v>
      </c>
      <c r="O135" s="244">
        <f>ROUND(E135*N135,2)</f>
        <v>0</v>
      </c>
      <c r="P135" s="244">
        <v>0</v>
      </c>
      <c r="Q135" s="244">
        <f>ROUND(E135*P135,2)</f>
        <v>0</v>
      </c>
      <c r="R135" s="246"/>
      <c r="S135" s="246" t="s">
        <v>544</v>
      </c>
      <c r="T135" s="247" t="s">
        <v>545</v>
      </c>
      <c r="U135" s="221">
        <v>0</v>
      </c>
      <c r="V135" s="221">
        <f>ROUND(E135*U135,2)</f>
        <v>0</v>
      </c>
      <c r="W135" s="221"/>
      <c r="X135" s="221" t="s">
        <v>1681</v>
      </c>
      <c r="Y135" s="221" t="s">
        <v>274</v>
      </c>
      <c r="Z135" s="210"/>
      <c r="AA135" s="210"/>
      <c r="AB135" s="210"/>
      <c r="AC135" s="210"/>
      <c r="AD135" s="210"/>
      <c r="AE135" s="210"/>
      <c r="AF135" s="210"/>
      <c r="AG135" s="210" t="s">
        <v>1682</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1" x14ac:dyDescent="0.2">
      <c r="A136" s="241">
        <v>106</v>
      </c>
      <c r="B136" s="242" t="s">
        <v>2342</v>
      </c>
      <c r="C136" s="254" t="s">
        <v>2418</v>
      </c>
      <c r="D136" s="243" t="s">
        <v>2403</v>
      </c>
      <c r="E136" s="244">
        <v>9.3000000000000007</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544</v>
      </c>
      <c r="T136" s="247" t="s">
        <v>545</v>
      </c>
      <c r="U136" s="221">
        <v>0</v>
      </c>
      <c r="V136" s="221">
        <f>ROUND(E136*U136,2)</f>
        <v>0</v>
      </c>
      <c r="W136" s="221"/>
      <c r="X136" s="221" t="s">
        <v>1681</v>
      </c>
      <c r="Y136" s="221" t="s">
        <v>274</v>
      </c>
      <c r="Z136" s="210"/>
      <c r="AA136" s="210"/>
      <c r="AB136" s="210"/>
      <c r="AC136" s="210"/>
      <c r="AD136" s="210"/>
      <c r="AE136" s="210"/>
      <c r="AF136" s="210"/>
      <c r="AG136" s="210" t="s">
        <v>1682</v>
      </c>
      <c r="AH136" s="210"/>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1" x14ac:dyDescent="0.2">
      <c r="A137" s="241">
        <v>107</v>
      </c>
      <c r="B137" s="242" t="s">
        <v>2344</v>
      </c>
      <c r="C137" s="254" t="s">
        <v>2419</v>
      </c>
      <c r="D137" s="243" t="s">
        <v>2298</v>
      </c>
      <c r="E137" s="244">
        <v>4</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544</v>
      </c>
      <c r="T137" s="247" t="s">
        <v>545</v>
      </c>
      <c r="U137" s="221">
        <v>0</v>
      </c>
      <c r="V137" s="221">
        <f>ROUND(E137*U137,2)</f>
        <v>0</v>
      </c>
      <c r="W137" s="221"/>
      <c r="X137" s="221" t="s">
        <v>1681</v>
      </c>
      <c r="Y137" s="221" t="s">
        <v>274</v>
      </c>
      <c r="Z137" s="210"/>
      <c r="AA137" s="210"/>
      <c r="AB137" s="210"/>
      <c r="AC137" s="210"/>
      <c r="AD137" s="210"/>
      <c r="AE137" s="210"/>
      <c r="AF137" s="210"/>
      <c r="AG137" s="210" t="s">
        <v>1682</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41">
        <v>108</v>
      </c>
      <c r="B138" s="242" t="s">
        <v>2346</v>
      </c>
      <c r="C138" s="254" t="s">
        <v>2420</v>
      </c>
      <c r="D138" s="243" t="s">
        <v>2298</v>
      </c>
      <c r="E138" s="244">
        <v>10</v>
      </c>
      <c r="F138" s="245"/>
      <c r="G138" s="246">
        <f>ROUND(E138*F138,2)</f>
        <v>0</v>
      </c>
      <c r="H138" s="245"/>
      <c r="I138" s="246">
        <f>ROUND(E138*H138,2)</f>
        <v>0</v>
      </c>
      <c r="J138" s="245"/>
      <c r="K138" s="246">
        <f>ROUND(E138*J138,2)</f>
        <v>0</v>
      </c>
      <c r="L138" s="246">
        <v>21</v>
      </c>
      <c r="M138" s="246">
        <f>G138*(1+L138/100)</f>
        <v>0</v>
      </c>
      <c r="N138" s="244">
        <v>0</v>
      </c>
      <c r="O138" s="244">
        <f>ROUND(E138*N138,2)</f>
        <v>0</v>
      </c>
      <c r="P138" s="244">
        <v>0</v>
      </c>
      <c r="Q138" s="244">
        <f>ROUND(E138*P138,2)</f>
        <v>0</v>
      </c>
      <c r="R138" s="246"/>
      <c r="S138" s="246" t="s">
        <v>544</v>
      </c>
      <c r="T138" s="247" t="s">
        <v>545</v>
      </c>
      <c r="U138" s="221">
        <v>0</v>
      </c>
      <c r="V138" s="221">
        <f>ROUND(E138*U138,2)</f>
        <v>0</v>
      </c>
      <c r="W138" s="221"/>
      <c r="X138" s="221" t="s">
        <v>1681</v>
      </c>
      <c r="Y138" s="221" t="s">
        <v>274</v>
      </c>
      <c r="Z138" s="210"/>
      <c r="AA138" s="210"/>
      <c r="AB138" s="210"/>
      <c r="AC138" s="210"/>
      <c r="AD138" s="210"/>
      <c r="AE138" s="210"/>
      <c r="AF138" s="210"/>
      <c r="AG138" s="210" t="s">
        <v>1682</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1" x14ac:dyDescent="0.2">
      <c r="A139" s="241">
        <v>109</v>
      </c>
      <c r="B139" s="242" t="s">
        <v>2348</v>
      </c>
      <c r="C139" s="254" t="s">
        <v>2421</v>
      </c>
      <c r="D139" s="243" t="s">
        <v>2298</v>
      </c>
      <c r="E139" s="244">
        <v>24</v>
      </c>
      <c r="F139" s="245"/>
      <c r="G139" s="246">
        <f>ROUND(E139*F139,2)</f>
        <v>0</v>
      </c>
      <c r="H139" s="245"/>
      <c r="I139" s="246">
        <f>ROUND(E139*H139,2)</f>
        <v>0</v>
      </c>
      <c r="J139" s="245"/>
      <c r="K139" s="246">
        <f>ROUND(E139*J139,2)</f>
        <v>0</v>
      </c>
      <c r="L139" s="246">
        <v>21</v>
      </c>
      <c r="M139" s="246">
        <f>G139*(1+L139/100)</f>
        <v>0</v>
      </c>
      <c r="N139" s="244">
        <v>0</v>
      </c>
      <c r="O139" s="244">
        <f>ROUND(E139*N139,2)</f>
        <v>0</v>
      </c>
      <c r="P139" s="244">
        <v>0</v>
      </c>
      <c r="Q139" s="244">
        <f>ROUND(E139*P139,2)</f>
        <v>0</v>
      </c>
      <c r="R139" s="246"/>
      <c r="S139" s="246" t="s">
        <v>544</v>
      </c>
      <c r="T139" s="247" t="s">
        <v>545</v>
      </c>
      <c r="U139" s="221">
        <v>0</v>
      </c>
      <c r="V139" s="221">
        <f>ROUND(E139*U139,2)</f>
        <v>0</v>
      </c>
      <c r="W139" s="221"/>
      <c r="X139" s="221" t="s">
        <v>1681</v>
      </c>
      <c r="Y139" s="221" t="s">
        <v>274</v>
      </c>
      <c r="Z139" s="210"/>
      <c r="AA139" s="210"/>
      <c r="AB139" s="210"/>
      <c r="AC139" s="210"/>
      <c r="AD139" s="210"/>
      <c r="AE139" s="210"/>
      <c r="AF139" s="210"/>
      <c r="AG139" s="210" t="s">
        <v>1682</v>
      </c>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41">
        <v>110</v>
      </c>
      <c r="B140" s="242" t="s">
        <v>2350</v>
      </c>
      <c r="C140" s="254" t="s">
        <v>2422</v>
      </c>
      <c r="D140" s="243" t="s">
        <v>2298</v>
      </c>
      <c r="E140" s="244">
        <v>60</v>
      </c>
      <c r="F140" s="245"/>
      <c r="G140" s="246">
        <f>ROUND(E140*F140,2)</f>
        <v>0</v>
      </c>
      <c r="H140" s="245"/>
      <c r="I140" s="246">
        <f>ROUND(E140*H140,2)</f>
        <v>0</v>
      </c>
      <c r="J140" s="245"/>
      <c r="K140" s="246">
        <f>ROUND(E140*J140,2)</f>
        <v>0</v>
      </c>
      <c r="L140" s="246">
        <v>21</v>
      </c>
      <c r="M140" s="246">
        <f>G140*(1+L140/100)</f>
        <v>0</v>
      </c>
      <c r="N140" s="244">
        <v>0</v>
      </c>
      <c r="O140" s="244">
        <f>ROUND(E140*N140,2)</f>
        <v>0</v>
      </c>
      <c r="P140" s="244">
        <v>0</v>
      </c>
      <c r="Q140" s="244">
        <f>ROUND(E140*P140,2)</f>
        <v>0</v>
      </c>
      <c r="R140" s="246"/>
      <c r="S140" s="246" t="s">
        <v>544</v>
      </c>
      <c r="T140" s="247" t="s">
        <v>545</v>
      </c>
      <c r="U140" s="221">
        <v>0</v>
      </c>
      <c r="V140" s="221">
        <f>ROUND(E140*U140,2)</f>
        <v>0</v>
      </c>
      <c r="W140" s="221"/>
      <c r="X140" s="221" t="s">
        <v>1681</v>
      </c>
      <c r="Y140" s="221" t="s">
        <v>274</v>
      </c>
      <c r="Z140" s="210"/>
      <c r="AA140" s="210"/>
      <c r="AB140" s="210"/>
      <c r="AC140" s="210"/>
      <c r="AD140" s="210"/>
      <c r="AE140" s="210"/>
      <c r="AF140" s="210"/>
      <c r="AG140" s="210" t="s">
        <v>1682</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1" x14ac:dyDescent="0.2">
      <c r="A141" s="241">
        <v>111</v>
      </c>
      <c r="B141" s="242" t="s">
        <v>2352</v>
      </c>
      <c r="C141" s="254" t="s">
        <v>2423</v>
      </c>
      <c r="D141" s="243" t="s">
        <v>2298</v>
      </c>
      <c r="E141" s="244">
        <v>4</v>
      </c>
      <c r="F141" s="245"/>
      <c r="G141" s="246">
        <f>ROUND(E141*F141,2)</f>
        <v>0</v>
      </c>
      <c r="H141" s="245"/>
      <c r="I141" s="246">
        <f>ROUND(E141*H141,2)</f>
        <v>0</v>
      </c>
      <c r="J141" s="245"/>
      <c r="K141" s="246">
        <f>ROUND(E141*J141,2)</f>
        <v>0</v>
      </c>
      <c r="L141" s="246">
        <v>21</v>
      </c>
      <c r="M141" s="246">
        <f>G141*(1+L141/100)</f>
        <v>0</v>
      </c>
      <c r="N141" s="244">
        <v>0</v>
      </c>
      <c r="O141" s="244">
        <f>ROUND(E141*N141,2)</f>
        <v>0</v>
      </c>
      <c r="P141" s="244">
        <v>0</v>
      </c>
      <c r="Q141" s="244">
        <f>ROUND(E141*P141,2)</f>
        <v>0</v>
      </c>
      <c r="R141" s="246"/>
      <c r="S141" s="246" t="s">
        <v>544</v>
      </c>
      <c r="T141" s="247" t="s">
        <v>545</v>
      </c>
      <c r="U141" s="221">
        <v>0</v>
      </c>
      <c r="V141" s="221">
        <f>ROUND(E141*U141,2)</f>
        <v>0</v>
      </c>
      <c r="W141" s="221"/>
      <c r="X141" s="221" t="s">
        <v>1681</v>
      </c>
      <c r="Y141" s="221" t="s">
        <v>274</v>
      </c>
      <c r="Z141" s="210"/>
      <c r="AA141" s="210"/>
      <c r="AB141" s="210"/>
      <c r="AC141" s="210"/>
      <c r="AD141" s="210"/>
      <c r="AE141" s="210"/>
      <c r="AF141" s="210"/>
      <c r="AG141" s="210" t="s">
        <v>1682</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41">
        <v>112</v>
      </c>
      <c r="B142" s="242" t="s">
        <v>2354</v>
      </c>
      <c r="C142" s="254" t="s">
        <v>2424</v>
      </c>
      <c r="D142" s="243" t="s">
        <v>2298</v>
      </c>
      <c r="E142" s="244">
        <v>10</v>
      </c>
      <c r="F142" s="245"/>
      <c r="G142" s="246">
        <f>ROUND(E142*F142,2)</f>
        <v>0</v>
      </c>
      <c r="H142" s="245"/>
      <c r="I142" s="246">
        <f>ROUND(E142*H142,2)</f>
        <v>0</v>
      </c>
      <c r="J142" s="245"/>
      <c r="K142" s="246">
        <f>ROUND(E142*J142,2)</f>
        <v>0</v>
      </c>
      <c r="L142" s="246">
        <v>21</v>
      </c>
      <c r="M142" s="246">
        <f>G142*(1+L142/100)</f>
        <v>0</v>
      </c>
      <c r="N142" s="244">
        <v>0</v>
      </c>
      <c r="O142" s="244">
        <f>ROUND(E142*N142,2)</f>
        <v>0</v>
      </c>
      <c r="P142" s="244">
        <v>0</v>
      </c>
      <c r="Q142" s="244">
        <f>ROUND(E142*P142,2)</f>
        <v>0</v>
      </c>
      <c r="R142" s="246"/>
      <c r="S142" s="246" t="s">
        <v>544</v>
      </c>
      <c r="T142" s="247" t="s">
        <v>545</v>
      </c>
      <c r="U142" s="221">
        <v>0</v>
      </c>
      <c r="V142" s="221">
        <f>ROUND(E142*U142,2)</f>
        <v>0</v>
      </c>
      <c r="W142" s="221"/>
      <c r="X142" s="221" t="s">
        <v>1681</v>
      </c>
      <c r="Y142" s="221" t="s">
        <v>274</v>
      </c>
      <c r="Z142" s="210"/>
      <c r="AA142" s="210"/>
      <c r="AB142" s="210"/>
      <c r="AC142" s="210"/>
      <c r="AD142" s="210"/>
      <c r="AE142" s="210"/>
      <c r="AF142" s="210"/>
      <c r="AG142" s="210" t="s">
        <v>1682</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41">
        <v>113</v>
      </c>
      <c r="B143" s="242" t="s">
        <v>2356</v>
      </c>
      <c r="C143" s="254" t="s">
        <v>2425</v>
      </c>
      <c r="D143" s="243" t="s">
        <v>2298</v>
      </c>
      <c r="E143" s="244">
        <v>60</v>
      </c>
      <c r="F143" s="245"/>
      <c r="G143" s="246">
        <f>ROUND(E143*F143,2)</f>
        <v>0</v>
      </c>
      <c r="H143" s="245"/>
      <c r="I143" s="246">
        <f>ROUND(E143*H143,2)</f>
        <v>0</v>
      </c>
      <c r="J143" s="245"/>
      <c r="K143" s="246">
        <f>ROUND(E143*J143,2)</f>
        <v>0</v>
      </c>
      <c r="L143" s="246">
        <v>21</v>
      </c>
      <c r="M143" s="246">
        <f>G143*(1+L143/100)</f>
        <v>0</v>
      </c>
      <c r="N143" s="244">
        <v>0</v>
      </c>
      <c r="O143" s="244">
        <f>ROUND(E143*N143,2)</f>
        <v>0</v>
      </c>
      <c r="P143" s="244">
        <v>0</v>
      </c>
      <c r="Q143" s="244">
        <f>ROUND(E143*P143,2)</f>
        <v>0</v>
      </c>
      <c r="R143" s="246"/>
      <c r="S143" s="246" t="s">
        <v>544</v>
      </c>
      <c r="T143" s="247" t="s">
        <v>545</v>
      </c>
      <c r="U143" s="221">
        <v>0</v>
      </c>
      <c r="V143" s="221">
        <f>ROUND(E143*U143,2)</f>
        <v>0</v>
      </c>
      <c r="W143" s="221"/>
      <c r="X143" s="221" t="s">
        <v>1681</v>
      </c>
      <c r="Y143" s="221" t="s">
        <v>274</v>
      </c>
      <c r="Z143" s="210"/>
      <c r="AA143" s="210"/>
      <c r="AB143" s="210"/>
      <c r="AC143" s="210"/>
      <c r="AD143" s="210"/>
      <c r="AE143" s="210"/>
      <c r="AF143" s="210"/>
      <c r="AG143" s="210" t="s">
        <v>1682</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x14ac:dyDescent="0.2">
      <c r="A144" s="226" t="s">
        <v>265</v>
      </c>
      <c r="B144" s="227" t="s">
        <v>113</v>
      </c>
      <c r="C144" s="251" t="s">
        <v>114</v>
      </c>
      <c r="D144" s="228"/>
      <c r="E144" s="229"/>
      <c r="F144" s="230"/>
      <c r="G144" s="230">
        <f>SUMIF(AG145:AG145,"&lt;&gt;NOR",G145:G145)</f>
        <v>0</v>
      </c>
      <c r="H144" s="230"/>
      <c r="I144" s="230">
        <f>SUM(I145:I145)</f>
        <v>0</v>
      </c>
      <c r="J144" s="230"/>
      <c r="K144" s="230">
        <f>SUM(K145:K145)</f>
        <v>0</v>
      </c>
      <c r="L144" s="230"/>
      <c r="M144" s="230">
        <f>SUM(M145:M145)</f>
        <v>0</v>
      </c>
      <c r="N144" s="229"/>
      <c r="O144" s="229">
        <f>SUM(O145:O145)</f>
        <v>0</v>
      </c>
      <c r="P144" s="229"/>
      <c r="Q144" s="229">
        <f>SUM(Q145:Q145)</f>
        <v>0</v>
      </c>
      <c r="R144" s="230"/>
      <c r="S144" s="230"/>
      <c r="T144" s="231"/>
      <c r="U144" s="225"/>
      <c r="V144" s="225">
        <f>SUM(V145:V145)</f>
        <v>0</v>
      </c>
      <c r="W144" s="225"/>
      <c r="X144" s="225"/>
      <c r="Y144" s="225"/>
      <c r="AG144" t="s">
        <v>266</v>
      </c>
    </row>
    <row r="145" spans="1:60" outlineLevel="1" x14ac:dyDescent="0.2">
      <c r="A145" s="241">
        <v>114</v>
      </c>
      <c r="B145" s="242" t="s">
        <v>138</v>
      </c>
      <c r="C145" s="254" t="s">
        <v>2426</v>
      </c>
      <c r="D145" s="243" t="s">
        <v>2298</v>
      </c>
      <c r="E145" s="244">
        <v>0.6</v>
      </c>
      <c r="F145" s="245"/>
      <c r="G145" s="246">
        <f>ROUND(E145*F145,2)</f>
        <v>0</v>
      </c>
      <c r="H145" s="245"/>
      <c r="I145" s="246">
        <f>ROUND(E145*H145,2)</f>
        <v>0</v>
      </c>
      <c r="J145" s="245"/>
      <c r="K145" s="246">
        <f>ROUND(E145*J145,2)</f>
        <v>0</v>
      </c>
      <c r="L145" s="246">
        <v>21</v>
      </c>
      <c r="M145" s="246">
        <f>G145*(1+L145/100)</f>
        <v>0</v>
      </c>
      <c r="N145" s="244">
        <v>0</v>
      </c>
      <c r="O145" s="244">
        <f>ROUND(E145*N145,2)</f>
        <v>0</v>
      </c>
      <c r="P145" s="244">
        <v>0</v>
      </c>
      <c r="Q145" s="244">
        <f>ROUND(E145*P145,2)</f>
        <v>0</v>
      </c>
      <c r="R145" s="246"/>
      <c r="S145" s="246" t="s">
        <v>544</v>
      </c>
      <c r="T145" s="247" t="s">
        <v>545</v>
      </c>
      <c r="U145" s="221">
        <v>0</v>
      </c>
      <c r="V145" s="221">
        <f>ROUND(E145*U145,2)</f>
        <v>0</v>
      </c>
      <c r="W145" s="221"/>
      <c r="X145" s="221" t="s">
        <v>1681</v>
      </c>
      <c r="Y145" s="221" t="s">
        <v>274</v>
      </c>
      <c r="Z145" s="210"/>
      <c r="AA145" s="210"/>
      <c r="AB145" s="210"/>
      <c r="AC145" s="210"/>
      <c r="AD145" s="210"/>
      <c r="AE145" s="210"/>
      <c r="AF145" s="210"/>
      <c r="AG145" s="210" t="s">
        <v>1682</v>
      </c>
      <c r="AH145" s="210"/>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x14ac:dyDescent="0.2">
      <c r="A146" s="226" t="s">
        <v>265</v>
      </c>
      <c r="B146" s="227" t="s">
        <v>115</v>
      </c>
      <c r="C146" s="251" t="s">
        <v>116</v>
      </c>
      <c r="D146" s="228"/>
      <c r="E146" s="229"/>
      <c r="F146" s="230"/>
      <c r="G146" s="230">
        <f>SUMIF(AG147:AG148,"&lt;&gt;NOR",G147:G148)</f>
        <v>0</v>
      </c>
      <c r="H146" s="230"/>
      <c r="I146" s="230">
        <f>SUM(I147:I148)</f>
        <v>0</v>
      </c>
      <c r="J146" s="230"/>
      <c r="K146" s="230">
        <f>SUM(K147:K148)</f>
        <v>0</v>
      </c>
      <c r="L146" s="230"/>
      <c r="M146" s="230">
        <f>SUM(M147:M148)</f>
        <v>0</v>
      </c>
      <c r="N146" s="229"/>
      <c r="O146" s="229">
        <f>SUM(O147:O148)</f>
        <v>0</v>
      </c>
      <c r="P146" s="229"/>
      <c r="Q146" s="229">
        <f>SUM(Q147:Q148)</f>
        <v>0</v>
      </c>
      <c r="R146" s="230"/>
      <c r="S146" s="230"/>
      <c r="T146" s="231"/>
      <c r="U146" s="225"/>
      <c r="V146" s="225">
        <f>SUM(V147:V148)</f>
        <v>0</v>
      </c>
      <c r="W146" s="225"/>
      <c r="X146" s="225"/>
      <c r="Y146" s="225"/>
      <c r="AG146" t="s">
        <v>266</v>
      </c>
    </row>
    <row r="147" spans="1:60" outlineLevel="1" x14ac:dyDescent="0.2">
      <c r="A147" s="241">
        <v>115</v>
      </c>
      <c r="B147" s="242" t="s">
        <v>138</v>
      </c>
      <c r="C147" s="254" t="s">
        <v>2427</v>
      </c>
      <c r="D147" s="243" t="s">
        <v>1377</v>
      </c>
      <c r="E147" s="244">
        <v>5</v>
      </c>
      <c r="F147" s="245"/>
      <c r="G147" s="246">
        <f>ROUND(E147*F147,2)</f>
        <v>0</v>
      </c>
      <c r="H147" s="245"/>
      <c r="I147" s="246">
        <f>ROUND(E147*H147,2)</f>
        <v>0</v>
      </c>
      <c r="J147" s="245"/>
      <c r="K147" s="246">
        <f>ROUND(E147*J147,2)</f>
        <v>0</v>
      </c>
      <c r="L147" s="246">
        <v>21</v>
      </c>
      <c r="M147" s="246">
        <f>G147*(1+L147/100)</f>
        <v>0</v>
      </c>
      <c r="N147" s="244">
        <v>0</v>
      </c>
      <c r="O147" s="244">
        <f>ROUND(E147*N147,2)</f>
        <v>0</v>
      </c>
      <c r="P147" s="244">
        <v>0</v>
      </c>
      <c r="Q147" s="244">
        <f>ROUND(E147*P147,2)</f>
        <v>0</v>
      </c>
      <c r="R147" s="246"/>
      <c r="S147" s="246" t="s">
        <v>544</v>
      </c>
      <c r="T147" s="247" t="s">
        <v>545</v>
      </c>
      <c r="U147" s="221">
        <v>0</v>
      </c>
      <c r="V147" s="221">
        <f>ROUND(E147*U147,2)</f>
        <v>0</v>
      </c>
      <c r="W147" s="221"/>
      <c r="X147" s="221" t="s">
        <v>1681</v>
      </c>
      <c r="Y147" s="221" t="s">
        <v>274</v>
      </c>
      <c r="Z147" s="210"/>
      <c r="AA147" s="210"/>
      <c r="AB147" s="210"/>
      <c r="AC147" s="210"/>
      <c r="AD147" s="210"/>
      <c r="AE147" s="210"/>
      <c r="AF147" s="210"/>
      <c r="AG147" s="210" t="s">
        <v>1727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1" x14ac:dyDescent="0.2">
      <c r="A148" s="241">
        <v>116</v>
      </c>
      <c r="B148" s="242" t="s">
        <v>140</v>
      </c>
      <c r="C148" s="254" t="s">
        <v>2428</v>
      </c>
      <c r="D148" s="243" t="s">
        <v>2429</v>
      </c>
      <c r="E148" s="244">
        <v>1</v>
      </c>
      <c r="F148" s="245"/>
      <c r="G148" s="246">
        <f>ROUND(E148*F148,2)</f>
        <v>0</v>
      </c>
      <c r="H148" s="245"/>
      <c r="I148" s="246">
        <f>ROUND(E148*H148,2)</f>
        <v>0</v>
      </c>
      <c r="J148" s="245"/>
      <c r="K148" s="246">
        <f>ROUND(E148*J148,2)</f>
        <v>0</v>
      </c>
      <c r="L148" s="246">
        <v>21</v>
      </c>
      <c r="M148" s="246">
        <f>G148*(1+L148/100)</f>
        <v>0</v>
      </c>
      <c r="N148" s="244">
        <v>0</v>
      </c>
      <c r="O148" s="244">
        <f>ROUND(E148*N148,2)</f>
        <v>0</v>
      </c>
      <c r="P148" s="244">
        <v>0</v>
      </c>
      <c r="Q148" s="244">
        <f>ROUND(E148*P148,2)</f>
        <v>0</v>
      </c>
      <c r="R148" s="246"/>
      <c r="S148" s="246" t="s">
        <v>544</v>
      </c>
      <c r="T148" s="247" t="s">
        <v>545</v>
      </c>
      <c r="U148" s="221">
        <v>0</v>
      </c>
      <c r="V148" s="221">
        <f>ROUND(E148*U148,2)</f>
        <v>0</v>
      </c>
      <c r="W148" s="221"/>
      <c r="X148" s="221" t="s">
        <v>1681</v>
      </c>
      <c r="Y148" s="221" t="s">
        <v>274</v>
      </c>
      <c r="Z148" s="210"/>
      <c r="AA148" s="210"/>
      <c r="AB148" s="210"/>
      <c r="AC148" s="210"/>
      <c r="AD148" s="210"/>
      <c r="AE148" s="210"/>
      <c r="AF148" s="210"/>
      <c r="AG148" s="210" t="s">
        <v>1682</v>
      </c>
      <c r="AH148" s="210"/>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x14ac:dyDescent="0.2">
      <c r="A149" s="226" t="s">
        <v>265</v>
      </c>
      <c r="B149" s="227" t="s">
        <v>198</v>
      </c>
      <c r="C149" s="251" t="s">
        <v>199</v>
      </c>
      <c r="D149" s="228"/>
      <c r="E149" s="229"/>
      <c r="F149" s="230"/>
      <c r="G149" s="230">
        <f>SUMIF(AG150:AG228,"&lt;&gt;NOR",G150:G228)</f>
        <v>0</v>
      </c>
      <c r="H149" s="230"/>
      <c r="I149" s="230">
        <f>SUM(I150:I228)</f>
        <v>0</v>
      </c>
      <c r="J149" s="230"/>
      <c r="K149" s="230">
        <f>SUM(K150:K228)</f>
        <v>0</v>
      </c>
      <c r="L149" s="230"/>
      <c r="M149" s="230">
        <f>SUM(M150:M228)</f>
        <v>0</v>
      </c>
      <c r="N149" s="229"/>
      <c r="O149" s="229">
        <f>SUM(O150:O228)</f>
        <v>0</v>
      </c>
      <c r="P149" s="229"/>
      <c r="Q149" s="229">
        <f>SUM(Q150:Q228)</f>
        <v>0</v>
      </c>
      <c r="R149" s="230"/>
      <c r="S149" s="230"/>
      <c r="T149" s="231"/>
      <c r="U149" s="225"/>
      <c r="V149" s="225">
        <f>SUM(V150:V228)</f>
        <v>0</v>
      </c>
      <c r="W149" s="225"/>
      <c r="X149" s="225"/>
      <c r="Y149" s="225"/>
      <c r="AG149" t="s">
        <v>266</v>
      </c>
    </row>
    <row r="150" spans="1:60" ht="22.5" outlineLevel="1" x14ac:dyDescent="0.2">
      <c r="A150" s="241">
        <v>117</v>
      </c>
      <c r="B150" s="242" t="s">
        <v>138</v>
      </c>
      <c r="C150" s="254" t="s">
        <v>2430</v>
      </c>
      <c r="D150" s="243" t="s">
        <v>500</v>
      </c>
      <c r="E150" s="244">
        <v>1</v>
      </c>
      <c r="F150" s="245"/>
      <c r="G150" s="246">
        <f>ROUND(E150*F150,2)</f>
        <v>0</v>
      </c>
      <c r="H150" s="245"/>
      <c r="I150" s="246">
        <f>ROUND(E150*H150,2)</f>
        <v>0</v>
      </c>
      <c r="J150" s="245"/>
      <c r="K150" s="246">
        <f>ROUND(E150*J150,2)</f>
        <v>0</v>
      </c>
      <c r="L150" s="246">
        <v>21</v>
      </c>
      <c r="M150" s="246">
        <f>G150*(1+L150/100)</f>
        <v>0</v>
      </c>
      <c r="N150" s="244">
        <v>0</v>
      </c>
      <c r="O150" s="244">
        <f>ROUND(E150*N150,2)</f>
        <v>0</v>
      </c>
      <c r="P150" s="244">
        <v>0</v>
      </c>
      <c r="Q150" s="244">
        <f>ROUND(E150*P150,2)</f>
        <v>0</v>
      </c>
      <c r="R150" s="246"/>
      <c r="S150" s="246" t="s">
        <v>544</v>
      </c>
      <c r="T150" s="247" t="s">
        <v>545</v>
      </c>
      <c r="U150" s="221">
        <v>0</v>
      </c>
      <c r="V150" s="221">
        <f>ROUND(E150*U150,2)</f>
        <v>0</v>
      </c>
      <c r="W150" s="221"/>
      <c r="X150" s="221" t="s">
        <v>1681</v>
      </c>
      <c r="Y150" s="221" t="s">
        <v>274</v>
      </c>
      <c r="Z150" s="210"/>
      <c r="AA150" s="210"/>
      <c r="AB150" s="210"/>
      <c r="AC150" s="210"/>
      <c r="AD150" s="210"/>
      <c r="AE150" s="210"/>
      <c r="AF150" s="210"/>
      <c r="AG150" s="210" t="s">
        <v>1727</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ht="33.75" outlineLevel="1" x14ac:dyDescent="0.2">
      <c r="A151" s="233">
        <v>118</v>
      </c>
      <c r="B151" s="234" t="s">
        <v>140</v>
      </c>
      <c r="C151" s="252" t="s">
        <v>2431</v>
      </c>
      <c r="D151" s="235" t="s">
        <v>500</v>
      </c>
      <c r="E151" s="236">
        <v>1</v>
      </c>
      <c r="F151" s="237"/>
      <c r="G151" s="238">
        <f>ROUND(E151*F151,2)</f>
        <v>0</v>
      </c>
      <c r="H151" s="237"/>
      <c r="I151" s="238">
        <f>ROUND(E151*H151,2)</f>
        <v>0</v>
      </c>
      <c r="J151" s="237"/>
      <c r="K151" s="238">
        <f>ROUND(E151*J151,2)</f>
        <v>0</v>
      </c>
      <c r="L151" s="238">
        <v>21</v>
      </c>
      <c r="M151" s="238">
        <f>G151*(1+L151/100)</f>
        <v>0</v>
      </c>
      <c r="N151" s="236">
        <v>0</v>
      </c>
      <c r="O151" s="236">
        <f>ROUND(E151*N151,2)</f>
        <v>0</v>
      </c>
      <c r="P151" s="236">
        <v>0</v>
      </c>
      <c r="Q151" s="236">
        <f>ROUND(E151*P151,2)</f>
        <v>0</v>
      </c>
      <c r="R151" s="238"/>
      <c r="S151" s="238" t="s">
        <v>544</v>
      </c>
      <c r="T151" s="239" t="s">
        <v>545</v>
      </c>
      <c r="U151" s="221">
        <v>0</v>
      </c>
      <c r="V151" s="221">
        <f>ROUND(E151*U151,2)</f>
        <v>0</v>
      </c>
      <c r="W151" s="221"/>
      <c r="X151" s="221" t="s">
        <v>1681</v>
      </c>
      <c r="Y151" s="221" t="s">
        <v>274</v>
      </c>
      <c r="Z151" s="210"/>
      <c r="AA151" s="210"/>
      <c r="AB151" s="210"/>
      <c r="AC151" s="210"/>
      <c r="AD151" s="210"/>
      <c r="AE151" s="210"/>
      <c r="AF151" s="210"/>
      <c r="AG151" s="210" t="s">
        <v>1682</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ht="33.75" outlineLevel="2" x14ac:dyDescent="0.2">
      <c r="A152" s="217"/>
      <c r="B152" s="218"/>
      <c r="C152" s="257" t="s">
        <v>2432</v>
      </c>
      <c r="D152" s="250"/>
      <c r="E152" s="250"/>
      <c r="F152" s="250"/>
      <c r="G152" s="250"/>
      <c r="H152" s="221"/>
      <c r="I152" s="221"/>
      <c r="J152" s="221"/>
      <c r="K152" s="221"/>
      <c r="L152" s="221"/>
      <c r="M152" s="221"/>
      <c r="N152" s="220"/>
      <c r="O152" s="220"/>
      <c r="P152" s="220"/>
      <c r="Q152" s="220"/>
      <c r="R152" s="221"/>
      <c r="S152" s="221"/>
      <c r="T152" s="221"/>
      <c r="U152" s="221"/>
      <c r="V152" s="221"/>
      <c r="W152" s="221"/>
      <c r="X152" s="221"/>
      <c r="Y152" s="221"/>
      <c r="Z152" s="210"/>
      <c r="AA152" s="210"/>
      <c r="AB152" s="210"/>
      <c r="AC152" s="210"/>
      <c r="AD152" s="210"/>
      <c r="AE152" s="210"/>
      <c r="AF152" s="210"/>
      <c r="AG152" s="210" t="s">
        <v>286</v>
      </c>
      <c r="AH152" s="210"/>
      <c r="AI152" s="210"/>
      <c r="AJ152" s="210"/>
      <c r="AK152" s="210"/>
      <c r="AL152" s="210"/>
      <c r="AM152" s="210"/>
      <c r="AN152" s="210"/>
      <c r="AO152" s="210"/>
      <c r="AP152" s="210"/>
      <c r="AQ152" s="210"/>
      <c r="AR152" s="210"/>
      <c r="AS152" s="210"/>
      <c r="AT152" s="210"/>
      <c r="AU152" s="210"/>
      <c r="AV152" s="210"/>
      <c r="AW152" s="210"/>
      <c r="AX152" s="210"/>
      <c r="AY152" s="210"/>
      <c r="AZ152" s="210"/>
      <c r="BA152" s="248" t="str">
        <f>C152</f>
        <v>pevných bodů a konstrukcí; podezdění nebo podbetonování armatur; zalití kotevních šroubů, podlití strojů bez omezení rozsahu a tloušťky podloží, podlévání vyrovnaných strojů nebo jiných zařízení betonem; zabetonování kotvicích rámů do betonových bloků; nastřelování upevňovacích prvků)</v>
      </c>
      <c r="BB152" s="210"/>
      <c r="BC152" s="210"/>
      <c r="BD152" s="210"/>
      <c r="BE152" s="210"/>
      <c r="BF152" s="210"/>
      <c r="BG152" s="210"/>
      <c r="BH152" s="210"/>
    </row>
    <row r="153" spans="1:60" ht="33.75" outlineLevel="1" x14ac:dyDescent="0.2">
      <c r="A153" s="241">
        <v>119</v>
      </c>
      <c r="B153" s="242" t="s">
        <v>143</v>
      </c>
      <c r="C153" s="254" t="s">
        <v>2433</v>
      </c>
      <c r="D153" s="243" t="s">
        <v>500</v>
      </c>
      <c r="E153" s="244">
        <v>1</v>
      </c>
      <c r="F153" s="245"/>
      <c r="G153" s="246">
        <f>ROUND(E153*F153,2)</f>
        <v>0</v>
      </c>
      <c r="H153" s="245"/>
      <c r="I153" s="246">
        <f>ROUND(E153*H153,2)</f>
        <v>0</v>
      </c>
      <c r="J153" s="245"/>
      <c r="K153" s="246">
        <f>ROUND(E153*J153,2)</f>
        <v>0</v>
      </c>
      <c r="L153" s="246">
        <v>21</v>
      </c>
      <c r="M153" s="246">
        <f>G153*(1+L153/100)</f>
        <v>0</v>
      </c>
      <c r="N153" s="244">
        <v>0</v>
      </c>
      <c r="O153" s="244">
        <f>ROUND(E153*N153,2)</f>
        <v>0</v>
      </c>
      <c r="P153" s="244">
        <v>0</v>
      </c>
      <c r="Q153" s="244">
        <f>ROUND(E153*P153,2)</f>
        <v>0</v>
      </c>
      <c r="R153" s="246"/>
      <c r="S153" s="246" t="s">
        <v>544</v>
      </c>
      <c r="T153" s="247" t="s">
        <v>545</v>
      </c>
      <c r="U153" s="221">
        <v>0</v>
      </c>
      <c r="V153" s="221">
        <f>ROUND(E153*U153,2)</f>
        <v>0</v>
      </c>
      <c r="W153" s="221"/>
      <c r="X153" s="221" t="s">
        <v>1681</v>
      </c>
      <c r="Y153" s="221" t="s">
        <v>274</v>
      </c>
      <c r="Z153" s="210"/>
      <c r="AA153" s="210"/>
      <c r="AB153" s="210"/>
      <c r="AC153" s="210"/>
      <c r="AD153" s="210"/>
      <c r="AE153" s="210"/>
      <c r="AF153" s="210"/>
      <c r="AG153" s="210" t="s">
        <v>1682</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1" x14ac:dyDescent="0.2">
      <c r="A154" s="241">
        <v>120</v>
      </c>
      <c r="B154" s="242" t="s">
        <v>145</v>
      </c>
      <c r="C154" s="254" t="s">
        <v>2434</v>
      </c>
      <c r="D154" s="243" t="s">
        <v>378</v>
      </c>
      <c r="E154" s="244">
        <v>8</v>
      </c>
      <c r="F154" s="245"/>
      <c r="G154" s="246">
        <f>ROUND(E154*F154,2)</f>
        <v>0</v>
      </c>
      <c r="H154" s="245"/>
      <c r="I154" s="246">
        <f>ROUND(E154*H154,2)</f>
        <v>0</v>
      </c>
      <c r="J154" s="245"/>
      <c r="K154" s="246">
        <f>ROUND(E154*J154,2)</f>
        <v>0</v>
      </c>
      <c r="L154" s="246">
        <v>21</v>
      </c>
      <c r="M154" s="246">
        <f>G154*(1+L154/100)</f>
        <v>0</v>
      </c>
      <c r="N154" s="244">
        <v>0</v>
      </c>
      <c r="O154" s="244">
        <f>ROUND(E154*N154,2)</f>
        <v>0</v>
      </c>
      <c r="P154" s="244">
        <v>0</v>
      </c>
      <c r="Q154" s="244">
        <f>ROUND(E154*P154,2)</f>
        <v>0</v>
      </c>
      <c r="R154" s="246"/>
      <c r="S154" s="246" t="s">
        <v>544</v>
      </c>
      <c r="T154" s="247" t="s">
        <v>545</v>
      </c>
      <c r="U154" s="221">
        <v>0</v>
      </c>
      <c r="V154" s="221">
        <f>ROUND(E154*U154,2)</f>
        <v>0</v>
      </c>
      <c r="W154" s="221"/>
      <c r="X154" s="221" t="s">
        <v>273</v>
      </c>
      <c r="Y154" s="221" t="s">
        <v>274</v>
      </c>
      <c r="Z154" s="210"/>
      <c r="AA154" s="210"/>
      <c r="AB154" s="210"/>
      <c r="AC154" s="210"/>
      <c r="AD154" s="210"/>
      <c r="AE154" s="210"/>
      <c r="AF154" s="210"/>
      <c r="AG154" s="210" t="s">
        <v>1635</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1" x14ac:dyDescent="0.2">
      <c r="A155" s="241">
        <v>121</v>
      </c>
      <c r="B155" s="242" t="s">
        <v>149</v>
      </c>
      <c r="C155" s="254" t="s">
        <v>2435</v>
      </c>
      <c r="D155" s="243" t="s">
        <v>378</v>
      </c>
      <c r="E155" s="244">
        <v>6</v>
      </c>
      <c r="F155" s="245"/>
      <c r="G155" s="246">
        <f>ROUND(E155*F155,2)</f>
        <v>0</v>
      </c>
      <c r="H155" s="245"/>
      <c r="I155" s="246">
        <f>ROUND(E155*H155,2)</f>
        <v>0</v>
      </c>
      <c r="J155" s="245"/>
      <c r="K155" s="246">
        <f>ROUND(E155*J155,2)</f>
        <v>0</v>
      </c>
      <c r="L155" s="246">
        <v>21</v>
      </c>
      <c r="M155" s="246">
        <f>G155*(1+L155/100)</f>
        <v>0</v>
      </c>
      <c r="N155" s="244">
        <v>0</v>
      </c>
      <c r="O155" s="244">
        <f>ROUND(E155*N155,2)</f>
        <v>0</v>
      </c>
      <c r="P155" s="244">
        <v>0</v>
      </c>
      <c r="Q155" s="244">
        <f>ROUND(E155*P155,2)</f>
        <v>0</v>
      </c>
      <c r="R155" s="246"/>
      <c r="S155" s="246" t="s">
        <v>544</v>
      </c>
      <c r="T155" s="247" t="s">
        <v>545</v>
      </c>
      <c r="U155" s="221">
        <v>0</v>
      </c>
      <c r="V155" s="221">
        <f>ROUND(E155*U155,2)</f>
        <v>0</v>
      </c>
      <c r="W155" s="221"/>
      <c r="X155" s="221" t="s">
        <v>1681</v>
      </c>
      <c r="Y155" s="221" t="s">
        <v>274</v>
      </c>
      <c r="Z155" s="210"/>
      <c r="AA155" s="210"/>
      <c r="AB155" s="210"/>
      <c r="AC155" s="210"/>
      <c r="AD155" s="210"/>
      <c r="AE155" s="210"/>
      <c r="AF155" s="210"/>
      <c r="AG155" s="210" t="s">
        <v>1727</v>
      </c>
      <c r="AH155" s="210"/>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41">
        <v>122</v>
      </c>
      <c r="B156" s="242" t="s">
        <v>153</v>
      </c>
      <c r="C156" s="254" t="s">
        <v>2436</v>
      </c>
      <c r="D156" s="243" t="s">
        <v>378</v>
      </c>
      <c r="E156" s="244">
        <v>1860</v>
      </c>
      <c r="F156" s="245"/>
      <c r="G156" s="246">
        <f>ROUND(E156*F156,2)</f>
        <v>0</v>
      </c>
      <c r="H156" s="245"/>
      <c r="I156" s="246">
        <f>ROUND(E156*H156,2)</f>
        <v>0</v>
      </c>
      <c r="J156" s="245"/>
      <c r="K156" s="246">
        <f>ROUND(E156*J156,2)</f>
        <v>0</v>
      </c>
      <c r="L156" s="246">
        <v>21</v>
      </c>
      <c r="M156" s="246">
        <f>G156*(1+L156/100)</f>
        <v>0</v>
      </c>
      <c r="N156" s="244">
        <v>0</v>
      </c>
      <c r="O156" s="244">
        <f>ROUND(E156*N156,2)</f>
        <v>0</v>
      </c>
      <c r="P156" s="244">
        <v>0</v>
      </c>
      <c r="Q156" s="244">
        <f>ROUND(E156*P156,2)</f>
        <v>0</v>
      </c>
      <c r="R156" s="246"/>
      <c r="S156" s="246" t="s">
        <v>544</v>
      </c>
      <c r="T156" s="247" t="s">
        <v>545</v>
      </c>
      <c r="U156" s="221">
        <v>0</v>
      </c>
      <c r="V156" s="221">
        <f>ROUND(E156*U156,2)</f>
        <v>0</v>
      </c>
      <c r="W156" s="221"/>
      <c r="X156" s="221" t="s">
        <v>273</v>
      </c>
      <c r="Y156" s="221" t="s">
        <v>274</v>
      </c>
      <c r="Z156" s="210"/>
      <c r="AA156" s="210"/>
      <c r="AB156" s="210"/>
      <c r="AC156" s="210"/>
      <c r="AD156" s="210"/>
      <c r="AE156" s="210"/>
      <c r="AF156" s="210"/>
      <c r="AG156" s="210" t="s">
        <v>1635</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1" x14ac:dyDescent="0.2">
      <c r="A157" s="241">
        <v>123</v>
      </c>
      <c r="B157" s="242" t="s">
        <v>2282</v>
      </c>
      <c r="C157" s="254" t="s">
        <v>2437</v>
      </c>
      <c r="D157" s="243" t="s">
        <v>378</v>
      </c>
      <c r="E157" s="244">
        <v>44</v>
      </c>
      <c r="F157" s="245"/>
      <c r="G157" s="246">
        <f>ROUND(E157*F157,2)</f>
        <v>0</v>
      </c>
      <c r="H157" s="245"/>
      <c r="I157" s="246">
        <f>ROUND(E157*H157,2)</f>
        <v>0</v>
      </c>
      <c r="J157" s="245"/>
      <c r="K157" s="246">
        <f>ROUND(E157*J157,2)</f>
        <v>0</v>
      </c>
      <c r="L157" s="246">
        <v>21</v>
      </c>
      <c r="M157" s="246">
        <f>G157*(1+L157/100)</f>
        <v>0</v>
      </c>
      <c r="N157" s="244">
        <v>0</v>
      </c>
      <c r="O157" s="244">
        <f>ROUND(E157*N157,2)</f>
        <v>0</v>
      </c>
      <c r="P157" s="244">
        <v>0</v>
      </c>
      <c r="Q157" s="244">
        <f>ROUND(E157*P157,2)</f>
        <v>0</v>
      </c>
      <c r="R157" s="246"/>
      <c r="S157" s="246" t="s">
        <v>544</v>
      </c>
      <c r="T157" s="247" t="s">
        <v>545</v>
      </c>
      <c r="U157" s="221">
        <v>0</v>
      </c>
      <c r="V157" s="221">
        <f>ROUND(E157*U157,2)</f>
        <v>0</v>
      </c>
      <c r="W157" s="221"/>
      <c r="X157" s="221" t="s">
        <v>273</v>
      </c>
      <c r="Y157" s="221" t="s">
        <v>274</v>
      </c>
      <c r="Z157" s="210"/>
      <c r="AA157" s="210"/>
      <c r="AB157" s="210"/>
      <c r="AC157" s="210"/>
      <c r="AD157" s="210"/>
      <c r="AE157" s="210"/>
      <c r="AF157" s="210"/>
      <c r="AG157" s="210" t="s">
        <v>1635</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1" x14ac:dyDescent="0.2">
      <c r="A158" s="241">
        <v>124</v>
      </c>
      <c r="B158" s="242" t="s">
        <v>2284</v>
      </c>
      <c r="C158" s="254" t="s">
        <v>2438</v>
      </c>
      <c r="D158" s="243" t="s">
        <v>378</v>
      </c>
      <c r="E158" s="244">
        <v>1</v>
      </c>
      <c r="F158" s="245"/>
      <c r="G158" s="246">
        <f>ROUND(E158*F158,2)</f>
        <v>0</v>
      </c>
      <c r="H158" s="245"/>
      <c r="I158" s="246">
        <f>ROUND(E158*H158,2)</f>
        <v>0</v>
      </c>
      <c r="J158" s="245"/>
      <c r="K158" s="246">
        <f>ROUND(E158*J158,2)</f>
        <v>0</v>
      </c>
      <c r="L158" s="246">
        <v>21</v>
      </c>
      <c r="M158" s="246">
        <f>G158*(1+L158/100)</f>
        <v>0</v>
      </c>
      <c r="N158" s="244">
        <v>0</v>
      </c>
      <c r="O158" s="244">
        <f>ROUND(E158*N158,2)</f>
        <v>0</v>
      </c>
      <c r="P158" s="244">
        <v>0</v>
      </c>
      <c r="Q158" s="244">
        <f>ROUND(E158*P158,2)</f>
        <v>0</v>
      </c>
      <c r="R158" s="246"/>
      <c r="S158" s="246" t="s">
        <v>544</v>
      </c>
      <c r="T158" s="247" t="s">
        <v>545</v>
      </c>
      <c r="U158" s="221">
        <v>0</v>
      </c>
      <c r="V158" s="221">
        <f>ROUND(E158*U158,2)</f>
        <v>0</v>
      </c>
      <c r="W158" s="221"/>
      <c r="X158" s="221" t="s">
        <v>273</v>
      </c>
      <c r="Y158" s="221" t="s">
        <v>274</v>
      </c>
      <c r="Z158" s="210"/>
      <c r="AA158" s="210"/>
      <c r="AB158" s="210"/>
      <c r="AC158" s="210"/>
      <c r="AD158" s="210"/>
      <c r="AE158" s="210"/>
      <c r="AF158" s="210"/>
      <c r="AG158" s="210" t="s">
        <v>1635</v>
      </c>
      <c r="AH158" s="210"/>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41">
        <v>125</v>
      </c>
      <c r="B159" s="242" t="s">
        <v>182</v>
      </c>
      <c r="C159" s="254" t="s">
        <v>2439</v>
      </c>
      <c r="D159" s="243" t="s">
        <v>378</v>
      </c>
      <c r="E159" s="244">
        <v>1</v>
      </c>
      <c r="F159" s="245"/>
      <c r="G159" s="246">
        <f>ROUND(E159*F159,2)</f>
        <v>0</v>
      </c>
      <c r="H159" s="245"/>
      <c r="I159" s="246">
        <f>ROUND(E159*H159,2)</f>
        <v>0</v>
      </c>
      <c r="J159" s="245"/>
      <c r="K159" s="246">
        <f>ROUND(E159*J159,2)</f>
        <v>0</v>
      </c>
      <c r="L159" s="246">
        <v>21</v>
      </c>
      <c r="M159" s="246">
        <f>G159*(1+L159/100)</f>
        <v>0</v>
      </c>
      <c r="N159" s="244">
        <v>0</v>
      </c>
      <c r="O159" s="244">
        <f>ROUND(E159*N159,2)</f>
        <v>0</v>
      </c>
      <c r="P159" s="244">
        <v>0</v>
      </c>
      <c r="Q159" s="244">
        <f>ROUND(E159*P159,2)</f>
        <v>0</v>
      </c>
      <c r="R159" s="246"/>
      <c r="S159" s="246" t="s">
        <v>544</v>
      </c>
      <c r="T159" s="247" t="s">
        <v>545</v>
      </c>
      <c r="U159" s="221">
        <v>0</v>
      </c>
      <c r="V159" s="221">
        <f>ROUND(E159*U159,2)</f>
        <v>0</v>
      </c>
      <c r="W159" s="221"/>
      <c r="X159" s="221" t="s">
        <v>273</v>
      </c>
      <c r="Y159" s="221" t="s">
        <v>274</v>
      </c>
      <c r="Z159" s="210"/>
      <c r="AA159" s="210"/>
      <c r="AB159" s="210"/>
      <c r="AC159" s="210"/>
      <c r="AD159" s="210"/>
      <c r="AE159" s="210"/>
      <c r="AF159" s="210"/>
      <c r="AG159" s="210" t="s">
        <v>1635</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1" x14ac:dyDescent="0.2">
      <c r="A160" s="241">
        <v>126</v>
      </c>
      <c r="B160" s="242" t="s">
        <v>2287</v>
      </c>
      <c r="C160" s="254" t="s">
        <v>2440</v>
      </c>
      <c r="D160" s="243" t="s">
        <v>378</v>
      </c>
      <c r="E160" s="244">
        <v>1</v>
      </c>
      <c r="F160" s="245"/>
      <c r="G160" s="246">
        <f>ROUND(E160*F160,2)</f>
        <v>0</v>
      </c>
      <c r="H160" s="245"/>
      <c r="I160" s="246">
        <f>ROUND(E160*H160,2)</f>
        <v>0</v>
      </c>
      <c r="J160" s="245"/>
      <c r="K160" s="246">
        <f>ROUND(E160*J160,2)</f>
        <v>0</v>
      </c>
      <c r="L160" s="246">
        <v>21</v>
      </c>
      <c r="M160" s="246">
        <f>G160*(1+L160/100)</f>
        <v>0</v>
      </c>
      <c r="N160" s="244">
        <v>0</v>
      </c>
      <c r="O160" s="244">
        <f>ROUND(E160*N160,2)</f>
        <v>0</v>
      </c>
      <c r="P160" s="244">
        <v>0</v>
      </c>
      <c r="Q160" s="244">
        <f>ROUND(E160*P160,2)</f>
        <v>0</v>
      </c>
      <c r="R160" s="246"/>
      <c r="S160" s="246" t="s">
        <v>544</v>
      </c>
      <c r="T160" s="247" t="s">
        <v>545</v>
      </c>
      <c r="U160" s="221">
        <v>0</v>
      </c>
      <c r="V160" s="221">
        <f>ROUND(E160*U160,2)</f>
        <v>0</v>
      </c>
      <c r="W160" s="221"/>
      <c r="X160" s="221" t="s">
        <v>273</v>
      </c>
      <c r="Y160" s="221" t="s">
        <v>274</v>
      </c>
      <c r="Z160" s="210"/>
      <c r="AA160" s="210"/>
      <c r="AB160" s="210"/>
      <c r="AC160" s="210"/>
      <c r="AD160" s="210"/>
      <c r="AE160" s="210"/>
      <c r="AF160" s="210"/>
      <c r="AG160" s="210" t="s">
        <v>1635</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41">
        <v>127</v>
      </c>
      <c r="B161" s="242" t="s">
        <v>2289</v>
      </c>
      <c r="C161" s="254" t="s">
        <v>2441</v>
      </c>
      <c r="D161" s="243" t="s">
        <v>378</v>
      </c>
      <c r="E161" s="244">
        <v>1</v>
      </c>
      <c r="F161" s="245"/>
      <c r="G161" s="246">
        <f>ROUND(E161*F161,2)</f>
        <v>0</v>
      </c>
      <c r="H161" s="245"/>
      <c r="I161" s="246">
        <f>ROUND(E161*H161,2)</f>
        <v>0</v>
      </c>
      <c r="J161" s="245"/>
      <c r="K161" s="246">
        <f>ROUND(E161*J161,2)</f>
        <v>0</v>
      </c>
      <c r="L161" s="246">
        <v>21</v>
      </c>
      <c r="M161" s="246">
        <f>G161*(1+L161/100)</f>
        <v>0</v>
      </c>
      <c r="N161" s="244">
        <v>0</v>
      </c>
      <c r="O161" s="244">
        <f>ROUND(E161*N161,2)</f>
        <v>0</v>
      </c>
      <c r="P161" s="244">
        <v>0</v>
      </c>
      <c r="Q161" s="244">
        <f>ROUND(E161*P161,2)</f>
        <v>0</v>
      </c>
      <c r="R161" s="246"/>
      <c r="S161" s="246" t="s">
        <v>544</v>
      </c>
      <c r="T161" s="247" t="s">
        <v>545</v>
      </c>
      <c r="U161" s="221">
        <v>0</v>
      </c>
      <c r="V161" s="221">
        <f>ROUND(E161*U161,2)</f>
        <v>0</v>
      </c>
      <c r="W161" s="221"/>
      <c r="X161" s="221" t="s">
        <v>273</v>
      </c>
      <c r="Y161" s="221" t="s">
        <v>274</v>
      </c>
      <c r="Z161" s="210"/>
      <c r="AA161" s="210"/>
      <c r="AB161" s="210"/>
      <c r="AC161" s="210"/>
      <c r="AD161" s="210"/>
      <c r="AE161" s="210"/>
      <c r="AF161" s="210"/>
      <c r="AG161" s="210" t="s">
        <v>1635</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1" x14ac:dyDescent="0.2">
      <c r="A162" s="241">
        <v>128</v>
      </c>
      <c r="B162" s="242" t="s">
        <v>2291</v>
      </c>
      <c r="C162" s="254" t="s">
        <v>2442</v>
      </c>
      <c r="D162" s="243" t="s">
        <v>378</v>
      </c>
      <c r="E162" s="244">
        <v>21</v>
      </c>
      <c r="F162" s="245"/>
      <c r="G162" s="246">
        <f>ROUND(E162*F162,2)</f>
        <v>0</v>
      </c>
      <c r="H162" s="245"/>
      <c r="I162" s="246">
        <f>ROUND(E162*H162,2)</f>
        <v>0</v>
      </c>
      <c r="J162" s="245"/>
      <c r="K162" s="246">
        <f>ROUND(E162*J162,2)</f>
        <v>0</v>
      </c>
      <c r="L162" s="246">
        <v>21</v>
      </c>
      <c r="M162" s="246">
        <f>G162*(1+L162/100)</f>
        <v>0</v>
      </c>
      <c r="N162" s="244">
        <v>0</v>
      </c>
      <c r="O162" s="244">
        <f>ROUND(E162*N162,2)</f>
        <v>0</v>
      </c>
      <c r="P162" s="244">
        <v>0</v>
      </c>
      <c r="Q162" s="244">
        <f>ROUND(E162*P162,2)</f>
        <v>0</v>
      </c>
      <c r="R162" s="246"/>
      <c r="S162" s="246" t="s">
        <v>544</v>
      </c>
      <c r="T162" s="247" t="s">
        <v>545</v>
      </c>
      <c r="U162" s="221">
        <v>0</v>
      </c>
      <c r="V162" s="221">
        <f>ROUND(E162*U162,2)</f>
        <v>0</v>
      </c>
      <c r="W162" s="221"/>
      <c r="X162" s="221" t="s">
        <v>273</v>
      </c>
      <c r="Y162" s="221" t="s">
        <v>274</v>
      </c>
      <c r="Z162" s="210"/>
      <c r="AA162" s="210"/>
      <c r="AB162" s="210"/>
      <c r="AC162" s="210"/>
      <c r="AD162" s="210"/>
      <c r="AE162" s="210"/>
      <c r="AF162" s="210"/>
      <c r="AG162" s="210" t="s">
        <v>1635</v>
      </c>
      <c r="AH162" s="210"/>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41">
        <v>129</v>
      </c>
      <c r="B163" s="242" t="s">
        <v>2293</v>
      </c>
      <c r="C163" s="254" t="s">
        <v>2443</v>
      </c>
      <c r="D163" s="243" t="s">
        <v>374</v>
      </c>
      <c r="E163" s="244">
        <v>60</v>
      </c>
      <c r="F163" s="245"/>
      <c r="G163" s="246">
        <f>ROUND(E163*F163,2)</f>
        <v>0</v>
      </c>
      <c r="H163" s="245"/>
      <c r="I163" s="246">
        <f>ROUND(E163*H163,2)</f>
        <v>0</v>
      </c>
      <c r="J163" s="245"/>
      <c r="K163" s="246">
        <f>ROUND(E163*J163,2)</f>
        <v>0</v>
      </c>
      <c r="L163" s="246">
        <v>21</v>
      </c>
      <c r="M163" s="246">
        <f>G163*(1+L163/100)</f>
        <v>0</v>
      </c>
      <c r="N163" s="244">
        <v>0</v>
      </c>
      <c r="O163" s="244">
        <f>ROUND(E163*N163,2)</f>
        <v>0</v>
      </c>
      <c r="P163" s="244">
        <v>0</v>
      </c>
      <c r="Q163" s="244">
        <f>ROUND(E163*P163,2)</f>
        <v>0</v>
      </c>
      <c r="R163" s="246"/>
      <c r="S163" s="246" t="s">
        <v>544</v>
      </c>
      <c r="T163" s="247" t="s">
        <v>545</v>
      </c>
      <c r="U163" s="221">
        <v>0</v>
      </c>
      <c r="V163" s="221">
        <f>ROUND(E163*U163,2)</f>
        <v>0</v>
      </c>
      <c r="W163" s="221"/>
      <c r="X163" s="221" t="s">
        <v>273</v>
      </c>
      <c r="Y163" s="221" t="s">
        <v>274</v>
      </c>
      <c r="Z163" s="210"/>
      <c r="AA163" s="210"/>
      <c r="AB163" s="210"/>
      <c r="AC163" s="210"/>
      <c r="AD163" s="210"/>
      <c r="AE163" s="210"/>
      <c r="AF163" s="210"/>
      <c r="AG163" s="210" t="s">
        <v>1635</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1" x14ac:dyDescent="0.2">
      <c r="A164" s="241">
        <v>130</v>
      </c>
      <c r="B164" s="242" t="s">
        <v>2295</v>
      </c>
      <c r="C164" s="254" t="s">
        <v>2444</v>
      </c>
      <c r="D164" s="243" t="s">
        <v>374</v>
      </c>
      <c r="E164" s="244">
        <v>35</v>
      </c>
      <c r="F164" s="245"/>
      <c r="G164" s="246">
        <f>ROUND(E164*F164,2)</f>
        <v>0</v>
      </c>
      <c r="H164" s="245"/>
      <c r="I164" s="246">
        <f>ROUND(E164*H164,2)</f>
        <v>0</v>
      </c>
      <c r="J164" s="245"/>
      <c r="K164" s="246">
        <f>ROUND(E164*J164,2)</f>
        <v>0</v>
      </c>
      <c r="L164" s="246">
        <v>21</v>
      </c>
      <c r="M164" s="246">
        <f>G164*(1+L164/100)</f>
        <v>0</v>
      </c>
      <c r="N164" s="244">
        <v>0</v>
      </c>
      <c r="O164" s="244">
        <f>ROUND(E164*N164,2)</f>
        <v>0</v>
      </c>
      <c r="P164" s="244">
        <v>0</v>
      </c>
      <c r="Q164" s="244">
        <f>ROUND(E164*P164,2)</f>
        <v>0</v>
      </c>
      <c r="R164" s="246"/>
      <c r="S164" s="246" t="s">
        <v>544</v>
      </c>
      <c r="T164" s="247" t="s">
        <v>545</v>
      </c>
      <c r="U164" s="221">
        <v>0</v>
      </c>
      <c r="V164" s="221">
        <f>ROUND(E164*U164,2)</f>
        <v>0</v>
      </c>
      <c r="W164" s="221"/>
      <c r="X164" s="221" t="s">
        <v>273</v>
      </c>
      <c r="Y164" s="221" t="s">
        <v>274</v>
      </c>
      <c r="Z164" s="210"/>
      <c r="AA164" s="210"/>
      <c r="AB164" s="210"/>
      <c r="AC164" s="210"/>
      <c r="AD164" s="210"/>
      <c r="AE164" s="210"/>
      <c r="AF164" s="210"/>
      <c r="AG164" s="210" t="s">
        <v>1635</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1" x14ac:dyDescent="0.2">
      <c r="A165" s="241">
        <v>131</v>
      </c>
      <c r="B165" s="242" t="s">
        <v>2340</v>
      </c>
      <c r="C165" s="254" t="s">
        <v>2445</v>
      </c>
      <c r="D165" s="243" t="s">
        <v>374</v>
      </c>
      <c r="E165" s="244">
        <v>60</v>
      </c>
      <c r="F165" s="245"/>
      <c r="G165" s="246">
        <f>ROUND(E165*F165,2)</f>
        <v>0</v>
      </c>
      <c r="H165" s="245"/>
      <c r="I165" s="246">
        <f>ROUND(E165*H165,2)</f>
        <v>0</v>
      </c>
      <c r="J165" s="245"/>
      <c r="K165" s="246">
        <f>ROUND(E165*J165,2)</f>
        <v>0</v>
      </c>
      <c r="L165" s="246">
        <v>21</v>
      </c>
      <c r="M165" s="246">
        <f>G165*(1+L165/100)</f>
        <v>0</v>
      </c>
      <c r="N165" s="244">
        <v>0</v>
      </c>
      <c r="O165" s="244">
        <f>ROUND(E165*N165,2)</f>
        <v>0</v>
      </c>
      <c r="P165" s="244">
        <v>0</v>
      </c>
      <c r="Q165" s="244">
        <f>ROUND(E165*P165,2)</f>
        <v>0</v>
      </c>
      <c r="R165" s="246"/>
      <c r="S165" s="246" t="s">
        <v>544</v>
      </c>
      <c r="T165" s="247" t="s">
        <v>545</v>
      </c>
      <c r="U165" s="221">
        <v>0</v>
      </c>
      <c r="V165" s="221">
        <f>ROUND(E165*U165,2)</f>
        <v>0</v>
      </c>
      <c r="W165" s="221"/>
      <c r="X165" s="221" t="s">
        <v>273</v>
      </c>
      <c r="Y165" s="221" t="s">
        <v>274</v>
      </c>
      <c r="Z165" s="210"/>
      <c r="AA165" s="210"/>
      <c r="AB165" s="210"/>
      <c r="AC165" s="210"/>
      <c r="AD165" s="210"/>
      <c r="AE165" s="210"/>
      <c r="AF165" s="210"/>
      <c r="AG165" s="210" t="s">
        <v>1635</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1" x14ac:dyDescent="0.2">
      <c r="A166" s="241">
        <v>132</v>
      </c>
      <c r="B166" s="242" t="s">
        <v>2342</v>
      </c>
      <c r="C166" s="254" t="s">
        <v>2446</v>
      </c>
      <c r="D166" s="243" t="s">
        <v>374</v>
      </c>
      <c r="E166" s="244">
        <v>30</v>
      </c>
      <c r="F166" s="245"/>
      <c r="G166" s="246">
        <f>ROUND(E166*F166,2)</f>
        <v>0</v>
      </c>
      <c r="H166" s="245"/>
      <c r="I166" s="246">
        <f>ROUND(E166*H166,2)</f>
        <v>0</v>
      </c>
      <c r="J166" s="245"/>
      <c r="K166" s="246">
        <f>ROUND(E166*J166,2)</f>
        <v>0</v>
      </c>
      <c r="L166" s="246">
        <v>21</v>
      </c>
      <c r="M166" s="246">
        <f>G166*(1+L166/100)</f>
        <v>0</v>
      </c>
      <c r="N166" s="244">
        <v>0</v>
      </c>
      <c r="O166" s="244">
        <f>ROUND(E166*N166,2)</f>
        <v>0</v>
      </c>
      <c r="P166" s="244">
        <v>0</v>
      </c>
      <c r="Q166" s="244">
        <f>ROUND(E166*P166,2)</f>
        <v>0</v>
      </c>
      <c r="R166" s="246"/>
      <c r="S166" s="246" t="s">
        <v>544</v>
      </c>
      <c r="T166" s="247" t="s">
        <v>545</v>
      </c>
      <c r="U166" s="221">
        <v>0</v>
      </c>
      <c r="V166" s="221">
        <f>ROUND(E166*U166,2)</f>
        <v>0</v>
      </c>
      <c r="W166" s="221"/>
      <c r="X166" s="221" t="s">
        <v>273</v>
      </c>
      <c r="Y166" s="221" t="s">
        <v>274</v>
      </c>
      <c r="Z166" s="210"/>
      <c r="AA166" s="210"/>
      <c r="AB166" s="210"/>
      <c r="AC166" s="210"/>
      <c r="AD166" s="210"/>
      <c r="AE166" s="210"/>
      <c r="AF166" s="210"/>
      <c r="AG166" s="210" t="s">
        <v>1635</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1" x14ac:dyDescent="0.2">
      <c r="A167" s="241">
        <v>133</v>
      </c>
      <c r="B167" s="242" t="s">
        <v>2344</v>
      </c>
      <c r="C167" s="254" t="s">
        <v>2447</v>
      </c>
      <c r="D167" s="243" t="s">
        <v>378</v>
      </c>
      <c r="E167" s="244">
        <v>250</v>
      </c>
      <c r="F167" s="245"/>
      <c r="G167" s="246">
        <f>ROUND(E167*F167,2)</f>
        <v>0</v>
      </c>
      <c r="H167" s="245"/>
      <c r="I167" s="246">
        <f>ROUND(E167*H167,2)</f>
        <v>0</v>
      </c>
      <c r="J167" s="245"/>
      <c r="K167" s="246">
        <f>ROUND(E167*J167,2)</f>
        <v>0</v>
      </c>
      <c r="L167" s="246">
        <v>21</v>
      </c>
      <c r="M167" s="246">
        <f>G167*(1+L167/100)</f>
        <v>0</v>
      </c>
      <c r="N167" s="244">
        <v>0</v>
      </c>
      <c r="O167" s="244">
        <f>ROUND(E167*N167,2)</f>
        <v>0</v>
      </c>
      <c r="P167" s="244">
        <v>0</v>
      </c>
      <c r="Q167" s="244">
        <f>ROUND(E167*P167,2)</f>
        <v>0</v>
      </c>
      <c r="R167" s="246"/>
      <c r="S167" s="246" t="s">
        <v>544</v>
      </c>
      <c r="T167" s="247" t="s">
        <v>545</v>
      </c>
      <c r="U167" s="221">
        <v>0</v>
      </c>
      <c r="V167" s="221">
        <f>ROUND(E167*U167,2)</f>
        <v>0</v>
      </c>
      <c r="W167" s="221"/>
      <c r="X167" s="221" t="s">
        <v>1681</v>
      </c>
      <c r="Y167" s="221" t="s">
        <v>274</v>
      </c>
      <c r="Z167" s="210"/>
      <c r="AA167" s="210"/>
      <c r="AB167" s="210"/>
      <c r="AC167" s="210"/>
      <c r="AD167" s="210"/>
      <c r="AE167" s="210"/>
      <c r="AF167" s="210"/>
      <c r="AG167" s="210" t="s">
        <v>1682</v>
      </c>
      <c r="AH167" s="210"/>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1" x14ac:dyDescent="0.2">
      <c r="A168" s="241">
        <v>134</v>
      </c>
      <c r="B168" s="242" t="s">
        <v>2346</v>
      </c>
      <c r="C168" s="254" t="s">
        <v>2448</v>
      </c>
      <c r="D168" s="243" t="s">
        <v>374</v>
      </c>
      <c r="E168" s="244">
        <v>40</v>
      </c>
      <c r="F168" s="245"/>
      <c r="G168" s="246">
        <f>ROUND(E168*F168,2)</f>
        <v>0</v>
      </c>
      <c r="H168" s="245"/>
      <c r="I168" s="246">
        <f>ROUND(E168*H168,2)</f>
        <v>0</v>
      </c>
      <c r="J168" s="245"/>
      <c r="K168" s="246">
        <f>ROUND(E168*J168,2)</f>
        <v>0</v>
      </c>
      <c r="L168" s="246">
        <v>21</v>
      </c>
      <c r="M168" s="246">
        <f>G168*(1+L168/100)</f>
        <v>0</v>
      </c>
      <c r="N168" s="244">
        <v>0</v>
      </c>
      <c r="O168" s="244">
        <f>ROUND(E168*N168,2)</f>
        <v>0</v>
      </c>
      <c r="P168" s="244">
        <v>0</v>
      </c>
      <c r="Q168" s="244">
        <f>ROUND(E168*P168,2)</f>
        <v>0</v>
      </c>
      <c r="R168" s="246"/>
      <c r="S168" s="246" t="s">
        <v>544</v>
      </c>
      <c r="T168" s="247" t="s">
        <v>545</v>
      </c>
      <c r="U168" s="221">
        <v>0</v>
      </c>
      <c r="V168" s="221">
        <f>ROUND(E168*U168,2)</f>
        <v>0</v>
      </c>
      <c r="W168" s="221"/>
      <c r="X168" s="221" t="s">
        <v>273</v>
      </c>
      <c r="Y168" s="221" t="s">
        <v>274</v>
      </c>
      <c r="Z168" s="210"/>
      <c r="AA168" s="210"/>
      <c r="AB168" s="210"/>
      <c r="AC168" s="210"/>
      <c r="AD168" s="210"/>
      <c r="AE168" s="210"/>
      <c r="AF168" s="210"/>
      <c r="AG168" s="210" t="s">
        <v>1635</v>
      </c>
      <c r="AH168" s="210"/>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1" x14ac:dyDescent="0.2">
      <c r="A169" s="241">
        <v>135</v>
      </c>
      <c r="B169" s="242" t="s">
        <v>2348</v>
      </c>
      <c r="C169" s="254" t="s">
        <v>2449</v>
      </c>
      <c r="D169" s="243" t="s">
        <v>374</v>
      </c>
      <c r="E169" s="244">
        <v>20</v>
      </c>
      <c r="F169" s="245"/>
      <c r="G169" s="246">
        <f>ROUND(E169*F169,2)</f>
        <v>0</v>
      </c>
      <c r="H169" s="245"/>
      <c r="I169" s="246">
        <f>ROUND(E169*H169,2)</f>
        <v>0</v>
      </c>
      <c r="J169" s="245"/>
      <c r="K169" s="246">
        <f>ROUND(E169*J169,2)</f>
        <v>0</v>
      </c>
      <c r="L169" s="246">
        <v>21</v>
      </c>
      <c r="M169" s="246">
        <f>G169*(1+L169/100)</f>
        <v>0</v>
      </c>
      <c r="N169" s="244">
        <v>0</v>
      </c>
      <c r="O169" s="244">
        <f>ROUND(E169*N169,2)</f>
        <v>0</v>
      </c>
      <c r="P169" s="244">
        <v>0</v>
      </c>
      <c r="Q169" s="244">
        <f>ROUND(E169*P169,2)</f>
        <v>0</v>
      </c>
      <c r="R169" s="246"/>
      <c r="S169" s="246" t="s">
        <v>544</v>
      </c>
      <c r="T169" s="247" t="s">
        <v>545</v>
      </c>
      <c r="U169" s="221">
        <v>0</v>
      </c>
      <c r="V169" s="221">
        <f>ROUND(E169*U169,2)</f>
        <v>0</v>
      </c>
      <c r="W169" s="221"/>
      <c r="X169" s="221" t="s">
        <v>273</v>
      </c>
      <c r="Y169" s="221" t="s">
        <v>274</v>
      </c>
      <c r="Z169" s="210"/>
      <c r="AA169" s="210"/>
      <c r="AB169" s="210"/>
      <c r="AC169" s="210"/>
      <c r="AD169" s="210"/>
      <c r="AE169" s="210"/>
      <c r="AF169" s="210"/>
      <c r="AG169" s="210" t="s">
        <v>1635</v>
      </c>
      <c r="AH169" s="210"/>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1" x14ac:dyDescent="0.2">
      <c r="A170" s="241">
        <v>136</v>
      </c>
      <c r="B170" s="242" t="s">
        <v>2350</v>
      </c>
      <c r="C170" s="254" t="s">
        <v>2450</v>
      </c>
      <c r="D170" s="243" t="s">
        <v>374</v>
      </c>
      <c r="E170" s="244">
        <v>35</v>
      </c>
      <c r="F170" s="245"/>
      <c r="G170" s="246">
        <f>ROUND(E170*F170,2)</f>
        <v>0</v>
      </c>
      <c r="H170" s="245"/>
      <c r="I170" s="246">
        <f>ROUND(E170*H170,2)</f>
        <v>0</v>
      </c>
      <c r="J170" s="245"/>
      <c r="K170" s="246">
        <f>ROUND(E170*J170,2)</f>
        <v>0</v>
      </c>
      <c r="L170" s="246">
        <v>21</v>
      </c>
      <c r="M170" s="246">
        <f>G170*(1+L170/100)</f>
        <v>0</v>
      </c>
      <c r="N170" s="244">
        <v>0</v>
      </c>
      <c r="O170" s="244">
        <f>ROUND(E170*N170,2)</f>
        <v>0</v>
      </c>
      <c r="P170" s="244">
        <v>0</v>
      </c>
      <c r="Q170" s="244">
        <f>ROUND(E170*P170,2)</f>
        <v>0</v>
      </c>
      <c r="R170" s="246"/>
      <c r="S170" s="246" t="s">
        <v>544</v>
      </c>
      <c r="T170" s="247" t="s">
        <v>545</v>
      </c>
      <c r="U170" s="221">
        <v>0</v>
      </c>
      <c r="V170" s="221">
        <f>ROUND(E170*U170,2)</f>
        <v>0</v>
      </c>
      <c r="W170" s="221"/>
      <c r="X170" s="221" t="s">
        <v>1681</v>
      </c>
      <c r="Y170" s="221" t="s">
        <v>274</v>
      </c>
      <c r="Z170" s="210"/>
      <c r="AA170" s="210"/>
      <c r="AB170" s="210"/>
      <c r="AC170" s="210"/>
      <c r="AD170" s="210"/>
      <c r="AE170" s="210"/>
      <c r="AF170" s="210"/>
      <c r="AG170" s="210" t="s">
        <v>1682</v>
      </c>
      <c r="AH170" s="210"/>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1" x14ac:dyDescent="0.2">
      <c r="A171" s="241">
        <v>137</v>
      </c>
      <c r="B171" s="242" t="s">
        <v>2352</v>
      </c>
      <c r="C171" s="254" t="s">
        <v>2451</v>
      </c>
      <c r="D171" s="243" t="s">
        <v>374</v>
      </c>
      <c r="E171" s="244">
        <v>40</v>
      </c>
      <c r="F171" s="245"/>
      <c r="G171" s="246">
        <f>ROUND(E171*F171,2)</f>
        <v>0</v>
      </c>
      <c r="H171" s="245"/>
      <c r="I171" s="246">
        <f>ROUND(E171*H171,2)</f>
        <v>0</v>
      </c>
      <c r="J171" s="245"/>
      <c r="K171" s="246">
        <f>ROUND(E171*J171,2)</f>
        <v>0</v>
      </c>
      <c r="L171" s="246">
        <v>21</v>
      </c>
      <c r="M171" s="246">
        <f>G171*(1+L171/100)</f>
        <v>0</v>
      </c>
      <c r="N171" s="244">
        <v>0</v>
      </c>
      <c r="O171" s="244">
        <f>ROUND(E171*N171,2)</f>
        <v>0</v>
      </c>
      <c r="P171" s="244">
        <v>0</v>
      </c>
      <c r="Q171" s="244">
        <f>ROUND(E171*P171,2)</f>
        <v>0</v>
      </c>
      <c r="R171" s="246"/>
      <c r="S171" s="246" t="s">
        <v>544</v>
      </c>
      <c r="T171" s="247" t="s">
        <v>545</v>
      </c>
      <c r="U171" s="221">
        <v>0</v>
      </c>
      <c r="V171" s="221">
        <f>ROUND(E171*U171,2)</f>
        <v>0</v>
      </c>
      <c r="W171" s="221"/>
      <c r="X171" s="221" t="s">
        <v>273</v>
      </c>
      <c r="Y171" s="221" t="s">
        <v>274</v>
      </c>
      <c r="Z171" s="210"/>
      <c r="AA171" s="210"/>
      <c r="AB171" s="210"/>
      <c r="AC171" s="210"/>
      <c r="AD171" s="210"/>
      <c r="AE171" s="210"/>
      <c r="AF171" s="210"/>
      <c r="AG171" s="210" t="s">
        <v>1635</v>
      </c>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1" x14ac:dyDescent="0.2">
      <c r="A172" s="241">
        <v>138</v>
      </c>
      <c r="B172" s="242" t="s">
        <v>2354</v>
      </c>
      <c r="C172" s="254" t="s">
        <v>2452</v>
      </c>
      <c r="D172" s="243" t="s">
        <v>378</v>
      </c>
      <c r="E172" s="244">
        <v>4</v>
      </c>
      <c r="F172" s="245"/>
      <c r="G172" s="246">
        <f>ROUND(E172*F172,2)</f>
        <v>0</v>
      </c>
      <c r="H172" s="245"/>
      <c r="I172" s="246">
        <f>ROUND(E172*H172,2)</f>
        <v>0</v>
      </c>
      <c r="J172" s="245"/>
      <c r="K172" s="246">
        <f>ROUND(E172*J172,2)</f>
        <v>0</v>
      </c>
      <c r="L172" s="246">
        <v>21</v>
      </c>
      <c r="M172" s="246">
        <f>G172*(1+L172/100)</f>
        <v>0</v>
      </c>
      <c r="N172" s="244">
        <v>0</v>
      </c>
      <c r="O172" s="244">
        <f>ROUND(E172*N172,2)</f>
        <v>0</v>
      </c>
      <c r="P172" s="244">
        <v>0</v>
      </c>
      <c r="Q172" s="244">
        <f>ROUND(E172*P172,2)</f>
        <v>0</v>
      </c>
      <c r="R172" s="246"/>
      <c r="S172" s="246" t="s">
        <v>544</v>
      </c>
      <c r="T172" s="247" t="s">
        <v>545</v>
      </c>
      <c r="U172" s="221">
        <v>0</v>
      </c>
      <c r="V172" s="221">
        <f>ROUND(E172*U172,2)</f>
        <v>0</v>
      </c>
      <c r="W172" s="221"/>
      <c r="X172" s="221" t="s">
        <v>273</v>
      </c>
      <c r="Y172" s="221" t="s">
        <v>274</v>
      </c>
      <c r="Z172" s="210"/>
      <c r="AA172" s="210"/>
      <c r="AB172" s="210"/>
      <c r="AC172" s="210"/>
      <c r="AD172" s="210"/>
      <c r="AE172" s="210"/>
      <c r="AF172" s="210"/>
      <c r="AG172" s="210" t="s">
        <v>1635</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1" x14ac:dyDescent="0.2">
      <c r="A173" s="241">
        <v>139</v>
      </c>
      <c r="B173" s="242" t="s">
        <v>2356</v>
      </c>
      <c r="C173" s="254" t="s">
        <v>2453</v>
      </c>
      <c r="D173" s="243" t="s">
        <v>378</v>
      </c>
      <c r="E173" s="244">
        <v>1</v>
      </c>
      <c r="F173" s="245"/>
      <c r="G173" s="246">
        <f>ROUND(E173*F173,2)</f>
        <v>0</v>
      </c>
      <c r="H173" s="245"/>
      <c r="I173" s="246">
        <f>ROUND(E173*H173,2)</f>
        <v>0</v>
      </c>
      <c r="J173" s="245"/>
      <c r="K173" s="246">
        <f>ROUND(E173*J173,2)</f>
        <v>0</v>
      </c>
      <c r="L173" s="246">
        <v>21</v>
      </c>
      <c r="M173" s="246">
        <f>G173*(1+L173/100)</f>
        <v>0</v>
      </c>
      <c r="N173" s="244">
        <v>0</v>
      </c>
      <c r="O173" s="244">
        <f>ROUND(E173*N173,2)</f>
        <v>0</v>
      </c>
      <c r="P173" s="244">
        <v>0</v>
      </c>
      <c r="Q173" s="244">
        <f>ROUND(E173*P173,2)</f>
        <v>0</v>
      </c>
      <c r="R173" s="246"/>
      <c r="S173" s="246" t="s">
        <v>544</v>
      </c>
      <c r="T173" s="247" t="s">
        <v>545</v>
      </c>
      <c r="U173" s="221">
        <v>0</v>
      </c>
      <c r="V173" s="221">
        <f>ROUND(E173*U173,2)</f>
        <v>0</v>
      </c>
      <c r="W173" s="221"/>
      <c r="X173" s="221" t="s">
        <v>273</v>
      </c>
      <c r="Y173" s="221" t="s">
        <v>274</v>
      </c>
      <c r="Z173" s="210"/>
      <c r="AA173" s="210"/>
      <c r="AB173" s="210"/>
      <c r="AC173" s="210"/>
      <c r="AD173" s="210"/>
      <c r="AE173" s="210"/>
      <c r="AF173" s="210"/>
      <c r="AG173" s="210" t="s">
        <v>1635</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1" x14ac:dyDescent="0.2">
      <c r="A174" s="241">
        <v>140</v>
      </c>
      <c r="B174" s="242" t="s">
        <v>2358</v>
      </c>
      <c r="C174" s="254" t="s">
        <v>2454</v>
      </c>
      <c r="D174" s="243" t="s">
        <v>378</v>
      </c>
      <c r="E174" s="244">
        <v>1</v>
      </c>
      <c r="F174" s="245"/>
      <c r="G174" s="246">
        <f>ROUND(E174*F174,2)</f>
        <v>0</v>
      </c>
      <c r="H174" s="245"/>
      <c r="I174" s="246">
        <f>ROUND(E174*H174,2)</f>
        <v>0</v>
      </c>
      <c r="J174" s="245"/>
      <c r="K174" s="246">
        <f>ROUND(E174*J174,2)</f>
        <v>0</v>
      </c>
      <c r="L174" s="246">
        <v>21</v>
      </c>
      <c r="M174" s="246">
        <f>G174*(1+L174/100)</f>
        <v>0</v>
      </c>
      <c r="N174" s="244">
        <v>0</v>
      </c>
      <c r="O174" s="244">
        <f>ROUND(E174*N174,2)</f>
        <v>0</v>
      </c>
      <c r="P174" s="244">
        <v>0</v>
      </c>
      <c r="Q174" s="244">
        <f>ROUND(E174*P174,2)</f>
        <v>0</v>
      </c>
      <c r="R174" s="246"/>
      <c r="S174" s="246" t="s">
        <v>544</v>
      </c>
      <c r="T174" s="247" t="s">
        <v>545</v>
      </c>
      <c r="U174" s="221">
        <v>0</v>
      </c>
      <c r="V174" s="221">
        <f>ROUND(E174*U174,2)</f>
        <v>0</v>
      </c>
      <c r="W174" s="221"/>
      <c r="X174" s="221" t="s">
        <v>273</v>
      </c>
      <c r="Y174" s="221" t="s">
        <v>274</v>
      </c>
      <c r="Z174" s="210"/>
      <c r="AA174" s="210"/>
      <c r="AB174" s="210"/>
      <c r="AC174" s="210"/>
      <c r="AD174" s="210"/>
      <c r="AE174" s="210"/>
      <c r="AF174" s="210"/>
      <c r="AG174" s="210" t="s">
        <v>1635</v>
      </c>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1" x14ac:dyDescent="0.2">
      <c r="A175" s="241">
        <v>141</v>
      </c>
      <c r="B175" s="242" t="s">
        <v>2360</v>
      </c>
      <c r="C175" s="254" t="s">
        <v>2455</v>
      </c>
      <c r="D175" s="243" t="s">
        <v>378</v>
      </c>
      <c r="E175" s="244">
        <v>6</v>
      </c>
      <c r="F175" s="245"/>
      <c r="G175" s="246">
        <f>ROUND(E175*F175,2)</f>
        <v>0</v>
      </c>
      <c r="H175" s="245"/>
      <c r="I175" s="246">
        <f>ROUND(E175*H175,2)</f>
        <v>0</v>
      </c>
      <c r="J175" s="245"/>
      <c r="K175" s="246">
        <f>ROUND(E175*J175,2)</f>
        <v>0</v>
      </c>
      <c r="L175" s="246">
        <v>21</v>
      </c>
      <c r="M175" s="246">
        <f>G175*(1+L175/100)</f>
        <v>0</v>
      </c>
      <c r="N175" s="244">
        <v>0</v>
      </c>
      <c r="O175" s="244">
        <f>ROUND(E175*N175,2)</f>
        <v>0</v>
      </c>
      <c r="P175" s="244">
        <v>0</v>
      </c>
      <c r="Q175" s="244">
        <f>ROUND(E175*P175,2)</f>
        <v>0</v>
      </c>
      <c r="R175" s="246"/>
      <c r="S175" s="246" t="s">
        <v>544</v>
      </c>
      <c r="T175" s="247" t="s">
        <v>545</v>
      </c>
      <c r="U175" s="221">
        <v>0</v>
      </c>
      <c r="V175" s="221">
        <f>ROUND(E175*U175,2)</f>
        <v>0</v>
      </c>
      <c r="W175" s="221"/>
      <c r="X175" s="221" t="s">
        <v>273</v>
      </c>
      <c r="Y175" s="221" t="s">
        <v>274</v>
      </c>
      <c r="Z175" s="210"/>
      <c r="AA175" s="210"/>
      <c r="AB175" s="210"/>
      <c r="AC175" s="210"/>
      <c r="AD175" s="210"/>
      <c r="AE175" s="210"/>
      <c r="AF175" s="210"/>
      <c r="AG175" s="210" t="s">
        <v>1635</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1" x14ac:dyDescent="0.2">
      <c r="A176" s="241">
        <v>142</v>
      </c>
      <c r="B176" s="242" t="s">
        <v>2362</v>
      </c>
      <c r="C176" s="254" t="s">
        <v>2456</v>
      </c>
      <c r="D176" s="243" t="s">
        <v>378</v>
      </c>
      <c r="E176" s="244">
        <v>6</v>
      </c>
      <c r="F176" s="245"/>
      <c r="G176" s="246">
        <f>ROUND(E176*F176,2)</f>
        <v>0</v>
      </c>
      <c r="H176" s="245"/>
      <c r="I176" s="246">
        <f>ROUND(E176*H176,2)</f>
        <v>0</v>
      </c>
      <c r="J176" s="245"/>
      <c r="K176" s="246">
        <f>ROUND(E176*J176,2)</f>
        <v>0</v>
      </c>
      <c r="L176" s="246">
        <v>21</v>
      </c>
      <c r="M176" s="246">
        <f>G176*(1+L176/100)</f>
        <v>0</v>
      </c>
      <c r="N176" s="244">
        <v>0</v>
      </c>
      <c r="O176" s="244">
        <f>ROUND(E176*N176,2)</f>
        <v>0</v>
      </c>
      <c r="P176" s="244">
        <v>0</v>
      </c>
      <c r="Q176" s="244">
        <f>ROUND(E176*P176,2)</f>
        <v>0</v>
      </c>
      <c r="R176" s="246"/>
      <c r="S176" s="246" t="s">
        <v>544</v>
      </c>
      <c r="T176" s="247" t="s">
        <v>545</v>
      </c>
      <c r="U176" s="221">
        <v>0</v>
      </c>
      <c r="V176" s="221">
        <f>ROUND(E176*U176,2)</f>
        <v>0</v>
      </c>
      <c r="W176" s="221"/>
      <c r="X176" s="221" t="s">
        <v>273</v>
      </c>
      <c r="Y176" s="221" t="s">
        <v>274</v>
      </c>
      <c r="Z176" s="210"/>
      <c r="AA176" s="210"/>
      <c r="AB176" s="210"/>
      <c r="AC176" s="210"/>
      <c r="AD176" s="210"/>
      <c r="AE176" s="210"/>
      <c r="AF176" s="210"/>
      <c r="AG176" s="210" t="s">
        <v>1635</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1" x14ac:dyDescent="0.2">
      <c r="A177" s="241">
        <v>143</v>
      </c>
      <c r="B177" s="242" t="s">
        <v>2364</v>
      </c>
      <c r="C177" s="254" t="s">
        <v>2457</v>
      </c>
      <c r="D177" s="243" t="s">
        <v>378</v>
      </c>
      <c r="E177" s="244">
        <v>1</v>
      </c>
      <c r="F177" s="245"/>
      <c r="G177" s="246">
        <f>ROUND(E177*F177,2)</f>
        <v>0</v>
      </c>
      <c r="H177" s="245"/>
      <c r="I177" s="246">
        <f>ROUND(E177*H177,2)</f>
        <v>0</v>
      </c>
      <c r="J177" s="245"/>
      <c r="K177" s="246">
        <f>ROUND(E177*J177,2)</f>
        <v>0</v>
      </c>
      <c r="L177" s="246">
        <v>21</v>
      </c>
      <c r="M177" s="246">
        <f>G177*(1+L177/100)</f>
        <v>0</v>
      </c>
      <c r="N177" s="244">
        <v>0</v>
      </c>
      <c r="O177" s="244">
        <f>ROUND(E177*N177,2)</f>
        <v>0</v>
      </c>
      <c r="P177" s="244">
        <v>0</v>
      </c>
      <c r="Q177" s="244">
        <f>ROUND(E177*P177,2)</f>
        <v>0</v>
      </c>
      <c r="R177" s="246"/>
      <c r="S177" s="246" t="s">
        <v>544</v>
      </c>
      <c r="T177" s="247" t="s">
        <v>545</v>
      </c>
      <c r="U177" s="221">
        <v>0</v>
      </c>
      <c r="V177" s="221">
        <f>ROUND(E177*U177,2)</f>
        <v>0</v>
      </c>
      <c r="W177" s="221"/>
      <c r="X177" s="221" t="s">
        <v>273</v>
      </c>
      <c r="Y177" s="221" t="s">
        <v>274</v>
      </c>
      <c r="Z177" s="210"/>
      <c r="AA177" s="210"/>
      <c r="AB177" s="210"/>
      <c r="AC177" s="210"/>
      <c r="AD177" s="210"/>
      <c r="AE177" s="210"/>
      <c r="AF177" s="210"/>
      <c r="AG177" s="210" t="s">
        <v>1635</v>
      </c>
      <c r="AH177" s="210"/>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1" x14ac:dyDescent="0.2">
      <c r="A178" s="241">
        <v>144</v>
      </c>
      <c r="B178" s="242" t="s">
        <v>2366</v>
      </c>
      <c r="C178" s="254" t="s">
        <v>2458</v>
      </c>
      <c r="D178" s="243" t="s">
        <v>374</v>
      </c>
      <c r="E178" s="244">
        <v>5</v>
      </c>
      <c r="F178" s="245"/>
      <c r="G178" s="246">
        <f>ROUND(E178*F178,2)</f>
        <v>0</v>
      </c>
      <c r="H178" s="245"/>
      <c r="I178" s="246">
        <f>ROUND(E178*H178,2)</f>
        <v>0</v>
      </c>
      <c r="J178" s="245"/>
      <c r="K178" s="246">
        <f>ROUND(E178*J178,2)</f>
        <v>0</v>
      </c>
      <c r="L178" s="246">
        <v>21</v>
      </c>
      <c r="M178" s="246">
        <f>G178*(1+L178/100)</f>
        <v>0</v>
      </c>
      <c r="N178" s="244">
        <v>0</v>
      </c>
      <c r="O178" s="244">
        <f>ROUND(E178*N178,2)</f>
        <v>0</v>
      </c>
      <c r="P178" s="244">
        <v>0</v>
      </c>
      <c r="Q178" s="244">
        <f>ROUND(E178*P178,2)</f>
        <v>0</v>
      </c>
      <c r="R178" s="246"/>
      <c r="S178" s="246" t="s">
        <v>544</v>
      </c>
      <c r="T178" s="247" t="s">
        <v>545</v>
      </c>
      <c r="U178" s="221">
        <v>0</v>
      </c>
      <c r="V178" s="221">
        <f>ROUND(E178*U178,2)</f>
        <v>0</v>
      </c>
      <c r="W178" s="221"/>
      <c r="X178" s="221" t="s">
        <v>1681</v>
      </c>
      <c r="Y178" s="221" t="s">
        <v>274</v>
      </c>
      <c r="Z178" s="210"/>
      <c r="AA178" s="210"/>
      <c r="AB178" s="210"/>
      <c r="AC178" s="210"/>
      <c r="AD178" s="210"/>
      <c r="AE178" s="210"/>
      <c r="AF178" s="210"/>
      <c r="AG178" s="210" t="s">
        <v>1682</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1" x14ac:dyDescent="0.2">
      <c r="A179" s="241">
        <v>145</v>
      </c>
      <c r="B179" s="242" t="s">
        <v>2368</v>
      </c>
      <c r="C179" s="254" t="s">
        <v>2459</v>
      </c>
      <c r="D179" s="243" t="s">
        <v>1023</v>
      </c>
      <c r="E179" s="244">
        <v>6</v>
      </c>
      <c r="F179" s="245"/>
      <c r="G179" s="246">
        <f>ROUND(E179*F179,2)</f>
        <v>0</v>
      </c>
      <c r="H179" s="245"/>
      <c r="I179" s="246">
        <f>ROUND(E179*H179,2)</f>
        <v>0</v>
      </c>
      <c r="J179" s="245"/>
      <c r="K179" s="246">
        <f>ROUND(E179*J179,2)</f>
        <v>0</v>
      </c>
      <c r="L179" s="246">
        <v>21</v>
      </c>
      <c r="M179" s="246">
        <f>G179*(1+L179/100)</f>
        <v>0</v>
      </c>
      <c r="N179" s="244">
        <v>0</v>
      </c>
      <c r="O179" s="244">
        <f>ROUND(E179*N179,2)</f>
        <v>0</v>
      </c>
      <c r="P179" s="244">
        <v>0</v>
      </c>
      <c r="Q179" s="244">
        <f>ROUND(E179*P179,2)</f>
        <v>0</v>
      </c>
      <c r="R179" s="246"/>
      <c r="S179" s="246" t="s">
        <v>544</v>
      </c>
      <c r="T179" s="247" t="s">
        <v>545</v>
      </c>
      <c r="U179" s="221">
        <v>0</v>
      </c>
      <c r="V179" s="221">
        <f>ROUND(E179*U179,2)</f>
        <v>0</v>
      </c>
      <c r="W179" s="221"/>
      <c r="X179" s="221" t="s">
        <v>1681</v>
      </c>
      <c r="Y179" s="221" t="s">
        <v>274</v>
      </c>
      <c r="Z179" s="210"/>
      <c r="AA179" s="210"/>
      <c r="AB179" s="210"/>
      <c r="AC179" s="210"/>
      <c r="AD179" s="210"/>
      <c r="AE179" s="210"/>
      <c r="AF179" s="210"/>
      <c r="AG179" s="210" t="s">
        <v>1682</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1" x14ac:dyDescent="0.2">
      <c r="A180" s="241">
        <v>146</v>
      </c>
      <c r="B180" s="242" t="s">
        <v>2460</v>
      </c>
      <c r="C180" s="254" t="s">
        <v>2461</v>
      </c>
      <c r="D180" s="243" t="s">
        <v>378</v>
      </c>
      <c r="E180" s="244">
        <v>2</v>
      </c>
      <c r="F180" s="245"/>
      <c r="G180" s="246">
        <f>ROUND(E180*F180,2)</f>
        <v>0</v>
      </c>
      <c r="H180" s="245"/>
      <c r="I180" s="246">
        <f>ROUND(E180*H180,2)</f>
        <v>0</v>
      </c>
      <c r="J180" s="245"/>
      <c r="K180" s="246">
        <f>ROUND(E180*J180,2)</f>
        <v>0</v>
      </c>
      <c r="L180" s="246">
        <v>21</v>
      </c>
      <c r="M180" s="246">
        <f>G180*(1+L180/100)</f>
        <v>0</v>
      </c>
      <c r="N180" s="244">
        <v>0</v>
      </c>
      <c r="O180" s="244">
        <f>ROUND(E180*N180,2)</f>
        <v>0</v>
      </c>
      <c r="P180" s="244">
        <v>0</v>
      </c>
      <c r="Q180" s="244">
        <f>ROUND(E180*P180,2)</f>
        <v>0</v>
      </c>
      <c r="R180" s="246"/>
      <c r="S180" s="246" t="s">
        <v>544</v>
      </c>
      <c r="T180" s="247" t="s">
        <v>545</v>
      </c>
      <c r="U180" s="221">
        <v>0</v>
      </c>
      <c r="V180" s="221">
        <f>ROUND(E180*U180,2)</f>
        <v>0</v>
      </c>
      <c r="W180" s="221"/>
      <c r="X180" s="221" t="s">
        <v>273</v>
      </c>
      <c r="Y180" s="221" t="s">
        <v>274</v>
      </c>
      <c r="Z180" s="210"/>
      <c r="AA180" s="210"/>
      <c r="AB180" s="210"/>
      <c r="AC180" s="210"/>
      <c r="AD180" s="210"/>
      <c r="AE180" s="210"/>
      <c r="AF180" s="210"/>
      <c r="AG180" s="210" t="s">
        <v>1635</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1" x14ac:dyDescent="0.2">
      <c r="A181" s="241">
        <v>147</v>
      </c>
      <c r="B181" s="242" t="s">
        <v>2462</v>
      </c>
      <c r="C181" s="254" t="s">
        <v>2463</v>
      </c>
      <c r="D181" s="243" t="s">
        <v>378</v>
      </c>
      <c r="E181" s="244">
        <v>100</v>
      </c>
      <c r="F181" s="245"/>
      <c r="G181" s="246">
        <f>ROUND(E181*F181,2)</f>
        <v>0</v>
      </c>
      <c r="H181" s="245"/>
      <c r="I181" s="246">
        <f>ROUND(E181*H181,2)</f>
        <v>0</v>
      </c>
      <c r="J181" s="245"/>
      <c r="K181" s="246">
        <f>ROUND(E181*J181,2)</f>
        <v>0</v>
      </c>
      <c r="L181" s="246">
        <v>21</v>
      </c>
      <c r="M181" s="246">
        <f>G181*(1+L181/100)</f>
        <v>0</v>
      </c>
      <c r="N181" s="244">
        <v>0</v>
      </c>
      <c r="O181" s="244">
        <f>ROUND(E181*N181,2)</f>
        <v>0</v>
      </c>
      <c r="P181" s="244">
        <v>0</v>
      </c>
      <c r="Q181" s="244">
        <f>ROUND(E181*P181,2)</f>
        <v>0</v>
      </c>
      <c r="R181" s="246"/>
      <c r="S181" s="246" t="s">
        <v>544</v>
      </c>
      <c r="T181" s="247" t="s">
        <v>545</v>
      </c>
      <c r="U181" s="221">
        <v>0</v>
      </c>
      <c r="V181" s="221">
        <f>ROUND(E181*U181,2)</f>
        <v>0</v>
      </c>
      <c r="W181" s="221"/>
      <c r="X181" s="221" t="s">
        <v>273</v>
      </c>
      <c r="Y181" s="221" t="s">
        <v>274</v>
      </c>
      <c r="Z181" s="210"/>
      <c r="AA181" s="210"/>
      <c r="AB181" s="210"/>
      <c r="AC181" s="210"/>
      <c r="AD181" s="210"/>
      <c r="AE181" s="210"/>
      <c r="AF181" s="210"/>
      <c r="AG181" s="210" t="s">
        <v>1635</v>
      </c>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1" x14ac:dyDescent="0.2">
      <c r="A182" s="241">
        <v>148</v>
      </c>
      <c r="B182" s="242" t="s">
        <v>2464</v>
      </c>
      <c r="C182" s="254" t="s">
        <v>2465</v>
      </c>
      <c r="D182" s="243" t="s">
        <v>378</v>
      </c>
      <c r="E182" s="244">
        <v>5</v>
      </c>
      <c r="F182" s="245"/>
      <c r="G182" s="246">
        <f>ROUND(E182*F182,2)</f>
        <v>0</v>
      </c>
      <c r="H182" s="245"/>
      <c r="I182" s="246">
        <f>ROUND(E182*H182,2)</f>
        <v>0</v>
      </c>
      <c r="J182" s="245"/>
      <c r="K182" s="246">
        <f>ROUND(E182*J182,2)</f>
        <v>0</v>
      </c>
      <c r="L182" s="246">
        <v>21</v>
      </c>
      <c r="M182" s="246">
        <f>G182*(1+L182/100)</f>
        <v>0</v>
      </c>
      <c r="N182" s="244">
        <v>0</v>
      </c>
      <c r="O182" s="244">
        <f>ROUND(E182*N182,2)</f>
        <v>0</v>
      </c>
      <c r="P182" s="244">
        <v>0</v>
      </c>
      <c r="Q182" s="244">
        <f>ROUND(E182*P182,2)</f>
        <v>0</v>
      </c>
      <c r="R182" s="246"/>
      <c r="S182" s="246" t="s">
        <v>544</v>
      </c>
      <c r="T182" s="247" t="s">
        <v>545</v>
      </c>
      <c r="U182" s="221">
        <v>0</v>
      </c>
      <c r="V182" s="221">
        <f>ROUND(E182*U182,2)</f>
        <v>0</v>
      </c>
      <c r="W182" s="221"/>
      <c r="X182" s="221" t="s">
        <v>273</v>
      </c>
      <c r="Y182" s="221" t="s">
        <v>274</v>
      </c>
      <c r="Z182" s="210"/>
      <c r="AA182" s="210"/>
      <c r="AB182" s="210"/>
      <c r="AC182" s="210"/>
      <c r="AD182" s="210"/>
      <c r="AE182" s="210"/>
      <c r="AF182" s="210"/>
      <c r="AG182" s="210" t="s">
        <v>1635</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1" x14ac:dyDescent="0.2">
      <c r="A183" s="241">
        <v>149</v>
      </c>
      <c r="B183" s="242" t="s">
        <v>2466</v>
      </c>
      <c r="C183" s="254" t="s">
        <v>2467</v>
      </c>
      <c r="D183" s="243" t="s">
        <v>378</v>
      </c>
      <c r="E183" s="244">
        <v>5</v>
      </c>
      <c r="F183" s="245"/>
      <c r="G183" s="246">
        <f>ROUND(E183*F183,2)</f>
        <v>0</v>
      </c>
      <c r="H183" s="245"/>
      <c r="I183" s="246">
        <f>ROUND(E183*H183,2)</f>
        <v>0</v>
      </c>
      <c r="J183" s="245"/>
      <c r="K183" s="246">
        <f>ROUND(E183*J183,2)</f>
        <v>0</v>
      </c>
      <c r="L183" s="246">
        <v>21</v>
      </c>
      <c r="M183" s="246">
        <f>G183*(1+L183/100)</f>
        <v>0</v>
      </c>
      <c r="N183" s="244">
        <v>0</v>
      </c>
      <c r="O183" s="244">
        <f>ROUND(E183*N183,2)</f>
        <v>0</v>
      </c>
      <c r="P183" s="244">
        <v>0</v>
      </c>
      <c r="Q183" s="244">
        <f>ROUND(E183*P183,2)</f>
        <v>0</v>
      </c>
      <c r="R183" s="246"/>
      <c r="S183" s="246" t="s">
        <v>544</v>
      </c>
      <c r="T183" s="247" t="s">
        <v>545</v>
      </c>
      <c r="U183" s="221">
        <v>0</v>
      </c>
      <c r="V183" s="221">
        <f>ROUND(E183*U183,2)</f>
        <v>0</v>
      </c>
      <c r="W183" s="221"/>
      <c r="X183" s="221" t="s">
        <v>273</v>
      </c>
      <c r="Y183" s="221" t="s">
        <v>274</v>
      </c>
      <c r="Z183" s="210"/>
      <c r="AA183" s="210"/>
      <c r="AB183" s="210"/>
      <c r="AC183" s="210"/>
      <c r="AD183" s="210"/>
      <c r="AE183" s="210"/>
      <c r="AF183" s="210"/>
      <c r="AG183" s="210" t="s">
        <v>1635</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1" x14ac:dyDescent="0.2">
      <c r="A184" s="241">
        <v>150</v>
      </c>
      <c r="B184" s="242" t="s">
        <v>2468</v>
      </c>
      <c r="C184" s="254" t="s">
        <v>2469</v>
      </c>
      <c r="D184" s="243" t="s">
        <v>378</v>
      </c>
      <c r="E184" s="244">
        <v>1</v>
      </c>
      <c r="F184" s="245"/>
      <c r="G184" s="246">
        <f>ROUND(E184*F184,2)</f>
        <v>0</v>
      </c>
      <c r="H184" s="245"/>
      <c r="I184" s="246">
        <f>ROUND(E184*H184,2)</f>
        <v>0</v>
      </c>
      <c r="J184" s="245"/>
      <c r="K184" s="246">
        <f>ROUND(E184*J184,2)</f>
        <v>0</v>
      </c>
      <c r="L184" s="246">
        <v>21</v>
      </c>
      <c r="M184" s="246">
        <f>G184*(1+L184/100)</f>
        <v>0</v>
      </c>
      <c r="N184" s="244">
        <v>0</v>
      </c>
      <c r="O184" s="244">
        <f>ROUND(E184*N184,2)</f>
        <v>0</v>
      </c>
      <c r="P184" s="244">
        <v>0</v>
      </c>
      <c r="Q184" s="244">
        <f>ROUND(E184*P184,2)</f>
        <v>0</v>
      </c>
      <c r="R184" s="246"/>
      <c r="S184" s="246" t="s">
        <v>544</v>
      </c>
      <c r="T184" s="247" t="s">
        <v>545</v>
      </c>
      <c r="U184" s="221">
        <v>0</v>
      </c>
      <c r="V184" s="221">
        <f>ROUND(E184*U184,2)</f>
        <v>0</v>
      </c>
      <c r="W184" s="221"/>
      <c r="X184" s="221" t="s">
        <v>273</v>
      </c>
      <c r="Y184" s="221" t="s">
        <v>274</v>
      </c>
      <c r="Z184" s="210"/>
      <c r="AA184" s="210"/>
      <c r="AB184" s="210"/>
      <c r="AC184" s="210"/>
      <c r="AD184" s="210"/>
      <c r="AE184" s="210"/>
      <c r="AF184" s="210"/>
      <c r="AG184" s="210" t="s">
        <v>1635</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1" x14ac:dyDescent="0.2">
      <c r="A185" s="241">
        <v>151</v>
      </c>
      <c r="B185" s="242" t="s">
        <v>2470</v>
      </c>
      <c r="C185" s="254" t="s">
        <v>2471</v>
      </c>
      <c r="D185" s="243" t="s">
        <v>378</v>
      </c>
      <c r="E185" s="244">
        <v>1</v>
      </c>
      <c r="F185" s="245"/>
      <c r="G185" s="246">
        <f>ROUND(E185*F185,2)</f>
        <v>0</v>
      </c>
      <c r="H185" s="245"/>
      <c r="I185" s="246">
        <f>ROUND(E185*H185,2)</f>
        <v>0</v>
      </c>
      <c r="J185" s="245"/>
      <c r="K185" s="246">
        <f>ROUND(E185*J185,2)</f>
        <v>0</v>
      </c>
      <c r="L185" s="246">
        <v>21</v>
      </c>
      <c r="M185" s="246">
        <f>G185*(1+L185/100)</f>
        <v>0</v>
      </c>
      <c r="N185" s="244">
        <v>0</v>
      </c>
      <c r="O185" s="244">
        <f>ROUND(E185*N185,2)</f>
        <v>0</v>
      </c>
      <c r="P185" s="244">
        <v>0</v>
      </c>
      <c r="Q185" s="244">
        <f>ROUND(E185*P185,2)</f>
        <v>0</v>
      </c>
      <c r="R185" s="246"/>
      <c r="S185" s="246" t="s">
        <v>544</v>
      </c>
      <c r="T185" s="247" t="s">
        <v>545</v>
      </c>
      <c r="U185" s="221">
        <v>0</v>
      </c>
      <c r="V185" s="221">
        <f>ROUND(E185*U185,2)</f>
        <v>0</v>
      </c>
      <c r="W185" s="221"/>
      <c r="X185" s="221" t="s">
        <v>273</v>
      </c>
      <c r="Y185" s="221" t="s">
        <v>274</v>
      </c>
      <c r="Z185" s="210"/>
      <c r="AA185" s="210"/>
      <c r="AB185" s="210"/>
      <c r="AC185" s="210"/>
      <c r="AD185" s="210"/>
      <c r="AE185" s="210"/>
      <c r="AF185" s="210"/>
      <c r="AG185" s="210" t="s">
        <v>1635</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1" x14ac:dyDescent="0.2">
      <c r="A186" s="241">
        <v>152</v>
      </c>
      <c r="B186" s="242" t="s">
        <v>2472</v>
      </c>
      <c r="C186" s="254" t="s">
        <v>2473</v>
      </c>
      <c r="D186" s="243" t="s">
        <v>378</v>
      </c>
      <c r="E186" s="244">
        <v>1</v>
      </c>
      <c r="F186" s="245"/>
      <c r="G186" s="246">
        <f>ROUND(E186*F186,2)</f>
        <v>0</v>
      </c>
      <c r="H186" s="245"/>
      <c r="I186" s="246">
        <f>ROUND(E186*H186,2)</f>
        <v>0</v>
      </c>
      <c r="J186" s="245"/>
      <c r="K186" s="246">
        <f>ROUND(E186*J186,2)</f>
        <v>0</v>
      </c>
      <c r="L186" s="246">
        <v>21</v>
      </c>
      <c r="M186" s="246">
        <f>G186*(1+L186/100)</f>
        <v>0</v>
      </c>
      <c r="N186" s="244">
        <v>0</v>
      </c>
      <c r="O186" s="244">
        <f>ROUND(E186*N186,2)</f>
        <v>0</v>
      </c>
      <c r="P186" s="244">
        <v>0</v>
      </c>
      <c r="Q186" s="244">
        <f>ROUND(E186*P186,2)</f>
        <v>0</v>
      </c>
      <c r="R186" s="246"/>
      <c r="S186" s="246" t="s">
        <v>544</v>
      </c>
      <c r="T186" s="247" t="s">
        <v>545</v>
      </c>
      <c r="U186" s="221">
        <v>0</v>
      </c>
      <c r="V186" s="221">
        <f>ROUND(E186*U186,2)</f>
        <v>0</v>
      </c>
      <c r="W186" s="221"/>
      <c r="X186" s="221" t="s">
        <v>273</v>
      </c>
      <c r="Y186" s="221" t="s">
        <v>274</v>
      </c>
      <c r="Z186" s="210"/>
      <c r="AA186" s="210"/>
      <c r="AB186" s="210"/>
      <c r="AC186" s="210"/>
      <c r="AD186" s="210"/>
      <c r="AE186" s="210"/>
      <c r="AF186" s="210"/>
      <c r="AG186" s="210" t="s">
        <v>1635</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1" x14ac:dyDescent="0.2">
      <c r="A187" s="241">
        <v>153</v>
      </c>
      <c r="B187" s="242" t="s">
        <v>2474</v>
      </c>
      <c r="C187" s="254" t="s">
        <v>2475</v>
      </c>
      <c r="D187" s="243" t="s">
        <v>378</v>
      </c>
      <c r="E187" s="244">
        <v>10</v>
      </c>
      <c r="F187" s="245"/>
      <c r="G187" s="246">
        <f>ROUND(E187*F187,2)</f>
        <v>0</v>
      </c>
      <c r="H187" s="245"/>
      <c r="I187" s="246">
        <f>ROUND(E187*H187,2)</f>
        <v>0</v>
      </c>
      <c r="J187" s="245"/>
      <c r="K187" s="246">
        <f>ROUND(E187*J187,2)</f>
        <v>0</v>
      </c>
      <c r="L187" s="246">
        <v>21</v>
      </c>
      <c r="M187" s="246">
        <f>G187*(1+L187/100)</f>
        <v>0</v>
      </c>
      <c r="N187" s="244">
        <v>0</v>
      </c>
      <c r="O187" s="244">
        <f>ROUND(E187*N187,2)</f>
        <v>0</v>
      </c>
      <c r="P187" s="244">
        <v>0</v>
      </c>
      <c r="Q187" s="244">
        <f>ROUND(E187*P187,2)</f>
        <v>0</v>
      </c>
      <c r="R187" s="246"/>
      <c r="S187" s="246" t="s">
        <v>544</v>
      </c>
      <c r="T187" s="247" t="s">
        <v>545</v>
      </c>
      <c r="U187" s="221">
        <v>0</v>
      </c>
      <c r="V187" s="221">
        <f>ROUND(E187*U187,2)</f>
        <v>0</v>
      </c>
      <c r="W187" s="221"/>
      <c r="X187" s="221" t="s">
        <v>273</v>
      </c>
      <c r="Y187" s="221" t="s">
        <v>274</v>
      </c>
      <c r="Z187" s="210"/>
      <c r="AA187" s="210"/>
      <c r="AB187" s="210"/>
      <c r="AC187" s="210"/>
      <c r="AD187" s="210"/>
      <c r="AE187" s="210"/>
      <c r="AF187" s="210"/>
      <c r="AG187" s="210" t="s">
        <v>1635</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41">
        <v>154</v>
      </c>
      <c r="B188" s="242" t="s">
        <v>2476</v>
      </c>
      <c r="C188" s="254" t="s">
        <v>2477</v>
      </c>
      <c r="D188" s="243" t="s">
        <v>378</v>
      </c>
      <c r="E188" s="244">
        <v>1</v>
      </c>
      <c r="F188" s="245"/>
      <c r="G188" s="246">
        <f>ROUND(E188*F188,2)</f>
        <v>0</v>
      </c>
      <c r="H188" s="245"/>
      <c r="I188" s="246">
        <f>ROUND(E188*H188,2)</f>
        <v>0</v>
      </c>
      <c r="J188" s="245"/>
      <c r="K188" s="246">
        <f>ROUND(E188*J188,2)</f>
        <v>0</v>
      </c>
      <c r="L188" s="246">
        <v>21</v>
      </c>
      <c r="M188" s="246">
        <f>G188*(1+L188/100)</f>
        <v>0</v>
      </c>
      <c r="N188" s="244">
        <v>0</v>
      </c>
      <c r="O188" s="244">
        <f>ROUND(E188*N188,2)</f>
        <v>0</v>
      </c>
      <c r="P188" s="244">
        <v>0</v>
      </c>
      <c r="Q188" s="244">
        <f>ROUND(E188*P188,2)</f>
        <v>0</v>
      </c>
      <c r="R188" s="246"/>
      <c r="S188" s="246" t="s">
        <v>544</v>
      </c>
      <c r="T188" s="247" t="s">
        <v>545</v>
      </c>
      <c r="U188" s="221">
        <v>0</v>
      </c>
      <c r="V188" s="221">
        <f>ROUND(E188*U188,2)</f>
        <v>0</v>
      </c>
      <c r="W188" s="221"/>
      <c r="X188" s="221" t="s">
        <v>273</v>
      </c>
      <c r="Y188" s="221" t="s">
        <v>274</v>
      </c>
      <c r="Z188" s="210"/>
      <c r="AA188" s="210"/>
      <c r="AB188" s="210"/>
      <c r="AC188" s="210"/>
      <c r="AD188" s="210"/>
      <c r="AE188" s="210"/>
      <c r="AF188" s="210"/>
      <c r="AG188" s="210" t="s">
        <v>1635</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1" x14ac:dyDescent="0.2">
      <c r="A189" s="241">
        <v>155</v>
      </c>
      <c r="B189" s="242" t="s">
        <v>2478</v>
      </c>
      <c r="C189" s="254" t="s">
        <v>2479</v>
      </c>
      <c r="D189" s="243" t="s">
        <v>378</v>
      </c>
      <c r="E189" s="244">
        <v>60</v>
      </c>
      <c r="F189" s="245"/>
      <c r="G189" s="246">
        <f>ROUND(E189*F189,2)</f>
        <v>0</v>
      </c>
      <c r="H189" s="245"/>
      <c r="I189" s="246">
        <f>ROUND(E189*H189,2)</f>
        <v>0</v>
      </c>
      <c r="J189" s="245"/>
      <c r="K189" s="246">
        <f>ROUND(E189*J189,2)</f>
        <v>0</v>
      </c>
      <c r="L189" s="246">
        <v>21</v>
      </c>
      <c r="M189" s="246">
        <f>G189*(1+L189/100)</f>
        <v>0</v>
      </c>
      <c r="N189" s="244">
        <v>0</v>
      </c>
      <c r="O189" s="244">
        <f>ROUND(E189*N189,2)</f>
        <v>0</v>
      </c>
      <c r="P189" s="244">
        <v>0</v>
      </c>
      <c r="Q189" s="244">
        <f>ROUND(E189*P189,2)</f>
        <v>0</v>
      </c>
      <c r="R189" s="246"/>
      <c r="S189" s="246" t="s">
        <v>544</v>
      </c>
      <c r="T189" s="247" t="s">
        <v>545</v>
      </c>
      <c r="U189" s="221">
        <v>0</v>
      </c>
      <c r="V189" s="221">
        <f>ROUND(E189*U189,2)</f>
        <v>0</v>
      </c>
      <c r="W189" s="221"/>
      <c r="X189" s="221" t="s">
        <v>273</v>
      </c>
      <c r="Y189" s="221" t="s">
        <v>274</v>
      </c>
      <c r="Z189" s="210"/>
      <c r="AA189" s="210"/>
      <c r="AB189" s="210"/>
      <c r="AC189" s="210"/>
      <c r="AD189" s="210"/>
      <c r="AE189" s="210"/>
      <c r="AF189" s="210"/>
      <c r="AG189" s="210" t="s">
        <v>1635</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1" x14ac:dyDescent="0.2">
      <c r="A190" s="241">
        <v>156</v>
      </c>
      <c r="B190" s="242" t="s">
        <v>2480</v>
      </c>
      <c r="C190" s="254" t="s">
        <v>2481</v>
      </c>
      <c r="D190" s="243" t="s">
        <v>378</v>
      </c>
      <c r="E190" s="244">
        <v>3</v>
      </c>
      <c r="F190" s="245"/>
      <c r="G190" s="246">
        <f>ROUND(E190*F190,2)</f>
        <v>0</v>
      </c>
      <c r="H190" s="245"/>
      <c r="I190" s="246">
        <f>ROUND(E190*H190,2)</f>
        <v>0</v>
      </c>
      <c r="J190" s="245"/>
      <c r="K190" s="246">
        <f>ROUND(E190*J190,2)</f>
        <v>0</v>
      </c>
      <c r="L190" s="246">
        <v>21</v>
      </c>
      <c r="M190" s="246">
        <f>G190*(1+L190/100)</f>
        <v>0</v>
      </c>
      <c r="N190" s="244">
        <v>0</v>
      </c>
      <c r="O190" s="244">
        <f>ROUND(E190*N190,2)</f>
        <v>0</v>
      </c>
      <c r="P190" s="244">
        <v>0</v>
      </c>
      <c r="Q190" s="244">
        <f>ROUND(E190*P190,2)</f>
        <v>0</v>
      </c>
      <c r="R190" s="246"/>
      <c r="S190" s="246" t="s">
        <v>544</v>
      </c>
      <c r="T190" s="247" t="s">
        <v>545</v>
      </c>
      <c r="U190" s="221">
        <v>0</v>
      </c>
      <c r="V190" s="221">
        <f>ROUND(E190*U190,2)</f>
        <v>0</v>
      </c>
      <c r="W190" s="221"/>
      <c r="X190" s="221" t="s">
        <v>273</v>
      </c>
      <c r="Y190" s="221" t="s">
        <v>274</v>
      </c>
      <c r="Z190" s="210"/>
      <c r="AA190" s="210"/>
      <c r="AB190" s="210"/>
      <c r="AC190" s="210"/>
      <c r="AD190" s="210"/>
      <c r="AE190" s="210"/>
      <c r="AF190" s="210"/>
      <c r="AG190" s="210" t="s">
        <v>1635</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41">
        <v>157</v>
      </c>
      <c r="B191" s="242" t="s">
        <v>2482</v>
      </c>
      <c r="C191" s="254" t="s">
        <v>2483</v>
      </c>
      <c r="D191" s="243" t="s">
        <v>378</v>
      </c>
      <c r="E191" s="244">
        <v>1540</v>
      </c>
      <c r="F191" s="245"/>
      <c r="G191" s="246">
        <f>ROUND(E191*F191,2)</f>
        <v>0</v>
      </c>
      <c r="H191" s="245"/>
      <c r="I191" s="246">
        <f>ROUND(E191*H191,2)</f>
        <v>0</v>
      </c>
      <c r="J191" s="245"/>
      <c r="K191" s="246">
        <f>ROUND(E191*J191,2)</f>
        <v>0</v>
      </c>
      <c r="L191" s="246">
        <v>21</v>
      </c>
      <c r="M191" s="246">
        <f>G191*(1+L191/100)</f>
        <v>0</v>
      </c>
      <c r="N191" s="244">
        <v>0</v>
      </c>
      <c r="O191" s="244">
        <f>ROUND(E191*N191,2)</f>
        <v>0</v>
      </c>
      <c r="P191" s="244">
        <v>0</v>
      </c>
      <c r="Q191" s="244">
        <f>ROUND(E191*P191,2)</f>
        <v>0</v>
      </c>
      <c r="R191" s="246"/>
      <c r="S191" s="246" t="s">
        <v>544</v>
      </c>
      <c r="T191" s="247" t="s">
        <v>545</v>
      </c>
      <c r="U191" s="221">
        <v>0</v>
      </c>
      <c r="V191" s="221">
        <f>ROUND(E191*U191,2)</f>
        <v>0</v>
      </c>
      <c r="W191" s="221"/>
      <c r="X191" s="221" t="s">
        <v>273</v>
      </c>
      <c r="Y191" s="221" t="s">
        <v>274</v>
      </c>
      <c r="Z191" s="210"/>
      <c r="AA191" s="210"/>
      <c r="AB191" s="210"/>
      <c r="AC191" s="210"/>
      <c r="AD191" s="210"/>
      <c r="AE191" s="210"/>
      <c r="AF191" s="210"/>
      <c r="AG191" s="210" t="s">
        <v>1635</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1" x14ac:dyDescent="0.2">
      <c r="A192" s="241">
        <v>158</v>
      </c>
      <c r="B192" s="242" t="s">
        <v>2484</v>
      </c>
      <c r="C192" s="254" t="s">
        <v>2485</v>
      </c>
      <c r="D192" s="243" t="s">
        <v>378</v>
      </c>
      <c r="E192" s="244">
        <v>1</v>
      </c>
      <c r="F192" s="245"/>
      <c r="G192" s="246">
        <f>ROUND(E192*F192,2)</f>
        <v>0</v>
      </c>
      <c r="H192" s="245"/>
      <c r="I192" s="246">
        <f>ROUND(E192*H192,2)</f>
        <v>0</v>
      </c>
      <c r="J192" s="245"/>
      <c r="K192" s="246">
        <f>ROUND(E192*J192,2)</f>
        <v>0</v>
      </c>
      <c r="L192" s="246">
        <v>21</v>
      </c>
      <c r="M192" s="246">
        <f>G192*(1+L192/100)</f>
        <v>0</v>
      </c>
      <c r="N192" s="244">
        <v>0</v>
      </c>
      <c r="O192" s="244">
        <f>ROUND(E192*N192,2)</f>
        <v>0</v>
      </c>
      <c r="P192" s="244">
        <v>0</v>
      </c>
      <c r="Q192" s="244">
        <f>ROUND(E192*P192,2)</f>
        <v>0</v>
      </c>
      <c r="R192" s="246"/>
      <c r="S192" s="246" t="s">
        <v>544</v>
      </c>
      <c r="T192" s="247" t="s">
        <v>545</v>
      </c>
      <c r="U192" s="221">
        <v>0</v>
      </c>
      <c r="V192" s="221">
        <f>ROUND(E192*U192,2)</f>
        <v>0</v>
      </c>
      <c r="W192" s="221"/>
      <c r="X192" s="221" t="s">
        <v>273</v>
      </c>
      <c r="Y192" s="221" t="s">
        <v>274</v>
      </c>
      <c r="Z192" s="210"/>
      <c r="AA192" s="210"/>
      <c r="AB192" s="210"/>
      <c r="AC192" s="210"/>
      <c r="AD192" s="210"/>
      <c r="AE192" s="210"/>
      <c r="AF192" s="210"/>
      <c r="AG192" s="210" t="s">
        <v>1635</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1" x14ac:dyDescent="0.2">
      <c r="A193" s="241">
        <v>159</v>
      </c>
      <c r="B193" s="242" t="s">
        <v>2486</v>
      </c>
      <c r="C193" s="254" t="s">
        <v>2487</v>
      </c>
      <c r="D193" s="243" t="s">
        <v>378</v>
      </c>
      <c r="E193" s="244">
        <v>1</v>
      </c>
      <c r="F193" s="245"/>
      <c r="G193" s="246">
        <f>ROUND(E193*F193,2)</f>
        <v>0</v>
      </c>
      <c r="H193" s="245"/>
      <c r="I193" s="246">
        <f>ROUND(E193*H193,2)</f>
        <v>0</v>
      </c>
      <c r="J193" s="245"/>
      <c r="K193" s="246">
        <f>ROUND(E193*J193,2)</f>
        <v>0</v>
      </c>
      <c r="L193" s="246">
        <v>21</v>
      </c>
      <c r="M193" s="246">
        <f>G193*(1+L193/100)</f>
        <v>0</v>
      </c>
      <c r="N193" s="244">
        <v>0</v>
      </c>
      <c r="O193" s="244">
        <f>ROUND(E193*N193,2)</f>
        <v>0</v>
      </c>
      <c r="P193" s="244">
        <v>0</v>
      </c>
      <c r="Q193" s="244">
        <f>ROUND(E193*P193,2)</f>
        <v>0</v>
      </c>
      <c r="R193" s="246"/>
      <c r="S193" s="246" t="s">
        <v>544</v>
      </c>
      <c r="T193" s="247" t="s">
        <v>545</v>
      </c>
      <c r="U193" s="221">
        <v>0</v>
      </c>
      <c r="V193" s="221">
        <f>ROUND(E193*U193,2)</f>
        <v>0</v>
      </c>
      <c r="W193" s="221"/>
      <c r="X193" s="221" t="s">
        <v>273</v>
      </c>
      <c r="Y193" s="221" t="s">
        <v>274</v>
      </c>
      <c r="Z193" s="210"/>
      <c r="AA193" s="210"/>
      <c r="AB193" s="210"/>
      <c r="AC193" s="210"/>
      <c r="AD193" s="210"/>
      <c r="AE193" s="210"/>
      <c r="AF193" s="210"/>
      <c r="AG193" s="210" t="s">
        <v>1635</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41">
        <v>160</v>
      </c>
      <c r="B194" s="242" t="s">
        <v>2488</v>
      </c>
      <c r="C194" s="254" t="s">
        <v>2489</v>
      </c>
      <c r="D194" s="243" t="s">
        <v>378</v>
      </c>
      <c r="E194" s="244">
        <v>1</v>
      </c>
      <c r="F194" s="245"/>
      <c r="G194" s="246">
        <f>ROUND(E194*F194,2)</f>
        <v>0</v>
      </c>
      <c r="H194" s="245"/>
      <c r="I194" s="246">
        <f>ROUND(E194*H194,2)</f>
        <v>0</v>
      </c>
      <c r="J194" s="245"/>
      <c r="K194" s="246">
        <f>ROUND(E194*J194,2)</f>
        <v>0</v>
      </c>
      <c r="L194" s="246">
        <v>21</v>
      </c>
      <c r="M194" s="246">
        <f>G194*(1+L194/100)</f>
        <v>0</v>
      </c>
      <c r="N194" s="244">
        <v>0</v>
      </c>
      <c r="O194" s="244">
        <f>ROUND(E194*N194,2)</f>
        <v>0</v>
      </c>
      <c r="P194" s="244">
        <v>0</v>
      </c>
      <c r="Q194" s="244">
        <f>ROUND(E194*P194,2)</f>
        <v>0</v>
      </c>
      <c r="R194" s="246"/>
      <c r="S194" s="246" t="s">
        <v>544</v>
      </c>
      <c r="T194" s="247" t="s">
        <v>545</v>
      </c>
      <c r="U194" s="221">
        <v>0</v>
      </c>
      <c r="V194" s="221">
        <f>ROUND(E194*U194,2)</f>
        <v>0</v>
      </c>
      <c r="W194" s="221"/>
      <c r="X194" s="221" t="s">
        <v>273</v>
      </c>
      <c r="Y194" s="221" t="s">
        <v>274</v>
      </c>
      <c r="Z194" s="210"/>
      <c r="AA194" s="210"/>
      <c r="AB194" s="210"/>
      <c r="AC194" s="210"/>
      <c r="AD194" s="210"/>
      <c r="AE194" s="210"/>
      <c r="AF194" s="210"/>
      <c r="AG194" s="210" t="s">
        <v>1635</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1" x14ac:dyDescent="0.2">
      <c r="A195" s="241">
        <v>161</v>
      </c>
      <c r="B195" s="242" t="s">
        <v>2490</v>
      </c>
      <c r="C195" s="254" t="s">
        <v>2491</v>
      </c>
      <c r="D195" s="243" t="s">
        <v>378</v>
      </c>
      <c r="E195" s="244">
        <v>4</v>
      </c>
      <c r="F195" s="245"/>
      <c r="G195" s="246">
        <f>ROUND(E195*F195,2)</f>
        <v>0</v>
      </c>
      <c r="H195" s="245"/>
      <c r="I195" s="246">
        <f>ROUND(E195*H195,2)</f>
        <v>0</v>
      </c>
      <c r="J195" s="245"/>
      <c r="K195" s="246">
        <f>ROUND(E195*J195,2)</f>
        <v>0</v>
      </c>
      <c r="L195" s="246">
        <v>21</v>
      </c>
      <c r="M195" s="246">
        <f>G195*(1+L195/100)</f>
        <v>0</v>
      </c>
      <c r="N195" s="244">
        <v>0</v>
      </c>
      <c r="O195" s="244">
        <f>ROUND(E195*N195,2)</f>
        <v>0</v>
      </c>
      <c r="P195" s="244">
        <v>0</v>
      </c>
      <c r="Q195" s="244">
        <f>ROUND(E195*P195,2)</f>
        <v>0</v>
      </c>
      <c r="R195" s="246"/>
      <c r="S195" s="246" t="s">
        <v>544</v>
      </c>
      <c r="T195" s="247" t="s">
        <v>545</v>
      </c>
      <c r="U195" s="221">
        <v>0</v>
      </c>
      <c r="V195" s="221">
        <f>ROUND(E195*U195,2)</f>
        <v>0</v>
      </c>
      <c r="W195" s="221"/>
      <c r="X195" s="221" t="s">
        <v>273</v>
      </c>
      <c r="Y195" s="221" t="s">
        <v>274</v>
      </c>
      <c r="Z195" s="210"/>
      <c r="AA195" s="210"/>
      <c r="AB195" s="210"/>
      <c r="AC195" s="210"/>
      <c r="AD195" s="210"/>
      <c r="AE195" s="210"/>
      <c r="AF195" s="210"/>
      <c r="AG195" s="210" t="s">
        <v>1635</v>
      </c>
      <c r="AH195" s="210"/>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1" x14ac:dyDescent="0.2">
      <c r="A196" s="241">
        <v>162</v>
      </c>
      <c r="B196" s="242" t="s">
        <v>2492</v>
      </c>
      <c r="C196" s="254" t="s">
        <v>2493</v>
      </c>
      <c r="D196" s="243" t="s">
        <v>378</v>
      </c>
      <c r="E196" s="244">
        <v>196</v>
      </c>
      <c r="F196" s="245"/>
      <c r="G196" s="246">
        <f>ROUND(E196*F196,2)</f>
        <v>0</v>
      </c>
      <c r="H196" s="245"/>
      <c r="I196" s="246">
        <f>ROUND(E196*H196,2)</f>
        <v>0</v>
      </c>
      <c r="J196" s="245"/>
      <c r="K196" s="246">
        <f>ROUND(E196*J196,2)</f>
        <v>0</v>
      </c>
      <c r="L196" s="246">
        <v>21</v>
      </c>
      <c r="M196" s="246">
        <f>G196*(1+L196/100)</f>
        <v>0</v>
      </c>
      <c r="N196" s="244">
        <v>0</v>
      </c>
      <c r="O196" s="244">
        <f>ROUND(E196*N196,2)</f>
        <v>0</v>
      </c>
      <c r="P196" s="244">
        <v>0</v>
      </c>
      <c r="Q196" s="244">
        <f>ROUND(E196*P196,2)</f>
        <v>0</v>
      </c>
      <c r="R196" s="246"/>
      <c r="S196" s="246" t="s">
        <v>544</v>
      </c>
      <c r="T196" s="247" t="s">
        <v>545</v>
      </c>
      <c r="U196" s="221">
        <v>0</v>
      </c>
      <c r="V196" s="221">
        <f>ROUND(E196*U196,2)</f>
        <v>0</v>
      </c>
      <c r="W196" s="221"/>
      <c r="X196" s="221" t="s">
        <v>273</v>
      </c>
      <c r="Y196" s="221" t="s">
        <v>274</v>
      </c>
      <c r="Z196" s="210"/>
      <c r="AA196" s="210"/>
      <c r="AB196" s="210"/>
      <c r="AC196" s="210"/>
      <c r="AD196" s="210"/>
      <c r="AE196" s="210"/>
      <c r="AF196" s="210"/>
      <c r="AG196" s="210" t="s">
        <v>1635</v>
      </c>
      <c r="AH196" s="210"/>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outlineLevel="1" x14ac:dyDescent="0.2">
      <c r="A197" s="241">
        <v>163</v>
      </c>
      <c r="B197" s="242" t="s">
        <v>2494</v>
      </c>
      <c r="C197" s="254" t="s">
        <v>2495</v>
      </c>
      <c r="D197" s="243" t="s">
        <v>378</v>
      </c>
      <c r="E197" s="244">
        <v>1</v>
      </c>
      <c r="F197" s="245"/>
      <c r="G197" s="246">
        <f>ROUND(E197*F197,2)</f>
        <v>0</v>
      </c>
      <c r="H197" s="245"/>
      <c r="I197" s="246">
        <f>ROUND(E197*H197,2)</f>
        <v>0</v>
      </c>
      <c r="J197" s="245"/>
      <c r="K197" s="246">
        <f>ROUND(E197*J197,2)</f>
        <v>0</v>
      </c>
      <c r="L197" s="246">
        <v>21</v>
      </c>
      <c r="M197" s="246">
        <f>G197*(1+L197/100)</f>
        <v>0</v>
      </c>
      <c r="N197" s="244">
        <v>0</v>
      </c>
      <c r="O197" s="244">
        <f>ROUND(E197*N197,2)</f>
        <v>0</v>
      </c>
      <c r="P197" s="244">
        <v>0</v>
      </c>
      <c r="Q197" s="244">
        <f>ROUND(E197*P197,2)</f>
        <v>0</v>
      </c>
      <c r="R197" s="246"/>
      <c r="S197" s="246" t="s">
        <v>544</v>
      </c>
      <c r="T197" s="247" t="s">
        <v>545</v>
      </c>
      <c r="U197" s="221">
        <v>0</v>
      </c>
      <c r="V197" s="221">
        <f>ROUND(E197*U197,2)</f>
        <v>0</v>
      </c>
      <c r="W197" s="221"/>
      <c r="X197" s="221" t="s">
        <v>273</v>
      </c>
      <c r="Y197" s="221" t="s">
        <v>274</v>
      </c>
      <c r="Z197" s="210"/>
      <c r="AA197" s="210"/>
      <c r="AB197" s="210"/>
      <c r="AC197" s="210"/>
      <c r="AD197" s="210"/>
      <c r="AE197" s="210"/>
      <c r="AF197" s="210"/>
      <c r="AG197" s="210" t="s">
        <v>1635</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1" x14ac:dyDescent="0.2">
      <c r="A198" s="241">
        <v>164</v>
      </c>
      <c r="B198" s="242" t="s">
        <v>2496</v>
      </c>
      <c r="C198" s="254" t="s">
        <v>2497</v>
      </c>
      <c r="D198" s="243" t="s">
        <v>374</v>
      </c>
      <c r="E198" s="244">
        <v>35</v>
      </c>
      <c r="F198" s="245"/>
      <c r="G198" s="246">
        <f>ROUND(E198*F198,2)</f>
        <v>0</v>
      </c>
      <c r="H198" s="245"/>
      <c r="I198" s="246">
        <f>ROUND(E198*H198,2)</f>
        <v>0</v>
      </c>
      <c r="J198" s="245"/>
      <c r="K198" s="246">
        <f>ROUND(E198*J198,2)</f>
        <v>0</v>
      </c>
      <c r="L198" s="246">
        <v>21</v>
      </c>
      <c r="M198" s="246">
        <f>G198*(1+L198/100)</f>
        <v>0</v>
      </c>
      <c r="N198" s="244">
        <v>0</v>
      </c>
      <c r="O198" s="244">
        <f>ROUND(E198*N198,2)</f>
        <v>0</v>
      </c>
      <c r="P198" s="244">
        <v>0</v>
      </c>
      <c r="Q198" s="244">
        <f>ROUND(E198*P198,2)</f>
        <v>0</v>
      </c>
      <c r="R198" s="246"/>
      <c r="S198" s="246" t="s">
        <v>544</v>
      </c>
      <c r="T198" s="247" t="s">
        <v>545</v>
      </c>
      <c r="U198" s="221">
        <v>0</v>
      </c>
      <c r="V198" s="221">
        <f>ROUND(E198*U198,2)</f>
        <v>0</v>
      </c>
      <c r="W198" s="221"/>
      <c r="X198" s="221" t="s">
        <v>273</v>
      </c>
      <c r="Y198" s="221" t="s">
        <v>274</v>
      </c>
      <c r="Z198" s="210"/>
      <c r="AA198" s="210"/>
      <c r="AB198" s="210"/>
      <c r="AC198" s="210"/>
      <c r="AD198" s="210"/>
      <c r="AE198" s="210"/>
      <c r="AF198" s="210"/>
      <c r="AG198" s="210" t="s">
        <v>1635</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41">
        <v>165</v>
      </c>
      <c r="B199" s="242" t="s">
        <v>2498</v>
      </c>
      <c r="C199" s="254" t="s">
        <v>2499</v>
      </c>
      <c r="D199" s="243" t="s">
        <v>374</v>
      </c>
      <c r="E199" s="244">
        <v>60</v>
      </c>
      <c r="F199" s="245"/>
      <c r="G199" s="246">
        <f>ROUND(E199*F199,2)</f>
        <v>0</v>
      </c>
      <c r="H199" s="245"/>
      <c r="I199" s="246">
        <f>ROUND(E199*H199,2)</f>
        <v>0</v>
      </c>
      <c r="J199" s="245"/>
      <c r="K199" s="246">
        <f>ROUND(E199*J199,2)</f>
        <v>0</v>
      </c>
      <c r="L199" s="246">
        <v>21</v>
      </c>
      <c r="M199" s="246">
        <f>G199*(1+L199/100)</f>
        <v>0</v>
      </c>
      <c r="N199" s="244">
        <v>0</v>
      </c>
      <c r="O199" s="244">
        <f>ROUND(E199*N199,2)</f>
        <v>0</v>
      </c>
      <c r="P199" s="244">
        <v>0</v>
      </c>
      <c r="Q199" s="244">
        <f>ROUND(E199*P199,2)</f>
        <v>0</v>
      </c>
      <c r="R199" s="246"/>
      <c r="S199" s="246" t="s">
        <v>544</v>
      </c>
      <c r="T199" s="247" t="s">
        <v>545</v>
      </c>
      <c r="U199" s="221">
        <v>0</v>
      </c>
      <c r="V199" s="221">
        <f>ROUND(E199*U199,2)</f>
        <v>0</v>
      </c>
      <c r="W199" s="221"/>
      <c r="X199" s="221" t="s">
        <v>273</v>
      </c>
      <c r="Y199" s="221" t="s">
        <v>274</v>
      </c>
      <c r="Z199" s="210"/>
      <c r="AA199" s="210"/>
      <c r="AB199" s="210"/>
      <c r="AC199" s="210"/>
      <c r="AD199" s="210"/>
      <c r="AE199" s="210"/>
      <c r="AF199" s="210"/>
      <c r="AG199" s="210" t="s">
        <v>1635</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166</v>
      </c>
      <c r="B200" s="242" t="s">
        <v>2500</v>
      </c>
      <c r="C200" s="254" t="s">
        <v>2501</v>
      </c>
      <c r="D200" s="243" t="s">
        <v>2502</v>
      </c>
      <c r="E200" s="244">
        <v>1</v>
      </c>
      <c r="F200" s="245"/>
      <c r="G200" s="246">
        <f>ROUND(E200*F200,2)</f>
        <v>0</v>
      </c>
      <c r="H200" s="245"/>
      <c r="I200" s="246">
        <f>ROUND(E200*H200,2)</f>
        <v>0</v>
      </c>
      <c r="J200" s="245"/>
      <c r="K200" s="246">
        <f>ROUND(E200*J200,2)</f>
        <v>0</v>
      </c>
      <c r="L200" s="246">
        <v>21</v>
      </c>
      <c r="M200" s="246">
        <f>G200*(1+L200/100)</f>
        <v>0</v>
      </c>
      <c r="N200" s="244">
        <v>0</v>
      </c>
      <c r="O200" s="244">
        <f>ROUND(E200*N200,2)</f>
        <v>0</v>
      </c>
      <c r="P200" s="244">
        <v>0</v>
      </c>
      <c r="Q200" s="244">
        <f>ROUND(E200*P200,2)</f>
        <v>0</v>
      </c>
      <c r="R200" s="246"/>
      <c r="S200" s="246" t="s">
        <v>544</v>
      </c>
      <c r="T200" s="247" t="s">
        <v>545</v>
      </c>
      <c r="U200" s="221">
        <v>0</v>
      </c>
      <c r="V200" s="221">
        <f>ROUND(E200*U200,2)</f>
        <v>0</v>
      </c>
      <c r="W200" s="221"/>
      <c r="X200" s="221" t="s">
        <v>876</v>
      </c>
      <c r="Y200" s="221" t="s">
        <v>274</v>
      </c>
      <c r="Z200" s="210"/>
      <c r="AA200" s="210"/>
      <c r="AB200" s="210"/>
      <c r="AC200" s="210"/>
      <c r="AD200" s="210"/>
      <c r="AE200" s="210"/>
      <c r="AF200" s="210"/>
      <c r="AG200" s="210" t="s">
        <v>1608</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167</v>
      </c>
      <c r="B201" s="242" t="s">
        <v>2503</v>
      </c>
      <c r="C201" s="254" t="s">
        <v>2504</v>
      </c>
      <c r="D201" s="243" t="s">
        <v>2502</v>
      </c>
      <c r="E201" s="244">
        <v>1</v>
      </c>
      <c r="F201" s="245"/>
      <c r="G201" s="246">
        <f>ROUND(E201*F201,2)</f>
        <v>0</v>
      </c>
      <c r="H201" s="245"/>
      <c r="I201" s="246">
        <f>ROUND(E201*H201,2)</f>
        <v>0</v>
      </c>
      <c r="J201" s="245"/>
      <c r="K201" s="246">
        <f>ROUND(E201*J201,2)</f>
        <v>0</v>
      </c>
      <c r="L201" s="246">
        <v>21</v>
      </c>
      <c r="M201" s="246">
        <f>G201*(1+L201/100)</f>
        <v>0</v>
      </c>
      <c r="N201" s="244">
        <v>0</v>
      </c>
      <c r="O201" s="244">
        <f>ROUND(E201*N201,2)</f>
        <v>0</v>
      </c>
      <c r="P201" s="244">
        <v>0</v>
      </c>
      <c r="Q201" s="244">
        <f>ROUND(E201*P201,2)</f>
        <v>0</v>
      </c>
      <c r="R201" s="246"/>
      <c r="S201" s="246" t="s">
        <v>544</v>
      </c>
      <c r="T201" s="247" t="s">
        <v>545</v>
      </c>
      <c r="U201" s="221">
        <v>0</v>
      </c>
      <c r="V201" s="221">
        <f>ROUND(E201*U201,2)</f>
        <v>0</v>
      </c>
      <c r="W201" s="221"/>
      <c r="X201" s="221" t="s">
        <v>273</v>
      </c>
      <c r="Y201" s="221" t="s">
        <v>274</v>
      </c>
      <c r="Z201" s="210"/>
      <c r="AA201" s="210"/>
      <c r="AB201" s="210"/>
      <c r="AC201" s="210"/>
      <c r="AD201" s="210"/>
      <c r="AE201" s="210"/>
      <c r="AF201" s="210"/>
      <c r="AG201" s="210" t="s">
        <v>1635</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1" x14ac:dyDescent="0.2">
      <c r="A202" s="241">
        <v>168</v>
      </c>
      <c r="B202" s="242" t="s">
        <v>2505</v>
      </c>
      <c r="C202" s="254" t="s">
        <v>2506</v>
      </c>
      <c r="D202" s="243" t="s">
        <v>2502</v>
      </c>
      <c r="E202" s="244">
        <v>1</v>
      </c>
      <c r="F202" s="245"/>
      <c r="G202" s="246">
        <f>ROUND(E202*F202,2)</f>
        <v>0</v>
      </c>
      <c r="H202" s="245"/>
      <c r="I202" s="246">
        <f>ROUND(E202*H202,2)</f>
        <v>0</v>
      </c>
      <c r="J202" s="245"/>
      <c r="K202" s="246">
        <f>ROUND(E202*J202,2)</f>
        <v>0</v>
      </c>
      <c r="L202" s="246">
        <v>21</v>
      </c>
      <c r="M202" s="246">
        <f>G202*(1+L202/100)</f>
        <v>0</v>
      </c>
      <c r="N202" s="244">
        <v>0</v>
      </c>
      <c r="O202" s="244">
        <f>ROUND(E202*N202,2)</f>
        <v>0</v>
      </c>
      <c r="P202" s="244">
        <v>0</v>
      </c>
      <c r="Q202" s="244">
        <f>ROUND(E202*P202,2)</f>
        <v>0</v>
      </c>
      <c r="R202" s="246"/>
      <c r="S202" s="246" t="s">
        <v>544</v>
      </c>
      <c r="T202" s="247" t="s">
        <v>545</v>
      </c>
      <c r="U202" s="221">
        <v>0</v>
      </c>
      <c r="V202" s="221">
        <f>ROUND(E202*U202,2)</f>
        <v>0</v>
      </c>
      <c r="W202" s="221"/>
      <c r="X202" s="221" t="s">
        <v>273</v>
      </c>
      <c r="Y202" s="221" t="s">
        <v>274</v>
      </c>
      <c r="Z202" s="210"/>
      <c r="AA202" s="210"/>
      <c r="AB202" s="210"/>
      <c r="AC202" s="210"/>
      <c r="AD202" s="210"/>
      <c r="AE202" s="210"/>
      <c r="AF202" s="210"/>
      <c r="AG202" s="210" t="s">
        <v>1635</v>
      </c>
      <c r="AH202" s="210"/>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41">
        <v>169</v>
      </c>
      <c r="B203" s="242" t="s">
        <v>2507</v>
      </c>
      <c r="C203" s="254" t="s">
        <v>2508</v>
      </c>
      <c r="D203" s="243" t="s">
        <v>2502</v>
      </c>
      <c r="E203" s="244">
        <v>1</v>
      </c>
      <c r="F203" s="245"/>
      <c r="G203" s="246">
        <f>ROUND(E203*F203,2)</f>
        <v>0</v>
      </c>
      <c r="H203" s="245"/>
      <c r="I203" s="246">
        <f>ROUND(E203*H203,2)</f>
        <v>0</v>
      </c>
      <c r="J203" s="245"/>
      <c r="K203" s="246">
        <f>ROUND(E203*J203,2)</f>
        <v>0</v>
      </c>
      <c r="L203" s="246">
        <v>21</v>
      </c>
      <c r="M203" s="246">
        <f>G203*(1+L203/100)</f>
        <v>0</v>
      </c>
      <c r="N203" s="244">
        <v>0</v>
      </c>
      <c r="O203" s="244">
        <f>ROUND(E203*N203,2)</f>
        <v>0</v>
      </c>
      <c r="P203" s="244">
        <v>0</v>
      </c>
      <c r="Q203" s="244">
        <f>ROUND(E203*P203,2)</f>
        <v>0</v>
      </c>
      <c r="R203" s="246"/>
      <c r="S203" s="246" t="s">
        <v>544</v>
      </c>
      <c r="T203" s="247" t="s">
        <v>545</v>
      </c>
      <c r="U203" s="221">
        <v>0</v>
      </c>
      <c r="V203" s="221">
        <f>ROUND(E203*U203,2)</f>
        <v>0</v>
      </c>
      <c r="W203" s="221"/>
      <c r="X203" s="221" t="s">
        <v>876</v>
      </c>
      <c r="Y203" s="221" t="s">
        <v>274</v>
      </c>
      <c r="Z203" s="210"/>
      <c r="AA203" s="210"/>
      <c r="AB203" s="210"/>
      <c r="AC203" s="210"/>
      <c r="AD203" s="210"/>
      <c r="AE203" s="210"/>
      <c r="AF203" s="210"/>
      <c r="AG203" s="210" t="s">
        <v>1608</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1" x14ac:dyDescent="0.2">
      <c r="A204" s="241">
        <v>170</v>
      </c>
      <c r="B204" s="242" t="s">
        <v>2121</v>
      </c>
      <c r="C204" s="254" t="s">
        <v>2509</v>
      </c>
      <c r="D204" s="243" t="s">
        <v>2502</v>
      </c>
      <c r="E204" s="244">
        <v>1</v>
      </c>
      <c r="F204" s="245"/>
      <c r="G204" s="246">
        <f>ROUND(E204*F204,2)</f>
        <v>0</v>
      </c>
      <c r="H204" s="245"/>
      <c r="I204" s="246">
        <f>ROUND(E204*H204,2)</f>
        <v>0</v>
      </c>
      <c r="J204" s="245"/>
      <c r="K204" s="246">
        <f>ROUND(E204*J204,2)</f>
        <v>0</v>
      </c>
      <c r="L204" s="246">
        <v>21</v>
      </c>
      <c r="M204" s="246">
        <f>G204*(1+L204/100)</f>
        <v>0</v>
      </c>
      <c r="N204" s="244">
        <v>0</v>
      </c>
      <c r="O204" s="244">
        <f>ROUND(E204*N204,2)</f>
        <v>0</v>
      </c>
      <c r="P204" s="244">
        <v>0</v>
      </c>
      <c r="Q204" s="244">
        <f>ROUND(E204*P204,2)</f>
        <v>0</v>
      </c>
      <c r="R204" s="246"/>
      <c r="S204" s="246" t="s">
        <v>544</v>
      </c>
      <c r="T204" s="247" t="s">
        <v>545</v>
      </c>
      <c r="U204" s="221">
        <v>0</v>
      </c>
      <c r="V204" s="221">
        <f>ROUND(E204*U204,2)</f>
        <v>0</v>
      </c>
      <c r="W204" s="221"/>
      <c r="X204" s="221" t="s">
        <v>273</v>
      </c>
      <c r="Y204" s="221" t="s">
        <v>274</v>
      </c>
      <c r="Z204" s="210"/>
      <c r="AA204" s="210"/>
      <c r="AB204" s="210"/>
      <c r="AC204" s="210"/>
      <c r="AD204" s="210"/>
      <c r="AE204" s="210"/>
      <c r="AF204" s="210"/>
      <c r="AG204" s="210" t="s">
        <v>1635</v>
      </c>
      <c r="AH204" s="210"/>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1" x14ac:dyDescent="0.2">
      <c r="A205" s="241">
        <v>171</v>
      </c>
      <c r="B205" s="242" t="s">
        <v>2510</v>
      </c>
      <c r="C205" s="254" t="s">
        <v>2511</v>
      </c>
      <c r="D205" s="243" t="s">
        <v>2502</v>
      </c>
      <c r="E205" s="244">
        <v>1</v>
      </c>
      <c r="F205" s="245"/>
      <c r="G205" s="246">
        <f>ROUND(E205*F205,2)</f>
        <v>0</v>
      </c>
      <c r="H205" s="245"/>
      <c r="I205" s="246">
        <f>ROUND(E205*H205,2)</f>
        <v>0</v>
      </c>
      <c r="J205" s="245"/>
      <c r="K205" s="246">
        <f>ROUND(E205*J205,2)</f>
        <v>0</v>
      </c>
      <c r="L205" s="246">
        <v>21</v>
      </c>
      <c r="M205" s="246">
        <f>G205*(1+L205/100)</f>
        <v>0</v>
      </c>
      <c r="N205" s="244">
        <v>0</v>
      </c>
      <c r="O205" s="244">
        <f>ROUND(E205*N205,2)</f>
        <v>0</v>
      </c>
      <c r="P205" s="244">
        <v>0</v>
      </c>
      <c r="Q205" s="244">
        <f>ROUND(E205*P205,2)</f>
        <v>0</v>
      </c>
      <c r="R205" s="246"/>
      <c r="S205" s="246" t="s">
        <v>544</v>
      </c>
      <c r="T205" s="247" t="s">
        <v>545</v>
      </c>
      <c r="U205" s="221">
        <v>0</v>
      </c>
      <c r="V205" s="221">
        <f>ROUND(E205*U205,2)</f>
        <v>0</v>
      </c>
      <c r="W205" s="221"/>
      <c r="X205" s="221" t="s">
        <v>2512</v>
      </c>
      <c r="Y205" s="221" t="s">
        <v>274</v>
      </c>
      <c r="Z205" s="210"/>
      <c r="AA205" s="210"/>
      <c r="AB205" s="210"/>
      <c r="AC205" s="210"/>
      <c r="AD205" s="210"/>
      <c r="AE205" s="210"/>
      <c r="AF205" s="210"/>
      <c r="AG205" s="210" t="s">
        <v>2513</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1" x14ac:dyDescent="0.2">
      <c r="A206" s="241">
        <v>172</v>
      </c>
      <c r="B206" s="242" t="s">
        <v>2514</v>
      </c>
      <c r="C206" s="254" t="s">
        <v>2515</v>
      </c>
      <c r="D206" s="243" t="s">
        <v>2502</v>
      </c>
      <c r="E206" s="244">
        <v>1</v>
      </c>
      <c r="F206" s="245"/>
      <c r="G206" s="246">
        <f>ROUND(E206*F206,2)</f>
        <v>0</v>
      </c>
      <c r="H206" s="245"/>
      <c r="I206" s="246">
        <f>ROUND(E206*H206,2)</f>
        <v>0</v>
      </c>
      <c r="J206" s="245"/>
      <c r="K206" s="246">
        <f>ROUND(E206*J206,2)</f>
        <v>0</v>
      </c>
      <c r="L206" s="246">
        <v>21</v>
      </c>
      <c r="M206" s="246">
        <f>G206*(1+L206/100)</f>
        <v>0</v>
      </c>
      <c r="N206" s="244">
        <v>0</v>
      </c>
      <c r="O206" s="244">
        <f>ROUND(E206*N206,2)</f>
        <v>0</v>
      </c>
      <c r="P206" s="244">
        <v>0</v>
      </c>
      <c r="Q206" s="244">
        <f>ROUND(E206*P206,2)</f>
        <v>0</v>
      </c>
      <c r="R206" s="246"/>
      <c r="S206" s="246" t="s">
        <v>544</v>
      </c>
      <c r="T206" s="247" t="s">
        <v>545</v>
      </c>
      <c r="U206" s="221">
        <v>0</v>
      </c>
      <c r="V206" s="221">
        <f>ROUND(E206*U206,2)</f>
        <v>0</v>
      </c>
      <c r="W206" s="221"/>
      <c r="X206" s="221" t="s">
        <v>273</v>
      </c>
      <c r="Y206" s="221" t="s">
        <v>274</v>
      </c>
      <c r="Z206" s="210"/>
      <c r="AA206" s="210"/>
      <c r="AB206" s="210"/>
      <c r="AC206" s="210"/>
      <c r="AD206" s="210"/>
      <c r="AE206" s="210"/>
      <c r="AF206" s="210"/>
      <c r="AG206" s="210" t="s">
        <v>1635</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1" x14ac:dyDescent="0.2">
      <c r="A207" s="241">
        <v>173</v>
      </c>
      <c r="B207" s="242" t="s">
        <v>2516</v>
      </c>
      <c r="C207" s="254" t="s">
        <v>2517</v>
      </c>
      <c r="D207" s="243" t="s">
        <v>2502</v>
      </c>
      <c r="E207" s="244">
        <v>1</v>
      </c>
      <c r="F207" s="245"/>
      <c r="G207" s="246">
        <f>ROUND(E207*F207,2)</f>
        <v>0</v>
      </c>
      <c r="H207" s="245"/>
      <c r="I207" s="246">
        <f>ROUND(E207*H207,2)</f>
        <v>0</v>
      </c>
      <c r="J207" s="245"/>
      <c r="K207" s="246">
        <f>ROUND(E207*J207,2)</f>
        <v>0</v>
      </c>
      <c r="L207" s="246">
        <v>21</v>
      </c>
      <c r="M207" s="246">
        <f>G207*(1+L207/100)</f>
        <v>0</v>
      </c>
      <c r="N207" s="244">
        <v>0</v>
      </c>
      <c r="O207" s="244">
        <f>ROUND(E207*N207,2)</f>
        <v>0</v>
      </c>
      <c r="P207" s="244">
        <v>0</v>
      </c>
      <c r="Q207" s="244">
        <f>ROUND(E207*P207,2)</f>
        <v>0</v>
      </c>
      <c r="R207" s="246"/>
      <c r="S207" s="246" t="s">
        <v>544</v>
      </c>
      <c r="T207" s="247" t="s">
        <v>545</v>
      </c>
      <c r="U207" s="221">
        <v>0</v>
      </c>
      <c r="V207" s="221">
        <f>ROUND(E207*U207,2)</f>
        <v>0</v>
      </c>
      <c r="W207" s="221"/>
      <c r="X207" s="221" t="s">
        <v>876</v>
      </c>
      <c r="Y207" s="221" t="s">
        <v>274</v>
      </c>
      <c r="Z207" s="210"/>
      <c r="AA207" s="210"/>
      <c r="AB207" s="210"/>
      <c r="AC207" s="210"/>
      <c r="AD207" s="210"/>
      <c r="AE207" s="210"/>
      <c r="AF207" s="210"/>
      <c r="AG207" s="210" t="s">
        <v>1608</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1" x14ac:dyDescent="0.2">
      <c r="A208" s="241">
        <v>174</v>
      </c>
      <c r="B208" s="242" t="s">
        <v>2518</v>
      </c>
      <c r="C208" s="254" t="s">
        <v>2519</v>
      </c>
      <c r="D208" s="243" t="s">
        <v>2502</v>
      </c>
      <c r="E208" s="244">
        <v>1</v>
      </c>
      <c r="F208" s="245"/>
      <c r="G208" s="246">
        <f>ROUND(E208*F208,2)</f>
        <v>0</v>
      </c>
      <c r="H208" s="245"/>
      <c r="I208" s="246">
        <f>ROUND(E208*H208,2)</f>
        <v>0</v>
      </c>
      <c r="J208" s="245"/>
      <c r="K208" s="246">
        <f>ROUND(E208*J208,2)</f>
        <v>0</v>
      </c>
      <c r="L208" s="246">
        <v>21</v>
      </c>
      <c r="M208" s="246">
        <f>G208*(1+L208/100)</f>
        <v>0</v>
      </c>
      <c r="N208" s="244">
        <v>0</v>
      </c>
      <c r="O208" s="244">
        <f>ROUND(E208*N208,2)</f>
        <v>0</v>
      </c>
      <c r="P208" s="244">
        <v>0</v>
      </c>
      <c r="Q208" s="244">
        <f>ROUND(E208*P208,2)</f>
        <v>0</v>
      </c>
      <c r="R208" s="246"/>
      <c r="S208" s="246" t="s">
        <v>544</v>
      </c>
      <c r="T208" s="247" t="s">
        <v>545</v>
      </c>
      <c r="U208" s="221">
        <v>0</v>
      </c>
      <c r="V208" s="221">
        <f>ROUND(E208*U208,2)</f>
        <v>0</v>
      </c>
      <c r="W208" s="221"/>
      <c r="X208" s="221" t="s">
        <v>876</v>
      </c>
      <c r="Y208" s="221" t="s">
        <v>274</v>
      </c>
      <c r="Z208" s="210"/>
      <c r="AA208" s="210"/>
      <c r="AB208" s="210"/>
      <c r="AC208" s="210"/>
      <c r="AD208" s="210"/>
      <c r="AE208" s="210"/>
      <c r="AF208" s="210"/>
      <c r="AG208" s="210" t="s">
        <v>1608</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41">
        <v>175</v>
      </c>
      <c r="B209" s="242" t="s">
        <v>2520</v>
      </c>
      <c r="C209" s="254" t="s">
        <v>2521</v>
      </c>
      <c r="D209" s="243" t="s">
        <v>378</v>
      </c>
      <c r="E209" s="244">
        <v>79</v>
      </c>
      <c r="F209" s="245"/>
      <c r="G209" s="246">
        <f>ROUND(E209*F209,2)</f>
        <v>0</v>
      </c>
      <c r="H209" s="245"/>
      <c r="I209" s="246">
        <f>ROUND(E209*H209,2)</f>
        <v>0</v>
      </c>
      <c r="J209" s="245"/>
      <c r="K209" s="246">
        <f>ROUND(E209*J209,2)</f>
        <v>0</v>
      </c>
      <c r="L209" s="246">
        <v>21</v>
      </c>
      <c r="M209" s="246">
        <f>G209*(1+L209/100)</f>
        <v>0</v>
      </c>
      <c r="N209" s="244">
        <v>0</v>
      </c>
      <c r="O209" s="244">
        <f>ROUND(E209*N209,2)</f>
        <v>0</v>
      </c>
      <c r="P209" s="244">
        <v>0</v>
      </c>
      <c r="Q209" s="244">
        <f>ROUND(E209*P209,2)</f>
        <v>0</v>
      </c>
      <c r="R209" s="246"/>
      <c r="S209" s="246" t="s">
        <v>544</v>
      </c>
      <c r="T209" s="247" t="s">
        <v>545</v>
      </c>
      <c r="U209" s="221">
        <v>0</v>
      </c>
      <c r="V209" s="221">
        <f>ROUND(E209*U209,2)</f>
        <v>0</v>
      </c>
      <c r="W209" s="221"/>
      <c r="X209" s="221" t="s">
        <v>273</v>
      </c>
      <c r="Y209" s="221" t="s">
        <v>274</v>
      </c>
      <c r="Z209" s="210"/>
      <c r="AA209" s="210"/>
      <c r="AB209" s="210"/>
      <c r="AC209" s="210"/>
      <c r="AD209" s="210"/>
      <c r="AE209" s="210"/>
      <c r="AF209" s="210"/>
      <c r="AG209" s="210" t="s">
        <v>1635</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1" x14ac:dyDescent="0.2">
      <c r="A210" s="241">
        <v>176</v>
      </c>
      <c r="B210" s="242" t="s">
        <v>2522</v>
      </c>
      <c r="C210" s="254" t="s">
        <v>2523</v>
      </c>
      <c r="D210" s="243" t="s">
        <v>378</v>
      </c>
      <c r="E210" s="244">
        <v>18</v>
      </c>
      <c r="F210" s="245"/>
      <c r="G210" s="246">
        <f>ROUND(E210*F210,2)</f>
        <v>0</v>
      </c>
      <c r="H210" s="245"/>
      <c r="I210" s="246">
        <f>ROUND(E210*H210,2)</f>
        <v>0</v>
      </c>
      <c r="J210" s="245"/>
      <c r="K210" s="246">
        <f>ROUND(E210*J210,2)</f>
        <v>0</v>
      </c>
      <c r="L210" s="246">
        <v>21</v>
      </c>
      <c r="M210" s="246">
        <f>G210*(1+L210/100)</f>
        <v>0</v>
      </c>
      <c r="N210" s="244">
        <v>0</v>
      </c>
      <c r="O210" s="244">
        <f>ROUND(E210*N210,2)</f>
        <v>0</v>
      </c>
      <c r="P210" s="244">
        <v>0</v>
      </c>
      <c r="Q210" s="244">
        <f>ROUND(E210*P210,2)</f>
        <v>0</v>
      </c>
      <c r="R210" s="246"/>
      <c r="S210" s="246" t="s">
        <v>544</v>
      </c>
      <c r="T210" s="247" t="s">
        <v>545</v>
      </c>
      <c r="U210" s="221">
        <v>0</v>
      </c>
      <c r="V210" s="221">
        <f>ROUND(E210*U210,2)</f>
        <v>0</v>
      </c>
      <c r="W210" s="221"/>
      <c r="X210" s="221" t="s">
        <v>273</v>
      </c>
      <c r="Y210" s="221" t="s">
        <v>274</v>
      </c>
      <c r="Z210" s="210"/>
      <c r="AA210" s="210"/>
      <c r="AB210" s="210"/>
      <c r="AC210" s="210"/>
      <c r="AD210" s="210"/>
      <c r="AE210" s="210"/>
      <c r="AF210" s="210"/>
      <c r="AG210" s="210" t="s">
        <v>1635</v>
      </c>
      <c r="AH210" s="210"/>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1" x14ac:dyDescent="0.2">
      <c r="A211" s="241">
        <v>177</v>
      </c>
      <c r="B211" s="242" t="s">
        <v>156</v>
      </c>
      <c r="C211" s="254" t="s">
        <v>2524</v>
      </c>
      <c r="D211" s="243" t="s">
        <v>378</v>
      </c>
      <c r="E211" s="244">
        <v>4</v>
      </c>
      <c r="F211" s="245"/>
      <c r="G211" s="246">
        <f>ROUND(E211*F211,2)</f>
        <v>0</v>
      </c>
      <c r="H211" s="245"/>
      <c r="I211" s="246">
        <f>ROUND(E211*H211,2)</f>
        <v>0</v>
      </c>
      <c r="J211" s="245"/>
      <c r="K211" s="246">
        <f>ROUND(E211*J211,2)</f>
        <v>0</v>
      </c>
      <c r="L211" s="246">
        <v>21</v>
      </c>
      <c r="M211" s="246">
        <f>G211*(1+L211/100)</f>
        <v>0</v>
      </c>
      <c r="N211" s="244">
        <v>0</v>
      </c>
      <c r="O211" s="244">
        <f>ROUND(E211*N211,2)</f>
        <v>0</v>
      </c>
      <c r="P211" s="244">
        <v>0</v>
      </c>
      <c r="Q211" s="244">
        <f>ROUND(E211*P211,2)</f>
        <v>0</v>
      </c>
      <c r="R211" s="246"/>
      <c r="S211" s="246" t="s">
        <v>544</v>
      </c>
      <c r="T211" s="247" t="s">
        <v>545</v>
      </c>
      <c r="U211" s="221">
        <v>0</v>
      </c>
      <c r="V211" s="221">
        <f>ROUND(E211*U211,2)</f>
        <v>0</v>
      </c>
      <c r="W211" s="221"/>
      <c r="X211" s="221" t="s">
        <v>273</v>
      </c>
      <c r="Y211" s="221" t="s">
        <v>274</v>
      </c>
      <c r="Z211" s="210"/>
      <c r="AA211" s="210"/>
      <c r="AB211" s="210"/>
      <c r="AC211" s="210"/>
      <c r="AD211" s="210"/>
      <c r="AE211" s="210"/>
      <c r="AF211" s="210"/>
      <c r="AG211" s="210" t="s">
        <v>1635</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1" x14ac:dyDescent="0.2">
      <c r="A212" s="241">
        <v>178</v>
      </c>
      <c r="B212" s="242" t="s">
        <v>158</v>
      </c>
      <c r="C212" s="254" t="s">
        <v>2525</v>
      </c>
      <c r="D212" s="243" t="s">
        <v>378</v>
      </c>
      <c r="E212" s="244">
        <v>94</v>
      </c>
      <c r="F212" s="245"/>
      <c r="G212" s="246">
        <f>ROUND(E212*F212,2)</f>
        <v>0</v>
      </c>
      <c r="H212" s="245"/>
      <c r="I212" s="246">
        <f>ROUND(E212*H212,2)</f>
        <v>0</v>
      </c>
      <c r="J212" s="245"/>
      <c r="K212" s="246">
        <f>ROUND(E212*J212,2)</f>
        <v>0</v>
      </c>
      <c r="L212" s="246">
        <v>21</v>
      </c>
      <c r="M212" s="246">
        <f>G212*(1+L212/100)</f>
        <v>0</v>
      </c>
      <c r="N212" s="244">
        <v>0</v>
      </c>
      <c r="O212" s="244">
        <f>ROUND(E212*N212,2)</f>
        <v>0</v>
      </c>
      <c r="P212" s="244">
        <v>0</v>
      </c>
      <c r="Q212" s="244">
        <f>ROUND(E212*P212,2)</f>
        <v>0</v>
      </c>
      <c r="R212" s="246"/>
      <c r="S212" s="246" t="s">
        <v>544</v>
      </c>
      <c r="T212" s="247" t="s">
        <v>545</v>
      </c>
      <c r="U212" s="221">
        <v>0</v>
      </c>
      <c r="V212" s="221">
        <f>ROUND(E212*U212,2)</f>
        <v>0</v>
      </c>
      <c r="W212" s="221"/>
      <c r="X212" s="221" t="s">
        <v>273</v>
      </c>
      <c r="Y212" s="221" t="s">
        <v>274</v>
      </c>
      <c r="Z212" s="210"/>
      <c r="AA212" s="210"/>
      <c r="AB212" s="210"/>
      <c r="AC212" s="210"/>
      <c r="AD212" s="210"/>
      <c r="AE212" s="210"/>
      <c r="AF212" s="210"/>
      <c r="AG212" s="210" t="s">
        <v>1635</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1" x14ac:dyDescent="0.2">
      <c r="A213" s="241">
        <v>179</v>
      </c>
      <c r="B213" s="242" t="s">
        <v>160</v>
      </c>
      <c r="C213" s="254" t="s">
        <v>2526</v>
      </c>
      <c r="D213" s="243" t="s">
        <v>378</v>
      </c>
      <c r="E213" s="244">
        <v>41</v>
      </c>
      <c r="F213" s="245"/>
      <c r="G213" s="246">
        <f>ROUND(E213*F213,2)</f>
        <v>0</v>
      </c>
      <c r="H213" s="245"/>
      <c r="I213" s="246">
        <f>ROUND(E213*H213,2)</f>
        <v>0</v>
      </c>
      <c r="J213" s="245"/>
      <c r="K213" s="246">
        <f>ROUND(E213*J213,2)</f>
        <v>0</v>
      </c>
      <c r="L213" s="246">
        <v>21</v>
      </c>
      <c r="M213" s="246">
        <f>G213*(1+L213/100)</f>
        <v>0</v>
      </c>
      <c r="N213" s="244">
        <v>0</v>
      </c>
      <c r="O213" s="244">
        <f>ROUND(E213*N213,2)</f>
        <v>0</v>
      </c>
      <c r="P213" s="244">
        <v>0</v>
      </c>
      <c r="Q213" s="244">
        <f>ROUND(E213*P213,2)</f>
        <v>0</v>
      </c>
      <c r="R213" s="246"/>
      <c r="S213" s="246" t="s">
        <v>544</v>
      </c>
      <c r="T213" s="247" t="s">
        <v>545</v>
      </c>
      <c r="U213" s="221">
        <v>0</v>
      </c>
      <c r="V213" s="221">
        <f>ROUND(E213*U213,2)</f>
        <v>0</v>
      </c>
      <c r="W213" s="221"/>
      <c r="X213" s="221" t="s">
        <v>273</v>
      </c>
      <c r="Y213" s="221" t="s">
        <v>274</v>
      </c>
      <c r="Z213" s="210"/>
      <c r="AA213" s="210"/>
      <c r="AB213" s="210"/>
      <c r="AC213" s="210"/>
      <c r="AD213" s="210"/>
      <c r="AE213" s="210"/>
      <c r="AF213" s="210"/>
      <c r="AG213" s="210" t="s">
        <v>1635</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41">
        <v>180</v>
      </c>
      <c r="B214" s="242" t="s">
        <v>162</v>
      </c>
      <c r="C214" s="254" t="s">
        <v>2527</v>
      </c>
      <c r="D214" s="243" t="s">
        <v>378</v>
      </c>
      <c r="E214" s="244">
        <v>4</v>
      </c>
      <c r="F214" s="245"/>
      <c r="G214" s="246">
        <f>ROUND(E214*F214,2)</f>
        <v>0</v>
      </c>
      <c r="H214" s="245"/>
      <c r="I214" s="246">
        <f>ROUND(E214*H214,2)</f>
        <v>0</v>
      </c>
      <c r="J214" s="245"/>
      <c r="K214" s="246">
        <f>ROUND(E214*J214,2)</f>
        <v>0</v>
      </c>
      <c r="L214" s="246">
        <v>21</v>
      </c>
      <c r="M214" s="246">
        <f>G214*(1+L214/100)</f>
        <v>0</v>
      </c>
      <c r="N214" s="244">
        <v>0</v>
      </c>
      <c r="O214" s="244">
        <f>ROUND(E214*N214,2)</f>
        <v>0</v>
      </c>
      <c r="P214" s="244">
        <v>0</v>
      </c>
      <c r="Q214" s="244">
        <f>ROUND(E214*P214,2)</f>
        <v>0</v>
      </c>
      <c r="R214" s="246"/>
      <c r="S214" s="246" t="s">
        <v>544</v>
      </c>
      <c r="T214" s="247" t="s">
        <v>545</v>
      </c>
      <c r="U214" s="221">
        <v>0</v>
      </c>
      <c r="V214" s="221">
        <f>ROUND(E214*U214,2)</f>
        <v>0</v>
      </c>
      <c r="W214" s="221"/>
      <c r="X214" s="221" t="s">
        <v>273</v>
      </c>
      <c r="Y214" s="221" t="s">
        <v>274</v>
      </c>
      <c r="Z214" s="210"/>
      <c r="AA214" s="210"/>
      <c r="AB214" s="210"/>
      <c r="AC214" s="210"/>
      <c r="AD214" s="210"/>
      <c r="AE214" s="210"/>
      <c r="AF214" s="210"/>
      <c r="AG214" s="210" t="s">
        <v>1635</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1" x14ac:dyDescent="0.2">
      <c r="A215" s="241">
        <v>181</v>
      </c>
      <c r="B215" s="242" t="s">
        <v>2528</v>
      </c>
      <c r="C215" s="254" t="s">
        <v>2529</v>
      </c>
      <c r="D215" s="243" t="s">
        <v>374</v>
      </c>
      <c r="E215" s="244">
        <v>170</v>
      </c>
      <c r="F215" s="245"/>
      <c r="G215" s="246">
        <f>ROUND(E215*F215,2)</f>
        <v>0</v>
      </c>
      <c r="H215" s="245"/>
      <c r="I215" s="246">
        <f>ROUND(E215*H215,2)</f>
        <v>0</v>
      </c>
      <c r="J215" s="245"/>
      <c r="K215" s="246">
        <f>ROUND(E215*J215,2)</f>
        <v>0</v>
      </c>
      <c r="L215" s="246">
        <v>21</v>
      </c>
      <c r="M215" s="246">
        <f>G215*(1+L215/100)</f>
        <v>0</v>
      </c>
      <c r="N215" s="244">
        <v>0</v>
      </c>
      <c r="O215" s="244">
        <f>ROUND(E215*N215,2)</f>
        <v>0</v>
      </c>
      <c r="P215" s="244">
        <v>0</v>
      </c>
      <c r="Q215" s="244">
        <f>ROUND(E215*P215,2)</f>
        <v>0</v>
      </c>
      <c r="R215" s="246"/>
      <c r="S215" s="246" t="s">
        <v>544</v>
      </c>
      <c r="T215" s="247" t="s">
        <v>545</v>
      </c>
      <c r="U215" s="221">
        <v>0</v>
      </c>
      <c r="V215" s="221">
        <f>ROUND(E215*U215,2)</f>
        <v>0</v>
      </c>
      <c r="W215" s="221"/>
      <c r="X215" s="221" t="s">
        <v>273</v>
      </c>
      <c r="Y215" s="221" t="s">
        <v>274</v>
      </c>
      <c r="Z215" s="210"/>
      <c r="AA215" s="210"/>
      <c r="AB215" s="210"/>
      <c r="AC215" s="210"/>
      <c r="AD215" s="210"/>
      <c r="AE215" s="210"/>
      <c r="AF215" s="210"/>
      <c r="AG215" s="210" t="s">
        <v>1635</v>
      </c>
      <c r="AH215" s="210"/>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1" x14ac:dyDescent="0.2">
      <c r="A216" s="241">
        <v>182</v>
      </c>
      <c r="B216" s="242" t="s">
        <v>2530</v>
      </c>
      <c r="C216" s="254" t="s">
        <v>2531</v>
      </c>
      <c r="D216" s="243" t="s">
        <v>374</v>
      </c>
      <c r="E216" s="244">
        <v>2280</v>
      </c>
      <c r="F216" s="245"/>
      <c r="G216" s="246">
        <f>ROUND(E216*F216,2)</f>
        <v>0</v>
      </c>
      <c r="H216" s="245"/>
      <c r="I216" s="246">
        <f>ROUND(E216*H216,2)</f>
        <v>0</v>
      </c>
      <c r="J216" s="245"/>
      <c r="K216" s="246">
        <f>ROUND(E216*J216,2)</f>
        <v>0</v>
      </c>
      <c r="L216" s="246">
        <v>21</v>
      </c>
      <c r="M216" s="246">
        <f>G216*(1+L216/100)</f>
        <v>0</v>
      </c>
      <c r="N216" s="244">
        <v>0</v>
      </c>
      <c r="O216" s="244">
        <f>ROUND(E216*N216,2)</f>
        <v>0</v>
      </c>
      <c r="P216" s="244">
        <v>0</v>
      </c>
      <c r="Q216" s="244">
        <f>ROUND(E216*P216,2)</f>
        <v>0</v>
      </c>
      <c r="R216" s="246"/>
      <c r="S216" s="246" t="s">
        <v>544</v>
      </c>
      <c r="T216" s="247" t="s">
        <v>545</v>
      </c>
      <c r="U216" s="221">
        <v>0</v>
      </c>
      <c r="V216" s="221">
        <f>ROUND(E216*U216,2)</f>
        <v>0</v>
      </c>
      <c r="W216" s="221"/>
      <c r="X216" s="221" t="s">
        <v>273</v>
      </c>
      <c r="Y216" s="221" t="s">
        <v>274</v>
      </c>
      <c r="Z216" s="210"/>
      <c r="AA216" s="210"/>
      <c r="AB216" s="210"/>
      <c r="AC216" s="210"/>
      <c r="AD216" s="210"/>
      <c r="AE216" s="210"/>
      <c r="AF216" s="210"/>
      <c r="AG216" s="210" t="s">
        <v>1635</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1" x14ac:dyDescent="0.2">
      <c r="A217" s="241">
        <v>183</v>
      </c>
      <c r="B217" s="242" t="s">
        <v>2532</v>
      </c>
      <c r="C217" s="254" t="s">
        <v>2533</v>
      </c>
      <c r="D217" s="243" t="s">
        <v>378</v>
      </c>
      <c r="E217" s="244">
        <v>4</v>
      </c>
      <c r="F217" s="245"/>
      <c r="G217" s="246">
        <f>ROUND(E217*F217,2)</f>
        <v>0</v>
      </c>
      <c r="H217" s="245"/>
      <c r="I217" s="246">
        <f>ROUND(E217*H217,2)</f>
        <v>0</v>
      </c>
      <c r="J217" s="245"/>
      <c r="K217" s="246">
        <f>ROUND(E217*J217,2)</f>
        <v>0</v>
      </c>
      <c r="L217" s="246">
        <v>21</v>
      </c>
      <c r="M217" s="246">
        <f>G217*(1+L217/100)</f>
        <v>0</v>
      </c>
      <c r="N217" s="244">
        <v>0</v>
      </c>
      <c r="O217" s="244">
        <f>ROUND(E217*N217,2)</f>
        <v>0</v>
      </c>
      <c r="P217" s="244">
        <v>0</v>
      </c>
      <c r="Q217" s="244">
        <f>ROUND(E217*P217,2)</f>
        <v>0</v>
      </c>
      <c r="R217" s="246"/>
      <c r="S217" s="246" t="s">
        <v>544</v>
      </c>
      <c r="T217" s="247" t="s">
        <v>545</v>
      </c>
      <c r="U217" s="221">
        <v>0</v>
      </c>
      <c r="V217" s="221">
        <f>ROUND(E217*U217,2)</f>
        <v>0</v>
      </c>
      <c r="W217" s="221"/>
      <c r="X217" s="221" t="s">
        <v>273</v>
      </c>
      <c r="Y217" s="221" t="s">
        <v>274</v>
      </c>
      <c r="Z217" s="210"/>
      <c r="AA217" s="210"/>
      <c r="AB217" s="210"/>
      <c r="AC217" s="210"/>
      <c r="AD217" s="210"/>
      <c r="AE217" s="210"/>
      <c r="AF217" s="210"/>
      <c r="AG217" s="210" t="s">
        <v>1635</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1" x14ac:dyDescent="0.2">
      <c r="A218" s="241">
        <v>184</v>
      </c>
      <c r="B218" s="242" t="s">
        <v>2534</v>
      </c>
      <c r="C218" s="254" t="s">
        <v>2535</v>
      </c>
      <c r="D218" s="243" t="s">
        <v>378</v>
      </c>
      <c r="E218" s="244">
        <v>4</v>
      </c>
      <c r="F218" s="245"/>
      <c r="G218" s="246">
        <f>ROUND(E218*F218,2)</f>
        <v>0</v>
      </c>
      <c r="H218" s="245"/>
      <c r="I218" s="246">
        <f>ROUND(E218*H218,2)</f>
        <v>0</v>
      </c>
      <c r="J218" s="245"/>
      <c r="K218" s="246">
        <f>ROUND(E218*J218,2)</f>
        <v>0</v>
      </c>
      <c r="L218" s="246">
        <v>21</v>
      </c>
      <c r="M218" s="246">
        <f>G218*(1+L218/100)</f>
        <v>0</v>
      </c>
      <c r="N218" s="244">
        <v>0</v>
      </c>
      <c r="O218" s="244">
        <f>ROUND(E218*N218,2)</f>
        <v>0</v>
      </c>
      <c r="P218" s="244">
        <v>0</v>
      </c>
      <c r="Q218" s="244">
        <f>ROUND(E218*P218,2)</f>
        <v>0</v>
      </c>
      <c r="R218" s="246"/>
      <c r="S218" s="246" t="s">
        <v>544</v>
      </c>
      <c r="T218" s="247" t="s">
        <v>545</v>
      </c>
      <c r="U218" s="221">
        <v>0</v>
      </c>
      <c r="V218" s="221">
        <f>ROUND(E218*U218,2)</f>
        <v>0</v>
      </c>
      <c r="W218" s="221"/>
      <c r="X218" s="221" t="s">
        <v>273</v>
      </c>
      <c r="Y218" s="221" t="s">
        <v>274</v>
      </c>
      <c r="Z218" s="210"/>
      <c r="AA218" s="210"/>
      <c r="AB218" s="210"/>
      <c r="AC218" s="210"/>
      <c r="AD218" s="210"/>
      <c r="AE218" s="210"/>
      <c r="AF218" s="210"/>
      <c r="AG218" s="210" t="s">
        <v>1635</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1" x14ac:dyDescent="0.2">
      <c r="A219" s="241">
        <v>185</v>
      </c>
      <c r="B219" s="242" t="s">
        <v>2536</v>
      </c>
      <c r="C219" s="254" t="s">
        <v>2537</v>
      </c>
      <c r="D219" s="243" t="s">
        <v>378</v>
      </c>
      <c r="E219" s="244">
        <v>32</v>
      </c>
      <c r="F219" s="245"/>
      <c r="G219" s="246">
        <f>ROUND(E219*F219,2)</f>
        <v>0</v>
      </c>
      <c r="H219" s="245"/>
      <c r="I219" s="246">
        <f>ROUND(E219*H219,2)</f>
        <v>0</v>
      </c>
      <c r="J219" s="245"/>
      <c r="K219" s="246">
        <f>ROUND(E219*J219,2)</f>
        <v>0</v>
      </c>
      <c r="L219" s="246">
        <v>21</v>
      </c>
      <c r="M219" s="246">
        <f>G219*(1+L219/100)</f>
        <v>0</v>
      </c>
      <c r="N219" s="244">
        <v>0</v>
      </c>
      <c r="O219" s="244">
        <f>ROUND(E219*N219,2)</f>
        <v>0</v>
      </c>
      <c r="P219" s="244">
        <v>0</v>
      </c>
      <c r="Q219" s="244">
        <f>ROUND(E219*P219,2)</f>
        <v>0</v>
      </c>
      <c r="R219" s="246"/>
      <c r="S219" s="246" t="s">
        <v>544</v>
      </c>
      <c r="T219" s="247" t="s">
        <v>545</v>
      </c>
      <c r="U219" s="221">
        <v>0</v>
      </c>
      <c r="V219" s="221">
        <f>ROUND(E219*U219,2)</f>
        <v>0</v>
      </c>
      <c r="W219" s="221"/>
      <c r="X219" s="221" t="s">
        <v>876</v>
      </c>
      <c r="Y219" s="221" t="s">
        <v>274</v>
      </c>
      <c r="Z219" s="210"/>
      <c r="AA219" s="210"/>
      <c r="AB219" s="210"/>
      <c r="AC219" s="210"/>
      <c r="AD219" s="210"/>
      <c r="AE219" s="210"/>
      <c r="AF219" s="210"/>
      <c r="AG219" s="210" t="s">
        <v>1608</v>
      </c>
      <c r="AH219" s="210"/>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1" x14ac:dyDescent="0.2">
      <c r="A220" s="241">
        <v>186</v>
      </c>
      <c r="B220" s="242" t="s">
        <v>2538</v>
      </c>
      <c r="C220" s="254" t="s">
        <v>2539</v>
      </c>
      <c r="D220" s="243" t="s">
        <v>378</v>
      </c>
      <c r="E220" s="244">
        <v>250</v>
      </c>
      <c r="F220" s="245"/>
      <c r="G220" s="246">
        <f>ROUND(E220*F220,2)</f>
        <v>0</v>
      </c>
      <c r="H220" s="245"/>
      <c r="I220" s="246">
        <f>ROUND(E220*H220,2)</f>
        <v>0</v>
      </c>
      <c r="J220" s="245"/>
      <c r="K220" s="246">
        <f>ROUND(E220*J220,2)</f>
        <v>0</v>
      </c>
      <c r="L220" s="246">
        <v>21</v>
      </c>
      <c r="M220" s="246">
        <f>G220*(1+L220/100)</f>
        <v>0</v>
      </c>
      <c r="N220" s="244">
        <v>0</v>
      </c>
      <c r="O220" s="244">
        <f>ROUND(E220*N220,2)</f>
        <v>0</v>
      </c>
      <c r="P220" s="244">
        <v>0</v>
      </c>
      <c r="Q220" s="244">
        <f>ROUND(E220*P220,2)</f>
        <v>0</v>
      </c>
      <c r="R220" s="246"/>
      <c r="S220" s="246" t="s">
        <v>544</v>
      </c>
      <c r="T220" s="247" t="s">
        <v>545</v>
      </c>
      <c r="U220" s="221">
        <v>0</v>
      </c>
      <c r="V220" s="221">
        <f>ROUND(E220*U220,2)</f>
        <v>0</v>
      </c>
      <c r="W220" s="221"/>
      <c r="X220" s="221" t="s">
        <v>273</v>
      </c>
      <c r="Y220" s="221" t="s">
        <v>274</v>
      </c>
      <c r="Z220" s="210"/>
      <c r="AA220" s="210"/>
      <c r="AB220" s="210"/>
      <c r="AC220" s="210"/>
      <c r="AD220" s="210"/>
      <c r="AE220" s="210"/>
      <c r="AF220" s="210"/>
      <c r="AG220" s="210" t="s">
        <v>1635</v>
      </c>
      <c r="AH220" s="210"/>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1" x14ac:dyDescent="0.2">
      <c r="A221" s="241">
        <v>187</v>
      </c>
      <c r="B221" s="242" t="s">
        <v>2540</v>
      </c>
      <c r="C221" s="254" t="s">
        <v>2541</v>
      </c>
      <c r="D221" s="243" t="s">
        <v>378</v>
      </c>
      <c r="E221" s="244">
        <v>120</v>
      </c>
      <c r="F221" s="245"/>
      <c r="G221" s="246">
        <f>ROUND(E221*F221,2)</f>
        <v>0</v>
      </c>
      <c r="H221" s="245"/>
      <c r="I221" s="246">
        <f>ROUND(E221*H221,2)</f>
        <v>0</v>
      </c>
      <c r="J221" s="245"/>
      <c r="K221" s="246">
        <f>ROUND(E221*J221,2)</f>
        <v>0</v>
      </c>
      <c r="L221" s="246">
        <v>21</v>
      </c>
      <c r="M221" s="246">
        <f>G221*(1+L221/100)</f>
        <v>0</v>
      </c>
      <c r="N221" s="244">
        <v>0</v>
      </c>
      <c r="O221" s="244">
        <f>ROUND(E221*N221,2)</f>
        <v>0</v>
      </c>
      <c r="P221" s="244">
        <v>0</v>
      </c>
      <c r="Q221" s="244">
        <f>ROUND(E221*P221,2)</f>
        <v>0</v>
      </c>
      <c r="R221" s="246"/>
      <c r="S221" s="246" t="s">
        <v>544</v>
      </c>
      <c r="T221" s="247" t="s">
        <v>545</v>
      </c>
      <c r="U221" s="221">
        <v>0</v>
      </c>
      <c r="V221" s="221">
        <f>ROUND(E221*U221,2)</f>
        <v>0</v>
      </c>
      <c r="W221" s="221"/>
      <c r="X221" s="221" t="s">
        <v>876</v>
      </c>
      <c r="Y221" s="221" t="s">
        <v>274</v>
      </c>
      <c r="Z221" s="210"/>
      <c r="AA221" s="210"/>
      <c r="AB221" s="210"/>
      <c r="AC221" s="210"/>
      <c r="AD221" s="210"/>
      <c r="AE221" s="210"/>
      <c r="AF221" s="210"/>
      <c r="AG221" s="210" t="s">
        <v>1608</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1" x14ac:dyDescent="0.2">
      <c r="A222" s="241">
        <v>188</v>
      </c>
      <c r="B222" s="242" t="s">
        <v>2542</v>
      </c>
      <c r="C222" s="254" t="s">
        <v>2543</v>
      </c>
      <c r="D222" s="243" t="s">
        <v>378</v>
      </c>
      <c r="E222" s="244">
        <v>1</v>
      </c>
      <c r="F222" s="245"/>
      <c r="G222" s="246">
        <f>ROUND(E222*F222,2)</f>
        <v>0</v>
      </c>
      <c r="H222" s="245"/>
      <c r="I222" s="246">
        <f>ROUND(E222*H222,2)</f>
        <v>0</v>
      </c>
      <c r="J222" s="245"/>
      <c r="K222" s="246">
        <f>ROUND(E222*J222,2)</f>
        <v>0</v>
      </c>
      <c r="L222" s="246">
        <v>21</v>
      </c>
      <c r="M222" s="246">
        <f>G222*(1+L222/100)</f>
        <v>0</v>
      </c>
      <c r="N222" s="244">
        <v>0</v>
      </c>
      <c r="O222" s="244">
        <f>ROUND(E222*N222,2)</f>
        <v>0</v>
      </c>
      <c r="P222" s="244">
        <v>0</v>
      </c>
      <c r="Q222" s="244">
        <f>ROUND(E222*P222,2)</f>
        <v>0</v>
      </c>
      <c r="R222" s="246"/>
      <c r="S222" s="246" t="s">
        <v>544</v>
      </c>
      <c r="T222" s="247" t="s">
        <v>545</v>
      </c>
      <c r="U222" s="221">
        <v>0</v>
      </c>
      <c r="V222" s="221">
        <f>ROUND(E222*U222,2)</f>
        <v>0</v>
      </c>
      <c r="W222" s="221"/>
      <c r="X222" s="221" t="s">
        <v>876</v>
      </c>
      <c r="Y222" s="221" t="s">
        <v>274</v>
      </c>
      <c r="Z222" s="210"/>
      <c r="AA222" s="210"/>
      <c r="AB222" s="210"/>
      <c r="AC222" s="210"/>
      <c r="AD222" s="210"/>
      <c r="AE222" s="210"/>
      <c r="AF222" s="210"/>
      <c r="AG222" s="210" t="s">
        <v>1608</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1" x14ac:dyDescent="0.2">
      <c r="A223" s="241">
        <v>189</v>
      </c>
      <c r="B223" s="242" t="s">
        <v>2544</v>
      </c>
      <c r="C223" s="254" t="s">
        <v>2545</v>
      </c>
      <c r="D223" s="243" t="s">
        <v>378</v>
      </c>
      <c r="E223" s="244">
        <v>40</v>
      </c>
      <c r="F223" s="245"/>
      <c r="G223" s="246">
        <f>ROUND(E223*F223,2)</f>
        <v>0</v>
      </c>
      <c r="H223" s="245"/>
      <c r="I223" s="246">
        <f>ROUND(E223*H223,2)</f>
        <v>0</v>
      </c>
      <c r="J223" s="245"/>
      <c r="K223" s="246">
        <f>ROUND(E223*J223,2)</f>
        <v>0</v>
      </c>
      <c r="L223" s="246">
        <v>21</v>
      </c>
      <c r="M223" s="246">
        <f>G223*(1+L223/100)</f>
        <v>0</v>
      </c>
      <c r="N223" s="244">
        <v>0</v>
      </c>
      <c r="O223" s="244">
        <f>ROUND(E223*N223,2)</f>
        <v>0</v>
      </c>
      <c r="P223" s="244">
        <v>0</v>
      </c>
      <c r="Q223" s="244">
        <f>ROUND(E223*P223,2)</f>
        <v>0</v>
      </c>
      <c r="R223" s="246"/>
      <c r="S223" s="246" t="s">
        <v>544</v>
      </c>
      <c r="T223" s="247" t="s">
        <v>545</v>
      </c>
      <c r="U223" s="221">
        <v>0</v>
      </c>
      <c r="V223" s="221">
        <f>ROUND(E223*U223,2)</f>
        <v>0</v>
      </c>
      <c r="W223" s="221"/>
      <c r="X223" s="221" t="s">
        <v>273</v>
      </c>
      <c r="Y223" s="221" t="s">
        <v>274</v>
      </c>
      <c r="Z223" s="210"/>
      <c r="AA223" s="210"/>
      <c r="AB223" s="210"/>
      <c r="AC223" s="210"/>
      <c r="AD223" s="210"/>
      <c r="AE223" s="210"/>
      <c r="AF223" s="210"/>
      <c r="AG223" s="210" t="s">
        <v>1635</v>
      </c>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1" x14ac:dyDescent="0.2">
      <c r="A224" s="241">
        <v>190</v>
      </c>
      <c r="B224" s="242" t="s">
        <v>2546</v>
      </c>
      <c r="C224" s="254" t="s">
        <v>2547</v>
      </c>
      <c r="D224" s="243" t="s">
        <v>374</v>
      </c>
      <c r="E224" s="244">
        <v>69</v>
      </c>
      <c r="F224" s="245"/>
      <c r="G224" s="246">
        <f>ROUND(E224*F224,2)</f>
        <v>0</v>
      </c>
      <c r="H224" s="245"/>
      <c r="I224" s="246">
        <f>ROUND(E224*H224,2)</f>
        <v>0</v>
      </c>
      <c r="J224" s="245"/>
      <c r="K224" s="246">
        <f>ROUND(E224*J224,2)</f>
        <v>0</v>
      </c>
      <c r="L224" s="246">
        <v>21</v>
      </c>
      <c r="M224" s="246">
        <f>G224*(1+L224/100)</f>
        <v>0</v>
      </c>
      <c r="N224" s="244">
        <v>0</v>
      </c>
      <c r="O224" s="244">
        <f>ROUND(E224*N224,2)</f>
        <v>0</v>
      </c>
      <c r="P224" s="244">
        <v>0</v>
      </c>
      <c r="Q224" s="244">
        <f>ROUND(E224*P224,2)</f>
        <v>0</v>
      </c>
      <c r="R224" s="246"/>
      <c r="S224" s="246" t="s">
        <v>544</v>
      </c>
      <c r="T224" s="247" t="s">
        <v>545</v>
      </c>
      <c r="U224" s="221">
        <v>0</v>
      </c>
      <c r="V224" s="221">
        <f>ROUND(E224*U224,2)</f>
        <v>0</v>
      </c>
      <c r="W224" s="221"/>
      <c r="X224" s="221" t="s">
        <v>273</v>
      </c>
      <c r="Y224" s="221" t="s">
        <v>274</v>
      </c>
      <c r="Z224" s="210"/>
      <c r="AA224" s="210"/>
      <c r="AB224" s="210"/>
      <c r="AC224" s="210"/>
      <c r="AD224" s="210"/>
      <c r="AE224" s="210"/>
      <c r="AF224" s="210"/>
      <c r="AG224" s="210" t="s">
        <v>1635</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1" x14ac:dyDescent="0.2">
      <c r="A225" s="241">
        <v>191</v>
      </c>
      <c r="B225" s="242" t="s">
        <v>2548</v>
      </c>
      <c r="C225" s="254" t="s">
        <v>2549</v>
      </c>
      <c r="D225" s="243" t="s">
        <v>374</v>
      </c>
      <c r="E225" s="244">
        <v>30</v>
      </c>
      <c r="F225" s="245"/>
      <c r="G225" s="246">
        <f>ROUND(E225*F225,2)</f>
        <v>0</v>
      </c>
      <c r="H225" s="245"/>
      <c r="I225" s="246">
        <f>ROUND(E225*H225,2)</f>
        <v>0</v>
      </c>
      <c r="J225" s="245"/>
      <c r="K225" s="246">
        <f>ROUND(E225*J225,2)</f>
        <v>0</v>
      </c>
      <c r="L225" s="246">
        <v>21</v>
      </c>
      <c r="M225" s="246">
        <f>G225*(1+L225/100)</f>
        <v>0</v>
      </c>
      <c r="N225" s="244">
        <v>0</v>
      </c>
      <c r="O225" s="244">
        <f>ROUND(E225*N225,2)</f>
        <v>0</v>
      </c>
      <c r="P225" s="244">
        <v>0</v>
      </c>
      <c r="Q225" s="244">
        <f>ROUND(E225*P225,2)</f>
        <v>0</v>
      </c>
      <c r="R225" s="246"/>
      <c r="S225" s="246" t="s">
        <v>544</v>
      </c>
      <c r="T225" s="247" t="s">
        <v>545</v>
      </c>
      <c r="U225" s="221">
        <v>0</v>
      </c>
      <c r="V225" s="221">
        <f>ROUND(E225*U225,2)</f>
        <v>0</v>
      </c>
      <c r="W225" s="221"/>
      <c r="X225" s="221" t="s">
        <v>273</v>
      </c>
      <c r="Y225" s="221" t="s">
        <v>274</v>
      </c>
      <c r="Z225" s="210"/>
      <c r="AA225" s="210"/>
      <c r="AB225" s="210"/>
      <c r="AC225" s="210"/>
      <c r="AD225" s="210"/>
      <c r="AE225" s="210"/>
      <c r="AF225" s="210"/>
      <c r="AG225" s="210" t="s">
        <v>1635</v>
      </c>
      <c r="AH225" s="210"/>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1" x14ac:dyDescent="0.2">
      <c r="A226" s="241">
        <v>192</v>
      </c>
      <c r="B226" s="242" t="s">
        <v>2550</v>
      </c>
      <c r="C226" s="254" t="s">
        <v>2551</v>
      </c>
      <c r="D226" s="243" t="s">
        <v>374</v>
      </c>
      <c r="E226" s="244">
        <v>85</v>
      </c>
      <c r="F226" s="245"/>
      <c r="G226" s="246">
        <f>ROUND(E226*F226,2)</f>
        <v>0</v>
      </c>
      <c r="H226" s="245"/>
      <c r="I226" s="246">
        <f>ROUND(E226*H226,2)</f>
        <v>0</v>
      </c>
      <c r="J226" s="245"/>
      <c r="K226" s="246">
        <f>ROUND(E226*J226,2)</f>
        <v>0</v>
      </c>
      <c r="L226" s="246">
        <v>21</v>
      </c>
      <c r="M226" s="246">
        <f>G226*(1+L226/100)</f>
        <v>0</v>
      </c>
      <c r="N226" s="244">
        <v>0</v>
      </c>
      <c r="O226" s="244">
        <f>ROUND(E226*N226,2)</f>
        <v>0</v>
      </c>
      <c r="P226" s="244">
        <v>0</v>
      </c>
      <c r="Q226" s="244">
        <f>ROUND(E226*P226,2)</f>
        <v>0</v>
      </c>
      <c r="R226" s="246"/>
      <c r="S226" s="246" t="s">
        <v>544</v>
      </c>
      <c r="T226" s="247" t="s">
        <v>545</v>
      </c>
      <c r="U226" s="221">
        <v>0</v>
      </c>
      <c r="V226" s="221">
        <f>ROUND(E226*U226,2)</f>
        <v>0</v>
      </c>
      <c r="W226" s="221"/>
      <c r="X226" s="221" t="s">
        <v>273</v>
      </c>
      <c r="Y226" s="221" t="s">
        <v>274</v>
      </c>
      <c r="Z226" s="210"/>
      <c r="AA226" s="210"/>
      <c r="AB226" s="210"/>
      <c r="AC226" s="210"/>
      <c r="AD226" s="210"/>
      <c r="AE226" s="210"/>
      <c r="AF226" s="210"/>
      <c r="AG226" s="210" t="s">
        <v>1635</v>
      </c>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1" x14ac:dyDescent="0.2">
      <c r="A227" s="241">
        <v>193</v>
      </c>
      <c r="B227" s="242" t="s">
        <v>2552</v>
      </c>
      <c r="C227" s="254" t="s">
        <v>2553</v>
      </c>
      <c r="D227" s="243" t="s">
        <v>374</v>
      </c>
      <c r="E227" s="244">
        <v>20</v>
      </c>
      <c r="F227" s="245"/>
      <c r="G227" s="246">
        <f>ROUND(E227*F227,2)</f>
        <v>0</v>
      </c>
      <c r="H227" s="245"/>
      <c r="I227" s="246">
        <f>ROUND(E227*H227,2)</f>
        <v>0</v>
      </c>
      <c r="J227" s="245"/>
      <c r="K227" s="246">
        <f>ROUND(E227*J227,2)</f>
        <v>0</v>
      </c>
      <c r="L227" s="246">
        <v>21</v>
      </c>
      <c r="M227" s="246">
        <f>G227*(1+L227/100)</f>
        <v>0</v>
      </c>
      <c r="N227" s="244">
        <v>0</v>
      </c>
      <c r="O227" s="244">
        <f>ROUND(E227*N227,2)</f>
        <v>0</v>
      </c>
      <c r="P227" s="244">
        <v>0</v>
      </c>
      <c r="Q227" s="244">
        <f>ROUND(E227*P227,2)</f>
        <v>0</v>
      </c>
      <c r="R227" s="246"/>
      <c r="S227" s="246" t="s">
        <v>544</v>
      </c>
      <c r="T227" s="247" t="s">
        <v>545</v>
      </c>
      <c r="U227" s="221">
        <v>0</v>
      </c>
      <c r="V227" s="221">
        <f>ROUND(E227*U227,2)</f>
        <v>0</v>
      </c>
      <c r="W227" s="221"/>
      <c r="X227" s="221" t="s">
        <v>273</v>
      </c>
      <c r="Y227" s="221" t="s">
        <v>274</v>
      </c>
      <c r="Z227" s="210"/>
      <c r="AA227" s="210"/>
      <c r="AB227" s="210"/>
      <c r="AC227" s="210"/>
      <c r="AD227" s="210"/>
      <c r="AE227" s="210"/>
      <c r="AF227" s="210"/>
      <c r="AG227" s="210" t="s">
        <v>1635</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outlineLevel="1" x14ac:dyDescent="0.2">
      <c r="A228" s="241">
        <v>194</v>
      </c>
      <c r="B228" s="242" t="s">
        <v>2554</v>
      </c>
      <c r="C228" s="254" t="s">
        <v>2555</v>
      </c>
      <c r="D228" s="243" t="s">
        <v>1023</v>
      </c>
      <c r="E228" s="244">
        <v>60</v>
      </c>
      <c r="F228" s="245"/>
      <c r="G228" s="246">
        <f>ROUND(E228*F228,2)</f>
        <v>0</v>
      </c>
      <c r="H228" s="245"/>
      <c r="I228" s="246">
        <f>ROUND(E228*H228,2)</f>
        <v>0</v>
      </c>
      <c r="J228" s="245"/>
      <c r="K228" s="246">
        <f>ROUND(E228*J228,2)</f>
        <v>0</v>
      </c>
      <c r="L228" s="246">
        <v>21</v>
      </c>
      <c r="M228" s="246">
        <f>G228*(1+L228/100)</f>
        <v>0</v>
      </c>
      <c r="N228" s="244">
        <v>0</v>
      </c>
      <c r="O228" s="244">
        <f>ROUND(E228*N228,2)</f>
        <v>0</v>
      </c>
      <c r="P228" s="244">
        <v>0</v>
      </c>
      <c r="Q228" s="244">
        <f>ROUND(E228*P228,2)</f>
        <v>0</v>
      </c>
      <c r="R228" s="246"/>
      <c r="S228" s="246" t="s">
        <v>544</v>
      </c>
      <c r="T228" s="247" t="s">
        <v>545</v>
      </c>
      <c r="U228" s="221">
        <v>0</v>
      </c>
      <c r="V228" s="221">
        <f>ROUND(E228*U228,2)</f>
        <v>0</v>
      </c>
      <c r="W228" s="221"/>
      <c r="X228" s="221" t="s">
        <v>273</v>
      </c>
      <c r="Y228" s="221" t="s">
        <v>274</v>
      </c>
      <c r="Z228" s="210"/>
      <c r="AA228" s="210"/>
      <c r="AB228" s="210"/>
      <c r="AC228" s="210"/>
      <c r="AD228" s="210"/>
      <c r="AE228" s="210"/>
      <c r="AF228" s="210"/>
      <c r="AG228" s="210" t="s">
        <v>1635</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x14ac:dyDescent="0.2">
      <c r="A229" s="226" t="s">
        <v>265</v>
      </c>
      <c r="B229" s="227" t="s">
        <v>180</v>
      </c>
      <c r="C229" s="251" t="s">
        <v>181</v>
      </c>
      <c r="D229" s="228"/>
      <c r="E229" s="229"/>
      <c r="F229" s="230"/>
      <c r="G229" s="230">
        <f>SUMIF(AG230:AG247,"&lt;&gt;NOR",G230:G247)</f>
        <v>0</v>
      </c>
      <c r="H229" s="230"/>
      <c r="I229" s="230">
        <f>SUM(I230:I247)</f>
        <v>0</v>
      </c>
      <c r="J229" s="230"/>
      <c r="K229" s="230">
        <f>SUM(K230:K247)</f>
        <v>0</v>
      </c>
      <c r="L229" s="230"/>
      <c r="M229" s="230">
        <f>SUM(M230:M247)</f>
        <v>0</v>
      </c>
      <c r="N229" s="229"/>
      <c r="O229" s="229">
        <f>SUM(O230:O247)</f>
        <v>0</v>
      </c>
      <c r="P229" s="229"/>
      <c r="Q229" s="229">
        <f>SUM(Q230:Q247)</f>
        <v>0</v>
      </c>
      <c r="R229" s="230"/>
      <c r="S229" s="230"/>
      <c r="T229" s="231"/>
      <c r="U229" s="225"/>
      <c r="V229" s="225">
        <f>SUM(V230:V247)</f>
        <v>0</v>
      </c>
      <c r="W229" s="225"/>
      <c r="X229" s="225"/>
      <c r="Y229" s="225"/>
      <c r="AG229" t="s">
        <v>266</v>
      </c>
    </row>
    <row r="230" spans="1:60" outlineLevel="1" x14ac:dyDescent="0.2">
      <c r="A230" s="241">
        <v>195</v>
      </c>
      <c r="B230" s="242" t="s">
        <v>138</v>
      </c>
      <c r="C230" s="254" t="s">
        <v>2556</v>
      </c>
      <c r="D230" s="243" t="s">
        <v>378</v>
      </c>
      <c r="E230" s="244">
        <v>8</v>
      </c>
      <c r="F230" s="245"/>
      <c r="G230" s="246">
        <f>ROUND(E230*F230,2)</f>
        <v>0</v>
      </c>
      <c r="H230" s="245"/>
      <c r="I230" s="246">
        <f>ROUND(E230*H230,2)</f>
        <v>0</v>
      </c>
      <c r="J230" s="245"/>
      <c r="K230" s="246">
        <f>ROUND(E230*J230,2)</f>
        <v>0</v>
      </c>
      <c r="L230" s="246">
        <v>21</v>
      </c>
      <c r="M230" s="246">
        <f>G230*(1+L230/100)</f>
        <v>0</v>
      </c>
      <c r="N230" s="244">
        <v>0</v>
      </c>
      <c r="O230" s="244">
        <f>ROUND(E230*N230,2)</f>
        <v>0</v>
      </c>
      <c r="P230" s="244">
        <v>0</v>
      </c>
      <c r="Q230" s="244">
        <f>ROUND(E230*P230,2)</f>
        <v>0</v>
      </c>
      <c r="R230" s="246"/>
      <c r="S230" s="246" t="s">
        <v>544</v>
      </c>
      <c r="T230" s="247" t="s">
        <v>545</v>
      </c>
      <c r="U230" s="221">
        <v>0</v>
      </c>
      <c r="V230" s="221">
        <f>ROUND(E230*U230,2)</f>
        <v>0</v>
      </c>
      <c r="W230" s="221"/>
      <c r="X230" s="221" t="s">
        <v>1681</v>
      </c>
      <c r="Y230" s="221" t="s">
        <v>274</v>
      </c>
      <c r="Z230" s="210"/>
      <c r="AA230" s="210"/>
      <c r="AB230" s="210"/>
      <c r="AC230" s="210"/>
      <c r="AD230" s="210"/>
      <c r="AE230" s="210"/>
      <c r="AF230" s="210"/>
      <c r="AG230" s="210" t="s">
        <v>1727</v>
      </c>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outlineLevel="1" x14ac:dyDescent="0.2">
      <c r="A231" s="241">
        <v>196</v>
      </c>
      <c r="B231" s="242" t="s">
        <v>140</v>
      </c>
      <c r="C231" s="254" t="s">
        <v>2557</v>
      </c>
      <c r="D231" s="243" t="s">
        <v>378</v>
      </c>
      <c r="E231" s="244">
        <v>275</v>
      </c>
      <c r="F231" s="245"/>
      <c r="G231" s="246">
        <f>ROUND(E231*F231,2)</f>
        <v>0</v>
      </c>
      <c r="H231" s="245"/>
      <c r="I231" s="246">
        <f>ROUND(E231*H231,2)</f>
        <v>0</v>
      </c>
      <c r="J231" s="245"/>
      <c r="K231" s="246">
        <f>ROUND(E231*J231,2)</f>
        <v>0</v>
      </c>
      <c r="L231" s="246">
        <v>21</v>
      </c>
      <c r="M231" s="246">
        <f>G231*(1+L231/100)</f>
        <v>0</v>
      </c>
      <c r="N231" s="244">
        <v>0</v>
      </c>
      <c r="O231" s="244">
        <f>ROUND(E231*N231,2)</f>
        <v>0</v>
      </c>
      <c r="P231" s="244">
        <v>0</v>
      </c>
      <c r="Q231" s="244">
        <f>ROUND(E231*P231,2)</f>
        <v>0</v>
      </c>
      <c r="R231" s="246"/>
      <c r="S231" s="246" t="s">
        <v>544</v>
      </c>
      <c r="T231" s="247" t="s">
        <v>545</v>
      </c>
      <c r="U231" s="221">
        <v>0</v>
      </c>
      <c r="V231" s="221">
        <f>ROUND(E231*U231,2)</f>
        <v>0</v>
      </c>
      <c r="W231" s="221"/>
      <c r="X231" s="221" t="s">
        <v>273</v>
      </c>
      <c r="Y231" s="221" t="s">
        <v>274</v>
      </c>
      <c r="Z231" s="210"/>
      <c r="AA231" s="210"/>
      <c r="AB231" s="210"/>
      <c r="AC231" s="210"/>
      <c r="AD231" s="210"/>
      <c r="AE231" s="210"/>
      <c r="AF231" s="210"/>
      <c r="AG231" s="210" t="s">
        <v>1635</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1" x14ac:dyDescent="0.2">
      <c r="A232" s="241">
        <v>197</v>
      </c>
      <c r="B232" s="242" t="s">
        <v>143</v>
      </c>
      <c r="C232" s="254" t="s">
        <v>2558</v>
      </c>
      <c r="D232" s="243" t="s">
        <v>378</v>
      </c>
      <c r="E232" s="244">
        <v>10</v>
      </c>
      <c r="F232" s="245"/>
      <c r="G232" s="246">
        <f>ROUND(E232*F232,2)</f>
        <v>0</v>
      </c>
      <c r="H232" s="245"/>
      <c r="I232" s="246">
        <f>ROUND(E232*H232,2)</f>
        <v>0</v>
      </c>
      <c r="J232" s="245"/>
      <c r="K232" s="246">
        <f>ROUND(E232*J232,2)</f>
        <v>0</v>
      </c>
      <c r="L232" s="246">
        <v>21</v>
      </c>
      <c r="M232" s="246">
        <f>G232*(1+L232/100)</f>
        <v>0</v>
      </c>
      <c r="N232" s="244">
        <v>0</v>
      </c>
      <c r="O232" s="244">
        <f>ROUND(E232*N232,2)</f>
        <v>0</v>
      </c>
      <c r="P232" s="244">
        <v>0</v>
      </c>
      <c r="Q232" s="244">
        <f>ROUND(E232*P232,2)</f>
        <v>0</v>
      </c>
      <c r="R232" s="246"/>
      <c r="S232" s="246" t="s">
        <v>544</v>
      </c>
      <c r="T232" s="247" t="s">
        <v>545</v>
      </c>
      <c r="U232" s="221">
        <v>0</v>
      </c>
      <c r="V232" s="221">
        <f>ROUND(E232*U232,2)</f>
        <v>0</v>
      </c>
      <c r="W232" s="221"/>
      <c r="X232" s="221" t="s">
        <v>1681</v>
      </c>
      <c r="Y232" s="221" t="s">
        <v>274</v>
      </c>
      <c r="Z232" s="210"/>
      <c r="AA232" s="210"/>
      <c r="AB232" s="210"/>
      <c r="AC232" s="210"/>
      <c r="AD232" s="210"/>
      <c r="AE232" s="210"/>
      <c r="AF232" s="210"/>
      <c r="AG232" s="210" t="s">
        <v>1727</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outlineLevel="1" x14ac:dyDescent="0.2">
      <c r="A233" s="241">
        <v>198</v>
      </c>
      <c r="B233" s="242" t="s">
        <v>145</v>
      </c>
      <c r="C233" s="254" t="s">
        <v>2559</v>
      </c>
      <c r="D233" s="243" t="s">
        <v>378</v>
      </c>
      <c r="E233" s="244">
        <v>3</v>
      </c>
      <c r="F233" s="245"/>
      <c r="G233" s="246">
        <f>ROUND(E233*F233,2)</f>
        <v>0</v>
      </c>
      <c r="H233" s="245"/>
      <c r="I233" s="246">
        <f>ROUND(E233*H233,2)</f>
        <v>0</v>
      </c>
      <c r="J233" s="245"/>
      <c r="K233" s="246">
        <f>ROUND(E233*J233,2)</f>
        <v>0</v>
      </c>
      <c r="L233" s="246">
        <v>21</v>
      </c>
      <c r="M233" s="246">
        <f>G233*(1+L233/100)</f>
        <v>0</v>
      </c>
      <c r="N233" s="244">
        <v>0</v>
      </c>
      <c r="O233" s="244">
        <f>ROUND(E233*N233,2)</f>
        <v>0</v>
      </c>
      <c r="P233" s="244">
        <v>0</v>
      </c>
      <c r="Q233" s="244">
        <f>ROUND(E233*P233,2)</f>
        <v>0</v>
      </c>
      <c r="R233" s="246"/>
      <c r="S233" s="246" t="s">
        <v>544</v>
      </c>
      <c r="T233" s="247" t="s">
        <v>545</v>
      </c>
      <c r="U233" s="221">
        <v>0</v>
      </c>
      <c r="V233" s="221">
        <f>ROUND(E233*U233,2)</f>
        <v>0</v>
      </c>
      <c r="W233" s="221"/>
      <c r="X233" s="221" t="s">
        <v>1681</v>
      </c>
      <c r="Y233" s="221" t="s">
        <v>274</v>
      </c>
      <c r="Z233" s="210"/>
      <c r="AA233" s="210"/>
      <c r="AB233" s="210"/>
      <c r="AC233" s="210"/>
      <c r="AD233" s="210"/>
      <c r="AE233" s="210"/>
      <c r="AF233" s="210"/>
      <c r="AG233" s="210" t="s">
        <v>1727</v>
      </c>
      <c r="AH233" s="210"/>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1" x14ac:dyDescent="0.2">
      <c r="A234" s="241">
        <v>199</v>
      </c>
      <c r="B234" s="242" t="s">
        <v>149</v>
      </c>
      <c r="C234" s="254" t="s">
        <v>2560</v>
      </c>
      <c r="D234" s="243" t="s">
        <v>378</v>
      </c>
      <c r="E234" s="244">
        <v>1</v>
      </c>
      <c r="F234" s="245"/>
      <c r="G234" s="246">
        <f>ROUND(E234*F234,2)</f>
        <v>0</v>
      </c>
      <c r="H234" s="245"/>
      <c r="I234" s="246">
        <f>ROUND(E234*H234,2)</f>
        <v>0</v>
      </c>
      <c r="J234" s="245"/>
      <c r="K234" s="246">
        <f>ROUND(E234*J234,2)</f>
        <v>0</v>
      </c>
      <c r="L234" s="246">
        <v>21</v>
      </c>
      <c r="M234" s="246">
        <f>G234*(1+L234/100)</f>
        <v>0</v>
      </c>
      <c r="N234" s="244">
        <v>0</v>
      </c>
      <c r="O234" s="244">
        <f>ROUND(E234*N234,2)</f>
        <v>0</v>
      </c>
      <c r="P234" s="244">
        <v>0</v>
      </c>
      <c r="Q234" s="244">
        <f>ROUND(E234*P234,2)</f>
        <v>0</v>
      </c>
      <c r="R234" s="246"/>
      <c r="S234" s="246" t="s">
        <v>544</v>
      </c>
      <c r="T234" s="247" t="s">
        <v>545</v>
      </c>
      <c r="U234" s="221">
        <v>0</v>
      </c>
      <c r="V234" s="221">
        <f>ROUND(E234*U234,2)</f>
        <v>0</v>
      </c>
      <c r="W234" s="221"/>
      <c r="X234" s="221" t="s">
        <v>1681</v>
      </c>
      <c r="Y234" s="221" t="s">
        <v>274</v>
      </c>
      <c r="Z234" s="210"/>
      <c r="AA234" s="210"/>
      <c r="AB234" s="210"/>
      <c r="AC234" s="210"/>
      <c r="AD234" s="210"/>
      <c r="AE234" s="210"/>
      <c r="AF234" s="210"/>
      <c r="AG234" s="210" t="s">
        <v>1727</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1" x14ac:dyDescent="0.2">
      <c r="A235" s="241">
        <v>200</v>
      </c>
      <c r="B235" s="242" t="s">
        <v>153</v>
      </c>
      <c r="C235" s="254" t="s">
        <v>2561</v>
      </c>
      <c r="D235" s="243" t="s">
        <v>374</v>
      </c>
      <c r="E235" s="244">
        <v>271.2</v>
      </c>
      <c r="F235" s="245"/>
      <c r="G235" s="246">
        <f>ROUND(E235*F235,2)</f>
        <v>0</v>
      </c>
      <c r="H235" s="245"/>
      <c r="I235" s="246">
        <f>ROUND(E235*H235,2)</f>
        <v>0</v>
      </c>
      <c r="J235" s="245"/>
      <c r="K235" s="246">
        <f>ROUND(E235*J235,2)</f>
        <v>0</v>
      </c>
      <c r="L235" s="246">
        <v>21</v>
      </c>
      <c r="M235" s="246">
        <f>G235*(1+L235/100)</f>
        <v>0</v>
      </c>
      <c r="N235" s="244">
        <v>0</v>
      </c>
      <c r="O235" s="244">
        <f>ROUND(E235*N235,2)</f>
        <v>0</v>
      </c>
      <c r="P235" s="244">
        <v>0</v>
      </c>
      <c r="Q235" s="244">
        <f>ROUND(E235*P235,2)</f>
        <v>0</v>
      </c>
      <c r="R235" s="246"/>
      <c r="S235" s="246" t="s">
        <v>544</v>
      </c>
      <c r="T235" s="247" t="s">
        <v>545</v>
      </c>
      <c r="U235" s="221">
        <v>0</v>
      </c>
      <c r="V235" s="221">
        <f>ROUND(E235*U235,2)</f>
        <v>0</v>
      </c>
      <c r="W235" s="221"/>
      <c r="X235" s="221" t="s">
        <v>1681</v>
      </c>
      <c r="Y235" s="221" t="s">
        <v>274</v>
      </c>
      <c r="Z235" s="210"/>
      <c r="AA235" s="210"/>
      <c r="AB235" s="210"/>
      <c r="AC235" s="210"/>
      <c r="AD235" s="210"/>
      <c r="AE235" s="210"/>
      <c r="AF235" s="210"/>
      <c r="AG235" s="210" t="s">
        <v>1727</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1" x14ac:dyDescent="0.2">
      <c r="A236" s="241">
        <v>201</v>
      </c>
      <c r="B236" s="242" t="s">
        <v>2282</v>
      </c>
      <c r="C236" s="254" t="s">
        <v>2562</v>
      </c>
      <c r="D236" s="243" t="s">
        <v>374</v>
      </c>
      <c r="E236" s="244">
        <v>15</v>
      </c>
      <c r="F236" s="245"/>
      <c r="G236" s="246">
        <f>ROUND(E236*F236,2)</f>
        <v>0</v>
      </c>
      <c r="H236" s="245"/>
      <c r="I236" s="246">
        <f>ROUND(E236*H236,2)</f>
        <v>0</v>
      </c>
      <c r="J236" s="245"/>
      <c r="K236" s="246">
        <f>ROUND(E236*J236,2)</f>
        <v>0</v>
      </c>
      <c r="L236" s="246">
        <v>21</v>
      </c>
      <c r="M236" s="246">
        <f>G236*(1+L236/100)</f>
        <v>0</v>
      </c>
      <c r="N236" s="244">
        <v>0</v>
      </c>
      <c r="O236" s="244">
        <f>ROUND(E236*N236,2)</f>
        <v>0</v>
      </c>
      <c r="P236" s="244">
        <v>0</v>
      </c>
      <c r="Q236" s="244">
        <f>ROUND(E236*P236,2)</f>
        <v>0</v>
      </c>
      <c r="R236" s="246"/>
      <c r="S236" s="246" t="s">
        <v>544</v>
      </c>
      <c r="T236" s="247" t="s">
        <v>545</v>
      </c>
      <c r="U236" s="221">
        <v>0</v>
      </c>
      <c r="V236" s="221">
        <f>ROUND(E236*U236,2)</f>
        <v>0</v>
      </c>
      <c r="W236" s="221"/>
      <c r="X236" s="221" t="s">
        <v>1681</v>
      </c>
      <c r="Y236" s="221" t="s">
        <v>274</v>
      </c>
      <c r="Z236" s="210"/>
      <c r="AA236" s="210"/>
      <c r="AB236" s="210"/>
      <c r="AC236" s="210"/>
      <c r="AD236" s="210"/>
      <c r="AE236" s="210"/>
      <c r="AF236" s="210"/>
      <c r="AG236" s="210" t="s">
        <v>1727</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1" x14ac:dyDescent="0.2">
      <c r="A237" s="241">
        <v>202</v>
      </c>
      <c r="B237" s="242" t="s">
        <v>2284</v>
      </c>
      <c r="C237" s="254" t="s">
        <v>2563</v>
      </c>
      <c r="D237" s="243" t="s">
        <v>378</v>
      </c>
      <c r="E237" s="244">
        <v>1</v>
      </c>
      <c r="F237" s="245"/>
      <c r="G237" s="246">
        <f>ROUND(E237*F237,2)</f>
        <v>0</v>
      </c>
      <c r="H237" s="245"/>
      <c r="I237" s="246">
        <f>ROUND(E237*H237,2)</f>
        <v>0</v>
      </c>
      <c r="J237" s="245"/>
      <c r="K237" s="246">
        <f>ROUND(E237*J237,2)</f>
        <v>0</v>
      </c>
      <c r="L237" s="246">
        <v>21</v>
      </c>
      <c r="M237" s="246">
        <f>G237*(1+L237/100)</f>
        <v>0</v>
      </c>
      <c r="N237" s="244">
        <v>0</v>
      </c>
      <c r="O237" s="244">
        <f>ROUND(E237*N237,2)</f>
        <v>0</v>
      </c>
      <c r="P237" s="244">
        <v>0</v>
      </c>
      <c r="Q237" s="244">
        <f>ROUND(E237*P237,2)</f>
        <v>0</v>
      </c>
      <c r="R237" s="246"/>
      <c r="S237" s="246" t="s">
        <v>544</v>
      </c>
      <c r="T237" s="247" t="s">
        <v>545</v>
      </c>
      <c r="U237" s="221">
        <v>0</v>
      </c>
      <c r="V237" s="221">
        <f>ROUND(E237*U237,2)</f>
        <v>0</v>
      </c>
      <c r="W237" s="221"/>
      <c r="X237" s="221" t="s">
        <v>1681</v>
      </c>
      <c r="Y237" s="221" t="s">
        <v>274</v>
      </c>
      <c r="Z237" s="210"/>
      <c r="AA237" s="210"/>
      <c r="AB237" s="210"/>
      <c r="AC237" s="210"/>
      <c r="AD237" s="210"/>
      <c r="AE237" s="210"/>
      <c r="AF237" s="210"/>
      <c r="AG237" s="210" t="s">
        <v>1727</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1" x14ac:dyDescent="0.2">
      <c r="A238" s="241">
        <v>203</v>
      </c>
      <c r="B238" s="242" t="s">
        <v>182</v>
      </c>
      <c r="C238" s="254" t="s">
        <v>2564</v>
      </c>
      <c r="D238" s="243" t="s">
        <v>1023</v>
      </c>
      <c r="E238" s="244">
        <v>1</v>
      </c>
      <c r="F238" s="245"/>
      <c r="G238" s="246">
        <f>ROUND(E238*F238,2)</f>
        <v>0</v>
      </c>
      <c r="H238" s="245"/>
      <c r="I238" s="246">
        <f>ROUND(E238*H238,2)</f>
        <v>0</v>
      </c>
      <c r="J238" s="245"/>
      <c r="K238" s="246">
        <f>ROUND(E238*J238,2)</f>
        <v>0</v>
      </c>
      <c r="L238" s="246">
        <v>21</v>
      </c>
      <c r="M238" s="246">
        <f>G238*(1+L238/100)</f>
        <v>0</v>
      </c>
      <c r="N238" s="244">
        <v>0</v>
      </c>
      <c r="O238" s="244">
        <f>ROUND(E238*N238,2)</f>
        <v>0</v>
      </c>
      <c r="P238" s="244">
        <v>0</v>
      </c>
      <c r="Q238" s="244">
        <f>ROUND(E238*P238,2)</f>
        <v>0</v>
      </c>
      <c r="R238" s="246"/>
      <c r="S238" s="246" t="s">
        <v>544</v>
      </c>
      <c r="T238" s="247" t="s">
        <v>545</v>
      </c>
      <c r="U238" s="221">
        <v>0</v>
      </c>
      <c r="V238" s="221">
        <f>ROUND(E238*U238,2)</f>
        <v>0</v>
      </c>
      <c r="W238" s="221"/>
      <c r="X238" s="221" t="s">
        <v>1681</v>
      </c>
      <c r="Y238" s="221" t="s">
        <v>274</v>
      </c>
      <c r="Z238" s="210"/>
      <c r="AA238" s="210"/>
      <c r="AB238" s="210"/>
      <c r="AC238" s="210"/>
      <c r="AD238" s="210"/>
      <c r="AE238" s="210"/>
      <c r="AF238" s="210"/>
      <c r="AG238" s="210" t="s">
        <v>1727</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1" x14ac:dyDescent="0.2">
      <c r="A239" s="241">
        <v>204</v>
      </c>
      <c r="B239" s="242" t="s">
        <v>2287</v>
      </c>
      <c r="C239" s="254" t="s">
        <v>2565</v>
      </c>
      <c r="D239" s="243" t="s">
        <v>282</v>
      </c>
      <c r="E239" s="244">
        <v>23.8</v>
      </c>
      <c r="F239" s="245"/>
      <c r="G239" s="246">
        <f>ROUND(E239*F239,2)</f>
        <v>0</v>
      </c>
      <c r="H239" s="245"/>
      <c r="I239" s="246">
        <f>ROUND(E239*H239,2)</f>
        <v>0</v>
      </c>
      <c r="J239" s="245"/>
      <c r="K239" s="246">
        <f>ROUND(E239*J239,2)</f>
        <v>0</v>
      </c>
      <c r="L239" s="246">
        <v>21</v>
      </c>
      <c r="M239" s="246">
        <f>G239*(1+L239/100)</f>
        <v>0</v>
      </c>
      <c r="N239" s="244">
        <v>0</v>
      </c>
      <c r="O239" s="244">
        <f>ROUND(E239*N239,2)</f>
        <v>0</v>
      </c>
      <c r="P239" s="244">
        <v>0</v>
      </c>
      <c r="Q239" s="244">
        <f>ROUND(E239*P239,2)</f>
        <v>0</v>
      </c>
      <c r="R239" s="246"/>
      <c r="S239" s="246" t="s">
        <v>544</v>
      </c>
      <c r="T239" s="247" t="s">
        <v>545</v>
      </c>
      <c r="U239" s="221">
        <v>0</v>
      </c>
      <c r="V239" s="221">
        <f>ROUND(E239*U239,2)</f>
        <v>0</v>
      </c>
      <c r="W239" s="221"/>
      <c r="X239" s="221" t="s">
        <v>1681</v>
      </c>
      <c r="Y239" s="221" t="s">
        <v>274</v>
      </c>
      <c r="Z239" s="210"/>
      <c r="AA239" s="210"/>
      <c r="AB239" s="210"/>
      <c r="AC239" s="210"/>
      <c r="AD239" s="210"/>
      <c r="AE239" s="210"/>
      <c r="AF239" s="210"/>
      <c r="AG239" s="210" t="s">
        <v>1727</v>
      </c>
      <c r="AH239" s="210"/>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1" x14ac:dyDescent="0.2">
      <c r="A240" s="241">
        <v>205</v>
      </c>
      <c r="B240" s="242" t="s">
        <v>2289</v>
      </c>
      <c r="C240" s="254" t="s">
        <v>2566</v>
      </c>
      <c r="D240" s="243" t="s">
        <v>374</v>
      </c>
      <c r="E240" s="244">
        <v>85</v>
      </c>
      <c r="F240" s="245"/>
      <c r="G240" s="246">
        <f>ROUND(E240*F240,2)</f>
        <v>0</v>
      </c>
      <c r="H240" s="245"/>
      <c r="I240" s="246">
        <f>ROUND(E240*H240,2)</f>
        <v>0</v>
      </c>
      <c r="J240" s="245"/>
      <c r="K240" s="246">
        <f>ROUND(E240*J240,2)</f>
        <v>0</v>
      </c>
      <c r="L240" s="246">
        <v>21</v>
      </c>
      <c r="M240" s="246">
        <f>G240*(1+L240/100)</f>
        <v>0</v>
      </c>
      <c r="N240" s="244">
        <v>0</v>
      </c>
      <c r="O240" s="244">
        <f>ROUND(E240*N240,2)</f>
        <v>0</v>
      </c>
      <c r="P240" s="244">
        <v>0</v>
      </c>
      <c r="Q240" s="244">
        <f>ROUND(E240*P240,2)</f>
        <v>0</v>
      </c>
      <c r="R240" s="246"/>
      <c r="S240" s="246" t="s">
        <v>544</v>
      </c>
      <c r="T240" s="247" t="s">
        <v>545</v>
      </c>
      <c r="U240" s="221">
        <v>0</v>
      </c>
      <c r="V240" s="221">
        <f>ROUND(E240*U240,2)</f>
        <v>0</v>
      </c>
      <c r="W240" s="221"/>
      <c r="X240" s="221" t="s">
        <v>1681</v>
      </c>
      <c r="Y240" s="221" t="s">
        <v>274</v>
      </c>
      <c r="Z240" s="210"/>
      <c r="AA240" s="210"/>
      <c r="AB240" s="210"/>
      <c r="AC240" s="210"/>
      <c r="AD240" s="210"/>
      <c r="AE240" s="210"/>
      <c r="AF240" s="210"/>
      <c r="AG240" s="210" t="s">
        <v>1727</v>
      </c>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1" x14ac:dyDescent="0.2">
      <c r="A241" s="241">
        <v>206</v>
      </c>
      <c r="B241" s="242" t="s">
        <v>2291</v>
      </c>
      <c r="C241" s="254" t="s">
        <v>2567</v>
      </c>
      <c r="D241" s="243" t="s">
        <v>378</v>
      </c>
      <c r="E241" s="244">
        <v>1</v>
      </c>
      <c r="F241" s="245"/>
      <c r="G241" s="246">
        <f>ROUND(E241*F241,2)</f>
        <v>0</v>
      </c>
      <c r="H241" s="245"/>
      <c r="I241" s="246">
        <f>ROUND(E241*H241,2)</f>
        <v>0</v>
      </c>
      <c r="J241" s="245"/>
      <c r="K241" s="246">
        <f>ROUND(E241*J241,2)</f>
        <v>0</v>
      </c>
      <c r="L241" s="246">
        <v>21</v>
      </c>
      <c r="M241" s="246">
        <f>G241*(1+L241/100)</f>
        <v>0</v>
      </c>
      <c r="N241" s="244">
        <v>0</v>
      </c>
      <c r="O241" s="244">
        <f>ROUND(E241*N241,2)</f>
        <v>0</v>
      </c>
      <c r="P241" s="244">
        <v>0</v>
      </c>
      <c r="Q241" s="244">
        <f>ROUND(E241*P241,2)</f>
        <v>0</v>
      </c>
      <c r="R241" s="246"/>
      <c r="S241" s="246" t="s">
        <v>544</v>
      </c>
      <c r="T241" s="247" t="s">
        <v>545</v>
      </c>
      <c r="U241" s="221">
        <v>0</v>
      </c>
      <c r="V241" s="221">
        <f>ROUND(E241*U241,2)</f>
        <v>0</v>
      </c>
      <c r="W241" s="221"/>
      <c r="X241" s="221" t="s">
        <v>1681</v>
      </c>
      <c r="Y241" s="221" t="s">
        <v>274</v>
      </c>
      <c r="Z241" s="210"/>
      <c r="AA241" s="210"/>
      <c r="AB241" s="210"/>
      <c r="AC241" s="210"/>
      <c r="AD241" s="210"/>
      <c r="AE241" s="210"/>
      <c r="AF241" s="210"/>
      <c r="AG241" s="210" t="s">
        <v>1727</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1" x14ac:dyDescent="0.2">
      <c r="A242" s="241">
        <v>207</v>
      </c>
      <c r="B242" s="242" t="s">
        <v>2293</v>
      </c>
      <c r="C242" s="254" t="s">
        <v>2568</v>
      </c>
      <c r="D242" s="243" t="s">
        <v>374</v>
      </c>
      <c r="E242" s="244">
        <v>85</v>
      </c>
      <c r="F242" s="245"/>
      <c r="G242" s="246">
        <f>ROUND(E242*F242,2)</f>
        <v>0</v>
      </c>
      <c r="H242" s="245"/>
      <c r="I242" s="246">
        <f>ROUND(E242*H242,2)</f>
        <v>0</v>
      </c>
      <c r="J242" s="245"/>
      <c r="K242" s="246">
        <f>ROUND(E242*J242,2)</f>
        <v>0</v>
      </c>
      <c r="L242" s="246">
        <v>21</v>
      </c>
      <c r="M242" s="246">
        <f>G242*(1+L242/100)</f>
        <v>0</v>
      </c>
      <c r="N242" s="244">
        <v>0</v>
      </c>
      <c r="O242" s="244">
        <f>ROUND(E242*N242,2)</f>
        <v>0</v>
      </c>
      <c r="P242" s="244">
        <v>0</v>
      </c>
      <c r="Q242" s="244">
        <f>ROUND(E242*P242,2)</f>
        <v>0</v>
      </c>
      <c r="R242" s="246"/>
      <c r="S242" s="246" t="s">
        <v>544</v>
      </c>
      <c r="T242" s="247" t="s">
        <v>545</v>
      </c>
      <c r="U242" s="221">
        <v>0</v>
      </c>
      <c r="V242" s="221">
        <f>ROUND(E242*U242,2)</f>
        <v>0</v>
      </c>
      <c r="W242" s="221"/>
      <c r="X242" s="221" t="s">
        <v>1681</v>
      </c>
      <c r="Y242" s="221" t="s">
        <v>274</v>
      </c>
      <c r="Z242" s="210"/>
      <c r="AA242" s="210"/>
      <c r="AB242" s="210"/>
      <c r="AC242" s="210"/>
      <c r="AD242" s="210"/>
      <c r="AE242" s="210"/>
      <c r="AF242" s="210"/>
      <c r="AG242" s="210" t="s">
        <v>1727</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1" x14ac:dyDescent="0.2">
      <c r="A243" s="241">
        <v>208</v>
      </c>
      <c r="B243" s="242" t="s">
        <v>2295</v>
      </c>
      <c r="C243" s="254" t="s">
        <v>2569</v>
      </c>
      <c r="D243" s="243" t="s">
        <v>269</v>
      </c>
      <c r="E243" s="244">
        <v>8.75</v>
      </c>
      <c r="F243" s="245"/>
      <c r="G243" s="246">
        <f>ROUND(E243*F243,2)</f>
        <v>0</v>
      </c>
      <c r="H243" s="245"/>
      <c r="I243" s="246">
        <f>ROUND(E243*H243,2)</f>
        <v>0</v>
      </c>
      <c r="J243" s="245"/>
      <c r="K243" s="246">
        <f>ROUND(E243*J243,2)</f>
        <v>0</v>
      </c>
      <c r="L243" s="246">
        <v>21</v>
      </c>
      <c r="M243" s="246">
        <f>G243*(1+L243/100)</f>
        <v>0</v>
      </c>
      <c r="N243" s="244">
        <v>0</v>
      </c>
      <c r="O243" s="244">
        <f>ROUND(E243*N243,2)</f>
        <v>0</v>
      </c>
      <c r="P243" s="244">
        <v>0</v>
      </c>
      <c r="Q243" s="244">
        <f>ROUND(E243*P243,2)</f>
        <v>0</v>
      </c>
      <c r="R243" s="246"/>
      <c r="S243" s="246" t="s">
        <v>544</v>
      </c>
      <c r="T243" s="247" t="s">
        <v>545</v>
      </c>
      <c r="U243" s="221">
        <v>0</v>
      </c>
      <c r="V243" s="221">
        <f>ROUND(E243*U243,2)</f>
        <v>0</v>
      </c>
      <c r="W243" s="221"/>
      <c r="X243" s="221" t="s">
        <v>1681</v>
      </c>
      <c r="Y243" s="221" t="s">
        <v>274</v>
      </c>
      <c r="Z243" s="210"/>
      <c r="AA243" s="210"/>
      <c r="AB243" s="210"/>
      <c r="AC243" s="210"/>
      <c r="AD243" s="210"/>
      <c r="AE243" s="210"/>
      <c r="AF243" s="210"/>
      <c r="AG243" s="210" t="s">
        <v>1682</v>
      </c>
      <c r="AH243" s="210"/>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1" x14ac:dyDescent="0.2">
      <c r="A244" s="241">
        <v>209</v>
      </c>
      <c r="B244" s="242" t="s">
        <v>2340</v>
      </c>
      <c r="C244" s="254" t="s">
        <v>2570</v>
      </c>
      <c r="D244" s="243" t="s">
        <v>378</v>
      </c>
      <c r="E244" s="244">
        <v>496</v>
      </c>
      <c r="F244" s="245"/>
      <c r="G244" s="246">
        <f>ROUND(E244*F244,2)</f>
        <v>0</v>
      </c>
      <c r="H244" s="245"/>
      <c r="I244" s="246">
        <f>ROUND(E244*H244,2)</f>
        <v>0</v>
      </c>
      <c r="J244" s="245"/>
      <c r="K244" s="246">
        <f>ROUND(E244*J244,2)</f>
        <v>0</v>
      </c>
      <c r="L244" s="246">
        <v>21</v>
      </c>
      <c r="M244" s="246">
        <f>G244*(1+L244/100)</f>
        <v>0</v>
      </c>
      <c r="N244" s="244">
        <v>0</v>
      </c>
      <c r="O244" s="244">
        <f>ROUND(E244*N244,2)</f>
        <v>0</v>
      </c>
      <c r="P244" s="244">
        <v>0</v>
      </c>
      <c r="Q244" s="244">
        <f>ROUND(E244*P244,2)</f>
        <v>0</v>
      </c>
      <c r="R244" s="246"/>
      <c r="S244" s="246" t="s">
        <v>544</v>
      </c>
      <c r="T244" s="247" t="s">
        <v>545</v>
      </c>
      <c r="U244" s="221">
        <v>0</v>
      </c>
      <c r="V244" s="221">
        <f>ROUND(E244*U244,2)</f>
        <v>0</v>
      </c>
      <c r="W244" s="221"/>
      <c r="X244" s="221" t="s">
        <v>1681</v>
      </c>
      <c r="Y244" s="221" t="s">
        <v>274</v>
      </c>
      <c r="Z244" s="210"/>
      <c r="AA244" s="210"/>
      <c r="AB244" s="210"/>
      <c r="AC244" s="210"/>
      <c r="AD244" s="210"/>
      <c r="AE244" s="210"/>
      <c r="AF244" s="210"/>
      <c r="AG244" s="210" t="s">
        <v>1727</v>
      </c>
      <c r="AH244" s="210"/>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1" x14ac:dyDescent="0.2">
      <c r="A245" s="241">
        <v>210</v>
      </c>
      <c r="B245" s="242" t="s">
        <v>2342</v>
      </c>
      <c r="C245" s="254" t="s">
        <v>2571</v>
      </c>
      <c r="D245" s="243" t="s">
        <v>378</v>
      </c>
      <c r="E245" s="244">
        <v>18</v>
      </c>
      <c r="F245" s="245"/>
      <c r="G245" s="246">
        <f>ROUND(E245*F245,2)</f>
        <v>0</v>
      </c>
      <c r="H245" s="245"/>
      <c r="I245" s="246">
        <f>ROUND(E245*H245,2)</f>
        <v>0</v>
      </c>
      <c r="J245" s="245"/>
      <c r="K245" s="246">
        <f>ROUND(E245*J245,2)</f>
        <v>0</v>
      </c>
      <c r="L245" s="246">
        <v>21</v>
      </c>
      <c r="M245" s="246">
        <f>G245*(1+L245/100)</f>
        <v>0</v>
      </c>
      <c r="N245" s="244">
        <v>0</v>
      </c>
      <c r="O245" s="244">
        <f>ROUND(E245*N245,2)</f>
        <v>0</v>
      </c>
      <c r="P245" s="244">
        <v>0</v>
      </c>
      <c r="Q245" s="244">
        <f>ROUND(E245*P245,2)</f>
        <v>0</v>
      </c>
      <c r="R245" s="246"/>
      <c r="S245" s="246" t="s">
        <v>544</v>
      </c>
      <c r="T245" s="247" t="s">
        <v>545</v>
      </c>
      <c r="U245" s="221">
        <v>0</v>
      </c>
      <c r="V245" s="221">
        <f>ROUND(E245*U245,2)</f>
        <v>0</v>
      </c>
      <c r="W245" s="221"/>
      <c r="X245" s="221" t="s">
        <v>1681</v>
      </c>
      <c r="Y245" s="221" t="s">
        <v>274</v>
      </c>
      <c r="Z245" s="210"/>
      <c r="AA245" s="210"/>
      <c r="AB245" s="210"/>
      <c r="AC245" s="210"/>
      <c r="AD245" s="210"/>
      <c r="AE245" s="210"/>
      <c r="AF245" s="210"/>
      <c r="AG245" s="210" t="s">
        <v>1727</v>
      </c>
      <c r="AH245" s="210"/>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1" x14ac:dyDescent="0.2">
      <c r="A246" s="241">
        <v>211</v>
      </c>
      <c r="B246" s="242" t="s">
        <v>2344</v>
      </c>
      <c r="C246" s="254" t="s">
        <v>2572</v>
      </c>
      <c r="D246" s="243" t="s">
        <v>374</v>
      </c>
      <c r="E246" s="244">
        <v>60</v>
      </c>
      <c r="F246" s="245"/>
      <c r="G246" s="246">
        <f>ROUND(E246*F246,2)</f>
        <v>0</v>
      </c>
      <c r="H246" s="245"/>
      <c r="I246" s="246">
        <f>ROUND(E246*H246,2)</f>
        <v>0</v>
      </c>
      <c r="J246" s="245"/>
      <c r="K246" s="246">
        <f>ROUND(E246*J246,2)</f>
        <v>0</v>
      </c>
      <c r="L246" s="246">
        <v>21</v>
      </c>
      <c r="M246" s="246">
        <f>G246*(1+L246/100)</f>
        <v>0</v>
      </c>
      <c r="N246" s="244">
        <v>0</v>
      </c>
      <c r="O246" s="244">
        <f>ROUND(E246*N246,2)</f>
        <v>0</v>
      </c>
      <c r="P246" s="244">
        <v>0</v>
      </c>
      <c r="Q246" s="244">
        <f>ROUND(E246*P246,2)</f>
        <v>0</v>
      </c>
      <c r="R246" s="246"/>
      <c r="S246" s="246" t="s">
        <v>544</v>
      </c>
      <c r="T246" s="247" t="s">
        <v>545</v>
      </c>
      <c r="U246" s="221">
        <v>0</v>
      </c>
      <c r="V246" s="221">
        <f>ROUND(E246*U246,2)</f>
        <v>0</v>
      </c>
      <c r="W246" s="221"/>
      <c r="X246" s="221" t="s">
        <v>273</v>
      </c>
      <c r="Y246" s="221" t="s">
        <v>274</v>
      </c>
      <c r="Z246" s="210"/>
      <c r="AA246" s="210"/>
      <c r="AB246" s="210"/>
      <c r="AC246" s="210"/>
      <c r="AD246" s="210"/>
      <c r="AE246" s="210"/>
      <c r="AF246" s="210"/>
      <c r="AG246" s="210" t="s">
        <v>1635</v>
      </c>
      <c r="AH246" s="210"/>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1" x14ac:dyDescent="0.2">
      <c r="A247" s="241">
        <v>212</v>
      </c>
      <c r="B247" s="242" t="s">
        <v>2346</v>
      </c>
      <c r="C247" s="254" t="s">
        <v>2573</v>
      </c>
      <c r="D247" s="243" t="s">
        <v>374</v>
      </c>
      <c r="E247" s="244">
        <v>25</v>
      </c>
      <c r="F247" s="245"/>
      <c r="G247" s="246">
        <f>ROUND(E247*F247,2)</f>
        <v>0</v>
      </c>
      <c r="H247" s="245"/>
      <c r="I247" s="246">
        <f>ROUND(E247*H247,2)</f>
        <v>0</v>
      </c>
      <c r="J247" s="245"/>
      <c r="K247" s="246">
        <f>ROUND(E247*J247,2)</f>
        <v>0</v>
      </c>
      <c r="L247" s="246">
        <v>21</v>
      </c>
      <c r="M247" s="246">
        <f>G247*(1+L247/100)</f>
        <v>0</v>
      </c>
      <c r="N247" s="244">
        <v>0</v>
      </c>
      <c r="O247" s="244">
        <f>ROUND(E247*N247,2)</f>
        <v>0</v>
      </c>
      <c r="P247" s="244">
        <v>0</v>
      </c>
      <c r="Q247" s="244">
        <f>ROUND(E247*P247,2)</f>
        <v>0</v>
      </c>
      <c r="R247" s="246"/>
      <c r="S247" s="246" t="s">
        <v>544</v>
      </c>
      <c r="T247" s="247" t="s">
        <v>545</v>
      </c>
      <c r="U247" s="221">
        <v>0</v>
      </c>
      <c r="V247" s="221">
        <f>ROUND(E247*U247,2)</f>
        <v>0</v>
      </c>
      <c r="W247" s="221"/>
      <c r="X247" s="221" t="s">
        <v>1681</v>
      </c>
      <c r="Y247" s="221" t="s">
        <v>274</v>
      </c>
      <c r="Z247" s="210"/>
      <c r="AA247" s="210"/>
      <c r="AB247" s="210"/>
      <c r="AC247" s="210"/>
      <c r="AD247" s="210"/>
      <c r="AE247" s="210"/>
      <c r="AF247" s="210"/>
      <c r="AG247" s="210" t="s">
        <v>1727</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x14ac:dyDescent="0.2">
      <c r="A248" s="226" t="s">
        <v>265</v>
      </c>
      <c r="B248" s="227" t="s">
        <v>117</v>
      </c>
      <c r="C248" s="251" t="s">
        <v>109</v>
      </c>
      <c r="D248" s="228"/>
      <c r="E248" s="229"/>
      <c r="F248" s="230"/>
      <c r="G248" s="230">
        <f>SUMIF(AG249:AG249,"&lt;&gt;NOR",G249:G249)</f>
        <v>0</v>
      </c>
      <c r="H248" s="230"/>
      <c r="I248" s="230">
        <f>SUM(I249:I249)</f>
        <v>0</v>
      </c>
      <c r="J248" s="230"/>
      <c r="K248" s="230">
        <f>SUM(K249:K249)</f>
        <v>0</v>
      </c>
      <c r="L248" s="230"/>
      <c r="M248" s="230">
        <f>SUM(M249:M249)</f>
        <v>0</v>
      </c>
      <c r="N248" s="229"/>
      <c r="O248" s="229">
        <f>SUM(O249:O249)</f>
        <v>0</v>
      </c>
      <c r="P248" s="229"/>
      <c r="Q248" s="229">
        <f>SUM(Q249:Q249)</f>
        <v>0</v>
      </c>
      <c r="R248" s="230"/>
      <c r="S248" s="230"/>
      <c r="T248" s="231"/>
      <c r="U248" s="225"/>
      <c r="V248" s="225">
        <f>SUM(V249:V249)</f>
        <v>0</v>
      </c>
      <c r="W248" s="225"/>
      <c r="X248" s="225"/>
      <c r="Y248" s="225"/>
      <c r="AG248" t="s">
        <v>266</v>
      </c>
    </row>
    <row r="249" spans="1:60" ht="22.5" outlineLevel="1" x14ac:dyDescent="0.2">
      <c r="A249" s="233">
        <v>213</v>
      </c>
      <c r="B249" s="234" t="s">
        <v>138</v>
      </c>
      <c r="C249" s="252" t="s">
        <v>2574</v>
      </c>
      <c r="D249" s="235" t="s">
        <v>2502</v>
      </c>
      <c r="E249" s="236">
        <v>1</v>
      </c>
      <c r="F249" s="237"/>
      <c r="G249" s="238">
        <f>ROUND(E249*F249,2)</f>
        <v>0</v>
      </c>
      <c r="H249" s="237"/>
      <c r="I249" s="238">
        <f>ROUND(E249*H249,2)</f>
        <v>0</v>
      </c>
      <c r="J249" s="237"/>
      <c r="K249" s="238">
        <f>ROUND(E249*J249,2)</f>
        <v>0</v>
      </c>
      <c r="L249" s="238">
        <v>21</v>
      </c>
      <c r="M249" s="238">
        <f>G249*(1+L249/100)</f>
        <v>0</v>
      </c>
      <c r="N249" s="236">
        <v>0</v>
      </c>
      <c r="O249" s="236">
        <f>ROUND(E249*N249,2)</f>
        <v>0</v>
      </c>
      <c r="P249" s="236">
        <v>0</v>
      </c>
      <c r="Q249" s="236">
        <f>ROUND(E249*P249,2)</f>
        <v>0</v>
      </c>
      <c r="R249" s="238"/>
      <c r="S249" s="238" t="s">
        <v>544</v>
      </c>
      <c r="T249" s="239" t="s">
        <v>545</v>
      </c>
      <c r="U249" s="221">
        <v>0</v>
      </c>
      <c r="V249" s="221">
        <f>ROUND(E249*U249,2)</f>
        <v>0</v>
      </c>
      <c r="W249" s="221"/>
      <c r="X249" s="221" t="s">
        <v>1681</v>
      </c>
      <c r="Y249" s="221" t="s">
        <v>274</v>
      </c>
      <c r="Z249" s="210"/>
      <c r="AA249" s="210"/>
      <c r="AB249" s="210"/>
      <c r="AC249" s="210"/>
      <c r="AD249" s="210"/>
      <c r="AE249" s="210"/>
      <c r="AF249" s="210"/>
      <c r="AG249" s="210" t="s">
        <v>1727</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x14ac:dyDescent="0.2">
      <c r="A250" s="3"/>
      <c r="B250" s="4"/>
      <c r="C250" s="258"/>
      <c r="D250" s="6"/>
      <c r="E250" s="3"/>
      <c r="F250" s="3"/>
      <c r="G250" s="3"/>
      <c r="H250" s="3"/>
      <c r="I250" s="3"/>
      <c r="J250" s="3"/>
      <c r="K250" s="3"/>
      <c r="L250" s="3"/>
      <c r="M250" s="3"/>
      <c r="N250" s="3"/>
      <c r="O250" s="3"/>
      <c r="P250" s="3"/>
      <c r="Q250" s="3"/>
      <c r="R250" s="3"/>
      <c r="S250" s="3"/>
      <c r="T250" s="3"/>
      <c r="U250" s="3"/>
      <c r="V250" s="3"/>
      <c r="W250" s="3"/>
      <c r="X250" s="3"/>
      <c r="Y250" s="3"/>
      <c r="AE250">
        <v>12</v>
      </c>
      <c r="AF250">
        <v>21</v>
      </c>
      <c r="AG250" t="s">
        <v>251</v>
      </c>
    </row>
    <row r="251" spans="1:60" x14ac:dyDescent="0.2">
      <c r="A251" s="213"/>
      <c r="B251" s="214" t="s">
        <v>29</v>
      </c>
      <c r="C251" s="259"/>
      <c r="D251" s="215"/>
      <c r="E251" s="216"/>
      <c r="F251" s="216"/>
      <c r="G251" s="232">
        <f>G8+G23+G33+G44+G46+G49+G56+G86+G114+G116+G120+G144+G146+G149+G229+G248</f>
        <v>0</v>
      </c>
      <c r="H251" s="3"/>
      <c r="I251" s="3"/>
      <c r="J251" s="3"/>
      <c r="K251" s="3"/>
      <c r="L251" s="3"/>
      <c r="M251" s="3"/>
      <c r="N251" s="3"/>
      <c r="O251" s="3"/>
      <c r="P251" s="3"/>
      <c r="Q251" s="3"/>
      <c r="R251" s="3"/>
      <c r="S251" s="3"/>
      <c r="T251" s="3"/>
      <c r="U251" s="3"/>
      <c r="V251" s="3"/>
      <c r="W251" s="3"/>
      <c r="X251" s="3"/>
      <c r="Y251" s="3"/>
      <c r="AE251">
        <f>SUMIF(L7:L249,AE250,G7:G249)</f>
        <v>0</v>
      </c>
      <c r="AF251">
        <f>SUMIF(L7:L249,AF250,G7:G249)</f>
        <v>0</v>
      </c>
      <c r="AG251" t="s">
        <v>584</v>
      </c>
    </row>
    <row r="252" spans="1:60" x14ac:dyDescent="0.2">
      <c r="C252" s="260"/>
      <c r="D252" s="10"/>
      <c r="AG252" t="s">
        <v>585</v>
      </c>
    </row>
    <row r="253" spans="1:60" x14ac:dyDescent="0.2">
      <c r="D253" s="10"/>
    </row>
    <row r="254" spans="1:60" x14ac:dyDescent="0.2">
      <c r="D254" s="10"/>
    </row>
    <row r="255" spans="1:60" x14ac:dyDescent="0.2">
      <c r="D255" s="10"/>
    </row>
    <row r="256" spans="1:60"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s7UOs47Z1/3fAo1ivDrBWIWdz8dCeOIk8lvjUqZYf2Xt6t5AeO/bYavVqaYNK4Zud/+gELAXR/AenLmUzcDhoA==" saltValue="kYOUBCkjPm75mxeA4zNOAg==" spinCount="100000" sheet="1" formatRows="0"/>
  <mergeCells count="17">
    <mergeCell ref="C107:G107"/>
    <mergeCell ref="C109:G109"/>
    <mergeCell ref="C111:G111"/>
    <mergeCell ref="C113:G113"/>
    <mergeCell ref="C152:G152"/>
    <mergeCell ref="C93:G93"/>
    <mergeCell ref="C96:G96"/>
    <mergeCell ref="C98:G98"/>
    <mergeCell ref="C100:G100"/>
    <mergeCell ref="C102:G102"/>
    <mergeCell ref="C104:G104"/>
    <mergeCell ref="A1:G1"/>
    <mergeCell ref="C2:G2"/>
    <mergeCell ref="C3:G3"/>
    <mergeCell ref="C4:G4"/>
    <mergeCell ref="C88:G88"/>
    <mergeCell ref="C90:G9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AA7-ED15-42B2-8F6A-C880586B24FD}">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71</v>
      </c>
      <c r="C3" s="199" t="s">
        <v>72</v>
      </c>
      <c r="D3" s="197"/>
      <c r="E3" s="197"/>
      <c r="F3" s="197"/>
      <c r="G3" s="198"/>
      <c r="AC3" s="174" t="s">
        <v>240</v>
      </c>
      <c r="AG3" t="s">
        <v>241</v>
      </c>
    </row>
    <row r="4" spans="1:60" ht="24.95" customHeight="1" x14ac:dyDescent="0.2">
      <c r="A4" s="200" t="s">
        <v>9</v>
      </c>
      <c r="B4" s="201" t="s">
        <v>75</v>
      </c>
      <c r="C4" s="202" t="s">
        <v>76</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106</v>
      </c>
      <c r="C8" s="251" t="s">
        <v>107</v>
      </c>
      <c r="D8" s="228"/>
      <c r="E8" s="229"/>
      <c r="F8" s="230"/>
      <c r="G8" s="230">
        <f>SUMIF(AG9:AG10,"&lt;&gt;NOR",G9:G10)</f>
        <v>0</v>
      </c>
      <c r="H8" s="230"/>
      <c r="I8" s="230">
        <f>SUM(I9:I10)</f>
        <v>0</v>
      </c>
      <c r="J8" s="230"/>
      <c r="K8" s="230">
        <f>SUM(K9:K10)</f>
        <v>0</v>
      </c>
      <c r="L8" s="230"/>
      <c r="M8" s="230">
        <f>SUM(M9:M10)</f>
        <v>0</v>
      </c>
      <c r="N8" s="229"/>
      <c r="O8" s="229">
        <f>SUM(O9:O10)</f>
        <v>0</v>
      </c>
      <c r="P8" s="229"/>
      <c r="Q8" s="229">
        <f>SUM(Q9:Q10)</f>
        <v>0</v>
      </c>
      <c r="R8" s="230"/>
      <c r="S8" s="230"/>
      <c r="T8" s="231"/>
      <c r="U8" s="225"/>
      <c r="V8" s="225">
        <f>SUM(V9:V10)</f>
        <v>0</v>
      </c>
      <c r="W8" s="225"/>
      <c r="X8" s="225"/>
      <c r="Y8" s="225"/>
      <c r="AG8" t="s">
        <v>266</v>
      </c>
    </row>
    <row r="9" spans="1:60" outlineLevel="1" x14ac:dyDescent="0.2">
      <c r="A9" s="241">
        <v>1</v>
      </c>
      <c r="B9" s="242" t="s">
        <v>138</v>
      </c>
      <c r="C9" s="254" t="s">
        <v>2280</v>
      </c>
      <c r="D9" s="243" t="s">
        <v>2276</v>
      </c>
      <c r="E9" s="244">
        <v>560</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876</v>
      </c>
      <c r="Y9" s="221" t="s">
        <v>274</v>
      </c>
      <c r="Z9" s="210"/>
      <c r="AA9" s="210"/>
      <c r="AB9" s="210"/>
      <c r="AC9" s="210"/>
      <c r="AD9" s="210"/>
      <c r="AE9" s="210"/>
      <c r="AF9" s="210"/>
      <c r="AG9" s="210" t="s">
        <v>1608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140</v>
      </c>
      <c r="C10" s="254" t="s">
        <v>2575</v>
      </c>
      <c r="D10" s="243" t="s">
        <v>2298</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876</v>
      </c>
      <c r="Y10" s="221" t="s">
        <v>274</v>
      </c>
      <c r="Z10" s="210"/>
      <c r="AA10" s="210"/>
      <c r="AB10" s="210"/>
      <c r="AC10" s="210"/>
      <c r="AD10" s="210"/>
      <c r="AE10" s="210"/>
      <c r="AF10" s="210"/>
      <c r="AG10" s="210" t="s">
        <v>1608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x14ac:dyDescent="0.2">
      <c r="A11" s="226" t="s">
        <v>265</v>
      </c>
      <c r="B11" s="227" t="s">
        <v>118</v>
      </c>
      <c r="C11" s="251" t="s">
        <v>119</v>
      </c>
      <c r="D11" s="228"/>
      <c r="E11" s="229"/>
      <c r="F11" s="230"/>
      <c r="G11" s="230">
        <f>SUMIF(AG12:AG18,"&lt;&gt;NOR",G12:G18)</f>
        <v>0</v>
      </c>
      <c r="H11" s="230"/>
      <c r="I11" s="230">
        <f>SUM(I12:I18)</f>
        <v>0</v>
      </c>
      <c r="J11" s="230"/>
      <c r="K11" s="230">
        <f>SUM(K12:K18)</f>
        <v>0</v>
      </c>
      <c r="L11" s="230"/>
      <c r="M11" s="230">
        <f>SUM(M12:M18)</f>
        <v>0</v>
      </c>
      <c r="N11" s="229"/>
      <c r="O11" s="229">
        <f>SUM(O12:O18)</f>
        <v>0</v>
      </c>
      <c r="P11" s="229"/>
      <c r="Q11" s="229">
        <f>SUM(Q12:Q18)</f>
        <v>0</v>
      </c>
      <c r="R11" s="230"/>
      <c r="S11" s="230"/>
      <c r="T11" s="231"/>
      <c r="U11" s="225"/>
      <c r="V11" s="225">
        <f>SUM(V12:V18)</f>
        <v>0</v>
      </c>
      <c r="W11" s="225"/>
      <c r="X11" s="225"/>
      <c r="Y11" s="225"/>
      <c r="AG11" t="s">
        <v>266</v>
      </c>
    </row>
    <row r="12" spans="1:60" outlineLevel="1" x14ac:dyDescent="0.2">
      <c r="A12" s="241">
        <v>3</v>
      </c>
      <c r="B12" s="242" t="s">
        <v>138</v>
      </c>
      <c r="C12" s="254" t="s">
        <v>2576</v>
      </c>
      <c r="D12" s="243" t="s">
        <v>1023</v>
      </c>
      <c r="E12" s="244">
        <v>3</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1681</v>
      </c>
      <c r="Y12" s="221" t="s">
        <v>274</v>
      </c>
      <c r="Z12" s="210"/>
      <c r="AA12" s="210"/>
      <c r="AB12" s="210"/>
      <c r="AC12" s="210"/>
      <c r="AD12" s="210"/>
      <c r="AE12" s="210"/>
      <c r="AF12" s="210"/>
      <c r="AG12" s="210" t="s">
        <v>1682</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4</v>
      </c>
      <c r="B13" s="242" t="s">
        <v>140</v>
      </c>
      <c r="C13" s="254" t="s">
        <v>2577</v>
      </c>
      <c r="D13" s="243" t="s">
        <v>1023</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1681</v>
      </c>
      <c r="Y13" s="221" t="s">
        <v>274</v>
      </c>
      <c r="Z13" s="210"/>
      <c r="AA13" s="210"/>
      <c r="AB13" s="210"/>
      <c r="AC13" s="210"/>
      <c r="AD13" s="210"/>
      <c r="AE13" s="210"/>
      <c r="AF13" s="210"/>
      <c r="AG13" s="210" t="s">
        <v>1682</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5</v>
      </c>
      <c r="B14" s="242" t="s">
        <v>143</v>
      </c>
      <c r="C14" s="254" t="s">
        <v>2578</v>
      </c>
      <c r="D14" s="243" t="s">
        <v>1023</v>
      </c>
      <c r="E14" s="244">
        <v>4</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6</v>
      </c>
      <c r="B15" s="242" t="s">
        <v>145</v>
      </c>
      <c r="C15" s="254" t="s">
        <v>2579</v>
      </c>
      <c r="D15" s="243" t="s">
        <v>1023</v>
      </c>
      <c r="E15" s="244">
        <v>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876</v>
      </c>
      <c r="Y15" s="221" t="s">
        <v>274</v>
      </c>
      <c r="Z15" s="210"/>
      <c r="AA15" s="210"/>
      <c r="AB15" s="210"/>
      <c r="AC15" s="210"/>
      <c r="AD15" s="210"/>
      <c r="AE15" s="210"/>
      <c r="AF15" s="210"/>
      <c r="AG15" s="210" t="s">
        <v>1608</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7</v>
      </c>
      <c r="B16" s="242" t="s">
        <v>149</v>
      </c>
      <c r="C16" s="254" t="s">
        <v>2580</v>
      </c>
      <c r="D16" s="243" t="s">
        <v>1023</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876</v>
      </c>
      <c r="Y16" s="221" t="s">
        <v>274</v>
      </c>
      <c r="Z16" s="210"/>
      <c r="AA16" s="210"/>
      <c r="AB16" s="210"/>
      <c r="AC16" s="210"/>
      <c r="AD16" s="210"/>
      <c r="AE16" s="210"/>
      <c r="AF16" s="210"/>
      <c r="AG16" s="210" t="s">
        <v>1608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8</v>
      </c>
      <c r="B17" s="242" t="s">
        <v>153</v>
      </c>
      <c r="C17" s="254" t="s">
        <v>2581</v>
      </c>
      <c r="D17" s="243" t="s">
        <v>1023</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876</v>
      </c>
      <c r="Y17" s="221" t="s">
        <v>274</v>
      </c>
      <c r="Z17" s="210"/>
      <c r="AA17" s="210"/>
      <c r="AB17" s="210"/>
      <c r="AC17" s="210"/>
      <c r="AD17" s="210"/>
      <c r="AE17" s="210"/>
      <c r="AF17" s="210"/>
      <c r="AG17" s="210" t="s">
        <v>1608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9</v>
      </c>
      <c r="B18" s="242" t="s">
        <v>2282</v>
      </c>
      <c r="C18" s="254" t="s">
        <v>2582</v>
      </c>
      <c r="D18" s="243" t="s">
        <v>1023</v>
      </c>
      <c r="E18" s="244">
        <v>8</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876</v>
      </c>
      <c r="Y18" s="221" t="s">
        <v>274</v>
      </c>
      <c r="Z18" s="210"/>
      <c r="AA18" s="210"/>
      <c r="AB18" s="210"/>
      <c r="AC18" s="210"/>
      <c r="AD18" s="210"/>
      <c r="AE18" s="210"/>
      <c r="AF18" s="210"/>
      <c r="AG18" s="210" t="s">
        <v>1608</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x14ac:dyDescent="0.2">
      <c r="A19" s="226" t="s">
        <v>265</v>
      </c>
      <c r="B19" s="227" t="s">
        <v>121</v>
      </c>
      <c r="C19" s="251" t="s">
        <v>122</v>
      </c>
      <c r="D19" s="228"/>
      <c r="E19" s="229"/>
      <c r="F19" s="230"/>
      <c r="G19" s="230">
        <f>SUMIF(AG20:AG25,"&lt;&gt;NOR",G20:G25)</f>
        <v>0</v>
      </c>
      <c r="H19" s="230"/>
      <c r="I19" s="230">
        <f>SUM(I20:I25)</f>
        <v>0</v>
      </c>
      <c r="J19" s="230"/>
      <c r="K19" s="230">
        <f>SUM(K20:K25)</f>
        <v>0</v>
      </c>
      <c r="L19" s="230"/>
      <c r="M19" s="230">
        <f>SUM(M20:M25)</f>
        <v>0</v>
      </c>
      <c r="N19" s="229"/>
      <c r="O19" s="229">
        <f>SUM(O20:O25)</f>
        <v>0</v>
      </c>
      <c r="P19" s="229"/>
      <c r="Q19" s="229">
        <f>SUM(Q20:Q25)</f>
        <v>0</v>
      </c>
      <c r="R19" s="230"/>
      <c r="S19" s="230"/>
      <c r="T19" s="231"/>
      <c r="U19" s="225"/>
      <c r="V19" s="225">
        <f>SUM(V20:V25)</f>
        <v>0</v>
      </c>
      <c r="W19" s="225"/>
      <c r="X19" s="225"/>
      <c r="Y19" s="225"/>
      <c r="AG19" t="s">
        <v>266</v>
      </c>
    </row>
    <row r="20" spans="1:60" outlineLevel="1" x14ac:dyDescent="0.2">
      <c r="A20" s="241">
        <v>10</v>
      </c>
      <c r="B20" s="242" t="s">
        <v>138</v>
      </c>
      <c r="C20" s="254" t="s">
        <v>2583</v>
      </c>
      <c r="D20" s="243" t="s">
        <v>2298</v>
      </c>
      <c r="E20" s="244">
        <v>5</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1681</v>
      </c>
      <c r="Y20" s="221" t="s">
        <v>274</v>
      </c>
      <c r="Z20" s="210"/>
      <c r="AA20" s="210"/>
      <c r="AB20" s="210"/>
      <c r="AC20" s="210"/>
      <c r="AD20" s="210"/>
      <c r="AE20" s="210"/>
      <c r="AF20" s="210"/>
      <c r="AG20" s="210" t="s">
        <v>1682</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11</v>
      </c>
      <c r="B21" s="242" t="s">
        <v>140</v>
      </c>
      <c r="C21" s="254" t="s">
        <v>2584</v>
      </c>
      <c r="D21" s="243" t="s">
        <v>2298</v>
      </c>
      <c r="E21" s="244">
        <v>10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1681</v>
      </c>
      <c r="Y21" s="221" t="s">
        <v>274</v>
      </c>
      <c r="Z21" s="210"/>
      <c r="AA21" s="210"/>
      <c r="AB21" s="210"/>
      <c r="AC21" s="210"/>
      <c r="AD21" s="210"/>
      <c r="AE21" s="210"/>
      <c r="AF21" s="210"/>
      <c r="AG21" s="210" t="s">
        <v>1682</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12</v>
      </c>
      <c r="B22" s="242" t="s">
        <v>143</v>
      </c>
      <c r="C22" s="254" t="s">
        <v>2585</v>
      </c>
      <c r="D22" s="243" t="s">
        <v>2298</v>
      </c>
      <c r="E22" s="244">
        <v>5</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876</v>
      </c>
      <c r="Y22" s="221" t="s">
        <v>274</v>
      </c>
      <c r="Z22" s="210"/>
      <c r="AA22" s="210"/>
      <c r="AB22" s="210"/>
      <c r="AC22" s="210"/>
      <c r="AD22" s="210"/>
      <c r="AE22" s="210"/>
      <c r="AF22" s="210"/>
      <c r="AG22" s="210" t="s">
        <v>1608</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13</v>
      </c>
      <c r="B23" s="242" t="s">
        <v>145</v>
      </c>
      <c r="C23" s="254" t="s">
        <v>2341</v>
      </c>
      <c r="D23" s="243" t="s">
        <v>2298</v>
      </c>
      <c r="E23" s="244">
        <v>7</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544</v>
      </c>
      <c r="T23" s="247" t="s">
        <v>545</v>
      </c>
      <c r="U23" s="221">
        <v>0</v>
      </c>
      <c r="V23" s="221">
        <f>ROUND(E23*U23,2)</f>
        <v>0</v>
      </c>
      <c r="W23" s="221"/>
      <c r="X23" s="221" t="s">
        <v>1681</v>
      </c>
      <c r="Y23" s="221" t="s">
        <v>274</v>
      </c>
      <c r="Z23" s="210"/>
      <c r="AA23" s="210"/>
      <c r="AB23" s="210"/>
      <c r="AC23" s="210"/>
      <c r="AD23" s="210"/>
      <c r="AE23" s="210"/>
      <c r="AF23" s="210"/>
      <c r="AG23" s="210" t="s">
        <v>1682</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14</v>
      </c>
      <c r="B24" s="242" t="s">
        <v>149</v>
      </c>
      <c r="C24" s="254" t="s">
        <v>2586</v>
      </c>
      <c r="D24" s="243" t="s">
        <v>2298</v>
      </c>
      <c r="E24" s="244">
        <v>2</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273</v>
      </c>
      <c r="Y24" s="221" t="s">
        <v>274</v>
      </c>
      <c r="Z24" s="210"/>
      <c r="AA24" s="210"/>
      <c r="AB24" s="210"/>
      <c r="AC24" s="210"/>
      <c r="AD24" s="210"/>
      <c r="AE24" s="210"/>
      <c r="AF24" s="210"/>
      <c r="AG24" s="210" t="s">
        <v>1635</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15</v>
      </c>
      <c r="B25" s="242" t="s">
        <v>153</v>
      </c>
      <c r="C25" s="254" t="s">
        <v>2587</v>
      </c>
      <c r="D25" s="243" t="s">
        <v>2298</v>
      </c>
      <c r="E25" s="244">
        <v>2</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1681</v>
      </c>
      <c r="Y25" s="221" t="s">
        <v>274</v>
      </c>
      <c r="Z25" s="210"/>
      <c r="AA25" s="210"/>
      <c r="AB25" s="210"/>
      <c r="AC25" s="210"/>
      <c r="AD25" s="210"/>
      <c r="AE25" s="210"/>
      <c r="AF25" s="210"/>
      <c r="AG25" s="210" t="s">
        <v>1682</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x14ac:dyDescent="0.2">
      <c r="A26" s="226" t="s">
        <v>265</v>
      </c>
      <c r="B26" s="227" t="s">
        <v>124</v>
      </c>
      <c r="C26" s="251" t="s">
        <v>120</v>
      </c>
      <c r="D26" s="228"/>
      <c r="E26" s="229"/>
      <c r="F26" s="230"/>
      <c r="G26" s="230">
        <f>SUMIF(AG27:AG35,"&lt;&gt;NOR",G27:G35)</f>
        <v>0</v>
      </c>
      <c r="H26" s="230"/>
      <c r="I26" s="230">
        <f>SUM(I27:I35)</f>
        <v>0</v>
      </c>
      <c r="J26" s="230"/>
      <c r="K26" s="230">
        <f>SUM(K27:K35)</f>
        <v>0</v>
      </c>
      <c r="L26" s="230"/>
      <c r="M26" s="230">
        <f>SUM(M27:M35)</f>
        <v>0</v>
      </c>
      <c r="N26" s="229"/>
      <c r="O26" s="229">
        <f>SUM(O27:O35)</f>
        <v>0</v>
      </c>
      <c r="P26" s="229"/>
      <c r="Q26" s="229">
        <f>SUM(Q27:Q35)</f>
        <v>0</v>
      </c>
      <c r="R26" s="230"/>
      <c r="S26" s="230"/>
      <c r="T26" s="231"/>
      <c r="U26" s="225"/>
      <c r="V26" s="225">
        <f>SUM(V27:V35)</f>
        <v>0</v>
      </c>
      <c r="W26" s="225"/>
      <c r="X26" s="225"/>
      <c r="Y26" s="225"/>
      <c r="AG26" t="s">
        <v>266</v>
      </c>
    </row>
    <row r="27" spans="1:60" outlineLevel="1" x14ac:dyDescent="0.2">
      <c r="A27" s="241">
        <v>16</v>
      </c>
      <c r="B27" s="242" t="s">
        <v>138</v>
      </c>
      <c r="C27" s="254" t="s">
        <v>2301</v>
      </c>
      <c r="D27" s="243" t="s">
        <v>2276</v>
      </c>
      <c r="E27" s="244">
        <v>150</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1681</v>
      </c>
      <c r="Y27" s="221" t="s">
        <v>274</v>
      </c>
      <c r="Z27" s="210"/>
      <c r="AA27" s="210"/>
      <c r="AB27" s="210"/>
      <c r="AC27" s="210"/>
      <c r="AD27" s="210"/>
      <c r="AE27" s="210"/>
      <c r="AF27" s="210"/>
      <c r="AG27" s="210" t="s">
        <v>1682</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17</v>
      </c>
      <c r="B28" s="242" t="s">
        <v>140</v>
      </c>
      <c r="C28" s="254" t="s">
        <v>2297</v>
      </c>
      <c r="D28" s="243" t="s">
        <v>2298</v>
      </c>
      <c r="E28" s="244">
        <v>11</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1681</v>
      </c>
      <c r="Y28" s="221" t="s">
        <v>274</v>
      </c>
      <c r="Z28" s="210"/>
      <c r="AA28" s="210"/>
      <c r="AB28" s="210"/>
      <c r="AC28" s="210"/>
      <c r="AD28" s="210"/>
      <c r="AE28" s="210"/>
      <c r="AF28" s="210"/>
      <c r="AG28" s="210" t="s">
        <v>1682</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18</v>
      </c>
      <c r="B29" s="242" t="s">
        <v>143</v>
      </c>
      <c r="C29" s="254" t="s">
        <v>2588</v>
      </c>
      <c r="D29" s="243" t="s">
        <v>2276</v>
      </c>
      <c r="E29" s="244">
        <v>60</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1681</v>
      </c>
      <c r="Y29" s="221" t="s">
        <v>274</v>
      </c>
      <c r="Z29" s="210"/>
      <c r="AA29" s="210"/>
      <c r="AB29" s="210"/>
      <c r="AC29" s="210"/>
      <c r="AD29" s="210"/>
      <c r="AE29" s="210"/>
      <c r="AF29" s="210"/>
      <c r="AG29" s="210" t="s">
        <v>1682</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19</v>
      </c>
      <c r="B30" s="242" t="s">
        <v>145</v>
      </c>
      <c r="C30" s="254" t="s">
        <v>2589</v>
      </c>
      <c r="D30" s="243" t="s">
        <v>2276</v>
      </c>
      <c r="E30" s="244">
        <v>10</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1681</v>
      </c>
      <c r="Y30" s="221" t="s">
        <v>274</v>
      </c>
      <c r="Z30" s="210"/>
      <c r="AA30" s="210"/>
      <c r="AB30" s="210"/>
      <c r="AC30" s="210"/>
      <c r="AD30" s="210"/>
      <c r="AE30" s="210"/>
      <c r="AF30" s="210"/>
      <c r="AG30" s="210" t="s">
        <v>1682</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20</v>
      </c>
      <c r="B31" s="242" t="s">
        <v>149</v>
      </c>
      <c r="C31" s="254" t="s">
        <v>2299</v>
      </c>
      <c r="D31" s="243" t="s">
        <v>2298</v>
      </c>
      <c r="E31" s="244">
        <v>4</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544</v>
      </c>
      <c r="T31" s="247" t="s">
        <v>545</v>
      </c>
      <c r="U31" s="221">
        <v>0</v>
      </c>
      <c r="V31" s="221">
        <f>ROUND(E31*U31,2)</f>
        <v>0</v>
      </c>
      <c r="W31" s="221"/>
      <c r="X31" s="221" t="s">
        <v>1681</v>
      </c>
      <c r="Y31" s="221" t="s">
        <v>274</v>
      </c>
      <c r="Z31" s="210"/>
      <c r="AA31" s="210"/>
      <c r="AB31" s="210"/>
      <c r="AC31" s="210"/>
      <c r="AD31" s="210"/>
      <c r="AE31" s="210"/>
      <c r="AF31" s="210"/>
      <c r="AG31" s="210" t="s">
        <v>1682</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21</v>
      </c>
      <c r="B32" s="242" t="s">
        <v>153</v>
      </c>
      <c r="C32" s="254" t="s">
        <v>2590</v>
      </c>
      <c r="D32" s="243" t="s">
        <v>2298</v>
      </c>
      <c r="E32" s="244">
        <v>1</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544</v>
      </c>
      <c r="T32" s="247" t="s">
        <v>545</v>
      </c>
      <c r="U32" s="221">
        <v>0</v>
      </c>
      <c r="V32" s="221">
        <f>ROUND(E32*U32,2)</f>
        <v>0</v>
      </c>
      <c r="W32" s="221"/>
      <c r="X32" s="221" t="s">
        <v>1681</v>
      </c>
      <c r="Y32" s="221" t="s">
        <v>274</v>
      </c>
      <c r="Z32" s="210"/>
      <c r="AA32" s="210"/>
      <c r="AB32" s="210"/>
      <c r="AC32" s="210"/>
      <c r="AD32" s="210"/>
      <c r="AE32" s="210"/>
      <c r="AF32" s="210"/>
      <c r="AG32" s="210" t="s">
        <v>1682</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22</v>
      </c>
      <c r="B33" s="242" t="s">
        <v>2282</v>
      </c>
      <c r="C33" s="254" t="s">
        <v>2304</v>
      </c>
      <c r="D33" s="243" t="s">
        <v>2298</v>
      </c>
      <c r="E33" s="244">
        <v>5</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544</v>
      </c>
      <c r="T33" s="247" t="s">
        <v>545</v>
      </c>
      <c r="U33" s="221">
        <v>0</v>
      </c>
      <c r="V33" s="221">
        <f>ROUND(E33*U33,2)</f>
        <v>0</v>
      </c>
      <c r="W33" s="221"/>
      <c r="X33" s="221" t="s">
        <v>1681</v>
      </c>
      <c r="Y33" s="221" t="s">
        <v>274</v>
      </c>
      <c r="Z33" s="210"/>
      <c r="AA33" s="210"/>
      <c r="AB33" s="210"/>
      <c r="AC33" s="210"/>
      <c r="AD33" s="210"/>
      <c r="AE33" s="210"/>
      <c r="AF33" s="210"/>
      <c r="AG33" s="210" t="s">
        <v>1682</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23</v>
      </c>
      <c r="B34" s="242" t="s">
        <v>2284</v>
      </c>
      <c r="C34" s="254" t="s">
        <v>2305</v>
      </c>
      <c r="D34" s="243" t="s">
        <v>2276</v>
      </c>
      <c r="E34" s="244">
        <v>20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544</v>
      </c>
      <c r="T34" s="247" t="s">
        <v>545</v>
      </c>
      <c r="U34" s="221">
        <v>0</v>
      </c>
      <c r="V34" s="221">
        <f>ROUND(E34*U34,2)</f>
        <v>0</v>
      </c>
      <c r="W34" s="221"/>
      <c r="X34" s="221" t="s">
        <v>876</v>
      </c>
      <c r="Y34" s="221" t="s">
        <v>274</v>
      </c>
      <c r="Z34" s="210"/>
      <c r="AA34" s="210"/>
      <c r="AB34" s="210"/>
      <c r="AC34" s="210"/>
      <c r="AD34" s="210"/>
      <c r="AE34" s="210"/>
      <c r="AF34" s="210"/>
      <c r="AG34" s="210" t="s">
        <v>1608</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24</v>
      </c>
      <c r="B35" s="242" t="s">
        <v>182</v>
      </c>
      <c r="C35" s="254" t="s">
        <v>2306</v>
      </c>
      <c r="D35" s="243" t="s">
        <v>2298</v>
      </c>
      <c r="E35" s="244">
        <v>6</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544</v>
      </c>
      <c r="T35" s="247" t="s">
        <v>545</v>
      </c>
      <c r="U35" s="221">
        <v>0</v>
      </c>
      <c r="V35" s="221">
        <f>ROUND(E35*U35,2)</f>
        <v>0</v>
      </c>
      <c r="W35" s="221"/>
      <c r="X35" s="221" t="s">
        <v>876</v>
      </c>
      <c r="Y35" s="221" t="s">
        <v>274</v>
      </c>
      <c r="Z35" s="210"/>
      <c r="AA35" s="210"/>
      <c r="AB35" s="210"/>
      <c r="AC35" s="210"/>
      <c r="AD35" s="210"/>
      <c r="AE35" s="210"/>
      <c r="AF35" s="210"/>
      <c r="AG35" s="210" t="s">
        <v>1608</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x14ac:dyDescent="0.2">
      <c r="A36" s="226" t="s">
        <v>265</v>
      </c>
      <c r="B36" s="227" t="s">
        <v>126</v>
      </c>
      <c r="C36" s="251" t="s">
        <v>128</v>
      </c>
      <c r="D36" s="228"/>
      <c r="E36" s="229"/>
      <c r="F36" s="230"/>
      <c r="G36" s="230">
        <f>SUMIF(AG37:AG42,"&lt;&gt;NOR",G37:G42)</f>
        <v>0</v>
      </c>
      <c r="H36" s="230"/>
      <c r="I36" s="230">
        <f>SUM(I37:I42)</f>
        <v>0</v>
      </c>
      <c r="J36" s="230"/>
      <c r="K36" s="230">
        <f>SUM(K37:K42)</f>
        <v>0</v>
      </c>
      <c r="L36" s="230"/>
      <c r="M36" s="230">
        <f>SUM(M37:M42)</f>
        <v>0</v>
      </c>
      <c r="N36" s="229"/>
      <c r="O36" s="229">
        <f>SUM(O37:O42)</f>
        <v>0</v>
      </c>
      <c r="P36" s="229"/>
      <c r="Q36" s="229">
        <f>SUM(Q37:Q42)</f>
        <v>0</v>
      </c>
      <c r="R36" s="230"/>
      <c r="S36" s="230"/>
      <c r="T36" s="231"/>
      <c r="U36" s="225"/>
      <c r="V36" s="225">
        <f>SUM(V37:V42)</f>
        <v>0</v>
      </c>
      <c r="W36" s="225"/>
      <c r="X36" s="225"/>
      <c r="Y36" s="225"/>
      <c r="AG36" t="s">
        <v>266</v>
      </c>
    </row>
    <row r="37" spans="1:60" outlineLevel="1" x14ac:dyDescent="0.2">
      <c r="A37" s="241">
        <v>25</v>
      </c>
      <c r="B37" s="242" t="s">
        <v>138</v>
      </c>
      <c r="C37" s="254" t="s">
        <v>2591</v>
      </c>
      <c r="D37" s="243" t="s">
        <v>2298</v>
      </c>
      <c r="E37" s="244">
        <v>1</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544</v>
      </c>
      <c r="T37" s="247" t="s">
        <v>545</v>
      </c>
      <c r="U37" s="221">
        <v>0</v>
      </c>
      <c r="V37" s="221">
        <f>ROUND(E37*U37,2)</f>
        <v>0</v>
      </c>
      <c r="W37" s="221"/>
      <c r="X37" s="221" t="s">
        <v>1681</v>
      </c>
      <c r="Y37" s="221" t="s">
        <v>274</v>
      </c>
      <c r="Z37" s="210"/>
      <c r="AA37" s="210"/>
      <c r="AB37" s="210"/>
      <c r="AC37" s="210"/>
      <c r="AD37" s="210"/>
      <c r="AE37" s="210"/>
      <c r="AF37" s="210"/>
      <c r="AG37" s="210" t="s">
        <v>1682</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26</v>
      </c>
      <c r="B38" s="242" t="s">
        <v>140</v>
      </c>
      <c r="C38" s="254" t="s">
        <v>2592</v>
      </c>
      <c r="D38" s="243" t="s">
        <v>2298</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544</v>
      </c>
      <c r="T38" s="247" t="s">
        <v>545</v>
      </c>
      <c r="U38" s="221">
        <v>0</v>
      </c>
      <c r="V38" s="221">
        <f>ROUND(E38*U38,2)</f>
        <v>0</v>
      </c>
      <c r="W38" s="221"/>
      <c r="X38" s="221" t="s">
        <v>1681</v>
      </c>
      <c r="Y38" s="221" t="s">
        <v>274</v>
      </c>
      <c r="Z38" s="210"/>
      <c r="AA38" s="210"/>
      <c r="AB38" s="210"/>
      <c r="AC38" s="210"/>
      <c r="AD38" s="210"/>
      <c r="AE38" s="210"/>
      <c r="AF38" s="210"/>
      <c r="AG38" s="210" t="s">
        <v>1682</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27</v>
      </c>
      <c r="B39" s="242" t="s">
        <v>143</v>
      </c>
      <c r="C39" s="254" t="s">
        <v>2593</v>
      </c>
      <c r="D39" s="243" t="s">
        <v>1023</v>
      </c>
      <c r="E39" s="244">
        <v>1</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544</v>
      </c>
      <c r="T39" s="247" t="s">
        <v>545</v>
      </c>
      <c r="U39" s="221">
        <v>0</v>
      </c>
      <c r="V39" s="221">
        <f>ROUND(E39*U39,2)</f>
        <v>0</v>
      </c>
      <c r="W39" s="221"/>
      <c r="X39" s="221" t="s">
        <v>1681</v>
      </c>
      <c r="Y39" s="221" t="s">
        <v>274</v>
      </c>
      <c r="Z39" s="210"/>
      <c r="AA39" s="210"/>
      <c r="AB39" s="210"/>
      <c r="AC39" s="210"/>
      <c r="AD39" s="210"/>
      <c r="AE39" s="210"/>
      <c r="AF39" s="210"/>
      <c r="AG39" s="210" t="s">
        <v>1682</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28</v>
      </c>
      <c r="B40" s="242" t="s">
        <v>145</v>
      </c>
      <c r="C40" s="254" t="s">
        <v>2594</v>
      </c>
      <c r="D40" s="243" t="s">
        <v>2298</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544</v>
      </c>
      <c r="T40" s="247" t="s">
        <v>545</v>
      </c>
      <c r="U40" s="221">
        <v>0</v>
      </c>
      <c r="V40" s="221">
        <f>ROUND(E40*U40,2)</f>
        <v>0</v>
      </c>
      <c r="W40" s="221"/>
      <c r="X40" s="221" t="s">
        <v>1681</v>
      </c>
      <c r="Y40" s="221" t="s">
        <v>274</v>
      </c>
      <c r="Z40" s="210"/>
      <c r="AA40" s="210"/>
      <c r="AB40" s="210"/>
      <c r="AC40" s="210"/>
      <c r="AD40" s="210"/>
      <c r="AE40" s="210"/>
      <c r="AF40" s="210"/>
      <c r="AG40" s="210" t="s">
        <v>1682</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29</v>
      </c>
      <c r="B41" s="242" t="s">
        <v>149</v>
      </c>
      <c r="C41" s="254" t="s">
        <v>2595</v>
      </c>
      <c r="D41" s="243" t="s">
        <v>2298</v>
      </c>
      <c r="E41" s="244">
        <v>1</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544</v>
      </c>
      <c r="T41" s="247" t="s">
        <v>545</v>
      </c>
      <c r="U41" s="221">
        <v>0</v>
      </c>
      <c r="V41" s="221">
        <f>ROUND(E41*U41,2)</f>
        <v>0</v>
      </c>
      <c r="W41" s="221"/>
      <c r="X41" s="221" t="s">
        <v>1681</v>
      </c>
      <c r="Y41" s="221" t="s">
        <v>274</v>
      </c>
      <c r="Z41" s="210"/>
      <c r="AA41" s="210"/>
      <c r="AB41" s="210"/>
      <c r="AC41" s="210"/>
      <c r="AD41" s="210"/>
      <c r="AE41" s="210"/>
      <c r="AF41" s="210"/>
      <c r="AG41" s="210" t="s">
        <v>1682</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30</v>
      </c>
      <c r="B42" s="242" t="s">
        <v>153</v>
      </c>
      <c r="C42" s="254" t="s">
        <v>2596</v>
      </c>
      <c r="D42" s="243" t="s">
        <v>1023</v>
      </c>
      <c r="E42" s="244">
        <v>1</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544</v>
      </c>
      <c r="T42" s="247" t="s">
        <v>545</v>
      </c>
      <c r="U42" s="221">
        <v>0</v>
      </c>
      <c r="V42" s="221">
        <f>ROUND(E42*U42,2)</f>
        <v>0</v>
      </c>
      <c r="W42" s="221"/>
      <c r="X42" s="221" t="s">
        <v>1681</v>
      </c>
      <c r="Y42" s="221" t="s">
        <v>274</v>
      </c>
      <c r="Z42" s="210"/>
      <c r="AA42" s="210"/>
      <c r="AB42" s="210"/>
      <c r="AC42" s="210"/>
      <c r="AD42" s="210"/>
      <c r="AE42" s="210"/>
      <c r="AF42" s="210"/>
      <c r="AG42" s="210" t="s">
        <v>1682</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x14ac:dyDescent="0.2">
      <c r="A43" s="226" t="s">
        <v>265</v>
      </c>
      <c r="B43" s="227" t="s">
        <v>129</v>
      </c>
      <c r="C43" s="251" t="s">
        <v>131</v>
      </c>
      <c r="D43" s="228"/>
      <c r="E43" s="229"/>
      <c r="F43" s="230"/>
      <c r="G43" s="230">
        <f>SUMIF(AG44:AG44,"&lt;&gt;NOR",G44:G44)</f>
        <v>0</v>
      </c>
      <c r="H43" s="230"/>
      <c r="I43" s="230">
        <f>SUM(I44:I44)</f>
        <v>0</v>
      </c>
      <c r="J43" s="230"/>
      <c r="K43" s="230">
        <f>SUM(K44:K44)</f>
        <v>0</v>
      </c>
      <c r="L43" s="230"/>
      <c r="M43" s="230">
        <f>SUM(M44:M44)</f>
        <v>0</v>
      </c>
      <c r="N43" s="229"/>
      <c r="O43" s="229">
        <f>SUM(O44:O44)</f>
        <v>0</v>
      </c>
      <c r="P43" s="229"/>
      <c r="Q43" s="229">
        <f>SUM(Q44:Q44)</f>
        <v>0</v>
      </c>
      <c r="R43" s="230"/>
      <c r="S43" s="230"/>
      <c r="T43" s="231"/>
      <c r="U43" s="225"/>
      <c r="V43" s="225">
        <f>SUM(V44:V44)</f>
        <v>0</v>
      </c>
      <c r="W43" s="225"/>
      <c r="X43" s="225"/>
      <c r="Y43" s="225"/>
      <c r="AG43" t="s">
        <v>266</v>
      </c>
    </row>
    <row r="44" spans="1:60" outlineLevel="1" x14ac:dyDescent="0.2">
      <c r="A44" s="241">
        <v>31</v>
      </c>
      <c r="B44" s="242" t="s">
        <v>138</v>
      </c>
      <c r="C44" s="254" t="s">
        <v>2398</v>
      </c>
      <c r="D44" s="243" t="s">
        <v>1023</v>
      </c>
      <c r="E44" s="244">
        <v>4</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544</v>
      </c>
      <c r="T44" s="247" t="s">
        <v>545</v>
      </c>
      <c r="U44" s="221">
        <v>0</v>
      </c>
      <c r="V44" s="221">
        <f>ROUND(E44*U44,2)</f>
        <v>0</v>
      </c>
      <c r="W44" s="221"/>
      <c r="X44" s="221" t="s">
        <v>273</v>
      </c>
      <c r="Y44" s="221" t="s">
        <v>274</v>
      </c>
      <c r="Z44" s="210"/>
      <c r="AA44" s="210"/>
      <c r="AB44" s="210"/>
      <c r="AC44" s="210"/>
      <c r="AD44" s="210"/>
      <c r="AE44" s="210"/>
      <c r="AF44" s="210"/>
      <c r="AG44" s="210" t="s">
        <v>1635</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x14ac:dyDescent="0.2">
      <c r="A45" s="226" t="s">
        <v>265</v>
      </c>
      <c r="B45" s="227" t="s">
        <v>198</v>
      </c>
      <c r="C45" s="251" t="s">
        <v>199</v>
      </c>
      <c r="D45" s="228"/>
      <c r="E45" s="229"/>
      <c r="F45" s="230"/>
      <c r="G45" s="230">
        <f>SUMIF(AG46:AG70,"&lt;&gt;NOR",G46:G70)</f>
        <v>0</v>
      </c>
      <c r="H45" s="230"/>
      <c r="I45" s="230">
        <f>SUM(I46:I70)</f>
        <v>0</v>
      </c>
      <c r="J45" s="230"/>
      <c r="K45" s="230">
        <f>SUM(K46:K70)</f>
        <v>0</v>
      </c>
      <c r="L45" s="230"/>
      <c r="M45" s="230">
        <f>SUM(M46:M70)</f>
        <v>0</v>
      </c>
      <c r="N45" s="229"/>
      <c r="O45" s="229">
        <f>SUM(O46:O70)</f>
        <v>0</v>
      </c>
      <c r="P45" s="229"/>
      <c r="Q45" s="229">
        <f>SUM(Q46:Q70)</f>
        <v>0</v>
      </c>
      <c r="R45" s="230"/>
      <c r="S45" s="230"/>
      <c r="T45" s="231"/>
      <c r="U45" s="225"/>
      <c r="V45" s="225">
        <f>SUM(V46:V70)</f>
        <v>0</v>
      </c>
      <c r="W45" s="225"/>
      <c r="X45" s="225"/>
      <c r="Y45" s="225"/>
      <c r="AG45" t="s">
        <v>266</v>
      </c>
    </row>
    <row r="46" spans="1:60" ht="22.5" outlineLevel="1" x14ac:dyDescent="0.2">
      <c r="A46" s="241">
        <v>32</v>
      </c>
      <c r="B46" s="242" t="s">
        <v>138</v>
      </c>
      <c r="C46" s="254" t="s">
        <v>2430</v>
      </c>
      <c r="D46" s="243" t="s">
        <v>500</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544</v>
      </c>
      <c r="T46" s="247" t="s">
        <v>545</v>
      </c>
      <c r="U46" s="221">
        <v>0</v>
      </c>
      <c r="V46" s="221">
        <f>ROUND(E46*U46,2)</f>
        <v>0</v>
      </c>
      <c r="W46" s="221"/>
      <c r="X46" s="221" t="s">
        <v>1681</v>
      </c>
      <c r="Y46" s="221" t="s">
        <v>274</v>
      </c>
      <c r="Z46" s="210"/>
      <c r="AA46" s="210"/>
      <c r="AB46" s="210"/>
      <c r="AC46" s="210"/>
      <c r="AD46" s="210"/>
      <c r="AE46" s="210"/>
      <c r="AF46" s="210"/>
      <c r="AG46" s="210" t="s">
        <v>1727</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ht="33.75" outlineLevel="1" x14ac:dyDescent="0.2">
      <c r="A47" s="233">
        <v>33</v>
      </c>
      <c r="B47" s="234" t="s">
        <v>140</v>
      </c>
      <c r="C47" s="252" t="s">
        <v>2431</v>
      </c>
      <c r="D47" s="235" t="s">
        <v>500</v>
      </c>
      <c r="E47" s="236">
        <v>1</v>
      </c>
      <c r="F47" s="237"/>
      <c r="G47" s="238">
        <f>ROUND(E47*F47,2)</f>
        <v>0</v>
      </c>
      <c r="H47" s="237"/>
      <c r="I47" s="238">
        <f>ROUND(E47*H47,2)</f>
        <v>0</v>
      </c>
      <c r="J47" s="237"/>
      <c r="K47" s="238">
        <f>ROUND(E47*J47,2)</f>
        <v>0</v>
      </c>
      <c r="L47" s="238">
        <v>21</v>
      </c>
      <c r="M47" s="238">
        <f>G47*(1+L47/100)</f>
        <v>0</v>
      </c>
      <c r="N47" s="236">
        <v>0</v>
      </c>
      <c r="O47" s="236">
        <f>ROUND(E47*N47,2)</f>
        <v>0</v>
      </c>
      <c r="P47" s="236">
        <v>0</v>
      </c>
      <c r="Q47" s="236">
        <f>ROUND(E47*P47,2)</f>
        <v>0</v>
      </c>
      <c r="R47" s="238"/>
      <c r="S47" s="238" t="s">
        <v>544</v>
      </c>
      <c r="T47" s="239" t="s">
        <v>545</v>
      </c>
      <c r="U47" s="221">
        <v>0</v>
      </c>
      <c r="V47" s="221">
        <f>ROUND(E47*U47,2)</f>
        <v>0</v>
      </c>
      <c r="W47" s="221"/>
      <c r="X47" s="221" t="s">
        <v>1681</v>
      </c>
      <c r="Y47" s="221" t="s">
        <v>274</v>
      </c>
      <c r="Z47" s="210"/>
      <c r="AA47" s="210"/>
      <c r="AB47" s="210"/>
      <c r="AC47" s="210"/>
      <c r="AD47" s="210"/>
      <c r="AE47" s="210"/>
      <c r="AF47" s="210"/>
      <c r="AG47" s="210" t="s">
        <v>1682</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ht="33.75" outlineLevel="2" x14ac:dyDescent="0.2">
      <c r="A48" s="217"/>
      <c r="B48" s="218"/>
      <c r="C48" s="257" t="s">
        <v>2432</v>
      </c>
      <c r="D48" s="250"/>
      <c r="E48" s="250"/>
      <c r="F48" s="250"/>
      <c r="G48" s="250"/>
      <c r="H48" s="221"/>
      <c r="I48" s="221"/>
      <c r="J48" s="221"/>
      <c r="K48" s="221"/>
      <c r="L48" s="221"/>
      <c r="M48" s="221"/>
      <c r="N48" s="220"/>
      <c r="O48" s="220"/>
      <c r="P48" s="220"/>
      <c r="Q48" s="220"/>
      <c r="R48" s="221"/>
      <c r="S48" s="221"/>
      <c r="T48" s="221"/>
      <c r="U48" s="221"/>
      <c r="V48" s="221"/>
      <c r="W48" s="221"/>
      <c r="X48" s="221"/>
      <c r="Y48" s="221"/>
      <c r="Z48" s="210"/>
      <c r="AA48" s="210"/>
      <c r="AB48" s="210"/>
      <c r="AC48" s="210"/>
      <c r="AD48" s="210"/>
      <c r="AE48" s="210"/>
      <c r="AF48" s="210"/>
      <c r="AG48" s="210" t="s">
        <v>286</v>
      </c>
      <c r="AH48" s="210"/>
      <c r="AI48" s="210"/>
      <c r="AJ48" s="210"/>
      <c r="AK48" s="210"/>
      <c r="AL48" s="210"/>
      <c r="AM48" s="210"/>
      <c r="AN48" s="210"/>
      <c r="AO48" s="210"/>
      <c r="AP48" s="210"/>
      <c r="AQ48" s="210"/>
      <c r="AR48" s="210"/>
      <c r="AS48" s="210"/>
      <c r="AT48" s="210"/>
      <c r="AU48" s="210"/>
      <c r="AV48" s="210"/>
      <c r="AW48" s="210"/>
      <c r="AX48" s="210"/>
      <c r="AY48" s="210"/>
      <c r="AZ48" s="210"/>
      <c r="BA48" s="248" t="str">
        <f>C48</f>
        <v>pevných bodů a konstrukcí; podezdění nebo podbetonování armatur; zalití kotevních šroubů, podlití strojů bez omezení rozsahu a tloušťky podloží, podlévání vyrovnaných strojů nebo jiných zařízení betonem; zabetonování kotvicích rámů do betonových bloků; nastřelování upevňovacích prvků)</v>
      </c>
      <c r="BB48" s="210"/>
      <c r="BC48" s="210"/>
      <c r="BD48" s="210"/>
      <c r="BE48" s="210"/>
      <c r="BF48" s="210"/>
      <c r="BG48" s="210"/>
      <c r="BH48" s="210"/>
    </row>
    <row r="49" spans="1:60" ht="33.75" outlineLevel="1" x14ac:dyDescent="0.2">
      <c r="A49" s="241">
        <v>34</v>
      </c>
      <c r="B49" s="242" t="s">
        <v>143</v>
      </c>
      <c r="C49" s="254" t="s">
        <v>2433</v>
      </c>
      <c r="D49" s="243" t="s">
        <v>500</v>
      </c>
      <c r="E49" s="244">
        <v>1</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544</v>
      </c>
      <c r="T49" s="247" t="s">
        <v>545</v>
      </c>
      <c r="U49" s="221">
        <v>0</v>
      </c>
      <c r="V49" s="221">
        <f>ROUND(E49*U49,2)</f>
        <v>0</v>
      </c>
      <c r="W49" s="221"/>
      <c r="X49" s="221" t="s">
        <v>1681</v>
      </c>
      <c r="Y49" s="221" t="s">
        <v>274</v>
      </c>
      <c r="Z49" s="210"/>
      <c r="AA49" s="210"/>
      <c r="AB49" s="210"/>
      <c r="AC49" s="210"/>
      <c r="AD49" s="210"/>
      <c r="AE49" s="210"/>
      <c r="AF49" s="210"/>
      <c r="AG49" s="210" t="s">
        <v>1682</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35</v>
      </c>
      <c r="B50" s="242" t="s">
        <v>145</v>
      </c>
      <c r="C50" s="254" t="s">
        <v>2597</v>
      </c>
      <c r="D50" s="243" t="s">
        <v>374</v>
      </c>
      <c r="E50" s="244">
        <v>10</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544</v>
      </c>
      <c r="T50" s="247" t="s">
        <v>545</v>
      </c>
      <c r="U50" s="221">
        <v>0</v>
      </c>
      <c r="V50" s="221">
        <f>ROUND(E50*U50,2)</f>
        <v>0</v>
      </c>
      <c r="W50" s="221"/>
      <c r="X50" s="221" t="s">
        <v>273</v>
      </c>
      <c r="Y50" s="221" t="s">
        <v>274</v>
      </c>
      <c r="Z50" s="210"/>
      <c r="AA50" s="210"/>
      <c r="AB50" s="210"/>
      <c r="AC50" s="210"/>
      <c r="AD50" s="210"/>
      <c r="AE50" s="210"/>
      <c r="AF50" s="210"/>
      <c r="AG50" s="210" t="s">
        <v>1635</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36</v>
      </c>
      <c r="B51" s="242" t="s">
        <v>149</v>
      </c>
      <c r="C51" s="254" t="s">
        <v>2444</v>
      </c>
      <c r="D51" s="243" t="s">
        <v>374</v>
      </c>
      <c r="E51" s="244">
        <v>560</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544</v>
      </c>
      <c r="T51" s="247" t="s">
        <v>545</v>
      </c>
      <c r="U51" s="221">
        <v>0</v>
      </c>
      <c r="V51" s="221">
        <f>ROUND(E51*U51,2)</f>
        <v>0</v>
      </c>
      <c r="W51" s="221"/>
      <c r="X51" s="221" t="s">
        <v>1681</v>
      </c>
      <c r="Y51" s="221" t="s">
        <v>274</v>
      </c>
      <c r="Z51" s="210"/>
      <c r="AA51" s="210"/>
      <c r="AB51" s="210"/>
      <c r="AC51" s="210"/>
      <c r="AD51" s="210"/>
      <c r="AE51" s="210"/>
      <c r="AF51" s="210"/>
      <c r="AG51" s="210" t="s">
        <v>1727</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37</v>
      </c>
      <c r="B52" s="242" t="s">
        <v>153</v>
      </c>
      <c r="C52" s="254" t="s">
        <v>2537</v>
      </c>
      <c r="D52" s="243" t="s">
        <v>378</v>
      </c>
      <c r="E52" s="244">
        <v>4</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544</v>
      </c>
      <c r="T52" s="247" t="s">
        <v>545</v>
      </c>
      <c r="U52" s="221">
        <v>0</v>
      </c>
      <c r="V52" s="221">
        <f>ROUND(E52*U52,2)</f>
        <v>0</v>
      </c>
      <c r="W52" s="221"/>
      <c r="X52" s="221" t="s">
        <v>1681</v>
      </c>
      <c r="Y52" s="221" t="s">
        <v>274</v>
      </c>
      <c r="Z52" s="210"/>
      <c r="AA52" s="210"/>
      <c r="AB52" s="210"/>
      <c r="AC52" s="210"/>
      <c r="AD52" s="210"/>
      <c r="AE52" s="210"/>
      <c r="AF52" s="210"/>
      <c r="AG52" s="210" t="s">
        <v>1682</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38</v>
      </c>
      <c r="B53" s="242" t="s">
        <v>2282</v>
      </c>
      <c r="C53" s="254" t="s">
        <v>2541</v>
      </c>
      <c r="D53" s="243" t="s">
        <v>378</v>
      </c>
      <c r="E53" s="244">
        <v>6</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544</v>
      </c>
      <c r="T53" s="247" t="s">
        <v>545</v>
      </c>
      <c r="U53" s="221">
        <v>0</v>
      </c>
      <c r="V53" s="221">
        <f>ROUND(E53*U53,2)</f>
        <v>0</v>
      </c>
      <c r="W53" s="221"/>
      <c r="X53" s="221" t="s">
        <v>1681</v>
      </c>
      <c r="Y53" s="221" t="s">
        <v>274</v>
      </c>
      <c r="Z53" s="210"/>
      <c r="AA53" s="210"/>
      <c r="AB53" s="210"/>
      <c r="AC53" s="210"/>
      <c r="AD53" s="210"/>
      <c r="AE53" s="210"/>
      <c r="AF53" s="210"/>
      <c r="AG53" s="210" t="s">
        <v>1682</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39</v>
      </c>
      <c r="B54" s="242" t="s">
        <v>2284</v>
      </c>
      <c r="C54" s="254" t="s">
        <v>2543</v>
      </c>
      <c r="D54" s="243" t="s">
        <v>378</v>
      </c>
      <c r="E54" s="244">
        <v>6</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544</v>
      </c>
      <c r="T54" s="247" t="s">
        <v>545</v>
      </c>
      <c r="U54" s="221">
        <v>0</v>
      </c>
      <c r="V54" s="221">
        <f>ROUND(E54*U54,2)</f>
        <v>0</v>
      </c>
      <c r="W54" s="221"/>
      <c r="X54" s="221" t="s">
        <v>1681</v>
      </c>
      <c r="Y54" s="221" t="s">
        <v>274</v>
      </c>
      <c r="Z54" s="210"/>
      <c r="AA54" s="210"/>
      <c r="AB54" s="210"/>
      <c r="AC54" s="210"/>
      <c r="AD54" s="210"/>
      <c r="AE54" s="210"/>
      <c r="AF54" s="210"/>
      <c r="AG54" s="210" t="s">
        <v>1682</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40</v>
      </c>
      <c r="B55" s="242" t="s">
        <v>182</v>
      </c>
      <c r="C55" s="254" t="s">
        <v>2598</v>
      </c>
      <c r="D55" s="243" t="s">
        <v>378</v>
      </c>
      <c r="E55" s="244">
        <v>5</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544</v>
      </c>
      <c r="T55" s="247" t="s">
        <v>545</v>
      </c>
      <c r="U55" s="221">
        <v>0</v>
      </c>
      <c r="V55" s="221">
        <f>ROUND(E55*U55,2)</f>
        <v>0</v>
      </c>
      <c r="W55" s="221"/>
      <c r="X55" s="221" t="s">
        <v>273</v>
      </c>
      <c r="Y55" s="221" t="s">
        <v>274</v>
      </c>
      <c r="Z55" s="210"/>
      <c r="AA55" s="210"/>
      <c r="AB55" s="210"/>
      <c r="AC55" s="210"/>
      <c r="AD55" s="210"/>
      <c r="AE55" s="210"/>
      <c r="AF55" s="210"/>
      <c r="AG55" s="210" t="s">
        <v>1635</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41</v>
      </c>
      <c r="B56" s="242" t="s">
        <v>2287</v>
      </c>
      <c r="C56" s="254" t="s">
        <v>2459</v>
      </c>
      <c r="D56" s="243" t="s">
        <v>1023</v>
      </c>
      <c r="E56" s="244">
        <v>4</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544</v>
      </c>
      <c r="T56" s="247" t="s">
        <v>545</v>
      </c>
      <c r="U56" s="221">
        <v>0</v>
      </c>
      <c r="V56" s="221">
        <f>ROUND(E56*U56,2)</f>
        <v>0</v>
      </c>
      <c r="W56" s="221"/>
      <c r="X56" s="221" t="s">
        <v>876</v>
      </c>
      <c r="Y56" s="221" t="s">
        <v>274</v>
      </c>
      <c r="Z56" s="210"/>
      <c r="AA56" s="210"/>
      <c r="AB56" s="210"/>
      <c r="AC56" s="210"/>
      <c r="AD56" s="210"/>
      <c r="AE56" s="210"/>
      <c r="AF56" s="210"/>
      <c r="AG56" s="210" t="s">
        <v>1608</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42</v>
      </c>
      <c r="B57" s="242" t="s">
        <v>2289</v>
      </c>
      <c r="C57" s="254" t="s">
        <v>2599</v>
      </c>
      <c r="D57" s="243" t="s">
        <v>378</v>
      </c>
      <c r="E57" s="244">
        <v>4</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544</v>
      </c>
      <c r="T57" s="247" t="s">
        <v>545</v>
      </c>
      <c r="U57" s="221">
        <v>0</v>
      </c>
      <c r="V57" s="221">
        <f>ROUND(E57*U57,2)</f>
        <v>0</v>
      </c>
      <c r="W57" s="221"/>
      <c r="X57" s="221" t="s">
        <v>273</v>
      </c>
      <c r="Y57" s="221" t="s">
        <v>274</v>
      </c>
      <c r="Z57" s="210"/>
      <c r="AA57" s="210"/>
      <c r="AB57" s="210"/>
      <c r="AC57" s="210"/>
      <c r="AD57" s="210"/>
      <c r="AE57" s="210"/>
      <c r="AF57" s="210"/>
      <c r="AG57" s="210" t="s">
        <v>1635</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43</v>
      </c>
      <c r="B58" s="242" t="s">
        <v>2291</v>
      </c>
      <c r="C58" s="254" t="s">
        <v>2450</v>
      </c>
      <c r="D58" s="243" t="s">
        <v>374</v>
      </c>
      <c r="E58" s="244">
        <v>560</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544</v>
      </c>
      <c r="T58" s="247" t="s">
        <v>545</v>
      </c>
      <c r="U58" s="221">
        <v>0</v>
      </c>
      <c r="V58" s="221">
        <f>ROUND(E58*U58,2)</f>
        <v>0</v>
      </c>
      <c r="W58" s="221"/>
      <c r="X58" s="221" t="s">
        <v>876</v>
      </c>
      <c r="Y58" s="221" t="s">
        <v>274</v>
      </c>
      <c r="Z58" s="210"/>
      <c r="AA58" s="210"/>
      <c r="AB58" s="210"/>
      <c r="AC58" s="210"/>
      <c r="AD58" s="210"/>
      <c r="AE58" s="210"/>
      <c r="AF58" s="210"/>
      <c r="AG58" s="210" t="s">
        <v>1608</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44</v>
      </c>
      <c r="B59" s="242" t="s">
        <v>2293</v>
      </c>
      <c r="C59" s="254" t="s">
        <v>2451</v>
      </c>
      <c r="D59" s="243" t="s">
        <v>374</v>
      </c>
      <c r="E59" s="244">
        <v>10</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544</v>
      </c>
      <c r="T59" s="247" t="s">
        <v>545</v>
      </c>
      <c r="U59" s="221">
        <v>0</v>
      </c>
      <c r="V59" s="221">
        <f>ROUND(E59*U59,2)</f>
        <v>0</v>
      </c>
      <c r="W59" s="221"/>
      <c r="X59" s="221" t="s">
        <v>273</v>
      </c>
      <c r="Y59" s="221" t="s">
        <v>274</v>
      </c>
      <c r="Z59" s="210"/>
      <c r="AA59" s="210"/>
      <c r="AB59" s="210"/>
      <c r="AC59" s="210"/>
      <c r="AD59" s="210"/>
      <c r="AE59" s="210"/>
      <c r="AF59" s="210"/>
      <c r="AG59" s="210" t="s">
        <v>1635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45</v>
      </c>
      <c r="B60" s="242" t="s">
        <v>2295</v>
      </c>
      <c r="C60" s="254" t="s">
        <v>2600</v>
      </c>
      <c r="D60" s="243" t="s">
        <v>378</v>
      </c>
      <c r="E60" s="244">
        <v>1</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544</v>
      </c>
      <c r="T60" s="247" t="s">
        <v>545</v>
      </c>
      <c r="U60" s="221">
        <v>0</v>
      </c>
      <c r="V60" s="221">
        <f>ROUND(E60*U60,2)</f>
        <v>0</v>
      </c>
      <c r="W60" s="221"/>
      <c r="X60" s="221" t="s">
        <v>273</v>
      </c>
      <c r="Y60" s="221" t="s">
        <v>274</v>
      </c>
      <c r="Z60" s="210"/>
      <c r="AA60" s="210"/>
      <c r="AB60" s="210"/>
      <c r="AC60" s="210"/>
      <c r="AD60" s="210"/>
      <c r="AE60" s="210"/>
      <c r="AF60" s="210"/>
      <c r="AG60" s="210" t="s">
        <v>1635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46</v>
      </c>
      <c r="B61" s="242" t="s">
        <v>2340</v>
      </c>
      <c r="C61" s="254" t="s">
        <v>2517</v>
      </c>
      <c r="D61" s="243" t="s">
        <v>2502</v>
      </c>
      <c r="E61" s="244">
        <v>1</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544</v>
      </c>
      <c r="T61" s="247" t="s">
        <v>545</v>
      </c>
      <c r="U61" s="221">
        <v>0</v>
      </c>
      <c r="V61" s="221">
        <f>ROUND(E61*U61,2)</f>
        <v>0</v>
      </c>
      <c r="W61" s="221"/>
      <c r="X61" s="221" t="s">
        <v>876</v>
      </c>
      <c r="Y61" s="221" t="s">
        <v>274</v>
      </c>
      <c r="Z61" s="210"/>
      <c r="AA61" s="210"/>
      <c r="AB61" s="210"/>
      <c r="AC61" s="210"/>
      <c r="AD61" s="210"/>
      <c r="AE61" s="210"/>
      <c r="AF61" s="210"/>
      <c r="AG61" s="210" t="s">
        <v>1608</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47</v>
      </c>
      <c r="B62" s="242" t="s">
        <v>2342</v>
      </c>
      <c r="C62" s="254" t="s">
        <v>2497</v>
      </c>
      <c r="D62" s="243" t="s">
        <v>374</v>
      </c>
      <c r="E62" s="244">
        <v>150</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544</v>
      </c>
      <c r="T62" s="247" t="s">
        <v>545</v>
      </c>
      <c r="U62" s="221">
        <v>0</v>
      </c>
      <c r="V62" s="221">
        <f>ROUND(E62*U62,2)</f>
        <v>0</v>
      </c>
      <c r="W62" s="221"/>
      <c r="X62" s="221" t="s">
        <v>273</v>
      </c>
      <c r="Y62" s="221" t="s">
        <v>274</v>
      </c>
      <c r="Z62" s="210"/>
      <c r="AA62" s="210"/>
      <c r="AB62" s="210"/>
      <c r="AC62" s="210"/>
      <c r="AD62" s="210"/>
      <c r="AE62" s="210"/>
      <c r="AF62" s="210"/>
      <c r="AG62" s="210" t="s">
        <v>1635</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48</v>
      </c>
      <c r="B63" s="242" t="s">
        <v>2344</v>
      </c>
      <c r="C63" s="254" t="s">
        <v>2509</v>
      </c>
      <c r="D63" s="243" t="s">
        <v>2502</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544</v>
      </c>
      <c r="T63" s="247" t="s">
        <v>545</v>
      </c>
      <c r="U63" s="221">
        <v>0</v>
      </c>
      <c r="V63" s="221">
        <f>ROUND(E63*U63,2)</f>
        <v>0</v>
      </c>
      <c r="W63" s="221"/>
      <c r="X63" s="221" t="s">
        <v>273</v>
      </c>
      <c r="Y63" s="221" t="s">
        <v>274</v>
      </c>
      <c r="Z63" s="210"/>
      <c r="AA63" s="210"/>
      <c r="AB63" s="210"/>
      <c r="AC63" s="210"/>
      <c r="AD63" s="210"/>
      <c r="AE63" s="210"/>
      <c r="AF63" s="210"/>
      <c r="AG63" s="210" t="s">
        <v>1635</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49</v>
      </c>
      <c r="B64" s="242" t="s">
        <v>2346</v>
      </c>
      <c r="C64" s="254" t="s">
        <v>2506</v>
      </c>
      <c r="D64" s="243" t="s">
        <v>2502</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544</v>
      </c>
      <c r="T64" s="247" t="s">
        <v>545</v>
      </c>
      <c r="U64" s="221">
        <v>0</v>
      </c>
      <c r="V64" s="221">
        <f>ROUND(E64*U64,2)</f>
        <v>0</v>
      </c>
      <c r="W64" s="221"/>
      <c r="X64" s="221" t="s">
        <v>273</v>
      </c>
      <c r="Y64" s="221" t="s">
        <v>274</v>
      </c>
      <c r="Z64" s="210"/>
      <c r="AA64" s="210"/>
      <c r="AB64" s="210"/>
      <c r="AC64" s="210"/>
      <c r="AD64" s="210"/>
      <c r="AE64" s="210"/>
      <c r="AF64" s="210"/>
      <c r="AG64" s="210" t="s">
        <v>1635</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50</v>
      </c>
      <c r="B65" s="242" t="s">
        <v>2348</v>
      </c>
      <c r="C65" s="254" t="s">
        <v>2508</v>
      </c>
      <c r="D65" s="243" t="s">
        <v>2502</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544</v>
      </c>
      <c r="T65" s="247" t="s">
        <v>545</v>
      </c>
      <c r="U65" s="221">
        <v>0</v>
      </c>
      <c r="V65" s="221">
        <f>ROUND(E65*U65,2)</f>
        <v>0</v>
      </c>
      <c r="W65" s="221"/>
      <c r="X65" s="221" t="s">
        <v>876</v>
      </c>
      <c r="Y65" s="221" t="s">
        <v>274</v>
      </c>
      <c r="Z65" s="210"/>
      <c r="AA65" s="210"/>
      <c r="AB65" s="210"/>
      <c r="AC65" s="210"/>
      <c r="AD65" s="210"/>
      <c r="AE65" s="210"/>
      <c r="AF65" s="210"/>
      <c r="AG65" s="210" t="s">
        <v>1608</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51</v>
      </c>
      <c r="B66" s="242" t="s">
        <v>2350</v>
      </c>
      <c r="C66" s="254" t="s">
        <v>2495</v>
      </c>
      <c r="D66" s="243" t="s">
        <v>378</v>
      </c>
      <c r="E66" s="244">
        <v>5</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544</v>
      </c>
      <c r="T66" s="247" t="s">
        <v>545</v>
      </c>
      <c r="U66" s="221">
        <v>0</v>
      </c>
      <c r="V66" s="221">
        <f>ROUND(E66*U66,2)</f>
        <v>0</v>
      </c>
      <c r="W66" s="221"/>
      <c r="X66" s="221" t="s">
        <v>273</v>
      </c>
      <c r="Y66" s="221" t="s">
        <v>274</v>
      </c>
      <c r="Z66" s="210"/>
      <c r="AA66" s="210"/>
      <c r="AB66" s="210"/>
      <c r="AC66" s="210"/>
      <c r="AD66" s="210"/>
      <c r="AE66" s="210"/>
      <c r="AF66" s="210"/>
      <c r="AG66" s="210" t="s">
        <v>1635</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52</v>
      </c>
      <c r="B67" s="242" t="s">
        <v>2352</v>
      </c>
      <c r="C67" s="254" t="s">
        <v>2521</v>
      </c>
      <c r="D67" s="243" t="s">
        <v>378</v>
      </c>
      <c r="E67" s="244">
        <v>11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544</v>
      </c>
      <c r="T67" s="247" t="s">
        <v>545</v>
      </c>
      <c r="U67" s="221">
        <v>0</v>
      </c>
      <c r="V67" s="221">
        <f>ROUND(E67*U67,2)</f>
        <v>0</v>
      </c>
      <c r="W67" s="221"/>
      <c r="X67" s="221" t="s">
        <v>273</v>
      </c>
      <c r="Y67" s="221" t="s">
        <v>274</v>
      </c>
      <c r="Z67" s="210"/>
      <c r="AA67" s="210"/>
      <c r="AB67" s="210"/>
      <c r="AC67" s="210"/>
      <c r="AD67" s="210"/>
      <c r="AE67" s="210"/>
      <c r="AF67" s="210"/>
      <c r="AG67" s="210" t="s">
        <v>1635</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53</v>
      </c>
      <c r="B68" s="242" t="s">
        <v>2354</v>
      </c>
      <c r="C68" s="254" t="s">
        <v>2493</v>
      </c>
      <c r="D68" s="243" t="s">
        <v>378</v>
      </c>
      <c r="E68" s="244">
        <v>6</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544</v>
      </c>
      <c r="T68" s="247" t="s">
        <v>545</v>
      </c>
      <c r="U68" s="221">
        <v>0</v>
      </c>
      <c r="V68" s="221">
        <f>ROUND(E68*U68,2)</f>
        <v>0</v>
      </c>
      <c r="W68" s="221"/>
      <c r="X68" s="221" t="s">
        <v>273</v>
      </c>
      <c r="Y68" s="221" t="s">
        <v>274</v>
      </c>
      <c r="Z68" s="210"/>
      <c r="AA68" s="210"/>
      <c r="AB68" s="210"/>
      <c r="AC68" s="210"/>
      <c r="AD68" s="210"/>
      <c r="AE68" s="210"/>
      <c r="AF68" s="210"/>
      <c r="AG68" s="210" t="s">
        <v>1635</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54</v>
      </c>
      <c r="B69" s="242" t="s">
        <v>2356</v>
      </c>
      <c r="C69" s="254" t="s">
        <v>2601</v>
      </c>
      <c r="D69" s="243" t="s">
        <v>374</v>
      </c>
      <c r="E69" s="244">
        <v>60</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544</v>
      </c>
      <c r="T69" s="247" t="s">
        <v>545</v>
      </c>
      <c r="U69" s="221">
        <v>0</v>
      </c>
      <c r="V69" s="221">
        <f>ROUND(E69*U69,2)</f>
        <v>0</v>
      </c>
      <c r="W69" s="221"/>
      <c r="X69" s="221" t="s">
        <v>273</v>
      </c>
      <c r="Y69" s="221" t="s">
        <v>274</v>
      </c>
      <c r="Z69" s="210"/>
      <c r="AA69" s="210"/>
      <c r="AB69" s="210"/>
      <c r="AC69" s="210"/>
      <c r="AD69" s="210"/>
      <c r="AE69" s="210"/>
      <c r="AF69" s="210"/>
      <c r="AG69" s="210" t="s">
        <v>1635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55</v>
      </c>
      <c r="B70" s="242" t="s">
        <v>2358</v>
      </c>
      <c r="C70" s="254" t="s">
        <v>2602</v>
      </c>
      <c r="D70" s="243" t="s">
        <v>374</v>
      </c>
      <c r="E70" s="244">
        <v>10</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544</v>
      </c>
      <c r="T70" s="247" t="s">
        <v>545</v>
      </c>
      <c r="U70" s="221">
        <v>0</v>
      </c>
      <c r="V70" s="221">
        <f>ROUND(E70*U70,2)</f>
        <v>0</v>
      </c>
      <c r="W70" s="221"/>
      <c r="X70" s="221" t="s">
        <v>273</v>
      </c>
      <c r="Y70" s="221" t="s">
        <v>274</v>
      </c>
      <c r="Z70" s="210"/>
      <c r="AA70" s="210"/>
      <c r="AB70" s="210"/>
      <c r="AC70" s="210"/>
      <c r="AD70" s="210"/>
      <c r="AE70" s="210"/>
      <c r="AF70" s="210"/>
      <c r="AG70" s="210" t="s">
        <v>1635</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x14ac:dyDescent="0.2">
      <c r="A71" s="226" t="s">
        <v>265</v>
      </c>
      <c r="B71" s="227" t="s">
        <v>133</v>
      </c>
      <c r="C71" s="251" t="s">
        <v>134</v>
      </c>
      <c r="D71" s="228"/>
      <c r="E71" s="229"/>
      <c r="F71" s="230"/>
      <c r="G71" s="230">
        <f>SUMIF(AG72:AG96,"&lt;&gt;NOR",G72:G96)</f>
        <v>0</v>
      </c>
      <c r="H71" s="230"/>
      <c r="I71" s="230">
        <f>SUM(I72:I96)</f>
        <v>0</v>
      </c>
      <c r="J71" s="230"/>
      <c r="K71" s="230">
        <f>SUM(K72:K96)</f>
        <v>0</v>
      </c>
      <c r="L71" s="230"/>
      <c r="M71" s="230">
        <f>SUM(M72:M96)</f>
        <v>0</v>
      </c>
      <c r="N71" s="229"/>
      <c r="O71" s="229">
        <f>SUM(O72:O96)</f>
        <v>0</v>
      </c>
      <c r="P71" s="229"/>
      <c r="Q71" s="229">
        <f>SUM(Q72:Q96)</f>
        <v>0</v>
      </c>
      <c r="R71" s="230"/>
      <c r="S71" s="230"/>
      <c r="T71" s="231"/>
      <c r="U71" s="225"/>
      <c r="V71" s="225">
        <f>SUM(V72:V96)</f>
        <v>0</v>
      </c>
      <c r="W71" s="225"/>
      <c r="X71" s="225"/>
      <c r="Y71" s="225"/>
      <c r="AG71" t="s">
        <v>266</v>
      </c>
    </row>
    <row r="72" spans="1:60" outlineLevel="1" x14ac:dyDescent="0.2">
      <c r="A72" s="241">
        <v>56</v>
      </c>
      <c r="B72" s="242" t="s">
        <v>138</v>
      </c>
      <c r="C72" s="254" t="s">
        <v>2603</v>
      </c>
      <c r="D72" s="243" t="s">
        <v>1023</v>
      </c>
      <c r="E72" s="244">
        <v>1</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544</v>
      </c>
      <c r="T72" s="247" t="s">
        <v>545</v>
      </c>
      <c r="U72" s="221">
        <v>0</v>
      </c>
      <c r="V72" s="221">
        <f>ROUND(E72*U72,2)</f>
        <v>0</v>
      </c>
      <c r="W72" s="221"/>
      <c r="X72" s="221" t="s">
        <v>1681</v>
      </c>
      <c r="Y72" s="221" t="s">
        <v>274</v>
      </c>
      <c r="Z72" s="210"/>
      <c r="AA72" s="210"/>
      <c r="AB72" s="210"/>
      <c r="AC72" s="210"/>
      <c r="AD72" s="210"/>
      <c r="AE72" s="210"/>
      <c r="AF72" s="210"/>
      <c r="AG72" s="210" t="s">
        <v>1727</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57</v>
      </c>
      <c r="B73" s="242" t="s">
        <v>140</v>
      </c>
      <c r="C73" s="254" t="s">
        <v>2604</v>
      </c>
      <c r="D73" s="243" t="s">
        <v>1023</v>
      </c>
      <c r="E73" s="244">
        <v>4</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544</v>
      </c>
      <c r="T73" s="247" t="s">
        <v>545</v>
      </c>
      <c r="U73" s="221">
        <v>0</v>
      </c>
      <c r="V73" s="221">
        <f>ROUND(E73*U73,2)</f>
        <v>0</v>
      </c>
      <c r="W73" s="221"/>
      <c r="X73" s="221" t="s">
        <v>273</v>
      </c>
      <c r="Y73" s="221" t="s">
        <v>274</v>
      </c>
      <c r="Z73" s="210"/>
      <c r="AA73" s="210"/>
      <c r="AB73" s="210"/>
      <c r="AC73" s="210"/>
      <c r="AD73" s="210"/>
      <c r="AE73" s="210"/>
      <c r="AF73" s="210"/>
      <c r="AG73" s="210" t="s">
        <v>1635</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58</v>
      </c>
      <c r="B74" s="242" t="s">
        <v>143</v>
      </c>
      <c r="C74" s="254" t="s">
        <v>2605</v>
      </c>
      <c r="D74" s="243" t="s">
        <v>1023</v>
      </c>
      <c r="E74" s="244">
        <v>8</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544</v>
      </c>
      <c r="T74" s="247" t="s">
        <v>545</v>
      </c>
      <c r="U74" s="221">
        <v>0</v>
      </c>
      <c r="V74" s="221">
        <f>ROUND(E74*U74,2)</f>
        <v>0</v>
      </c>
      <c r="W74" s="221"/>
      <c r="X74" s="221" t="s">
        <v>1681</v>
      </c>
      <c r="Y74" s="221" t="s">
        <v>274</v>
      </c>
      <c r="Z74" s="210"/>
      <c r="AA74" s="210"/>
      <c r="AB74" s="210"/>
      <c r="AC74" s="210"/>
      <c r="AD74" s="210"/>
      <c r="AE74" s="210"/>
      <c r="AF74" s="210"/>
      <c r="AG74" s="210" t="s">
        <v>1727</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59</v>
      </c>
      <c r="B75" s="242" t="s">
        <v>145</v>
      </c>
      <c r="C75" s="254" t="s">
        <v>2606</v>
      </c>
      <c r="D75" s="243" t="s">
        <v>1023</v>
      </c>
      <c r="E75" s="244">
        <v>1</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544</v>
      </c>
      <c r="T75" s="247" t="s">
        <v>545</v>
      </c>
      <c r="U75" s="221">
        <v>0</v>
      </c>
      <c r="V75" s="221">
        <f>ROUND(E75*U75,2)</f>
        <v>0</v>
      </c>
      <c r="W75" s="221"/>
      <c r="X75" s="221" t="s">
        <v>1681</v>
      </c>
      <c r="Y75" s="221" t="s">
        <v>274</v>
      </c>
      <c r="Z75" s="210"/>
      <c r="AA75" s="210"/>
      <c r="AB75" s="210"/>
      <c r="AC75" s="210"/>
      <c r="AD75" s="210"/>
      <c r="AE75" s="210"/>
      <c r="AF75" s="210"/>
      <c r="AG75" s="210" t="s">
        <v>1727</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60</v>
      </c>
      <c r="B76" s="242" t="s">
        <v>149</v>
      </c>
      <c r="C76" s="254" t="s">
        <v>2607</v>
      </c>
      <c r="D76" s="243" t="s">
        <v>1023</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544</v>
      </c>
      <c r="T76" s="247" t="s">
        <v>545</v>
      </c>
      <c r="U76" s="221">
        <v>0</v>
      </c>
      <c r="V76" s="221">
        <f>ROUND(E76*U76,2)</f>
        <v>0</v>
      </c>
      <c r="W76" s="221"/>
      <c r="X76" s="221" t="s">
        <v>1681</v>
      </c>
      <c r="Y76" s="221" t="s">
        <v>274</v>
      </c>
      <c r="Z76" s="210"/>
      <c r="AA76" s="210"/>
      <c r="AB76" s="210"/>
      <c r="AC76" s="210"/>
      <c r="AD76" s="210"/>
      <c r="AE76" s="210"/>
      <c r="AF76" s="210"/>
      <c r="AG76" s="210" t="s">
        <v>1682</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61</v>
      </c>
      <c r="B77" s="242" t="s">
        <v>153</v>
      </c>
      <c r="C77" s="254" t="s">
        <v>2608</v>
      </c>
      <c r="D77" s="243" t="s">
        <v>1023</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544</v>
      </c>
      <c r="T77" s="247" t="s">
        <v>545</v>
      </c>
      <c r="U77" s="221">
        <v>0</v>
      </c>
      <c r="V77" s="221">
        <f>ROUND(E77*U77,2)</f>
        <v>0</v>
      </c>
      <c r="W77" s="221"/>
      <c r="X77" s="221" t="s">
        <v>1681</v>
      </c>
      <c r="Y77" s="221" t="s">
        <v>274</v>
      </c>
      <c r="Z77" s="210"/>
      <c r="AA77" s="210"/>
      <c r="AB77" s="210"/>
      <c r="AC77" s="210"/>
      <c r="AD77" s="210"/>
      <c r="AE77" s="210"/>
      <c r="AF77" s="210"/>
      <c r="AG77" s="210" t="s">
        <v>1682</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62</v>
      </c>
      <c r="B78" s="242" t="s">
        <v>2282</v>
      </c>
      <c r="C78" s="254" t="s">
        <v>2609</v>
      </c>
      <c r="D78" s="243" t="s">
        <v>1023</v>
      </c>
      <c r="E78" s="244">
        <v>3</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544</v>
      </c>
      <c r="T78" s="247" t="s">
        <v>545</v>
      </c>
      <c r="U78" s="221">
        <v>0</v>
      </c>
      <c r="V78" s="221">
        <f>ROUND(E78*U78,2)</f>
        <v>0</v>
      </c>
      <c r="W78" s="221"/>
      <c r="X78" s="221" t="s">
        <v>273</v>
      </c>
      <c r="Y78" s="221" t="s">
        <v>274</v>
      </c>
      <c r="Z78" s="210"/>
      <c r="AA78" s="210"/>
      <c r="AB78" s="210"/>
      <c r="AC78" s="210"/>
      <c r="AD78" s="210"/>
      <c r="AE78" s="210"/>
      <c r="AF78" s="210"/>
      <c r="AG78" s="210" t="s">
        <v>1635</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63</v>
      </c>
      <c r="B79" s="242" t="s">
        <v>2284</v>
      </c>
      <c r="C79" s="254" t="s">
        <v>2610</v>
      </c>
      <c r="D79" s="243" t="s">
        <v>1023</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544</v>
      </c>
      <c r="T79" s="247" t="s">
        <v>545</v>
      </c>
      <c r="U79" s="221">
        <v>0</v>
      </c>
      <c r="V79" s="221">
        <f>ROUND(E79*U79,2)</f>
        <v>0</v>
      </c>
      <c r="W79" s="221"/>
      <c r="X79" s="221" t="s">
        <v>1681</v>
      </c>
      <c r="Y79" s="221" t="s">
        <v>274</v>
      </c>
      <c r="Z79" s="210"/>
      <c r="AA79" s="210"/>
      <c r="AB79" s="210"/>
      <c r="AC79" s="210"/>
      <c r="AD79" s="210"/>
      <c r="AE79" s="210"/>
      <c r="AF79" s="210"/>
      <c r="AG79" s="210" t="s">
        <v>1682</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64</v>
      </c>
      <c r="B80" s="242" t="s">
        <v>182</v>
      </c>
      <c r="C80" s="254" t="s">
        <v>2611</v>
      </c>
      <c r="D80" s="243" t="s">
        <v>1023</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544</v>
      </c>
      <c r="T80" s="247" t="s">
        <v>545</v>
      </c>
      <c r="U80" s="221">
        <v>0</v>
      </c>
      <c r="V80" s="221">
        <f>ROUND(E80*U80,2)</f>
        <v>0</v>
      </c>
      <c r="W80" s="221"/>
      <c r="X80" s="221" t="s">
        <v>1681</v>
      </c>
      <c r="Y80" s="221" t="s">
        <v>274</v>
      </c>
      <c r="Z80" s="210"/>
      <c r="AA80" s="210"/>
      <c r="AB80" s="210"/>
      <c r="AC80" s="210"/>
      <c r="AD80" s="210"/>
      <c r="AE80" s="210"/>
      <c r="AF80" s="210"/>
      <c r="AG80" s="210" t="s">
        <v>1727</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65</v>
      </c>
      <c r="B81" s="242" t="s">
        <v>2287</v>
      </c>
      <c r="C81" s="254" t="s">
        <v>2612</v>
      </c>
      <c r="D81" s="243" t="s">
        <v>1023</v>
      </c>
      <c r="E81" s="244">
        <v>6</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544</v>
      </c>
      <c r="T81" s="247" t="s">
        <v>545</v>
      </c>
      <c r="U81" s="221">
        <v>0</v>
      </c>
      <c r="V81" s="221">
        <f>ROUND(E81*U81,2)</f>
        <v>0</v>
      </c>
      <c r="W81" s="221"/>
      <c r="X81" s="221" t="s">
        <v>273</v>
      </c>
      <c r="Y81" s="221" t="s">
        <v>274</v>
      </c>
      <c r="Z81" s="210"/>
      <c r="AA81" s="210"/>
      <c r="AB81" s="210"/>
      <c r="AC81" s="210"/>
      <c r="AD81" s="210"/>
      <c r="AE81" s="210"/>
      <c r="AF81" s="210"/>
      <c r="AG81" s="210" t="s">
        <v>1635</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66</v>
      </c>
      <c r="B82" s="242" t="s">
        <v>2289</v>
      </c>
      <c r="C82" s="254" t="s">
        <v>2613</v>
      </c>
      <c r="D82" s="243" t="s">
        <v>1023</v>
      </c>
      <c r="E82" s="244">
        <v>6</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544</v>
      </c>
      <c r="T82" s="247" t="s">
        <v>545</v>
      </c>
      <c r="U82" s="221">
        <v>0</v>
      </c>
      <c r="V82" s="221">
        <f>ROUND(E82*U82,2)</f>
        <v>0</v>
      </c>
      <c r="W82" s="221"/>
      <c r="X82" s="221" t="s">
        <v>1681</v>
      </c>
      <c r="Y82" s="221" t="s">
        <v>274</v>
      </c>
      <c r="Z82" s="210"/>
      <c r="AA82" s="210"/>
      <c r="AB82" s="210"/>
      <c r="AC82" s="210"/>
      <c r="AD82" s="210"/>
      <c r="AE82" s="210"/>
      <c r="AF82" s="210"/>
      <c r="AG82" s="210" t="s">
        <v>1727</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67</v>
      </c>
      <c r="B83" s="242" t="s">
        <v>2291</v>
      </c>
      <c r="C83" s="254" t="s">
        <v>2614</v>
      </c>
      <c r="D83" s="243" t="s">
        <v>1023</v>
      </c>
      <c r="E83" s="244">
        <v>8</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544</v>
      </c>
      <c r="T83" s="247" t="s">
        <v>545</v>
      </c>
      <c r="U83" s="221">
        <v>0</v>
      </c>
      <c r="V83" s="221">
        <f>ROUND(E83*U83,2)</f>
        <v>0</v>
      </c>
      <c r="W83" s="221"/>
      <c r="X83" s="221" t="s">
        <v>273</v>
      </c>
      <c r="Y83" s="221" t="s">
        <v>274</v>
      </c>
      <c r="Z83" s="210"/>
      <c r="AA83" s="210"/>
      <c r="AB83" s="210"/>
      <c r="AC83" s="210"/>
      <c r="AD83" s="210"/>
      <c r="AE83" s="210"/>
      <c r="AF83" s="210"/>
      <c r="AG83" s="210" t="s">
        <v>1635</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68</v>
      </c>
      <c r="B84" s="242" t="s">
        <v>2293</v>
      </c>
      <c r="C84" s="254" t="s">
        <v>2615</v>
      </c>
      <c r="D84" s="243" t="s">
        <v>1023</v>
      </c>
      <c r="E84" s="244">
        <v>11</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544</v>
      </c>
      <c r="T84" s="247" t="s">
        <v>545</v>
      </c>
      <c r="U84" s="221">
        <v>0</v>
      </c>
      <c r="V84" s="221">
        <f>ROUND(E84*U84,2)</f>
        <v>0</v>
      </c>
      <c r="W84" s="221"/>
      <c r="X84" s="221" t="s">
        <v>1681</v>
      </c>
      <c r="Y84" s="221" t="s">
        <v>274</v>
      </c>
      <c r="Z84" s="210"/>
      <c r="AA84" s="210"/>
      <c r="AB84" s="210"/>
      <c r="AC84" s="210"/>
      <c r="AD84" s="210"/>
      <c r="AE84" s="210"/>
      <c r="AF84" s="210"/>
      <c r="AG84" s="210" t="s">
        <v>1727</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69</v>
      </c>
      <c r="B85" s="242" t="s">
        <v>2295</v>
      </c>
      <c r="C85" s="254" t="s">
        <v>2616</v>
      </c>
      <c r="D85" s="243" t="s">
        <v>1023</v>
      </c>
      <c r="E85" s="244">
        <v>1</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544</v>
      </c>
      <c r="T85" s="247" t="s">
        <v>545</v>
      </c>
      <c r="U85" s="221">
        <v>0</v>
      </c>
      <c r="V85" s="221">
        <f>ROUND(E85*U85,2)</f>
        <v>0</v>
      </c>
      <c r="W85" s="221"/>
      <c r="X85" s="221" t="s">
        <v>876</v>
      </c>
      <c r="Y85" s="221" t="s">
        <v>274</v>
      </c>
      <c r="Z85" s="210"/>
      <c r="AA85" s="210"/>
      <c r="AB85" s="210"/>
      <c r="AC85" s="210"/>
      <c r="AD85" s="210"/>
      <c r="AE85" s="210"/>
      <c r="AF85" s="210"/>
      <c r="AG85" s="210" t="s">
        <v>1608</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70</v>
      </c>
      <c r="B86" s="242" t="s">
        <v>2340</v>
      </c>
      <c r="C86" s="254" t="s">
        <v>2617</v>
      </c>
      <c r="D86" s="243" t="s">
        <v>1023</v>
      </c>
      <c r="E86" s="244">
        <v>1</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544</v>
      </c>
      <c r="T86" s="247" t="s">
        <v>545</v>
      </c>
      <c r="U86" s="221">
        <v>0</v>
      </c>
      <c r="V86" s="221">
        <f>ROUND(E86*U86,2)</f>
        <v>0</v>
      </c>
      <c r="W86" s="221"/>
      <c r="X86" s="221" t="s">
        <v>1681</v>
      </c>
      <c r="Y86" s="221" t="s">
        <v>274</v>
      </c>
      <c r="Z86" s="210"/>
      <c r="AA86" s="210"/>
      <c r="AB86" s="210"/>
      <c r="AC86" s="210"/>
      <c r="AD86" s="210"/>
      <c r="AE86" s="210"/>
      <c r="AF86" s="210"/>
      <c r="AG86" s="210" t="s">
        <v>1682</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71</v>
      </c>
      <c r="B87" s="242" t="s">
        <v>2342</v>
      </c>
      <c r="C87" s="254" t="s">
        <v>2618</v>
      </c>
      <c r="D87" s="243" t="s">
        <v>1023</v>
      </c>
      <c r="E87" s="244">
        <v>1</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544</v>
      </c>
      <c r="T87" s="247" t="s">
        <v>545</v>
      </c>
      <c r="U87" s="221">
        <v>0</v>
      </c>
      <c r="V87" s="221">
        <f>ROUND(E87*U87,2)</f>
        <v>0</v>
      </c>
      <c r="W87" s="221"/>
      <c r="X87" s="221" t="s">
        <v>876</v>
      </c>
      <c r="Y87" s="221" t="s">
        <v>274</v>
      </c>
      <c r="Z87" s="210"/>
      <c r="AA87" s="210"/>
      <c r="AB87" s="210"/>
      <c r="AC87" s="210"/>
      <c r="AD87" s="210"/>
      <c r="AE87" s="210"/>
      <c r="AF87" s="210"/>
      <c r="AG87" s="210" t="s">
        <v>1608</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72</v>
      </c>
      <c r="B88" s="242" t="s">
        <v>2344</v>
      </c>
      <c r="C88" s="254" t="s">
        <v>2619</v>
      </c>
      <c r="D88" s="243" t="s">
        <v>1023</v>
      </c>
      <c r="E88" s="244">
        <v>5</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544</v>
      </c>
      <c r="T88" s="247" t="s">
        <v>545</v>
      </c>
      <c r="U88" s="221">
        <v>0</v>
      </c>
      <c r="V88" s="221">
        <f>ROUND(E88*U88,2)</f>
        <v>0</v>
      </c>
      <c r="W88" s="221"/>
      <c r="X88" s="221" t="s">
        <v>876</v>
      </c>
      <c r="Y88" s="221" t="s">
        <v>274</v>
      </c>
      <c r="Z88" s="210"/>
      <c r="AA88" s="210"/>
      <c r="AB88" s="210"/>
      <c r="AC88" s="210"/>
      <c r="AD88" s="210"/>
      <c r="AE88" s="210"/>
      <c r="AF88" s="210"/>
      <c r="AG88" s="210" t="s">
        <v>1608</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73</v>
      </c>
      <c r="B89" s="242" t="s">
        <v>2346</v>
      </c>
      <c r="C89" s="254" t="s">
        <v>2620</v>
      </c>
      <c r="D89" s="243" t="s">
        <v>1023</v>
      </c>
      <c r="E89" s="244">
        <v>24</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544</v>
      </c>
      <c r="T89" s="247" t="s">
        <v>545</v>
      </c>
      <c r="U89" s="221">
        <v>0</v>
      </c>
      <c r="V89" s="221">
        <f>ROUND(E89*U89,2)</f>
        <v>0</v>
      </c>
      <c r="W89" s="221"/>
      <c r="X89" s="221" t="s">
        <v>1681</v>
      </c>
      <c r="Y89" s="221" t="s">
        <v>274</v>
      </c>
      <c r="Z89" s="210"/>
      <c r="AA89" s="210"/>
      <c r="AB89" s="210"/>
      <c r="AC89" s="210"/>
      <c r="AD89" s="210"/>
      <c r="AE89" s="210"/>
      <c r="AF89" s="210"/>
      <c r="AG89" s="210" t="s">
        <v>1727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74</v>
      </c>
      <c r="B90" s="242" t="s">
        <v>2348</v>
      </c>
      <c r="C90" s="254" t="s">
        <v>2621</v>
      </c>
      <c r="D90" s="243" t="s">
        <v>1023</v>
      </c>
      <c r="E90" s="244">
        <v>1</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544</v>
      </c>
      <c r="T90" s="247" t="s">
        <v>545</v>
      </c>
      <c r="U90" s="221">
        <v>0</v>
      </c>
      <c r="V90" s="221">
        <f>ROUND(E90*U90,2)</f>
        <v>0</v>
      </c>
      <c r="W90" s="221"/>
      <c r="X90" s="221" t="s">
        <v>273</v>
      </c>
      <c r="Y90" s="221" t="s">
        <v>274</v>
      </c>
      <c r="Z90" s="210"/>
      <c r="AA90" s="210"/>
      <c r="AB90" s="210"/>
      <c r="AC90" s="210"/>
      <c r="AD90" s="210"/>
      <c r="AE90" s="210"/>
      <c r="AF90" s="210"/>
      <c r="AG90" s="210" t="s">
        <v>1635</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75</v>
      </c>
      <c r="B91" s="242" t="s">
        <v>2350</v>
      </c>
      <c r="C91" s="254" t="s">
        <v>2622</v>
      </c>
      <c r="D91" s="243" t="s">
        <v>1023</v>
      </c>
      <c r="E91" s="244">
        <v>22</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544</v>
      </c>
      <c r="T91" s="247" t="s">
        <v>545</v>
      </c>
      <c r="U91" s="221">
        <v>0</v>
      </c>
      <c r="V91" s="221">
        <f>ROUND(E91*U91,2)</f>
        <v>0</v>
      </c>
      <c r="W91" s="221"/>
      <c r="X91" s="221" t="s">
        <v>1681</v>
      </c>
      <c r="Y91" s="221" t="s">
        <v>274</v>
      </c>
      <c r="Z91" s="210"/>
      <c r="AA91" s="210"/>
      <c r="AB91" s="210"/>
      <c r="AC91" s="210"/>
      <c r="AD91" s="210"/>
      <c r="AE91" s="210"/>
      <c r="AF91" s="210"/>
      <c r="AG91" s="210" t="s">
        <v>1727</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76</v>
      </c>
      <c r="B92" s="242" t="s">
        <v>2352</v>
      </c>
      <c r="C92" s="254" t="s">
        <v>2623</v>
      </c>
      <c r="D92" s="243" t="s">
        <v>1023</v>
      </c>
      <c r="E92" s="244">
        <v>11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544</v>
      </c>
      <c r="T92" s="247" t="s">
        <v>545</v>
      </c>
      <c r="U92" s="221">
        <v>0</v>
      </c>
      <c r="V92" s="221">
        <f>ROUND(E92*U92,2)</f>
        <v>0</v>
      </c>
      <c r="W92" s="221"/>
      <c r="X92" s="221" t="s">
        <v>1681</v>
      </c>
      <c r="Y92" s="221" t="s">
        <v>274</v>
      </c>
      <c r="Z92" s="210"/>
      <c r="AA92" s="210"/>
      <c r="AB92" s="210"/>
      <c r="AC92" s="210"/>
      <c r="AD92" s="210"/>
      <c r="AE92" s="210"/>
      <c r="AF92" s="210"/>
      <c r="AG92" s="210" t="s">
        <v>1727</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77</v>
      </c>
      <c r="B93" s="242" t="s">
        <v>2354</v>
      </c>
      <c r="C93" s="254" t="s">
        <v>2624</v>
      </c>
      <c r="D93" s="243" t="s">
        <v>1023</v>
      </c>
      <c r="E93" s="244">
        <v>11</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544</v>
      </c>
      <c r="T93" s="247" t="s">
        <v>545</v>
      </c>
      <c r="U93" s="221">
        <v>0</v>
      </c>
      <c r="V93" s="221">
        <f>ROUND(E93*U93,2)</f>
        <v>0</v>
      </c>
      <c r="W93" s="221"/>
      <c r="X93" s="221" t="s">
        <v>1681</v>
      </c>
      <c r="Y93" s="221" t="s">
        <v>274</v>
      </c>
      <c r="Z93" s="210"/>
      <c r="AA93" s="210"/>
      <c r="AB93" s="210"/>
      <c r="AC93" s="210"/>
      <c r="AD93" s="210"/>
      <c r="AE93" s="210"/>
      <c r="AF93" s="210"/>
      <c r="AG93" s="210" t="s">
        <v>1727</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78</v>
      </c>
      <c r="B94" s="242" t="s">
        <v>2356</v>
      </c>
      <c r="C94" s="254" t="s">
        <v>2625</v>
      </c>
      <c r="D94" s="243" t="s">
        <v>1023</v>
      </c>
      <c r="E94" s="244">
        <v>1</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544</v>
      </c>
      <c r="T94" s="247" t="s">
        <v>545</v>
      </c>
      <c r="U94" s="221">
        <v>0</v>
      </c>
      <c r="V94" s="221">
        <f>ROUND(E94*U94,2)</f>
        <v>0</v>
      </c>
      <c r="W94" s="221"/>
      <c r="X94" s="221" t="s">
        <v>1681</v>
      </c>
      <c r="Y94" s="221" t="s">
        <v>274</v>
      </c>
      <c r="Z94" s="210"/>
      <c r="AA94" s="210"/>
      <c r="AB94" s="210"/>
      <c r="AC94" s="210"/>
      <c r="AD94" s="210"/>
      <c r="AE94" s="210"/>
      <c r="AF94" s="210"/>
      <c r="AG94" s="210" t="s">
        <v>1727</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79</v>
      </c>
      <c r="B95" s="242" t="s">
        <v>2358</v>
      </c>
      <c r="C95" s="254" t="s">
        <v>2626</v>
      </c>
      <c r="D95" s="243" t="s">
        <v>1023</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544</v>
      </c>
      <c r="T95" s="247" t="s">
        <v>545</v>
      </c>
      <c r="U95" s="221">
        <v>0</v>
      </c>
      <c r="V95" s="221">
        <f>ROUND(E95*U95,2)</f>
        <v>0</v>
      </c>
      <c r="W95" s="221"/>
      <c r="X95" s="221" t="s">
        <v>1681</v>
      </c>
      <c r="Y95" s="221" t="s">
        <v>274</v>
      </c>
      <c r="Z95" s="210"/>
      <c r="AA95" s="210"/>
      <c r="AB95" s="210"/>
      <c r="AC95" s="210"/>
      <c r="AD95" s="210"/>
      <c r="AE95" s="210"/>
      <c r="AF95" s="210"/>
      <c r="AG95" s="210" t="s">
        <v>1727</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80</v>
      </c>
      <c r="B96" s="242" t="s">
        <v>2360</v>
      </c>
      <c r="C96" s="254" t="s">
        <v>2627</v>
      </c>
      <c r="D96" s="243" t="s">
        <v>1023</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544</v>
      </c>
      <c r="T96" s="247" t="s">
        <v>545</v>
      </c>
      <c r="U96" s="221">
        <v>0</v>
      </c>
      <c r="V96" s="221">
        <f>ROUND(E96*U96,2)</f>
        <v>0</v>
      </c>
      <c r="W96" s="221"/>
      <c r="X96" s="221" t="s">
        <v>876</v>
      </c>
      <c r="Y96" s="221" t="s">
        <v>274</v>
      </c>
      <c r="Z96" s="210"/>
      <c r="AA96" s="210"/>
      <c r="AB96" s="210"/>
      <c r="AC96" s="210"/>
      <c r="AD96" s="210"/>
      <c r="AE96" s="210"/>
      <c r="AF96" s="210"/>
      <c r="AG96" s="210" t="s">
        <v>1608</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x14ac:dyDescent="0.2">
      <c r="A97" s="226" t="s">
        <v>265</v>
      </c>
      <c r="B97" s="227" t="s">
        <v>180</v>
      </c>
      <c r="C97" s="251" t="s">
        <v>181</v>
      </c>
      <c r="D97" s="228"/>
      <c r="E97" s="229"/>
      <c r="F97" s="230"/>
      <c r="G97" s="230">
        <f>SUMIF(AG98:AG106,"&lt;&gt;NOR",G98:G106)</f>
        <v>0</v>
      </c>
      <c r="H97" s="230"/>
      <c r="I97" s="230">
        <f>SUM(I98:I106)</f>
        <v>0</v>
      </c>
      <c r="J97" s="230"/>
      <c r="K97" s="230">
        <f>SUM(K98:K106)</f>
        <v>0</v>
      </c>
      <c r="L97" s="230"/>
      <c r="M97" s="230">
        <f>SUM(M98:M106)</f>
        <v>0</v>
      </c>
      <c r="N97" s="229"/>
      <c r="O97" s="229">
        <f>SUM(O98:O106)</f>
        <v>0</v>
      </c>
      <c r="P97" s="229"/>
      <c r="Q97" s="229">
        <f>SUM(Q98:Q106)</f>
        <v>0</v>
      </c>
      <c r="R97" s="230"/>
      <c r="S97" s="230"/>
      <c r="T97" s="231"/>
      <c r="U97" s="225"/>
      <c r="V97" s="225">
        <f>SUM(V98:V106)</f>
        <v>0</v>
      </c>
      <c r="W97" s="225"/>
      <c r="X97" s="225"/>
      <c r="Y97" s="225"/>
      <c r="AG97" t="s">
        <v>266</v>
      </c>
    </row>
    <row r="98" spans="1:60" outlineLevel="1" x14ac:dyDescent="0.2">
      <c r="A98" s="241">
        <v>81</v>
      </c>
      <c r="B98" s="242" t="s">
        <v>138</v>
      </c>
      <c r="C98" s="254" t="s">
        <v>2563</v>
      </c>
      <c r="D98" s="243" t="s">
        <v>378</v>
      </c>
      <c r="E98" s="244">
        <v>5</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544</v>
      </c>
      <c r="T98" s="247" t="s">
        <v>545</v>
      </c>
      <c r="U98" s="221">
        <v>0</v>
      </c>
      <c r="V98" s="221">
        <f>ROUND(E98*U98,2)</f>
        <v>0</v>
      </c>
      <c r="W98" s="221"/>
      <c r="X98" s="221" t="s">
        <v>1681</v>
      </c>
      <c r="Y98" s="221" t="s">
        <v>274</v>
      </c>
      <c r="Z98" s="210"/>
      <c r="AA98" s="210"/>
      <c r="AB98" s="210"/>
      <c r="AC98" s="210"/>
      <c r="AD98" s="210"/>
      <c r="AE98" s="210"/>
      <c r="AF98" s="210"/>
      <c r="AG98" s="210" t="s">
        <v>1727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82</v>
      </c>
      <c r="B99" s="242" t="s">
        <v>140</v>
      </c>
      <c r="C99" s="254" t="s">
        <v>2557</v>
      </c>
      <c r="D99" s="243" t="s">
        <v>378</v>
      </c>
      <c r="E99" s="244">
        <v>17</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544</v>
      </c>
      <c r="T99" s="247" t="s">
        <v>545</v>
      </c>
      <c r="U99" s="221">
        <v>0</v>
      </c>
      <c r="V99" s="221">
        <f>ROUND(E99*U99,2)</f>
        <v>0</v>
      </c>
      <c r="W99" s="221"/>
      <c r="X99" s="221" t="s">
        <v>1681</v>
      </c>
      <c r="Y99" s="221" t="s">
        <v>274</v>
      </c>
      <c r="Z99" s="210"/>
      <c r="AA99" s="210"/>
      <c r="AB99" s="210"/>
      <c r="AC99" s="210"/>
      <c r="AD99" s="210"/>
      <c r="AE99" s="210"/>
      <c r="AF99" s="210"/>
      <c r="AG99" s="210" t="s">
        <v>1727</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83</v>
      </c>
      <c r="B100" s="242" t="s">
        <v>143</v>
      </c>
      <c r="C100" s="254" t="s">
        <v>2562</v>
      </c>
      <c r="D100" s="243" t="s">
        <v>374</v>
      </c>
      <c r="E100" s="244">
        <v>70</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544</v>
      </c>
      <c r="T100" s="247" t="s">
        <v>545</v>
      </c>
      <c r="U100" s="221">
        <v>0</v>
      </c>
      <c r="V100" s="221">
        <f>ROUND(E100*U100,2)</f>
        <v>0</v>
      </c>
      <c r="W100" s="221"/>
      <c r="X100" s="221" t="s">
        <v>1681</v>
      </c>
      <c r="Y100" s="221" t="s">
        <v>274</v>
      </c>
      <c r="Z100" s="210"/>
      <c r="AA100" s="210"/>
      <c r="AB100" s="210"/>
      <c r="AC100" s="210"/>
      <c r="AD100" s="210"/>
      <c r="AE100" s="210"/>
      <c r="AF100" s="210"/>
      <c r="AG100" s="210" t="s">
        <v>1727</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84</v>
      </c>
      <c r="B101" s="242" t="s">
        <v>145</v>
      </c>
      <c r="C101" s="254" t="s">
        <v>2561</v>
      </c>
      <c r="D101" s="243" t="s">
        <v>374</v>
      </c>
      <c r="E101" s="244">
        <v>150</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544</v>
      </c>
      <c r="T101" s="247" t="s">
        <v>545</v>
      </c>
      <c r="U101" s="221">
        <v>0</v>
      </c>
      <c r="V101" s="221">
        <f>ROUND(E101*U101,2)</f>
        <v>0</v>
      </c>
      <c r="W101" s="221"/>
      <c r="X101" s="221" t="s">
        <v>1681</v>
      </c>
      <c r="Y101" s="221" t="s">
        <v>274</v>
      </c>
      <c r="Z101" s="210"/>
      <c r="AA101" s="210"/>
      <c r="AB101" s="210"/>
      <c r="AC101" s="210"/>
      <c r="AD101" s="210"/>
      <c r="AE101" s="210"/>
      <c r="AF101" s="210"/>
      <c r="AG101" s="210" t="s">
        <v>1727</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85</v>
      </c>
      <c r="B102" s="242" t="s">
        <v>149</v>
      </c>
      <c r="C102" s="254" t="s">
        <v>2628</v>
      </c>
      <c r="D102" s="243" t="s">
        <v>378</v>
      </c>
      <c r="E102" s="244">
        <v>1</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544</v>
      </c>
      <c r="T102" s="247" t="s">
        <v>545</v>
      </c>
      <c r="U102" s="221">
        <v>0</v>
      </c>
      <c r="V102" s="221">
        <f>ROUND(E102*U102,2)</f>
        <v>0</v>
      </c>
      <c r="W102" s="221"/>
      <c r="X102" s="221" t="s">
        <v>1681</v>
      </c>
      <c r="Y102" s="221" t="s">
        <v>274</v>
      </c>
      <c r="Z102" s="210"/>
      <c r="AA102" s="210"/>
      <c r="AB102" s="210"/>
      <c r="AC102" s="210"/>
      <c r="AD102" s="210"/>
      <c r="AE102" s="210"/>
      <c r="AF102" s="210"/>
      <c r="AG102" s="210" t="s">
        <v>1727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86</v>
      </c>
      <c r="B103" s="242" t="s">
        <v>153</v>
      </c>
      <c r="C103" s="254" t="s">
        <v>2629</v>
      </c>
      <c r="D103" s="243" t="s">
        <v>378</v>
      </c>
      <c r="E103" s="244">
        <v>20</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544</v>
      </c>
      <c r="T103" s="247" t="s">
        <v>545</v>
      </c>
      <c r="U103" s="221">
        <v>0</v>
      </c>
      <c r="V103" s="221">
        <f>ROUND(E103*U103,2)</f>
        <v>0</v>
      </c>
      <c r="W103" s="221"/>
      <c r="X103" s="221" t="s">
        <v>273</v>
      </c>
      <c r="Y103" s="221" t="s">
        <v>274</v>
      </c>
      <c r="Z103" s="210"/>
      <c r="AA103" s="210"/>
      <c r="AB103" s="210"/>
      <c r="AC103" s="210"/>
      <c r="AD103" s="210"/>
      <c r="AE103" s="210"/>
      <c r="AF103" s="210"/>
      <c r="AG103" s="210" t="s">
        <v>1635</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87</v>
      </c>
      <c r="B104" s="242" t="s">
        <v>2282</v>
      </c>
      <c r="C104" s="254" t="s">
        <v>2572</v>
      </c>
      <c r="D104" s="243" t="s">
        <v>374</v>
      </c>
      <c r="E104" s="244">
        <v>20</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544</v>
      </c>
      <c r="T104" s="247" t="s">
        <v>545</v>
      </c>
      <c r="U104" s="221">
        <v>0</v>
      </c>
      <c r="V104" s="221">
        <f>ROUND(E104*U104,2)</f>
        <v>0</v>
      </c>
      <c r="W104" s="221"/>
      <c r="X104" s="221" t="s">
        <v>1681</v>
      </c>
      <c r="Y104" s="221" t="s">
        <v>274</v>
      </c>
      <c r="Z104" s="210"/>
      <c r="AA104" s="210"/>
      <c r="AB104" s="210"/>
      <c r="AC104" s="210"/>
      <c r="AD104" s="210"/>
      <c r="AE104" s="210"/>
      <c r="AF104" s="210"/>
      <c r="AG104" s="210" t="s">
        <v>1727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88</v>
      </c>
      <c r="B105" s="242" t="s">
        <v>2284</v>
      </c>
      <c r="C105" s="254" t="s">
        <v>2558</v>
      </c>
      <c r="D105" s="243" t="s">
        <v>378</v>
      </c>
      <c r="E105" s="244">
        <v>3</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544</v>
      </c>
      <c r="T105" s="247" t="s">
        <v>545</v>
      </c>
      <c r="U105" s="221">
        <v>0</v>
      </c>
      <c r="V105" s="221">
        <f>ROUND(E105*U105,2)</f>
        <v>0</v>
      </c>
      <c r="W105" s="221"/>
      <c r="X105" s="221" t="s">
        <v>273</v>
      </c>
      <c r="Y105" s="221" t="s">
        <v>274</v>
      </c>
      <c r="Z105" s="210"/>
      <c r="AA105" s="210"/>
      <c r="AB105" s="210"/>
      <c r="AC105" s="210"/>
      <c r="AD105" s="210"/>
      <c r="AE105" s="210"/>
      <c r="AF105" s="210"/>
      <c r="AG105" s="210" t="s">
        <v>1635</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89</v>
      </c>
      <c r="B106" s="242" t="s">
        <v>182</v>
      </c>
      <c r="C106" s="254" t="s">
        <v>2571</v>
      </c>
      <c r="D106" s="243" t="s">
        <v>378</v>
      </c>
      <c r="E106" s="244">
        <v>6</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544</v>
      </c>
      <c r="T106" s="247" t="s">
        <v>545</v>
      </c>
      <c r="U106" s="221">
        <v>0</v>
      </c>
      <c r="V106" s="221">
        <f>ROUND(E106*U106,2)</f>
        <v>0</v>
      </c>
      <c r="W106" s="221"/>
      <c r="X106" s="221" t="s">
        <v>1681</v>
      </c>
      <c r="Y106" s="221" t="s">
        <v>274</v>
      </c>
      <c r="Z106" s="210"/>
      <c r="AA106" s="210"/>
      <c r="AB106" s="210"/>
      <c r="AC106" s="210"/>
      <c r="AD106" s="210"/>
      <c r="AE106" s="210"/>
      <c r="AF106" s="210"/>
      <c r="AG106" s="210" t="s">
        <v>1727</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x14ac:dyDescent="0.2">
      <c r="A107" s="226" t="s">
        <v>265</v>
      </c>
      <c r="B107" s="227" t="s">
        <v>108</v>
      </c>
      <c r="C107" s="251" t="s">
        <v>109</v>
      </c>
      <c r="D107" s="228"/>
      <c r="E107" s="229"/>
      <c r="F107" s="230"/>
      <c r="G107" s="230">
        <f>SUMIF(AG108:AG108,"&lt;&gt;NOR",G108:G108)</f>
        <v>0</v>
      </c>
      <c r="H107" s="230"/>
      <c r="I107" s="230">
        <f>SUM(I108:I108)</f>
        <v>0</v>
      </c>
      <c r="J107" s="230"/>
      <c r="K107" s="230">
        <f>SUM(K108:K108)</f>
        <v>0</v>
      </c>
      <c r="L107" s="230"/>
      <c r="M107" s="230">
        <f>SUM(M108:M108)</f>
        <v>0</v>
      </c>
      <c r="N107" s="229"/>
      <c r="O107" s="229">
        <f>SUM(O108:O108)</f>
        <v>0</v>
      </c>
      <c r="P107" s="229"/>
      <c r="Q107" s="229">
        <f>SUM(Q108:Q108)</f>
        <v>0</v>
      </c>
      <c r="R107" s="230"/>
      <c r="S107" s="230"/>
      <c r="T107" s="231"/>
      <c r="U107" s="225"/>
      <c r="V107" s="225">
        <f>SUM(V108:V108)</f>
        <v>0</v>
      </c>
      <c r="W107" s="225"/>
      <c r="X107" s="225"/>
      <c r="Y107" s="225"/>
      <c r="AG107" t="s">
        <v>266</v>
      </c>
    </row>
    <row r="108" spans="1:60" ht="22.5" outlineLevel="1" x14ac:dyDescent="0.2">
      <c r="A108" s="233">
        <v>90</v>
      </c>
      <c r="B108" s="234" t="s">
        <v>138</v>
      </c>
      <c r="C108" s="252" t="s">
        <v>2574</v>
      </c>
      <c r="D108" s="235" t="s">
        <v>2502</v>
      </c>
      <c r="E108" s="236">
        <v>1</v>
      </c>
      <c r="F108" s="237"/>
      <c r="G108" s="238">
        <f>ROUND(E108*F108,2)</f>
        <v>0</v>
      </c>
      <c r="H108" s="237"/>
      <c r="I108" s="238">
        <f>ROUND(E108*H108,2)</f>
        <v>0</v>
      </c>
      <c r="J108" s="237"/>
      <c r="K108" s="238">
        <f>ROUND(E108*J108,2)</f>
        <v>0</v>
      </c>
      <c r="L108" s="238">
        <v>21</v>
      </c>
      <c r="M108" s="238">
        <f>G108*(1+L108/100)</f>
        <v>0</v>
      </c>
      <c r="N108" s="236">
        <v>0</v>
      </c>
      <c r="O108" s="236">
        <f>ROUND(E108*N108,2)</f>
        <v>0</v>
      </c>
      <c r="P108" s="236">
        <v>0</v>
      </c>
      <c r="Q108" s="236">
        <f>ROUND(E108*P108,2)</f>
        <v>0</v>
      </c>
      <c r="R108" s="238"/>
      <c r="S108" s="238" t="s">
        <v>544</v>
      </c>
      <c r="T108" s="239" t="s">
        <v>545</v>
      </c>
      <c r="U108" s="221">
        <v>0</v>
      </c>
      <c r="V108" s="221">
        <f>ROUND(E108*U108,2)</f>
        <v>0</v>
      </c>
      <c r="W108" s="221"/>
      <c r="X108" s="221" t="s">
        <v>1681</v>
      </c>
      <c r="Y108" s="221" t="s">
        <v>274</v>
      </c>
      <c r="Z108" s="210"/>
      <c r="AA108" s="210"/>
      <c r="AB108" s="210"/>
      <c r="AC108" s="210"/>
      <c r="AD108" s="210"/>
      <c r="AE108" s="210"/>
      <c r="AF108" s="210"/>
      <c r="AG108" s="210" t="s">
        <v>1727</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x14ac:dyDescent="0.2">
      <c r="A109" s="3"/>
      <c r="B109" s="4"/>
      <c r="C109" s="258"/>
      <c r="D109" s="6"/>
      <c r="E109" s="3"/>
      <c r="F109" s="3"/>
      <c r="G109" s="3"/>
      <c r="H109" s="3"/>
      <c r="I109" s="3"/>
      <c r="J109" s="3"/>
      <c r="K109" s="3"/>
      <c r="L109" s="3"/>
      <c r="M109" s="3"/>
      <c r="N109" s="3"/>
      <c r="O109" s="3"/>
      <c r="P109" s="3"/>
      <c r="Q109" s="3"/>
      <c r="R109" s="3"/>
      <c r="S109" s="3"/>
      <c r="T109" s="3"/>
      <c r="U109" s="3"/>
      <c r="V109" s="3"/>
      <c r="W109" s="3"/>
      <c r="X109" s="3"/>
      <c r="Y109" s="3"/>
      <c r="AE109">
        <v>12</v>
      </c>
      <c r="AF109">
        <v>21</v>
      </c>
      <c r="AG109" t="s">
        <v>251</v>
      </c>
    </row>
    <row r="110" spans="1:60" x14ac:dyDescent="0.2">
      <c r="A110" s="213"/>
      <c r="B110" s="214" t="s">
        <v>29</v>
      </c>
      <c r="C110" s="259"/>
      <c r="D110" s="215"/>
      <c r="E110" s="216"/>
      <c r="F110" s="216"/>
      <c r="G110" s="232">
        <f>G8+G11+G19+G26+G36+G43+G45+G71+G97+G107</f>
        <v>0</v>
      </c>
      <c r="H110" s="3"/>
      <c r="I110" s="3"/>
      <c r="J110" s="3"/>
      <c r="K110" s="3"/>
      <c r="L110" s="3"/>
      <c r="M110" s="3"/>
      <c r="N110" s="3"/>
      <c r="O110" s="3"/>
      <c r="P110" s="3"/>
      <c r="Q110" s="3"/>
      <c r="R110" s="3"/>
      <c r="S110" s="3"/>
      <c r="T110" s="3"/>
      <c r="U110" s="3"/>
      <c r="V110" s="3"/>
      <c r="W110" s="3"/>
      <c r="X110" s="3"/>
      <c r="Y110" s="3"/>
      <c r="AE110">
        <f>SUMIF(L7:L108,AE109,G7:G108)</f>
        <v>0</v>
      </c>
      <c r="AF110">
        <f>SUMIF(L7:L108,AF109,G7:G108)</f>
        <v>0</v>
      </c>
      <c r="AG110" t="s">
        <v>584</v>
      </c>
    </row>
    <row r="111" spans="1:60" x14ac:dyDescent="0.2">
      <c r="C111" s="260"/>
      <c r="D111" s="10"/>
      <c r="AG111" t="s">
        <v>585</v>
      </c>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OaodeNZ4pFTZ+teDpZ9He3oq/oL12VwY/409SsqwemtV/qjQFV8pM4+93mdl2+hszsS95FAbi3ECJq1zlgnGA==" saltValue="jZGx+UEV5QLpB++ZdIKHDA==" spinCount="100000" sheet="1" formatRows="0"/>
  <mergeCells count="5">
    <mergeCell ref="A1:G1"/>
    <mergeCell ref="C2:G2"/>
    <mergeCell ref="C3:G3"/>
    <mergeCell ref="C4:G4"/>
    <mergeCell ref="C48:G4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C7157-B7C8-4645-9289-4FD9320C70A1}">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77</v>
      </c>
      <c r="C3" s="199" t="s">
        <v>78</v>
      </c>
      <c r="D3" s="197"/>
      <c r="E3" s="197"/>
      <c r="F3" s="197"/>
      <c r="G3" s="198"/>
      <c r="AC3" s="174" t="s">
        <v>240</v>
      </c>
      <c r="AG3" t="s">
        <v>241</v>
      </c>
    </row>
    <row r="4" spans="1:60" ht="24.95" customHeight="1" x14ac:dyDescent="0.2">
      <c r="A4" s="200" t="s">
        <v>9</v>
      </c>
      <c r="B4" s="201" t="s">
        <v>79</v>
      </c>
      <c r="C4" s="202" t="s">
        <v>80</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236</v>
      </c>
      <c r="C8" s="251" t="s">
        <v>27</v>
      </c>
      <c r="D8" s="228"/>
      <c r="E8" s="229"/>
      <c r="F8" s="230"/>
      <c r="G8" s="230">
        <f>SUMIF(AG9:AG20,"&lt;&gt;NOR",G9:G20)</f>
        <v>0</v>
      </c>
      <c r="H8" s="230"/>
      <c r="I8" s="230">
        <f>SUM(I9:I20)</f>
        <v>0</v>
      </c>
      <c r="J8" s="230"/>
      <c r="K8" s="230">
        <f>SUM(K9:K20)</f>
        <v>0</v>
      </c>
      <c r="L8" s="230"/>
      <c r="M8" s="230">
        <f>SUM(M9:M20)</f>
        <v>0</v>
      </c>
      <c r="N8" s="229"/>
      <c r="O8" s="229">
        <f>SUM(O9:O20)</f>
        <v>0</v>
      </c>
      <c r="P8" s="229"/>
      <c r="Q8" s="229">
        <f>SUM(Q9:Q20)</f>
        <v>0</v>
      </c>
      <c r="R8" s="230"/>
      <c r="S8" s="230"/>
      <c r="T8" s="231"/>
      <c r="U8" s="225"/>
      <c r="V8" s="225">
        <f>SUM(V9:V20)</f>
        <v>0</v>
      </c>
      <c r="W8" s="225"/>
      <c r="X8" s="225"/>
      <c r="Y8" s="225"/>
      <c r="AG8" t="s">
        <v>266</v>
      </c>
    </row>
    <row r="9" spans="1:60" outlineLevel="1" x14ac:dyDescent="0.2">
      <c r="A9" s="241">
        <v>1</v>
      </c>
      <c r="B9" s="242" t="s">
        <v>2630</v>
      </c>
      <c r="C9" s="254" t="s">
        <v>2631</v>
      </c>
      <c r="D9" s="243" t="s">
        <v>500</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273</v>
      </c>
      <c r="Y9" s="221" t="s">
        <v>274</v>
      </c>
      <c r="Z9" s="210"/>
      <c r="AA9" s="210"/>
      <c r="AB9" s="210"/>
      <c r="AC9" s="210"/>
      <c r="AD9" s="210"/>
      <c r="AE9" s="210"/>
      <c r="AF9" s="210"/>
      <c r="AG9" s="210" t="s">
        <v>275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2632</v>
      </c>
      <c r="C10" s="254" t="s">
        <v>2633</v>
      </c>
      <c r="D10" s="243" t="s">
        <v>500</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273</v>
      </c>
      <c r="Y10" s="221" t="s">
        <v>274</v>
      </c>
      <c r="Z10" s="210"/>
      <c r="AA10" s="210"/>
      <c r="AB10" s="210"/>
      <c r="AC10" s="210"/>
      <c r="AD10" s="210"/>
      <c r="AE10" s="210"/>
      <c r="AF10" s="210"/>
      <c r="AG10" s="210" t="s">
        <v>275</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2634</v>
      </c>
      <c r="C11" s="254" t="s">
        <v>2635</v>
      </c>
      <c r="D11" s="243" t="s">
        <v>500</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273</v>
      </c>
      <c r="Y11" s="221" t="s">
        <v>274</v>
      </c>
      <c r="Z11" s="210"/>
      <c r="AA11" s="210"/>
      <c r="AB11" s="210"/>
      <c r="AC11" s="210"/>
      <c r="AD11" s="210"/>
      <c r="AE11" s="210"/>
      <c r="AF11" s="210"/>
      <c r="AG11" s="210" t="s">
        <v>275</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2636</v>
      </c>
      <c r="C12" s="254" t="s">
        <v>2637</v>
      </c>
      <c r="D12" s="243" t="s">
        <v>500</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275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2638</v>
      </c>
      <c r="C13" s="254" t="s">
        <v>2639</v>
      </c>
      <c r="D13" s="243" t="s">
        <v>500</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273</v>
      </c>
      <c r="Y13" s="221" t="s">
        <v>274</v>
      </c>
      <c r="Z13" s="210"/>
      <c r="AA13" s="210"/>
      <c r="AB13" s="210"/>
      <c r="AC13" s="210"/>
      <c r="AD13" s="210"/>
      <c r="AE13" s="210"/>
      <c r="AF13" s="210"/>
      <c r="AG13" s="210" t="s">
        <v>275</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2640</v>
      </c>
      <c r="C14" s="254" t="s">
        <v>2641</v>
      </c>
      <c r="D14" s="243" t="s">
        <v>500</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275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2642</v>
      </c>
      <c r="C15" s="254" t="s">
        <v>2643</v>
      </c>
      <c r="D15" s="243" t="s">
        <v>500</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273</v>
      </c>
      <c r="Y15" s="221" t="s">
        <v>274</v>
      </c>
      <c r="Z15" s="210"/>
      <c r="AA15" s="210"/>
      <c r="AB15" s="210"/>
      <c r="AC15" s="210"/>
      <c r="AD15" s="210"/>
      <c r="AE15" s="210"/>
      <c r="AF15" s="210"/>
      <c r="AG15" s="210" t="s">
        <v>275</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2644</v>
      </c>
      <c r="C16" s="254" t="s">
        <v>2645</v>
      </c>
      <c r="D16" s="243" t="s">
        <v>500</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273</v>
      </c>
      <c r="Y16" s="221" t="s">
        <v>274</v>
      </c>
      <c r="Z16" s="210"/>
      <c r="AA16" s="210"/>
      <c r="AB16" s="210"/>
      <c r="AC16" s="210"/>
      <c r="AD16" s="210"/>
      <c r="AE16" s="210"/>
      <c r="AF16" s="210"/>
      <c r="AG16" s="210" t="s">
        <v>275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2646</v>
      </c>
      <c r="C17" s="254" t="s">
        <v>2647</v>
      </c>
      <c r="D17" s="243" t="s">
        <v>2648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273</v>
      </c>
      <c r="Y17" s="221" t="s">
        <v>274</v>
      </c>
      <c r="Z17" s="210"/>
      <c r="AA17" s="210"/>
      <c r="AB17" s="210"/>
      <c r="AC17" s="210"/>
      <c r="AD17" s="210"/>
      <c r="AE17" s="210"/>
      <c r="AF17" s="210"/>
      <c r="AG17" s="210" t="s">
        <v>275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33">
        <v>10</v>
      </c>
      <c r="B18" s="234" t="s">
        <v>2649</v>
      </c>
      <c r="C18" s="252" t="s">
        <v>2650</v>
      </c>
      <c r="D18" s="235" t="s">
        <v>500</v>
      </c>
      <c r="E18" s="236">
        <v>1</v>
      </c>
      <c r="F18" s="237"/>
      <c r="G18" s="238">
        <f>ROUND(E18*F18,2)</f>
        <v>0</v>
      </c>
      <c r="H18" s="237"/>
      <c r="I18" s="238">
        <f>ROUND(E18*H18,2)</f>
        <v>0</v>
      </c>
      <c r="J18" s="237"/>
      <c r="K18" s="238">
        <f>ROUND(E18*J18,2)</f>
        <v>0</v>
      </c>
      <c r="L18" s="238">
        <v>21</v>
      </c>
      <c r="M18" s="238">
        <f>G18*(1+L18/100)</f>
        <v>0</v>
      </c>
      <c r="N18" s="236">
        <v>0</v>
      </c>
      <c r="O18" s="236">
        <f>ROUND(E18*N18,2)</f>
        <v>0</v>
      </c>
      <c r="P18" s="236">
        <v>0</v>
      </c>
      <c r="Q18" s="236">
        <f>ROUND(E18*P18,2)</f>
        <v>0</v>
      </c>
      <c r="R18" s="238"/>
      <c r="S18" s="238" t="s">
        <v>544</v>
      </c>
      <c r="T18" s="239" t="s">
        <v>545</v>
      </c>
      <c r="U18" s="221">
        <v>0</v>
      </c>
      <c r="V18" s="221">
        <f>ROUND(E18*U18,2)</f>
        <v>0</v>
      </c>
      <c r="W18" s="221"/>
      <c r="X18" s="221" t="s">
        <v>273</v>
      </c>
      <c r="Y18" s="221" t="s">
        <v>274</v>
      </c>
      <c r="Z18" s="210"/>
      <c r="AA18" s="210"/>
      <c r="AB18" s="210"/>
      <c r="AC18" s="210"/>
      <c r="AD18" s="210"/>
      <c r="AE18" s="210"/>
      <c r="AF18" s="210"/>
      <c r="AG18" s="210" t="s">
        <v>275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7" t="s">
        <v>2651</v>
      </c>
      <c r="D19" s="250"/>
      <c r="E19" s="250"/>
      <c r="F19" s="250"/>
      <c r="G19" s="250"/>
      <c r="H19" s="221"/>
      <c r="I19" s="221"/>
      <c r="J19" s="221"/>
      <c r="K19" s="221"/>
      <c r="L19" s="221"/>
      <c r="M19" s="221"/>
      <c r="N19" s="220"/>
      <c r="O19" s="220"/>
      <c r="P19" s="220"/>
      <c r="Q19" s="220"/>
      <c r="R19" s="221"/>
      <c r="S19" s="221"/>
      <c r="T19" s="221"/>
      <c r="U19" s="221"/>
      <c r="V19" s="221"/>
      <c r="W19" s="221"/>
      <c r="X19" s="221"/>
      <c r="Y19" s="221"/>
      <c r="Z19" s="210"/>
      <c r="AA19" s="210"/>
      <c r="AB19" s="210"/>
      <c r="AC19" s="210"/>
      <c r="AD19" s="210"/>
      <c r="AE19" s="210"/>
      <c r="AF19" s="210"/>
      <c r="AG19" s="210" t="s">
        <v>286</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33">
        <v>11</v>
      </c>
      <c r="B20" s="234" t="s">
        <v>2652</v>
      </c>
      <c r="C20" s="252" t="s">
        <v>2653</v>
      </c>
      <c r="D20" s="235" t="s">
        <v>500</v>
      </c>
      <c r="E20" s="236">
        <v>1</v>
      </c>
      <c r="F20" s="237"/>
      <c r="G20" s="238">
        <f>ROUND(E20*F20,2)</f>
        <v>0</v>
      </c>
      <c r="H20" s="237"/>
      <c r="I20" s="238">
        <f>ROUND(E20*H20,2)</f>
        <v>0</v>
      </c>
      <c r="J20" s="237"/>
      <c r="K20" s="238">
        <f>ROUND(E20*J20,2)</f>
        <v>0</v>
      </c>
      <c r="L20" s="238">
        <v>21</v>
      </c>
      <c r="M20" s="238">
        <f>G20*(1+L20/100)</f>
        <v>0</v>
      </c>
      <c r="N20" s="236">
        <v>0</v>
      </c>
      <c r="O20" s="236">
        <f>ROUND(E20*N20,2)</f>
        <v>0</v>
      </c>
      <c r="P20" s="236">
        <v>0</v>
      </c>
      <c r="Q20" s="236">
        <f>ROUND(E20*P20,2)</f>
        <v>0</v>
      </c>
      <c r="R20" s="238"/>
      <c r="S20" s="238" t="s">
        <v>544</v>
      </c>
      <c r="T20" s="239" t="s">
        <v>545</v>
      </c>
      <c r="U20" s="221">
        <v>0</v>
      </c>
      <c r="V20" s="221">
        <f>ROUND(E20*U20,2)</f>
        <v>0</v>
      </c>
      <c r="W20" s="221"/>
      <c r="X20" s="221" t="s">
        <v>273</v>
      </c>
      <c r="Y20" s="221" t="s">
        <v>274</v>
      </c>
      <c r="Z20" s="210"/>
      <c r="AA20" s="210"/>
      <c r="AB20" s="210"/>
      <c r="AC20" s="210"/>
      <c r="AD20" s="210"/>
      <c r="AE20" s="210"/>
      <c r="AF20" s="210"/>
      <c r="AG20" s="210" t="s">
        <v>275</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x14ac:dyDescent="0.2">
      <c r="A21" s="3"/>
      <c r="B21" s="4"/>
      <c r="C21" s="258"/>
      <c r="D21" s="6"/>
      <c r="E21" s="3"/>
      <c r="F21" s="3"/>
      <c r="G21" s="3"/>
      <c r="H21" s="3"/>
      <c r="I21" s="3"/>
      <c r="J21" s="3"/>
      <c r="K21" s="3"/>
      <c r="L21" s="3"/>
      <c r="M21" s="3"/>
      <c r="N21" s="3"/>
      <c r="O21" s="3"/>
      <c r="P21" s="3"/>
      <c r="Q21" s="3"/>
      <c r="R21" s="3"/>
      <c r="S21" s="3"/>
      <c r="T21" s="3"/>
      <c r="U21" s="3"/>
      <c r="V21" s="3"/>
      <c r="W21" s="3"/>
      <c r="X21" s="3"/>
      <c r="Y21" s="3"/>
      <c r="AE21">
        <v>12</v>
      </c>
      <c r="AF21">
        <v>21</v>
      </c>
      <c r="AG21" t="s">
        <v>251</v>
      </c>
    </row>
    <row r="22" spans="1:60" x14ac:dyDescent="0.2">
      <c r="A22" s="213"/>
      <c r="B22" s="214" t="s">
        <v>29</v>
      </c>
      <c r="C22" s="259"/>
      <c r="D22" s="215"/>
      <c r="E22" s="216"/>
      <c r="F22" s="216"/>
      <c r="G22" s="232">
        <f>G8</f>
        <v>0</v>
      </c>
      <c r="H22" s="3"/>
      <c r="I22" s="3"/>
      <c r="J22" s="3"/>
      <c r="K22" s="3"/>
      <c r="L22" s="3"/>
      <c r="M22" s="3"/>
      <c r="N22" s="3"/>
      <c r="O22" s="3"/>
      <c r="P22" s="3"/>
      <c r="Q22" s="3"/>
      <c r="R22" s="3"/>
      <c r="S22" s="3"/>
      <c r="T22" s="3"/>
      <c r="U22" s="3"/>
      <c r="V22" s="3"/>
      <c r="W22" s="3"/>
      <c r="X22" s="3"/>
      <c r="Y22" s="3"/>
      <c r="AE22">
        <f>SUMIF(L7:L20,AE21,G7:G20)</f>
        <v>0</v>
      </c>
      <c r="AF22">
        <f>SUMIF(L7:L20,AF21,G7:G20)</f>
        <v>0</v>
      </c>
      <c r="AG22" t="s">
        <v>584</v>
      </c>
    </row>
    <row r="23" spans="1:60" x14ac:dyDescent="0.2">
      <c r="C23" s="260"/>
      <c r="D23" s="10"/>
      <c r="AG23" t="s">
        <v>585</v>
      </c>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vP5f2JoO6rAg/HYspd8TqRBAfbaF2XZju8s02CXZdUAnD8yP5hjUcSvlmOu9DS1bzH6byxZgDeUx99aBEibFxg==" saltValue="zM1teRwLAbcfta3Tsr6h9A==" spinCount="100000" sheet="1" formatRows="0"/>
  <mergeCells count="5">
    <mergeCell ref="A1:G1"/>
    <mergeCell ref="C2:G2"/>
    <mergeCell ref="C3:G3"/>
    <mergeCell ref="C4:G4"/>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64"/>
  <sheetViews>
    <sheetView showGridLines="0" tabSelected="1" topLeftCell="B1" zoomScaleNormal="100" zoomScaleSheetLayoutView="75" workbookViewId="0">
      <selection activeCell="D5" sqref="D5:G5"/>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4" t="s">
        <v>24</v>
      </c>
      <c r="B16" s="38" t="s">
        <v>24</v>
      </c>
      <c r="C16" s="62"/>
      <c r="D16" s="63"/>
      <c r="E16" s="83"/>
      <c r="F16" s="84"/>
      <c r="G16" s="83"/>
      <c r="H16" s="84"/>
      <c r="I16" s="83">
        <f>SUMIF(F83:F160,A16,I83:I160)+SUMIF(F83:F160,"PSU",I83:I160)</f>
        <v>0</v>
      </c>
      <c r="J16" s="85"/>
    </row>
    <row r="17" spans="1:10" ht="23.25" customHeight="1" x14ac:dyDescent="0.2">
      <c r="A17" s="194" t="s">
        <v>25</v>
      </c>
      <c r="B17" s="38" t="s">
        <v>25</v>
      </c>
      <c r="C17" s="62"/>
      <c r="D17" s="63"/>
      <c r="E17" s="83"/>
      <c r="F17" s="84"/>
      <c r="G17" s="83"/>
      <c r="H17" s="84"/>
      <c r="I17" s="83">
        <f>SUMIF(F83:F160,A17,I83:I160)</f>
        <v>0</v>
      </c>
      <c r="J17" s="85"/>
    </row>
    <row r="18" spans="1:10" ht="23.25" customHeight="1" x14ac:dyDescent="0.2">
      <c r="A18" s="194" t="s">
        <v>26</v>
      </c>
      <c r="B18" s="38" t="s">
        <v>26</v>
      </c>
      <c r="C18" s="62"/>
      <c r="D18" s="63"/>
      <c r="E18" s="83"/>
      <c r="F18" s="84"/>
      <c r="G18" s="83"/>
      <c r="H18" s="84"/>
      <c r="I18" s="83">
        <f>SUMIF(F83:F160,A18,I83:I160)</f>
        <v>0</v>
      </c>
      <c r="J18" s="85"/>
    </row>
    <row r="19" spans="1:10" ht="23.25" customHeight="1" x14ac:dyDescent="0.2">
      <c r="A19" s="194" t="s">
        <v>236</v>
      </c>
      <c r="B19" s="38" t="s">
        <v>27</v>
      </c>
      <c r="C19" s="62"/>
      <c r="D19" s="63"/>
      <c r="E19" s="83"/>
      <c r="F19" s="84"/>
      <c r="G19" s="83"/>
      <c r="H19" s="84"/>
      <c r="I19" s="83">
        <f>SUMIF(F83:F160,A19,I83:I160)</f>
        <v>0</v>
      </c>
      <c r="J19" s="85"/>
    </row>
    <row r="20" spans="1:10" ht="23.25" customHeight="1" x14ac:dyDescent="0.2">
      <c r="A20" s="194" t="s">
        <v>237</v>
      </c>
      <c r="B20" s="38" t="s">
        <v>28</v>
      </c>
      <c r="C20" s="62"/>
      <c r="D20" s="63"/>
      <c r="E20" s="83"/>
      <c r="F20" s="84"/>
      <c r="G20" s="83"/>
      <c r="H20" s="84"/>
      <c r="I20" s="83">
        <f>SUMIF(F83:F160,A20,I83:I160)</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100">
        <f>ZakladDPHSniVypocet</f>
        <v>0</v>
      </c>
      <c r="H23" s="101"/>
      <c r="I23" s="101"/>
      <c r="J23" s="40" t="str">
        <f t="shared" ref="J23:J28" si="0">Mena</f>
        <v>CZK</v>
      </c>
    </row>
    <row r="24" spans="1:10" ht="23.25" customHeight="1" x14ac:dyDescent="0.2">
      <c r="A24" s="2">
        <f>(A23-INT(A23))*100</f>
        <v>0</v>
      </c>
      <c r="B24" s="38" t="s">
        <v>13</v>
      </c>
      <c r="C24" s="62"/>
      <c r="D24" s="63"/>
      <c r="E24" s="67">
        <f>SazbaDPH1</f>
        <v>12</v>
      </c>
      <c r="F24" s="39" t="s">
        <v>0</v>
      </c>
      <c r="G24" s="98">
        <f>A23</f>
        <v>0</v>
      </c>
      <c r="H24" s="99"/>
      <c r="I24" s="99"/>
      <c r="J24" s="40" t="str">
        <f t="shared" si="0"/>
        <v>CZK</v>
      </c>
    </row>
    <row r="25" spans="1:10" ht="23.25" customHeight="1" x14ac:dyDescent="0.2">
      <c r="A25" s="2">
        <f>ZakladDPHZakl*SazbaDPH2/100</f>
        <v>0</v>
      </c>
      <c r="B25" s="38" t="s">
        <v>14</v>
      </c>
      <c r="C25" s="62"/>
      <c r="D25" s="63"/>
      <c r="E25" s="67">
        <v>21</v>
      </c>
      <c r="F25" s="39" t="s">
        <v>0</v>
      </c>
      <c r="G25" s="100">
        <f>ZakladDPHZaklVypocet</f>
        <v>0</v>
      </c>
      <c r="H25" s="101"/>
      <c r="I25" s="101"/>
      <c r="J25" s="40" t="str">
        <f t="shared" si="0"/>
        <v>CZK</v>
      </c>
    </row>
    <row r="26" spans="1:10" ht="23.25" customHeight="1" x14ac:dyDescent="0.2">
      <c r="A26" s="2">
        <f>(A25-INT(A25))*100</f>
        <v>0</v>
      </c>
      <c r="B26" s="32" t="s">
        <v>15</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3" t="s">
        <v>23</v>
      </c>
      <c r="C28" s="164"/>
      <c r="D28" s="164"/>
      <c r="E28" s="165"/>
      <c r="F28" s="166"/>
      <c r="G28" s="167">
        <f>ZakladDPHSniVypocet+ZakladDPHZaklVypocet</f>
        <v>0</v>
      </c>
      <c r="H28" s="167"/>
      <c r="I28" s="167"/>
      <c r="J28" s="168" t="str">
        <f t="shared" si="0"/>
        <v>CZK</v>
      </c>
    </row>
    <row r="29" spans="1:10" ht="27.75" customHeight="1" thickBot="1" x14ac:dyDescent="0.25">
      <c r="A29" s="2">
        <f>(A27-INT(A27))*100</f>
        <v>0</v>
      </c>
      <c r="B29" s="163" t="s">
        <v>35</v>
      </c>
      <c r="C29" s="169"/>
      <c r="D29" s="169"/>
      <c r="E29" s="169"/>
      <c r="F29" s="170"/>
      <c r="G29" s="171">
        <f>A27</f>
        <v>0</v>
      </c>
      <c r="H29" s="171"/>
      <c r="I29" s="171"/>
      <c r="J29" s="172"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
      <c r="A39" s="134">
        <v>1</v>
      </c>
      <c r="B39" s="144" t="s">
        <v>45</v>
      </c>
      <c r="C39" s="145"/>
      <c r="D39" s="145"/>
      <c r="E39" s="145"/>
      <c r="F39" s="146">
        <f>'01 0101 Pol'!AE257+'01 0102 Pol'!AE1034+'01 0103 Pol'!AE23+'02 0201 Pol'!AE136+'02 0202 Pol'!AE135+'02 0203 Pol'!AE85+'03 0301 Pol'!AE51+'03 0302 Pol'!AE51+'03 0303 Pol'!AE33+'04 0401 Pol'!AE251+'04 0402 Pol'!AE110+'05 0501 Pol'!AE22</f>
        <v>0</v>
      </c>
      <c r="G39" s="147">
        <f>'01 0101 Pol'!AF257+'01 0102 Pol'!AF1034+'01 0103 Pol'!AF23+'02 0201 Pol'!AF136+'02 0202 Pol'!AF135+'02 0203 Pol'!AF85+'03 0301 Pol'!AF51+'03 0302 Pol'!AF51+'03 0303 Pol'!AF33+'04 0401 Pol'!AF251+'04 0402 Pol'!AF110+'05 0501 Pol'!AF22</f>
        <v>0</v>
      </c>
      <c r="H39" s="148">
        <f>(F39*SazbaDPH1/100)+(G39*SazbaDPH2/100)</f>
        <v>0</v>
      </c>
      <c r="I39" s="148">
        <f>F39+G39+H39</f>
        <v>0</v>
      </c>
      <c r="J39" s="149" t="str">
        <f>IF(CenaCelkemVypocet=0,"",I39/CenaCelkemVypocet*100)</f>
        <v/>
      </c>
    </row>
    <row r="40" spans="1:10" ht="25.5" customHeight="1" x14ac:dyDescent="0.2">
      <c r="A40" s="134">
        <v>2</v>
      </c>
      <c r="B40" s="150"/>
      <c r="C40" s="151" t="s">
        <v>46</v>
      </c>
      <c r="D40" s="151"/>
      <c r="E40" s="151"/>
      <c r="F40" s="152"/>
      <c r="G40" s="153"/>
      <c r="H40" s="153">
        <f>(F40*SazbaDPH1/100)+(G40*SazbaDPH2/100)</f>
        <v>0</v>
      </c>
      <c r="I40" s="153"/>
      <c r="J40" s="154"/>
    </row>
    <row r="41" spans="1:10" ht="25.5" customHeight="1" x14ac:dyDescent="0.2">
      <c r="A41" s="134">
        <v>2</v>
      </c>
      <c r="B41" s="150" t="s">
        <v>47</v>
      </c>
      <c r="C41" s="151" t="s">
        <v>48</v>
      </c>
      <c r="D41" s="151"/>
      <c r="E41" s="151"/>
      <c r="F41" s="152">
        <f>'01 0101 Pol'!AE257+'01 0102 Pol'!AE1034+'01 0103 Pol'!AE23</f>
        <v>0</v>
      </c>
      <c r="G41" s="153">
        <f>'01 0101 Pol'!AF257+'01 0102 Pol'!AF1034+'01 0103 Pol'!AF23</f>
        <v>0</v>
      </c>
      <c r="H41" s="153">
        <f>(F41*SazbaDPH1/100)+(G41*SazbaDPH2/100)</f>
        <v>0</v>
      </c>
      <c r="I41" s="153">
        <f>F41+G41+H41</f>
        <v>0</v>
      </c>
      <c r="J41" s="154" t="str">
        <f>IF(CenaCelkemVypocet=0,"",I41/CenaCelkemVypocet*100)</f>
        <v/>
      </c>
    </row>
    <row r="42" spans="1:10" ht="25.5" customHeight="1" x14ac:dyDescent="0.2">
      <c r="A42" s="134">
        <v>3</v>
      </c>
      <c r="B42" s="155" t="s">
        <v>49</v>
      </c>
      <c r="C42" s="145" t="s">
        <v>50</v>
      </c>
      <c r="D42" s="145"/>
      <c r="E42" s="145"/>
      <c r="F42" s="156">
        <f>'01 0101 Pol'!AE257</f>
        <v>0</v>
      </c>
      <c r="G42" s="148">
        <f>'01 0101 Pol'!AF257</f>
        <v>0</v>
      </c>
      <c r="H42" s="148">
        <f>(F42*SazbaDPH1/100)+(G42*SazbaDPH2/100)</f>
        <v>0</v>
      </c>
      <c r="I42" s="148">
        <f>F42+G42+H42</f>
        <v>0</v>
      </c>
      <c r="J42" s="149" t="str">
        <f>IF(CenaCelkemVypocet=0,"",I42/CenaCelkemVypocet*100)</f>
        <v/>
      </c>
    </row>
    <row r="43" spans="1:10" ht="25.5" customHeight="1" x14ac:dyDescent="0.2">
      <c r="A43" s="134">
        <v>3</v>
      </c>
      <c r="B43" s="155" t="s">
        <v>51</v>
      </c>
      <c r="C43" s="145" t="s">
        <v>52</v>
      </c>
      <c r="D43" s="145"/>
      <c r="E43" s="145"/>
      <c r="F43" s="156">
        <f>'01 0102 Pol'!AE1034</f>
        <v>0</v>
      </c>
      <c r="G43" s="148">
        <f>'01 0102 Pol'!AF1034</f>
        <v>0</v>
      </c>
      <c r="H43" s="148">
        <f>(F43*SazbaDPH1/100)+(G43*SazbaDPH2/100)</f>
        <v>0</v>
      </c>
      <c r="I43" s="148">
        <f>F43+G43+H43</f>
        <v>0</v>
      </c>
      <c r="J43" s="149" t="str">
        <f>IF(CenaCelkemVypocet=0,"",I43/CenaCelkemVypocet*100)</f>
        <v/>
      </c>
    </row>
    <row r="44" spans="1:10" ht="25.5" customHeight="1" x14ac:dyDescent="0.2">
      <c r="A44" s="134">
        <v>3</v>
      </c>
      <c r="B44" s="155" t="s">
        <v>53</v>
      </c>
      <c r="C44" s="145" t="s">
        <v>54</v>
      </c>
      <c r="D44" s="145"/>
      <c r="E44" s="145"/>
      <c r="F44" s="156">
        <f>'01 0103 Pol'!AE23</f>
        <v>0</v>
      </c>
      <c r="G44" s="148">
        <f>'01 0103 Pol'!AF23</f>
        <v>0</v>
      </c>
      <c r="H44" s="148">
        <f>(F44*SazbaDPH1/100)+(G44*SazbaDPH2/100)</f>
        <v>0</v>
      </c>
      <c r="I44" s="148">
        <f>F44+G44+H44</f>
        <v>0</v>
      </c>
      <c r="J44" s="149" t="str">
        <f>IF(CenaCelkemVypocet=0,"",I44/CenaCelkemVypocet*100)</f>
        <v/>
      </c>
    </row>
    <row r="45" spans="1:10" ht="25.5" customHeight="1" x14ac:dyDescent="0.2">
      <c r="A45" s="134">
        <v>2</v>
      </c>
      <c r="B45" s="150" t="s">
        <v>55</v>
      </c>
      <c r="C45" s="151" t="s">
        <v>56</v>
      </c>
      <c r="D45" s="151"/>
      <c r="E45" s="151"/>
      <c r="F45" s="152">
        <f>'02 0201 Pol'!AE136+'02 0202 Pol'!AE135+'02 0203 Pol'!AE85</f>
        <v>0</v>
      </c>
      <c r="G45" s="153">
        <f>'02 0201 Pol'!AF136+'02 0202 Pol'!AF135+'02 0203 Pol'!AF85</f>
        <v>0</v>
      </c>
      <c r="H45" s="153">
        <f>(F45*SazbaDPH1/100)+(G45*SazbaDPH2/100)</f>
        <v>0</v>
      </c>
      <c r="I45" s="153">
        <f>F45+G45+H45</f>
        <v>0</v>
      </c>
      <c r="J45" s="154" t="str">
        <f>IF(CenaCelkemVypocet=0,"",I45/CenaCelkemVypocet*100)</f>
        <v/>
      </c>
    </row>
    <row r="46" spans="1:10" ht="25.5" customHeight="1" x14ac:dyDescent="0.2">
      <c r="A46" s="134">
        <v>3</v>
      </c>
      <c r="B46" s="155" t="s">
        <v>57</v>
      </c>
      <c r="C46" s="145" t="s">
        <v>58</v>
      </c>
      <c r="D46" s="145"/>
      <c r="E46" s="145"/>
      <c r="F46" s="156">
        <f>'02 0201 Pol'!AE136</f>
        <v>0</v>
      </c>
      <c r="G46" s="148">
        <f>'02 0201 Pol'!AF136</f>
        <v>0</v>
      </c>
      <c r="H46" s="148">
        <f>(F46*SazbaDPH1/100)+(G46*SazbaDPH2/100)</f>
        <v>0</v>
      </c>
      <c r="I46" s="148">
        <f>F46+G46+H46</f>
        <v>0</v>
      </c>
      <c r="J46" s="149" t="str">
        <f>IF(CenaCelkemVypocet=0,"",I46/CenaCelkemVypocet*100)</f>
        <v/>
      </c>
    </row>
    <row r="47" spans="1:10" ht="25.5" customHeight="1" x14ac:dyDescent="0.2">
      <c r="A47" s="134">
        <v>3</v>
      </c>
      <c r="B47" s="155" t="s">
        <v>59</v>
      </c>
      <c r="C47" s="145" t="s">
        <v>60</v>
      </c>
      <c r="D47" s="145"/>
      <c r="E47" s="145"/>
      <c r="F47" s="156">
        <f>'02 0202 Pol'!AE135</f>
        <v>0</v>
      </c>
      <c r="G47" s="148">
        <f>'02 0202 Pol'!AF135</f>
        <v>0</v>
      </c>
      <c r="H47" s="148">
        <f>(F47*SazbaDPH1/100)+(G47*SazbaDPH2/100)</f>
        <v>0</v>
      </c>
      <c r="I47" s="148">
        <f>F47+G47+H47</f>
        <v>0</v>
      </c>
      <c r="J47" s="149" t="str">
        <f>IF(CenaCelkemVypocet=0,"",I47/CenaCelkemVypocet*100)</f>
        <v/>
      </c>
    </row>
    <row r="48" spans="1:10" ht="25.5" customHeight="1" x14ac:dyDescent="0.2">
      <c r="A48" s="134">
        <v>3</v>
      </c>
      <c r="B48" s="155" t="s">
        <v>61</v>
      </c>
      <c r="C48" s="145" t="s">
        <v>62</v>
      </c>
      <c r="D48" s="145"/>
      <c r="E48" s="145"/>
      <c r="F48" s="156">
        <f>'02 0203 Pol'!AE85</f>
        <v>0</v>
      </c>
      <c r="G48" s="148">
        <f>'02 0203 Pol'!AF85</f>
        <v>0</v>
      </c>
      <c r="H48" s="148">
        <f>(F48*SazbaDPH1/100)+(G48*SazbaDPH2/100)</f>
        <v>0</v>
      </c>
      <c r="I48" s="148">
        <f>F48+G48+H48</f>
        <v>0</v>
      </c>
      <c r="J48" s="149" t="str">
        <f>IF(CenaCelkemVypocet=0,"",I48/CenaCelkemVypocet*100)</f>
        <v/>
      </c>
    </row>
    <row r="49" spans="1:10" ht="25.5" customHeight="1" x14ac:dyDescent="0.2">
      <c r="A49" s="134">
        <v>2</v>
      </c>
      <c r="B49" s="150" t="s">
        <v>63</v>
      </c>
      <c r="C49" s="151" t="s">
        <v>64</v>
      </c>
      <c r="D49" s="151"/>
      <c r="E49" s="151"/>
      <c r="F49" s="152">
        <f>'03 0301 Pol'!AE51+'03 0302 Pol'!AE51+'03 0303 Pol'!AE33</f>
        <v>0</v>
      </c>
      <c r="G49" s="153">
        <f>'03 0301 Pol'!AF51+'03 0302 Pol'!AF51+'03 0303 Pol'!AF33</f>
        <v>0</v>
      </c>
      <c r="H49" s="153">
        <f>(F49*SazbaDPH1/100)+(G49*SazbaDPH2/100)</f>
        <v>0</v>
      </c>
      <c r="I49" s="153">
        <f>F49+G49+H49</f>
        <v>0</v>
      </c>
      <c r="J49" s="154" t="str">
        <f>IF(CenaCelkemVypocet=0,"",I49/CenaCelkemVypocet*100)</f>
        <v/>
      </c>
    </row>
    <row r="50" spans="1:10" ht="25.5" customHeight="1" x14ac:dyDescent="0.2">
      <c r="A50" s="134">
        <v>3</v>
      </c>
      <c r="B50" s="155" t="s">
        <v>65</v>
      </c>
      <c r="C50" s="145" t="s">
        <v>66</v>
      </c>
      <c r="D50" s="145"/>
      <c r="E50" s="145"/>
      <c r="F50" s="156">
        <f>'03 0301 Pol'!AE51</f>
        <v>0</v>
      </c>
      <c r="G50" s="148">
        <f>'03 0301 Pol'!AF51</f>
        <v>0</v>
      </c>
      <c r="H50" s="148">
        <f>(F50*SazbaDPH1/100)+(G50*SazbaDPH2/100)</f>
        <v>0</v>
      </c>
      <c r="I50" s="148">
        <f>F50+G50+H50</f>
        <v>0</v>
      </c>
      <c r="J50" s="149" t="str">
        <f>IF(CenaCelkemVypocet=0,"",I50/CenaCelkemVypocet*100)</f>
        <v/>
      </c>
    </row>
    <row r="51" spans="1:10" ht="25.5" customHeight="1" x14ac:dyDescent="0.2">
      <c r="A51" s="134">
        <v>3</v>
      </c>
      <c r="B51" s="155" t="s">
        <v>67</v>
      </c>
      <c r="C51" s="145" t="s">
        <v>68</v>
      </c>
      <c r="D51" s="145"/>
      <c r="E51" s="145"/>
      <c r="F51" s="156">
        <f>'03 0302 Pol'!AE51</f>
        <v>0</v>
      </c>
      <c r="G51" s="148">
        <f>'03 0302 Pol'!AF51</f>
        <v>0</v>
      </c>
      <c r="H51" s="148">
        <f>(F51*SazbaDPH1/100)+(G51*SazbaDPH2/100)</f>
        <v>0</v>
      </c>
      <c r="I51" s="148">
        <f>F51+G51+H51</f>
        <v>0</v>
      </c>
      <c r="J51" s="149" t="str">
        <f>IF(CenaCelkemVypocet=0,"",I51/CenaCelkemVypocet*100)</f>
        <v/>
      </c>
    </row>
    <row r="52" spans="1:10" ht="25.5" customHeight="1" x14ac:dyDescent="0.2">
      <c r="A52" s="134">
        <v>3</v>
      </c>
      <c r="B52" s="155" t="s">
        <v>69</v>
      </c>
      <c r="C52" s="145" t="s">
        <v>70</v>
      </c>
      <c r="D52" s="145"/>
      <c r="E52" s="145"/>
      <c r="F52" s="156">
        <f>'03 0303 Pol'!AE33</f>
        <v>0</v>
      </c>
      <c r="G52" s="148">
        <f>'03 0303 Pol'!AF33</f>
        <v>0</v>
      </c>
      <c r="H52" s="148">
        <f>(F52*SazbaDPH1/100)+(G52*SazbaDPH2/100)</f>
        <v>0</v>
      </c>
      <c r="I52" s="148">
        <f>F52+G52+H52</f>
        <v>0</v>
      </c>
      <c r="J52" s="149" t="str">
        <f>IF(CenaCelkemVypocet=0,"",I52/CenaCelkemVypocet*100)</f>
        <v/>
      </c>
    </row>
    <row r="53" spans="1:10" ht="25.5" customHeight="1" x14ac:dyDescent="0.2">
      <c r="A53" s="134">
        <v>2</v>
      </c>
      <c r="B53" s="150" t="s">
        <v>71</v>
      </c>
      <c r="C53" s="151" t="s">
        <v>72</v>
      </c>
      <c r="D53" s="151"/>
      <c r="E53" s="151"/>
      <c r="F53" s="152">
        <f>'04 0401 Pol'!AE251+'04 0402 Pol'!AE110</f>
        <v>0</v>
      </c>
      <c r="G53" s="153">
        <f>'04 0401 Pol'!AF251+'04 0402 Pol'!AF110</f>
        <v>0</v>
      </c>
      <c r="H53" s="153">
        <f>(F53*SazbaDPH1/100)+(G53*SazbaDPH2/100)</f>
        <v>0</v>
      </c>
      <c r="I53" s="153">
        <f>F53+G53+H53</f>
        <v>0</v>
      </c>
      <c r="J53" s="154" t="str">
        <f>IF(CenaCelkemVypocet=0,"",I53/CenaCelkemVypocet*100)</f>
        <v/>
      </c>
    </row>
    <row r="54" spans="1:10" ht="25.5" customHeight="1" x14ac:dyDescent="0.2">
      <c r="A54" s="134">
        <v>3</v>
      </c>
      <c r="B54" s="155" t="s">
        <v>73</v>
      </c>
      <c r="C54" s="145" t="s">
        <v>74</v>
      </c>
      <c r="D54" s="145"/>
      <c r="E54" s="145"/>
      <c r="F54" s="156">
        <f>'04 0401 Pol'!AE251</f>
        <v>0</v>
      </c>
      <c r="G54" s="148">
        <f>'04 0401 Pol'!AF251</f>
        <v>0</v>
      </c>
      <c r="H54" s="148">
        <f>(F54*SazbaDPH1/100)+(G54*SazbaDPH2/100)</f>
        <v>0</v>
      </c>
      <c r="I54" s="148">
        <f>F54+G54+H54</f>
        <v>0</v>
      </c>
      <c r="J54" s="149" t="str">
        <f>IF(CenaCelkemVypocet=0,"",I54/CenaCelkemVypocet*100)</f>
        <v/>
      </c>
    </row>
    <row r="55" spans="1:10" ht="25.5" customHeight="1" x14ac:dyDescent="0.2">
      <c r="A55" s="134">
        <v>3</v>
      </c>
      <c r="B55" s="155" t="s">
        <v>75</v>
      </c>
      <c r="C55" s="145" t="s">
        <v>76</v>
      </c>
      <c r="D55" s="145"/>
      <c r="E55" s="145"/>
      <c r="F55" s="156">
        <f>'04 0402 Pol'!AE110</f>
        <v>0</v>
      </c>
      <c r="G55" s="148">
        <f>'04 0402 Pol'!AF110</f>
        <v>0</v>
      </c>
      <c r="H55" s="148">
        <f>(F55*SazbaDPH1/100)+(G55*SazbaDPH2/100)</f>
        <v>0</v>
      </c>
      <c r="I55" s="148">
        <f>F55+G55+H55</f>
        <v>0</v>
      </c>
      <c r="J55" s="149" t="str">
        <f>IF(CenaCelkemVypocet=0,"",I55/CenaCelkemVypocet*100)</f>
        <v/>
      </c>
    </row>
    <row r="56" spans="1:10" ht="25.5" customHeight="1" x14ac:dyDescent="0.2">
      <c r="A56" s="134">
        <v>2</v>
      </c>
      <c r="B56" s="150" t="s">
        <v>77</v>
      </c>
      <c r="C56" s="151" t="s">
        <v>78</v>
      </c>
      <c r="D56" s="151"/>
      <c r="E56" s="151"/>
      <c r="F56" s="152">
        <f>'05 0501 Pol'!AE22</f>
        <v>0</v>
      </c>
      <c r="G56" s="153">
        <f>'05 0501 Pol'!AF22</f>
        <v>0</v>
      </c>
      <c r="H56" s="153">
        <f>(F56*SazbaDPH1/100)+(G56*SazbaDPH2/100)</f>
        <v>0</v>
      </c>
      <c r="I56" s="153">
        <f>F56+G56+H56</f>
        <v>0</v>
      </c>
      <c r="J56" s="154" t="str">
        <f>IF(CenaCelkemVypocet=0,"",I56/CenaCelkemVypocet*100)</f>
        <v/>
      </c>
    </row>
    <row r="57" spans="1:10" ht="25.5" customHeight="1" x14ac:dyDescent="0.2">
      <c r="A57" s="134">
        <v>3</v>
      </c>
      <c r="B57" s="155" t="s">
        <v>79</v>
      </c>
      <c r="C57" s="145" t="s">
        <v>80</v>
      </c>
      <c r="D57" s="145"/>
      <c r="E57" s="145"/>
      <c r="F57" s="156">
        <f>'05 0501 Pol'!AE22</f>
        <v>0</v>
      </c>
      <c r="G57" s="148">
        <f>'05 0501 Pol'!AF22</f>
        <v>0</v>
      </c>
      <c r="H57" s="148">
        <f>(F57*SazbaDPH1/100)+(G57*SazbaDPH2/100)</f>
        <v>0</v>
      </c>
      <c r="I57" s="148">
        <f>F57+G57+H57</f>
        <v>0</v>
      </c>
      <c r="J57" s="149" t="str">
        <f>IF(CenaCelkemVypocet=0,"",I57/CenaCelkemVypocet*100)</f>
        <v/>
      </c>
    </row>
    <row r="58" spans="1:10" ht="25.5" customHeight="1" x14ac:dyDescent="0.2">
      <c r="A58" s="134"/>
      <c r="B58" s="157" t="s">
        <v>81</v>
      </c>
      <c r="C58" s="158"/>
      <c r="D58" s="158"/>
      <c r="E58" s="159"/>
      <c r="F58" s="160">
        <f>SUMIF(A39:A57,"=1",F39:F57)</f>
        <v>0</v>
      </c>
      <c r="G58" s="161">
        <f>SUMIF(A39:A57,"=1",G39:G57)</f>
        <v>0</v>
      </c>
      <c r="H58" s="161">
        <f>SUMIF(A39:A57,"=1",H39:H57)</f>
        <v>0</v>
      </c>
      <c r="I58" s="161">
        <f>SUMIF(A39:A57,"=1",I39:I57)</f>
        <v>0</v>
      </c>
      <c r="J58" s="162">
        <f>SUMIF(A39:A57,"=1",J39:J57)</f>
        <v>0</v>
      </c>
    </row>
    <row r="60" spans="1:10" x14ac:dyDescent="0.2">
      <c r="A60" t="s">
        <v>83</v>
      </c>
      <c r="B60" t="s">
        <v>84</v>
      </c>
    </row>
    <row r="61" spans="1:10" x14ac:dyDescent="0.2">
      <c r="A61" t="s">
        <v>85</v>
      </c>
      <c r="B61" t="s">
        <v>86</v>
      </c>
    </row>
    <row r="62" spans="1:10" x14ac:dyDescent="0.2">
      <c r="A62" t="s">
        <v>87</v>
      </c>
      <c r="B62" t="s">
        <v>88</v>
      </c>
    </row>
    <row r="63" spans="1:10" x14ac:dyDescent="0.2">
      <c r="A63" t="s">
        <v>87</v>
      </c>
      <c r="B63" t="s">
        <v>89</v>
      </c>
    </row>
    <row r="64" spans="1:10" x14ac:dyDescent="0.2">
      <c r="A64" t="s">
        <v>87</v>
      </c>
      <c r="B64" t="s">
        <v>90</v>
      </c>
    </row>
    <row r="65" spans="1:2" x14ac:dyDescent="0.2">
      <c r="A65" t="s">
        <v>85</v>
      </c>
      <c r="B65" t="s">
        <v>91</v>
      </c>
    </row>
    <row r="66" spans="1:2" x14ac:dyDescent="0.2">
      <c r="A66" t="s">
        <v>87</v>
      </c>
      <c r="B66" t="s">
        <v>92</v>
      </c>
    </row>
    <row r="67" spans="1:2" x14ac:dyDescent="0.2">
      <c r="A67" t="s">
        <v>87</v>
      </c>
      <c r="B67" t="s">
        <v>93</v>
      </c>
    </row>
    <row r="68" spans="1:2" x14ac:dyDescent="0.2">
      <c r="A68" t="s">
        <v>87</v>
      </c>
      <c r="B68" t="s">
        <v>94</v>
      </c>
    </row>
    <row r="69" spans="1:2" x14ac:dyDescent="0.2">
      <c r="A69" t="s">
        <v>85</v>
      </c>
      <c r="B69" t="s">
        <v>95</v>
      </c>
    </row>
    <row r="70" spans="1:2" x14ac:dyDescent="0.2">
      <c r="A70" t="s">
        <v>87</v>
      </c>
      <c r="B70" t="s">
        <v>96</v>
      </c>
    </row>
    <row r="71" spans="1:2" x14ac:dyDescent="0.2">
      <c r="A71" t="s">
        <v>87</v>
      </c>
      <c r="B71" t="s">
        <v>97</v>
      </c>
    </row>
    <row r="72" spans="1:2" x14ac:dyDescent="0.2">
      <c r="A72" t="s">
        <v>87</v>
      </c>
      <c r="B72" t="s">
        <v>98</v>
      </c>
    </row>
    <row r="73" spans="1:2" x14ac:dyDescent="0.2">
      <c r="A73" t="s">
        <v>85</v>
      </c>
      <c r="B73" t="s">
        <v>99</v>
      </c>
    </row>
    <row r="74" spans="1:2" x14ac:dyDescent="0.2">
      <c r="A74" t="s">
        <v>87</v>
      </c>
      <c r="B74" t="s">
        <v>100</v>
      </c>
    </row>
    <row r="75" spans="1:2" x14ac:dyDescent="0.2">
      <c r="A75" t="s">
        <v>87</v>
      </c>
      <c r="B75" t="s">
        <v>101</v>
      </c>
    </row>
    <row r="76" spans="1:2" x14ac:dyDescent="0.2">
      <c r="A76" t="s">
        <v>85</v>
      </c>
      <c r="B76" t="s">
        <v>102</v>
      </c>
    </row>
    <row r="77" spans="1:2" x14ac:dyDescent="0.2">
      <c r="A77" t="s">
        <v>87</v>
      </c>
      <c r="B77" t="s">
        <v>103</v>
      </c>
    </row>
    <row r="80" spans="1:2" ht="15.75" x14ac:dyDescent="0.25">
      <c r="B80" s="173" t="s">
        <v>104</v>
      </c>
    </row>
    <row r="82" spans="1:10" ht="25.5" customHeight="1" x14ac:dyDescent="0.2">
      <c r="A82" s="175"/>
      <c r="B82" s="178" t="s">
        <v>17</v>
      </c>
      <c r="C82" s="178" t="s">
        <v>5</v>
      </c>
      <c r="D82" s="179"/>
      <c r="E82" s="179"/>
      <c r="F82" s="180" t="s">
        <v>105</v>
      </c>
      <c r="G82" s="180"/>
      <c r="H82" s="180"/>
      <c r="I82" s="180" t="s">
        <v>29</v>
      </c>
      <c r="J82" s="180" t="s">
        <v>0</v>
      </c>
    </row>
    <row r="83" spans="1:10" ht="36.75" customHeight="1" x14ac:dyDescent="0.2">
      <c r="A83" s="176"/>
      <c r="B83" s="181" t="s">
        <v>106</v>
      </c>
      <c r="C83" s="182"/>
      <c r="D83" s="183"/>
      <c r="E83" s="183"/>
      <c r="F83" s="190" t="s">
        <v>24</v>
      </c>
      <c r="G83" s="191"/>
      <c r="H83" s="191"/>
      <c r="I83" s="191">
        <f>'01 0103 Pol'!G8</f>
        <v>0</v>
      </c>
      <c r="J83" s="187" t="str">
        <f>IF(I161=0,"",I83/I161*100)</f>
        <v/>
      </c>
    </row>
    <row r="84" spans="1:10" ht="36.75" customHeight="1" x14ac:dyDescent="0.2">
      <c r="A84" s="176"/>
      <c r="B84" s="181" t="s">
        <v>106</v>
      </c>
      <c r="C84" s="182" t="s">
        <v>107</v>
      </c>
      <c r="D84" s="183"/>
      <c r="E84" s="183"/>
      <c r="F84" s="190" t="s">
        <v>24</v>
      </c>
      <c r="G84" s="191"/>
      <c r="H84" s="191"/>
      <c r="I84" s="191">
        <f>'04 0401 Pol'!G8+'04 0402 Pol'!G8</f>
        <v>0</v>
      </c>
      <c r="J84" s="187" t="str">
        <f>IF(I161=0,"",I84/I161*100)</f>
        <v/>
      </c>
    </row>
    <row r="85" spans="1:10" ht="36.75" customHeight="1" x14ac:dyDescent="0.2">
      <c r="A85" s="176"/>
      <c r="B85" s="181" t="s">
        <v>108</v>
      </c>
      <c r="C85" s="182" t="s">
        <v>109</v>
      </c>
      <c r="D85" s="183"/>
      <c r="E85" s="183"/>
      <c r="F85" s="190" t="s">
        <v>24</v>
      </c>
      <c r="G85" s="191"/>
      <c r="H85" s="191"/>
      <c r="I85" s="191">
        <f>'04 0402 Pol'!G107</f>
        <v>0</v>
      </c>
      <c r="J85" s="187" t="str">
        <f>IF(I161=0,"",I85/I161*100)</f>
        <v/>
      </c>
    </row>
    <row r="86" spans="1:10" ht="36.75" customHeight="1" x14ac:dyDescent="0.2">
      <c r="A86" s="176"/>
      <c r="B86" s="181" t="s">
        <v>108</v>
      </c>
      <c r="C86" s="182" t="s">
        <v>110</v>
      </c>
      <c r="D86" s="183"/>
      <c r="E86" s="183"/>
      <c r="F86" s="190" t="s">
        <v>24</v>
      </c>
      <c r="G86" s="191"/>
      <c r="H86" s="191"/>
      <c r="I86" s="191">
        <f>'04 0401 Pol'!G116</f>
        <v>0</v>
      </c>
      <c r="J86" s="187" t="str">
        <f>IF(I161=0,"",I86/I161*100)</f>
        <v/>
      </c>
    </row>
    <row r="87" spans="1:10" ht="36.75" customHeight="1" x14ac:dyDescent="0.2">
      <c r="A87" s="176"/>
      <c r="B87" s="181" t="s">
        <v>111</v>
      </c>
      <c r="C87" s="182" t="s">
        <v>112</v>
      </c>
      <c r="D87" s="183"/>
      <c r="E87" s="183"/>
      <c r="F87" s="190" t="s">
        <v>24</v>
      </c>
      <c r="G87" s="191"/>
      <c r="H87" s="191"/>
      <c r="I87" s="191">
        <f>'04 0401 Pol'!G120</f>
        <v>0</v>
      </c>
      <c r="J87" s="187" t="str">
        <f>IF(I161=0,"",I87/I161*100)</f>
        <v/>
      </c>
    </row>
    <row r="88" spans="1:10" ht="36.75" customHeight="1" x14ac:dyDescent="0.2">
      <c r="A88" s="176"/>
      <c r="B88" s="181" t="s">
        <v>113</v>
      </c>
      <c r="C88" s="182" t="s">
        <v>114</v>
      </c>
      <c r="D88" s="183"/>
      <c r="E88" s="183"/>
      <c r="F88" s="190" t="s">
        <v>24</v>
      </c>
      <c r="G88" s="191"/>
      <c r="H88" s="191"/>
      <c r="I88" s="191">
        <f>'04 0401 Pol'!G144</f>
        <v>0</v>
      </c>
      <c r="J88" s="187" t="str">
        <f>IF(I161=0,"",I88/I161*100)</f>
        <v/>
      </c>
    </row>
    <row r="89" spans="1:10" ht="36.75" customHeight="1" x14ac:dyDescent="0.2">
      <c r="A89" s="176"/>
      <c r="B89" s="181" t="s">
        <v>115</v>
      </c>
      <c r="C89" s="182" t="s">
        <v>116</v>
      </c>
      <c r="D89" s="183"/>
      <c r="E89" s="183"/>
      <c r="F89" s="190" t="s">
        <v>24</v>
      </c>
      <c r="G89" s="191"/>
      <c r="H89" s="191"/>
      <c r="I89" s="191">
        <f>'04 0401 Pol'!G146</f>
        <v>0</v>
      </c>
      <c r="J89" s="187" t="str">
        <f>IF(I161=0,"",I89/I161*100)</f>
        <v/>
      </c>
    </row>
    <row r="90" spans="1:10" ht="36.75" customHeight="1" x14ac:dyDescent="0.2">
      <c r="A90" s="176"/>
      <c r="B90" s="181" t="s">
        <v>117</v>
      </c>
      <c r="C90" s="182" t="s">
        <v>109</v>
      </c>
      <c r="D90" s="183"/>
      <c r="E90" s="183"/>
      <c r="F90" s="190" t="s">
        <v>24</v>
      </c>
      <c r="G90" s="191"/>
      <c r="H90" s="191"/>
      <c r="I90" s="191">
        <f>'04 0401 Pol'!G248</f>
        <v>0</v>
      </c>
      <c r="J90" s="187" t="str">
        <f>IF(I161=0,"",I90/I161*100)</f>
        <v/>
      </c>
    </row>
    <row r="91" spans="1:10" ht="36.75" customHeight="1" x14ac:dyDescent="0.2">
      <c r="A91" s="176"/>
      <c r="B91" s="181" t="s">
        <v>118</v>
      </c>
      <c r="C91" s="182" t="s">
        <v>119</v>
      </c>
      <c r="D91" s="183"/>
      <c r="E91" s="183"/>
      <c r="F91" s="190" t="s">
        <v>24</v>
      </c>
      <c r="G91" s="191"/>
      <c r="H91" s="191"/>
      <c r="I91" s="191">
        <f>'04 0402 Pol'!G11</f>
        <v>0</v>
      </c>
      <c r="J91" s="187" t="str">
        <f>IF(I161=0,"",I91/I161*100)</f>
        <v/>
      </c>
    </row>
    <row r="92" spans="1:10" ht="36.75" customHeight="1" x14ac:dyDescent="0.2">
      <c r="A92" s="176"/>
      <c r="B92" s="181" t="s">
        <v>118</v>
      </c>
      <c r="C92" s="182" t="s">
        <v>120</v>
      </c>
      <c r="D92" s="183"/>
      <c r="E92" s="183"/>
      <c r="F92" s="190" t="s">
        <v>24</v>
      </c>
      <c r="G92" s="191"/>
      <c r="H92" s="191"/>
      <c r="I92" s="191">
        <f>'04 0401 Pol'!G23</f>
        <v>0</v>
      </c>
      <c r="J92" s="187" t="str">
        <f>IF(I161=0,"",I92/I161*100)</f>
        <v/>
      </c>
    </row>
    <row r="93" spans="1:10" ht="36.75" customHeight="1" x14ac:dyDescent="0.2">
      <c r="A93" s="176"/>
      <c r="B93" s="181" t="s">
        <v>121</v>
      </c>
      <c r="C93" s="182" t="s">
        <v>122</v>
      </c>
      <c r="D93" s="183"/>
      <c r="E93" s="183"/>
      <c r="F93" s="190" t="s">
        <v>24</v>
      </c>
      <c r="G93" s="191"/>
      <c r="H93" s="191"/>
      <c r="I93" s="191">
        <f>'04 0402 Pol'!G19</f>
        <v>0</v>
      </c>
      <c r="J93" s="187" t="str">
        <f>IF(I161=0,"",I93/I161*100)</f>
        <v/>
      </c>
    </row>
    <row r="94" spans="1:10" ht="36.75" customHeight="1" x14ac:dyDescent="0.2">
      <c r="A94" s="176"/>
      <c r="B94" s="181" t="s">
        <v>121</v>
      </c>
      <c r="C94" s="182" t="s">
        <v>123</v>
      </c>
      <c r="D94" s="183"/>
      <c r="E94" s="183"/>
      <c r="F94" s="190" t="s">
        <v>24</v>
      </c>
      <c r="G94" s="191"/>
      <c r="H94" s="191"/>
      <c r="I94" s="191">
        <f>'04 0401 Pol'!G33</f>
        <v>0</v>
      </c>
      <c r="J94" s="187" t="str">
        <f>IF(I161=0,"",I94/I161*100)</f>
        <v/>
      </c>
    </row>
    <row r="95" spans="1:10" ht="36.75" customHeight="1" x14ac:dyDescent="0.2">
      <c r="A95" s="176"/>
      <c r="B95" s="181" t="s">
        <v>124</v>
      </c>
      <c r="C95" s="182" t="s">
        <v>125</v>
      </c>
      <c r="D95" s="183"/>
      <c r="E95" s="183"/>
      <c r="F95" s="190" t="s">
        <v>24</v>
      </c>
      <c r="G95" s="191"/>
      <c r="H95" s="191"/>
      <c r="I95" s="191">
        <f>'04 0401 Pol'!G44</f>
        <v>0</v>
      </c>
      <c r="J95" s="187" t="str">
        <f>IF(I161=0,"",I95/I161*100)</f>
        <v/>
      </c>
    </row>
    <row r="96" spans="1:10" ht="36.75" customHeight="1" x14ac:dyDescent="0.2">
      <c r="A96" s="176"/>
      <c r="B96" s="181" t="s">
        <v>124</v>
      </c>
      <c r="C96" s="182" t="s">
        <v>120</v>
      </c>
      <c r="D96" s="183"/>
      <c r="E96" s="183"/>
      <c r="F96" s="190" t="s">
        <v>24</v>
      </c>
      <c r="G96" s="191"/>
      <c r="H96" s="191"/>
      <c r="I96" s="191">
        <f>'04 0402 Pol'!G26</f>
        <v>0</v>
      </c>
      <c r="J96" s="187" t="str">
        <f>IF(I161=0,"",I96/I161*100)</f>
        <v/>
      </c>
    </row>
    <row r="97" spans="1:10" ht="36.75" customHeight="1" x14ac:dyDescent="0.2">
      <c r="A97" s="176"/>
      <c r="B97" s="181" t="s">
        <v>126</v>
      </c>
      <c r="C97" s="182" t="s">
        <v>127</v>
      </c>
      <c r="D97" s="183"/>
      <c r="E97" s="183"/>
      <c r="F97" s="190" t="s">
        <v>24</v>
      </c>
      <c r="G97" s="191"/>
      <c r="H97" s="191"/>
      <c r="I97" s="191">
        <f>'04 0401 Pol'!G46</f>
        <v>0</v>
      </c>
      <c r="J97" s="187" t="str">
        <f>IF(I161=0,"",I97/I161*100)</f>
        <v/>
      </c>
    </row>
    <row r="98" spans="1:10" ht="36.75" customHeight="1" x14ac:dyDescent="0.2">
      <c r="A98" s="176"/>
      <c r="B98" s="181" t="s">
        <v>126</v>
      </c>
      <c r="C98" s="182" t="s">
        <v>128</v>
      </c>
      <c r="D98" s="183"/>
      <c r="E98" s="183"/>
      <c r="F98" s="190" t="s">
        <v>24</v>
      </c>
      <c r="G98" s="191"/>
      <c r="H98" s="191"/>
      <c r="I98" s="191">
        <f>'04 0402 Pol'!G36</f>
        <v>0</v>
      </c>
      <c r="J98" s="187" t="str">
        <f>IF(I161=0,"",I98/I161*100)</f>
        <v/>
      </c>
    </row>
    <row r="99" spans="1:10" ht="36.75" customHeight="1" x14ac:dyDescent="0.2">
      <c r="A99" s="176"/>
      <c r="B99" s="181" t="s">
        <v>129</v>
      </c>
      <c r="C99" s="182" t="s">
        <v>130</v>
      </c>
      <c r="D99" s="183"/>
      <c r="E99" s="183"/>
      <c r="F99" s="190" t="s">
        <v>24</v>
      </c>
      <c r="G99" s="191"/>
      <c r="H99" s="191"/>
      <c r="I99" s="191">
        <f>'04 0401 Pol'!G49</f>
        <v>0</v>
      </c>
      <c r="J99" s="187" t="str">
        <f>IF(I161=0,"",I99/I161*100)</f>
        <v/>
      </c>
    </row>
    <row r="100" spans="1:10" ht="36.75" customHeight="1" x14ac:dyDescent="0.2">
      <c r="A100" s="176"/>
      <c r="B100" s="181" t="s">
        <v>129</v>
      </c>
      <c r="C100" s="182" t="s">
        <v>131</v>
      </c>
      <c r="D100" s="183"/>
      <c r="E100" s="183"/>
      <c r="F100" s="190" t="s">
        <v>24</v>
      </c>
      <c r="G100" s="191"/>
      <c r="H100" s="191"/>
      <c r="I100" s="191">
        <f>'04 0402 Pol'!G43</f>
        <v>0</v>
      </c>
      <c r="J100" s="187" t="str">
        <f>IF(I161=0,"",I100/I161*100)</f>
        <v/>
      </c>
    </row>
    <row r="101" spans="1:10" ht="36.75" customHeight="1" x14ac:dyDescent="0.2">
      <c r="A101" s="176"/>
      <c r="B101" s="181" t="s">
        <v>132</v>
      </c>
      <c r="C101" s="182" t="s">
        <v>122</v>
      </c>
      <c r="D101" s="183"/>
      <c r="E101" s="183"/>
      <c r="F101" s="190" t="s">
        <v>24</v>
      </c>
      <c r="G101" s="191"/>
      <c r="H101" s="191"/>
      <c r="I101" s="191">
        <f>'04 0401 Pol'!G56</f>
        <v>0</v>
      </c>
      <c r="J101" s="187" t="str">
        <f>IF(I161=0,"",I101/I161*100)</f>
        <v/>
      </c>
    </row>
    <row r="102" spans="1:10" ht="36.75" customHeight="1" x14ac:dyDescent="0.2">
      <c r="A102" s="176"/>
      <c r="B102" s="181" t="s">
        <v>133</v>
      </c>
      <c r="C102" s="182" t="s">
        <v>134</v>
      </c>
      <c r="D102" s="183"/>
      <c r="E102" s="183"/>
      <c r="F102" s="190" t="s">
        <v>24</v>
      </c>
      <c r="G102" s="191"/>
      <c r="H102" s="191"/>
      <c r="I102" s="191">
        <f>'04 0402 Pol'!G71</f>
        <v>0</v>
      </c>
      <c r="J102" s="187" t="str">
        <f>IF(I161=0,"",I102/I161*100)</f>
        <v/>
      </c>
    </row>
    <row r="103" spans="1:10" ht="36.75" customHeight="1" x14ac:dyDescent="0.2">
      <c r="A103" s="176"/>
      <c r="B103" s="181" t="s">
        <v>133</v>
      </c>
      <c r="C103" s="182" t="s">
        <v>135</v>
      </c>
      <c r="D103" s="183"/>
      <c r="E103" s="183"/>
      <c r="F103" s="190" t="s">
        <v>24</v>
      </c>
      <c r="G103" s="191"/>
      <c r="H103" s="191"/>
      <c r="I103" s="191">
        <f>'04 0401 Pol'!G86</f>
        <v>0</v>
      </c>
      <c r="J103" s="187" t="str">
        <f>IF(I161=0,"",I103/I161*100)</f>
        <v/>
      </c>
    </row>
    <row r="104" spans="1:10" ht="36.75" customHeight="1" x14ac:dyDescent="0.2">
      <c r="A104" s="176"/>
      <c r="B104" s="181" t="s">
        <v>136</v>
      </c>
      <c r="C104" s="182" t="s">
        <v>131</v>
      </c>
      <c r="D104" s="183"/>
      <c r="E104" s="183"/>
      <c r="F104" s="190" t="s">
        <v>24</v>
      </c>
      <c r="G104" s="191"/>
      <c r="H104" s="191"/>
      <c r="I104" s="191">
        <f>'04 0401 Pol'!G114</f>
        <v>0</v>
      </c>
      <c r="J104" s="187" t="str">
        <f>IF(I161=0,"",I104/I161*100)</f>
        <v/>
      </c>
    </row>
    <row r="105" spans="1:10" ht="36.75" customHeight="1" x14ac:dyDescent="0.2">
      <c r="A105" s="176"/>
      <c r="B105" s="181" t="s">
        <v>55</v>
      </c>
      <c r="C105" s="182" t="s">
        <v>137</v>
      </c>
      <c r="D105" s="183"/>
      <c r="E105" s="183"/>
      <c r="F105" s="190" t="s">
        <v>24</v>
      </c>
      <c r="G105" s="191"/>
      <c r="H105" s="191"/>
      <c r="I105" s="191">
        <f>'02 0201 Pol'!G130</f>
        <v>0</v>
      </c>
      <c r="J105" s="187" t="str">
        <f>IF(I161=0,"",I105/I161*100)</f>
        <v/>
      </c>
    </row>
    <row r="106" spans="1:10" ht="36.75" customHeight="1" x14ac:dyDescent="0.2">
      <c r="A106" s="176"/>
      <c r="B106" s="181" t="s">
        <v>138</v>
      </c>
      <c r="C106" s="182" t="s">
        <v>139</v>
      </c>
      <c r="D106" s="183"/>
      <c r="E106" s="183"/>
      <c r="F106" s="190" t="s">
        <v>24</v>
      </c>
      <c r="G106" s="191"/>
      <c r="H106" s="191"/>
      <c r="I106" s="191">
        <f>'01 0101 Pol'!G8+'01 0102 Pol'!G8+'02 0203 Pol'!G13</f>
        <v>0</v>
      </c>
      <c r="J106" s="187" t="str">
        <f>IF(I161=0,"",I106/I161*100)</f>
        <v/>
      </c>
    </row>
    <row r="107" spans="1:10" ht="36.75" customHeight="1" x14ac:dyDescent="0.2">
      <c r="A107" s="176"/>
      <c r="B107" s="181" t="s">
        <v>140</v>
      </c>
      <c r="C107" s="182" t="s">
        <v>141</v>
      </c>
      <c r="D107" s="183"/>
      <c r="E107" s="183"/>
      <c r="F107" s="190" t="s">
        <v>24</v>
      </c>
      <c r="G107" s="191"/>
      <c r="H107" s="191"/>
      <c r="I107" s="191">
        <f>'03 0303 Pol'!G19</f>
        <v>0</v>
      </c>
      <c r="J107" s="187" t="str">
        <f>IF(I161=0,"",I107/I161*100)</f>
        <v/>
      </c>
    </row>
    <row r="108" spans="1:10" ht="36.75" customHeight="1" x14ac:dyDescent="0.2">
      <c r="A108" s="176"/>
      <c r="B108" s="181" t="s">
        <v>140</v>
      </c>
      <c r="C108" s="182" t="s">
        <v>142</v>
      </c>
      <c r="D108" s="183"/>
      <c r="E108" s="183"/>
      <c r="F108" s="190" t="s">
        <v>24</v>
      </c>
      <c r="G108" s="191"/>
      <c r="H108" s="191"/>
      <c r="I108" s="191">
        <f>'01 0102 Pol'!G38</f>
        <v>0</v>
      </c>
      <c r="J108" s="187" t="str">
        <f>IF(I161=0,"",I108/I161*100)</f>
        <v/>
      </c>
    </row>
    <row r="109" spans="1:10" ht="36.75" customHeight="1" x14ac:dyDescent="0.2">
      <c r="A109" s="176"/>
      <c r="B109" s="181" t="s">
        <v>143</v>
      </c>
      <c r="C109" s="182" t="s">
        <v>144</v>
      </c>
      <c r="D109" s="183"/>
      <c r="E109" s="183"/>
      <c r="F109" s="190" t="s">
        <v>24</v>
      </c>
      <c r="G109" s="191"/>
      <c r="H109" s="191"/>
      <c r="I109" s="191">
        <f>'01 0102 Pol'!G94</f>
        <v>0</v>
      </c>
      <c r="J109" s="187" t="str">
        <f>IF(I161=0,"",I109/I161*100)</f>
        <v/>
      </c>
    </row>
    <row r="110" spans="1:10" ht="36.75" customHeight="1" x14ac:dyDescent="0.2">
      <c r="A110" s="176"/>
      <c r="B110" s="181" t="s">
        <v>145</v>
      </c>
      <c r="C110" s="182" t="s">
        <v>146</v>
      </c>
      <c r="D110" s="183"/>
      <c r="E110" s="183"/>
      <c r="F110" s="190" t="s">
        <v>24</v>
      </c>
      <c r="G110" s="191"/>
      <c r="H110" s="191"/>
      <c r="I110" s="191">
        <f>'01 0102 Pol'!G193</f>
        <v>0</v>
      </c>
      <c r="J110" s="187" t="str">
        <f>IF(I161=0,"",I110/I161*100)</f>
        <v/>
      </c>
    </row>
    <row r="111" spans="1:10" ht="36.75" customHeight="1" x14ac:dyDescent="0.2">
      <c r="A111" s="176"/>
      <c r="B111" s="181" t="s">
        <v>147</v>
      </c>
      <c r="C111" s="182" t="s">
        <v>148</v>
      </c>
      <c r="D111" s="183"/>
      <c r="E111" s="183"/>
      <c r="F111" s="190" t="s">
        <v>24</v>
      </c>
      <c r="G111" s="191"/>
      <c r="H111" s="191"/>
      <c r="I111" s="191">
        <f>'01 0102 Pol'!G234</f>
        <v>0</v>
      </c>
      <c r="J111" s="187" t="str">
        <f>IF(I161=0,"",I111/I161*100)</f>
        <v/>
      </c>
    </row>
    <row r="112" spans="1:10" ht="36.75" customHeight="1" x14ac:dyDescent="0.2">
      <c r="A112" s="176"/>
      <c r="B112" s="181" t="s">
        <v>149</v>
      </c>
      <c r="C112" s="182" t="s">
        <v>150</v>
      </c>
      <c r="D112" s="183"/>
      <c r="E112" s="183"/>
      <c r="F112" s="190" t="s">
        <v>24</v>
      </c>
      <c r="G112" s="191"/>
      <c r="H112" s="191"/>
      <c r="I112" s="191">
        <f>'01 0102 Pol'!G250</f>
        <v>0</v>
      </c>
      <c r="J112" s="187" t="str">
        <f>IF(I161=0,"",I112/I161*100)</f>
        <v/>
      </c>
    </row>
    <row r="113" spans="1:10" ht="36.75" customHeight="1" x14ac:dyDescent="0.2">
      <c r="A113" s="176"/>
      <c r="B113" s="181" t="s">
        <v>151</v>
      </c>
      <c r="C113" s="182" t="s">
        <v>152</v>
      </c>
      <c r="D113" s="183"/>
      <c r="E113" s="183"/>
      <c r="F113" s="190" t="s">
        <v>24</v>
      </c>
      <c r="G113" s="191"/>
      <c r="H113" s="191"/>
      <c r="I113" s="191">
        <f>'02 0202 Pol'!G45</f>
        <v>0</v>
      </c>
      <c r="J113" s="187" t="str">
        <f>IF(I161=0,"",I113/I161*100)</f>
        <v/>
      </c>
    </row>
    <row r="114" spans="1:10" ht="36.75" customHeight="1" x14ac:dyDescent="0.2">
      <c r="A114" s="176"/>
      <c r="B114" s="181" t="s">
        <v>153</v>
      </c>
      <c r="C114" s="182" t="s">
        <v>154</v>
      </c>
      <c r="D114" s="183"/>
      <c r="E114" s="183"/>
      <c r="F114" s="190" t="s">
        <v>24</v>
      </c>
      <c r="G114" s="191"/>
      <c r="H114" s="191"/>
      <c r="I114" s="191">
        <f>'01 0102 Pol'!G259</f>
        <v>0</v>
      </c>
      <c r="J114" s="187" t="str">
        <f>IF(I161=0,"",I114/I161*100)</f>
        <v/>
      </c>
    </row>
    <row r="115" spans="1:10" ht="36.75" customHeight="1" x14ac:dyDescent="0.2">
      <c r="A115" s="176"/>
      <c r="B115" s="181" t="s">
        <v>153</v>
      </c>
      <c r="C115" s="182" t="s">
        <v>155</v>
      </c>
      <c r="D115" s="183"/>
      <c r="E115" s="183"/>
      <c r="F115" s="190" t="s">
        <v>24</v>
      </c>
      <c r="G115" s="191"/>
      <c r="H115" s="191"/>
      <c r="I115" s="191">
        <f>'02 0202 Pol'!G50</f>
        <v>0</v>
      </c>
      <c r="J115" s="187" t="str">
        <f>IF(I161=0,"",I115/I161*100)</f>
        <v/>
      </c>
    </row>
    <row r="116" spans="1:10" ht="36.75" customHeight="1" x14ac:dyDescent="0.2">
      <c r="A116" s="176"/>
      <c r="B116" s="181" t="s">
        <v>156</v>
      </c>
      <c r="C116" s="182" t="s">
        <v>157</v>
      </c>
      <c r="D116" s="183"/>
      <c r="E116" s="183"/>
      <c r="F116" s="190" t="s">
        <v>24</v>
      </c>
      <c r="G116" s="191"/>
      <c r="H116" s="191"/>
      <c r="I116" s="191">
        <f>'01 0102 Pol'!G278</f>
        <v>0</v>
      </c>
      <c r="J116" s="187" t="str">
        <f>IF(I161=0,"",I116/I161*100)</f>
        <v/>
      </c>
    </row>
    <row r="117" spans="1:10" ht="36.75" customHeight="1" x14ac:dyDescent="0.2">
      <c r="A117" s="176"/>
      <c r="B117" s="181" t="s">
        <v>158</v>
      </c>
      <c r="C117" s="182" t="s">
        <v>159</v>
      </c>
      <c r="D117" s="183"/>
      <c r="E117" s="183"/>
      <c r="F117" s="190" t="s">
        <v>24</v>
      </c>
      <c r="G117" s="191"/>
      <c r="H117" s="191"/>
      <c r="I117" s="191">
        <f>'01 0102 Pol'!G360</f>
        <v>0</v>
      </c>
      <c r="J117" s="187" t="str">
        <f>IF(I161=0,"",I117/I161*100)</f>
        <v/>
      </c>
    </row>
    <row r="118" spans="1:10" ht="36.75" customHeight="1" x14ac:dyDescent="0.2">
      <c r="A118" s="176"/>
      <c r="B118" s="181" t="s">
        <v>160</v>
      </c>
      <c r="C118" s="182" t="s">
        <v>161</v>
      </c>
      <c r="D118" s="183"/>
      <c r="E118" s="183"/>
      <c r="F118" s="190" t="s">
        <v>24</v>
      </c>
      <c r="G118" s="191"/>
      <c r="H118" s="191"/>
      <c r="I118" s="191">
        <f>'01 0102 Pol'!G415</f>
        <v>0</v>
      </c>
      <c r="J118" s="187" t="str">
        <f>IF(I161=0,"",I118/I161*100)</f>
        <v/>
      </c>
    </row>
    <row r="119" spans="1:10" ht="36.75" customHeight="1" x14ac:dyDescent="0.2">
      <c r="A119" s="176"/>
      <c r="B119" s="181" t="s">
        <v>162</v>
      </c>
      <c r="C119" s="182" t="s">
        <v>163</v>
      </c>
      <c r="D119" s="183"/>
      <c r="E119" s="183"/>
      <c r="F119" s="190" t="s">
        <v>24</v>
      </c>
      <c r="G119" s="191"/>
      <c r="H119" s="191"/>
      <c r="I119" s="191">
        <f>'01 0102 Pol'!G436</f>
        <v>0</v>
      </c>
      <c r="J119" s="187" t="str">
        <f>IF(I161=0,"",I119/I161*100)</f>
        <v/>
      </c>
    </row>
    <row r="120" spans="1:10" ht="36.75" customHeight="1" x14ac:dyDescent="0.2">
      <c r="A120" s="176"/>
      <c r="B120" s="181" t="s">
        <v>164</v>
      </c>
      <c r="C120" s="182" t="s">
        <v>165</v>
      </c>
      <c r="D120" s="183"/>
      <c r="E120" s="183"/>
      <c r="F120" s="190" t="s">
        <v>24</v>
      </c>
      <c r="G120" s="191"/>
      <c r="H120" s="191"/>
      <c r="I120" s="191">
        <f>'02 0202 Pol'!G8</f>
        <v>0</v>
      </c>
      <c r="J120" s="187" t="str">
        <f>IF(I161=0,"",I120/I161*100)</f>
        <v/>
      </c>
    </row>
    <row r="121" spans="1:10" ht="36.75" customHeight="1" x14ac:dyDescent="0.2">
      <c r="A121" s="176"/>
      <c r="B121" s="181" t="s">
        <v>166</v>
      </c>
      <c r="C121" s="182" t="s">
        <v>167</v>
      </c>
      <c r="D121" s="183"/>
      <c r="E121" s="183"/>
      <c r="F121" s="190" t="s">
        <v>24</v>
      </c>
      <c r="G121" s="191"/>
      <c r="H121" s="191"/>
      <c r="I121" s="191">
        <f>'02 0201 Pol'!G8</f>
        <v>0</v>
      </c>
      <c r="J121" s="187" t="str">
        <f>IF(I161=0,"",I121/I161*100)</f>
        <v/>
      </c>
    </row>
    <row r="122" spans="1:10" ht="36.75" customHeight="1" x14ac:dyDescent="0.2">
      <c r="A122" s="176"/>
      <c r="B122" s="181" t="s">
        <v>168</v>
      </c>
      <c r="C122" s="182" t="s">
        <v>169</v>
      </c>
      <c r="D122" s="183"/>
      <c r="E122" s="183"/>
      <c r="F122" s="190" t="s">
        <v>24</v>
      </c>
      <c r="G122" s="191"/>
      <c r="H122" s="191"/>
      <c r="I122" s="191">
        <f>'02 0202 Pol'!G15</f>
        <v>0</v>
      </c>
      <c r="J122" s="187" t="str">
        <f>IF(I161=0,"",I122/I161*100)</f>
        <v/>
      </c>
    </row>
    <row r="123" spans="1:10" ht="36.75" customHeight="1" x14ac:dyDescent="0.2">
      <c r="A123" s="176"/>
      <c r="B123" s="181" t="s">
        <v>170</v>
      </c>
      <c r="C123" s="182" t="s">
        <v>171</v>
      </c>
      <c r="D123" s="183"/>
      <c r="E123" s="183"/>
      <c r="F123" s="190" t="s">
        <v>24</v>
      </c>
      <c r="G123" s="191"/>
      <c r="H123" s="191"/>
      <c r="I123" s="191">
        <f>'02 0202 Pol'!G31</f>
        <v>0</v>
      </c>
      <c r="J123" s="187" t="str">
        <f>IF(I161=0,"",I123/I161*100)</f>
        <v/>
      </c>
    </row>
    <row r="124" spans="1:10" ht="36.75" customHeight="1" x14ac:dyDescent="0.2">
      <c r="A124" s="176"/>
      <c r="B124" s="181" t="s">
        <v>172</v>
      </c>
      <c r="C124" s="182" t="s">
        <v>173</v>
      </c>
      <c r="D124" s="183"/>
      <c r="E124" s="183"/>
      <c r="F124" s="190" t="s">
        <v>24</v>
      </c>
      <c r="G124" s="191"/>
      <c r="H124" s="191"/>
      <c r="I124" s="191">
        <f>'03 0302 Pol'!G8</f>
        <v>0</v>
      </c>
      <c r="J124" s="187" t="str">
        <f>IF(I161=0,"",I124/I161*100)</f>
        <v/>
      </c>
    </row>
    <row r="125" spans="1:10" ht="36.75" customHeight="1" x14ac:dyDescent="0.2">
      <c r="A125" s="176"/>
      <c r="B125" s="181" t="s">
        <v>174</v>
      </c>
      <c r="C125" s="182" t="s">
        <v>70</v>
      </c>
      <c r="D125" s="183"/>
      <c r="E125" s="183"/>
      <c r="F125" s="190" t="s">
        <v>24</v>
      </c>
      <c r="G125" s="191"/>
      <c r="H125" s="191"/>
      <c r="I125" s="191">
        <f>'03 0303 Pol'!G8</f>
        <v>0</v>
      </c>
      <c r="J125" s="187" t="str">
        <f>IF(I161=0,"",I125/I161*100)</f>
        <v/>
      </c>
    </row>
    <row r="126" spans="1:10" ht="36.75" customHeight="1" x14ac:dyDescent="0.2">
      <c r="A126" s="176"/>
      <c r="B126" s="181" t="s">
        <v>174</v>
      </c>
      <c r="C126" s="182" t="s">
        <v>175</v>
      </c>
      <c r="D126" s="183"/>
      <c r="E126" s="183"/>
      <c r="F126" s="190" t="s">
        <v>24</v>
      </c>
      <c r="G126" s="191"/>
      <c r="H126" s="191"/>
      <c r="I126" s="191">
        <f>'03 0301 Pol'!G8</f>
        <v>0</v>
      </c>
      <c r="J126" s="187" t="str">
        <f>IF(I161=0,"",I126/I161*100)</f>
        <v/>
      </c>
    </row>
    <row r="127" spans="1:10" ht="36.75" customHeight="1" x14ac:dyDescent="0.2">
      <c r="A127" s="176"/>
      <c r="B127" s="181" t="s">
        <v>176</v>
      </c>
      <c r="C127" s="182" t="s">
        <v>177</v>
      </c>
      <c r="D127" s="183"/>
      <c r="E127" s="183"/>
      <c r="F127" s="190" t="s">
        <v>24</v>
      </c>
      <c r="G127" s="191"/>
      <c r="H127" s="191"/>
      <c r="I127" s="191">
        <f>'03 0302 Pol'!G26</f>
        <v>0</v>
      </c>
      <c r="J127" s="187" t="str">
        <f>IF(I161=0,"",I127/I161*100)</f>
        <v/>
      </c>
    </row>
    <row r="128" spans="1:10" ht="36.75" customHeight="1" x14ac:dyDescent="0.2">
      <c r="A128" s="176"/>
      <c r="B128" s="181" t="s">
        <v>178</v>
      </c>
      <c r="C128" s="182" t="s">
        <v>179</v>
      </c>
      <c r="D128" s="183"/>
      <c r="E128" s="183"/>
      <c r="F128" s="190" t="s">
        <v>24</v>
      </c>
      <c r="G128" s="191"/>
      <c r="H128" s="191"/>
      <c r="I128" s="191">
        <f>'02 0201 Pol'!G114+'02 0202 Pol'!G119+'03 0301 Pol'!G36</f>
        <v>0</v>
      </c>
      <c r="J128" s="187" t="str">
        <f>IF(I161=0,"",I128/I161*100)</f>
        <v/>
      </c>
    </row>
    <row r="129" spans="1:10" ht="36.75" customHeight="1" x14ac:dyDescent="0.2">
      <c r="A129" s="176"/>
      <c r="B129" s="181" t="s">
        <v>180</v>
      </c>
      <c r="C129" s="182" t="s">
        <v>181</v>
      </c>
      <c r="D129" s="183"/>
      <c r="E129" s="183"/>
      <c r="F129" s="190" t="s">
        <v>24</v>
      </c>
      <c r="G129" s="191"/>
      <c r="H129" s="191"/>
      <c r="I129" s="191">
        <f>'04 0401 Pol'!G229+'04 0402 Pol'!G97</f>
        <v>0</v>
      </c>
      <c r="J129" s="187" t="str">
        <f>IF(I161=0,"",I129/I161*100)</f>
        <v/>
      </c>
    </row>
    <row r="130" spans="1:10" ht="36.75" customHeight="1" x14ac:dyDescent="0.2">
      <c r="A130" s="176"/>
      <c r="B130" s="181" t="s">
        <v>182</v>
      </c>
      <c r="C130" s="182" t="s">
        <v>183</v>
      </c>
      <c r="D130" s="183"/>
      <c r="E130" s="183"/>
      <c r="F130" s="190" t="s">
        <v>24</v>
      </c>
      <c r="G130" s="191"/>
      <c r="H130" s="191"/>
      <c r="I130" s="191">
        <f>'02 0203 Pol'!G8</f>
        <v>0</v>
      </c>
      <c r="J130" s="187" t="str">
        <f>IF(I161=0,"",I130/I161*100)</f>
        <v/>
      </c>
    </row>
    <row r="131" spans="1:10" ht="36.75" customHeight="1" x14ac:dyDescent="0.2">
      <c r="A131" s="176"/>
      <c r="B131" s="181" t="s">
        <v>184</v>
      </c>
      <c r="C131" s="182" t="s">
        <v>185</v>
      </c>
      <c r="D131" s="183"/>
      <c r="E131" s="183"/>
      <c r="F131" s="190" t="s">
        <v>24</v>
      </c>
      <c r="G131" s="191"/>
      <c r="H131" s="191"/>
      <c r="I131" s="191">
        <f>'01 0102 Pol'!G459</f>
        <v>0</v>
      </c>
      <c r="J131" s="187" t="str">
        <f>IF(I161=0,"",I131/I161*100)</f>
        <v/>
      </c>
    </row>
    <row r="132" spans="1:10" ht="36.75" customHeight="1" x14ac:dyDescent="0.2">
      <c r="A132" s="176"/>
      <c r="B132" s="181" t="s">
        <v>186</v>
      </c>
      <c r="C132" s="182" t="s">
        <v>187</v>
      </c>
      <c r="D132" s="183"/>
      <c r="E132" s="183"/>
      <c r="F132" s="190" t="s">
        <v>24</v>
      </c>
      <c r="G132" s="191"/>
      <c r="H132" s="191"/>
      <c r="I132" s="191">
        <f>'01 0102 Pol'!G470</f>
        <v>0</v>
      </c>
      <c r="J132" s="187" t="str">
        <f>IF(I161=0,"",I132/I161*100)</f>
        <v/>
      </c>
    </row>
    <row r="133" spans="1:10" ht="36.75" customHeight="1" x14ac:dyDescent="0.2">
      <c r="A133" s="176"/>
      <c r="B133" s="181" t="s">
        <v>188</v>
      </c>
      <c r="C133" s="182" t="s">
        <v>189</v>
      </c>
      <c r="D133" s="183"/>
      <c r="E133" s="183"/>
      <c r="F133" s="190" t="s">
        <v>24</v>
      </c>
      <c r="G133" s="191"/>
      <c r="H133" s="191"/>
      <c r="I133" s="191">
        <f>'01 0102 Pol'!G501</f>
        <v>0</v>
      </c>
      <c r="J133" s="187" t="str">
        <f>IF(I161=0,"",I133/I161*100)</f>
        <v/>
      </c>
    </row>
    <row r="134" spans="1:10" ht="36.75" customHeight="1" x14ac:dyDescent="0.2">
      <c r="A134" s="176"/>
      <c r="B134" s="181" t="s">
        <v>190</v>
      </c>
      <c r="C134" s="182" t="s">
        <v>191</v>
      </c>
      <c r="D134" s="183"/>
      <c r="E134" s="183"/>
      <c r="F134" s="190" t="s">
        <v>24</v>
      </c>
      <c r="G134" s="191"/>
      <c r="H134" s="191"/>
      <c r="I134" s="191">
        <f>'01 0102 Pol'!G507</f>
        <v>0</v>
      </c>
      <c r="J134" s="187" t="str">
        <f>IF(I161=0,"",I134/I161*100)</f>
        <v/>
      </c>
    </row>
    <row r="135" spans="1:10" ht="36.75" customHeight="1" x14ac:dyDescent="0.2">
      <c r="A135" s="176"/>
      <c r="B135" s="181" t="s">
        <v>192</v>
      </c>
      <c r="C135" s="182" t="s">
        <v>193</v>
      </c>
      <c r="D135" s="183"/>
      <c r="E135" s="183"/>
      <c r="F135" s="190" t="s">
        <v>24</v>
      </c>
      <c r="G135" s="191"/>
      <c r="H135" s="191"/>
      <c r="I135" s="191">
        <f>'01 0101 Pol'!G12+'01 0102 Pol'!G526</f>
        <v>0</v>
      </c>
      <c r="J135" s="187" t="str">
        <f>IF(I161=0,"",I135/I161*100)</f>
        <v/>
      </c>
    </row>
    <row r="136" spans="1:10" ht="36.75" customHeight="1" x14ac:dyDescent="0.2">
      <c r="A136" s="176"/>
      <c r="B136" s="181" t="s">
        <v>194</v>
      </c>
      <c r="C136" s="182" t="s">
        <v>195</v>
      </c>
      <c r="D136" s="183"/>
      <c r="E136" s="183"/>
      <c r="F136" s="190" t="s">
        <v>24</v>
      </c>
      <c r="G136" s="191"/>
      <c r="H136" s="191"/>
      <c r="I136" s="191">
        <f>'01 0102 Pol'!G544</f>
        <v>0</v>
      </c>
      <c r="J136" s="187" t="str">
        <f>IF(I161=0,"",I136/I161*100)</f>
        <v/>
      </c>
    </row>
    <row r="137" spans="1:10" ht="36.75" customHeight="1" x14ac:dyDescent="0.2">
      <c r="A137" s="176"/>
      <c r="B137" s="181" t="s">
        <v>196</v>
      </c>
      <c r="C137" s="182" t="s">
        <v>197</v>
      </c>
      <c r="D137" s="183"/>
      <c r="E137" s="183"/>
      <c r="F137" s="190" t="s">
        <v>24</v>
      </c>
      <c r="G137" s="191"/>
      <c r="H137" s="191"/>
      <c r="I137" s="191">
        <f>'02 0203 Pol'!G75</f>
        <v>0</v>
      </c>
      <c r="J137" s="187" t="str">
        <f>IF(I161=0,"",I137/I161*100)</f>
        <v/>
      </c>
    </row>
    <row r="138" spans="1:10" ht="36.75" customHeight="1" x14ac:dyDescent="0.2">
      <c r="A138" s="176"/>
      <c r="B138" s="181" t="s">
        <v>198</v>
      </c>
      <c r="C138" s="182" t="s">
        <v>199</v>
      </c>
      <c r="D138" s="183"/>
      <c r="E138" s="183"/>
      <c r="F138" s="190" t="s">
        <v>24</v>
      </c>
      <c r="G138" s="191"/>
      <c r="H138" s="191"/>
      <c r="I138" s="191">
        <f>'04 0401 Pol'!G149+'04 0402 Pol'!G45</f>
        <v>0</v>
      </c>
      <c r="J138" s="187" t="str">
        <f>IF(I161=0,"",I138/I161*100)</f>
        <v/>
      </c>
    </row>
    <row r="139" spans="1:10" ht="36.75" customHeight="1" x14ac:dyDescent="0.2">
      <c r="A139" s="176"/>
      <c r="B139" s="181" t="s">
        <v>200</v>
      </c>
      <c r="C139" s="182"/>
      <c r="D139" s="183"/>
      <c r="E139" s="183"/>
      <c r="F139" s="190" t="s">
        <v>24</v>
      </c>
      <c r="G139" s="191"/>
      <c r="H139" s="191"/>
      <c r="I139" s="191">
        <f>'02 0201 Pol'!G93</f>
        <v>0</v>
      </c>
      <c r="J139" s="187" t="str">
        <f>IF(I161=0,"",I139/I161*100)</f>
        <v/>
      </c>
    </row>
    <row r="140" spans="1:10" ht="36.75" customHeight="1" x14ac:dyDescent="0.2">
      <c r="A140" s="176"/>
      <c r="B140" s="181" t="s">
        <v>201</v>
      </c>
      <c r="C140" s="182"/>
      <c r="D140" s="183"/>
      <c r="E140" s="183"/>
      <c r="F140" s="190" t="s">
        <v>24</v>
      </c>
      <c r="G140" s="191"/>
      <c r="H140" s="191"/>
      <c r="I140" s="191">
        <f>'02 0201 Pol'!G102</f>
        <v>0</v>
      </c>
      <c r="J140" s="187" t="str">
        <f>IF(I161=0,"",I140/I161*100)</f>
        <v/>
      </c>
    </row>
    <row r="141" spans="1:10" ht="36.75" customHeight="1" x14ac:dyDescent="0.2">
      <c r="A141" s="176"/>
      <c r="B141" s="181" t="s">
        <v>202</v>
      </c>
      <c r="C141" s="182" t="s">
        <v>203</v>
      </c>
      <c r="D141" s="183"/>
      <c r="E141" s="183"/>
      <c r="F141" s="190" t="s">
        <v>25</v>
      </c>
      <c r="G141" s="191"/>
      <c r="H141" s="191"/>
      <c r="I141" s="191">
        <f>'01 0101 Pol'!G174+'01 0102 Pol'!G547</f>
        <v>0</v>
      </c>
      <c r="J141" s="187" t="str">
        <f>IF(I161=0,"",I141/I161*100)</f>
        <v/>
      </c>
    </row>
    <row r="142" spans="1:10" ht="36.75" customHeight="1" x14ac:dyDescent="0.2">
      <c r="A142" s="176"/>
      <c r="B142" s="181" t="s">
        <v>204</v>
      </c>
      <c r="C142" s="182" t="s">
        <v>205</v>
      </c>
      <c r="D142" s="183"/>
      <c r="E142" s="183"/>
      <c r="F142" s="190" t="s">
        <v>25</v>
      </c>
      <c r="G142" s="191"/>
      <c r="H142" s="191"/>
      <c r="I142" s="191">
        <f>'01 0101 Pol'!G190+'01 0102 Pol'!G580</f>
        <v>0</v>
      </c>
      <c r="J142" s="187" t="str">
        <f>IF(I161=0,"",I142/I161*100)</f>
        <v/>
      </c>
    </row>
    <row r="143" spans="1:10" ht="36.75" customHeight="1" x14ac:dyDescent="0.2">
      <c r="A143" s="176"/>
      <c r="B143" s="181" t="s">
        <v>164</v>
      </c>
      <c r="C143" s="182" t="s">
        <v>165</v>
      </c>
      <c r="D143" s="183"/>
      <c r="E143" s="183"/>
      <c r="F143" s="190" t="s">
        <v>25</v>
      </c>
      <c r="G143" s="191"/>
      <c r="H143" s="191"/>
      <c r="I143" s="191">
        <f>'01 0102 Pol'!G619</f>
        <v>0</v>
      </c>
      <c r="J143" s="187" t="str">
        <f>IF(I161=0,"",I143/I161*100)</f>
        <v/>
      </c>
    </row>
    <row r="144" spans="1:10" ht="36.75" customHeight="1" x14ac:dyDescent="0.2">
      <c r="A144" s="176"/>
      <c r="B144" s="181" t="s">
        <v>206</v>
      </c>
      <c r="C144" s="182" t="s">
        <v>155</v>
      </c>
      <c r="D144" s="183"/>
      <c r="E144" s="183"/>
      <c r="F144" s="190" t="s">
        <v>25</v>
      </c>
      <c r="G144" s="191"/>
      <c r="H144" s="191"/>
      <c r="I144" s="191">
        <f>'01 0101 Pol'!G197</f>
        <v>0</v>
      </c>
      <c r="J144" s="187" t="str">
        <f>IF(I161=0,"",I144/I161*100)</f>
        <v/>
      </c>
    </row>
    <row r="145" spans="1:10" ht="36.75" customHeight="1" x14ac:dyDescent="0.2">
      <c r="A145" s="176"/>
      <c r="B145" s="181" t="s">
        <v>207</v>
      </c>
      <c r="C145" s="182" t="s">
        <v>208</v>
      </c>
      <c r="D145" s="183"/>
      <c r="E145" s="183"/>
      <c r="F145" s="190" t="s">
        <v>25</v>
      </c>
      <c r="G145" s="191"/>
      <c r="H145" s="191"/>
      <c r="I145" s="191">
        <f>'01 0102 Pol'!G674</f>
        <v>0</v>
      </c>
      <c r="J145" s="187" t="str">
        <f>IF(I161=0,"",I145/I161*100)</f>
        <v/>
      </c>
    </row>
    <row r="146" spans="1:10" ht="36.75" customHeight="1" x14ac:dyDescent="0.2">
      <c r="A146" s="176"/>
      <c r="B146" s="181" t="s">
        <v>209</v>
      </c>
      <c r="C146" s="182" t="s">
        <v>210</v>
      </c>
      <c r="D146" s="183"/>
      <c r="E146" s="183"/>
      <c r="F146" s="190" t="s">
        <v>25</v>
      </c>
      <c r="G146" s="191"/>
      <c r="H146" s="191"/>
      <c r="I146" s="191">
        <f>'01 0101 Pol'!G202+'01 0102 Pol'!G677</f>
        <v>0</v>
      </c>
      <c r="J146" s="187" t="str">
        <f>IF(I161=0,"",I146/I161*100)</f>
        <v/>
      </c>
    </row>
    <row r="147" spans="1:10" ht="36.75" customHeight="1" x14ac:dyDescent="0.2">
      <c r="A147" s="176"/>
      <c r="B147" s="181" t="s">
        <v>211</v>
      </c>
      <c r="C147" s="182" t="s">
        <v>212</v>
      </c>
      <c r="D147" s="183"/>
      <c r="E147" s="183"/>
      <c r="F147" s="190" t="s">
        <v>25</v>
      </c>
      <c r="G147" s="191"/>
      <c r="H147" s="191"/>
      <c r="I147" s="191">
        <f>'01 0101 Pol'!G210+'01 0102 Pol'!G717</f>
        <v>0</v>
      </c>
      <c r="J147" s="187" t="str">
        <f>IF(I161=0,"",I147/I161*100)</f>
        <v/>
      </c>
    </row>
    <row r="148" spans="1:10" ht="36.75" customHeight="1" x14ac:dyDescent="0.2">
      <c r="A148" s="176"/>
      <c r="B148" s="181" t="s">
        <v>213</v>
      </c>
      <c r="C148" s="182" t="s">
        <v>214</v>
      </c>
      <c r="D148" s="183"/>
      <c r="E148" s="183"/>
      <c r="F148" s="190" t="s">
        <v>25</v>
      </c>
      <c r="G148" s="191"/>
      <c r="H148" s="191"/>
      <c r="I148" s="191">
        <f>'01 0102 Pol'!G741</f>
        <v>0</v>
      </c>
      <c r="J148" s="187" t="str">
        <f>IF(I161=0,"",I148/I161*100)</f>
        <v/>
      </c>
    </row>
    <row r="149" spans="1:10" ht="36.75" customHeight="1" x14ac:dyDescent="0.2">
      <c r="A149" s="176"/>
      <c r="B149" s="181" t="s">
        <v>178</v>
      </c>
      <c r="C149" s="182" t="s">
        <v>179</v>
      </c>
      <c r="D149" s="183"/>
      <c r="E149" s="183"/>
      <c r="F149" s="190" t="s">
        <v>25</v>
      </c>
      <c r="G149" s="191"/>
      <c r="H149" s="191"/>
      <c r="I149" s="191">
        <f>'01 0102 Pol'!G793</f>
        <v>0</v>
      </c>
      <c r="J149" s="187" t="str">
        <f>IF(I161=0,"",I149/I161*100)</f>
        <v/>
      </c>
    </row>
    <row r="150" spans="1:10" ht="36.75" customHeight="1" x14ac:dyDescent="0.2">
      <c r="A150" s="176"/>
      <c r="B150" s="181" t="s">
        <v>215</v>
      </c>
      <c r="C150" s="182" t="s">
        <v>216</v>
      </c>
      <c r="D150" s="183"/>
      <c r="E150" s="183"/>
      <c r="F150" s="190" t="s">
        <v>25</v>
      </c>
      <c r="G150" s="191"/>
      <c r="H150" s="191"/>
      <c r="I150" s="191">
        <f>'01 0102 Pol'!G818</f>
        <v>0</v>
      </c>
      <c r="J150" s="187" t="str">
        <f>IF(I161=0,"",I150/I161*100)</f>
        <v/>
      </c>
    </row>
    <row r="151" spans="1:10" ht="36.75" customHeight="1" x14ac:dyDescent="0.2">
      <c r="A151" s="176"/>
      <c r="B151" s="181" t="s">
        <v>217</v>
      </c>
      <c r="C151" s="182" t="s">
        <v>218</v>
      </c>
      <c r="D151" s="183"/>
      <c r="E151" s="183"/>
      <c r="F151" s="190" t="s">
        <v>25</v>
      </c>
      <c r="G151" s="191"/>
      <c r="H151" s="191"/>
      <c r="I151" s="191">
        <f>'01 0101 Pol'!G223</f>
        <v>0</v>
      </c>
      <c r="J151" s="187" t="str">
        <f>IF(I161=0,"",I151/I161*100)</f>
        <v/>
      </c>
    </row>
    <row r="152" spans="1:10" ht="36.75" customHeight="1" x14ac:dyDescent="0.2">
      <c r="A152" s="176"/>
      <c r="B152" s="181" t="s">
        <v>219</v>
      </c>
      <c r="C152" s="182" t="s">
        <v>220</v>
      </c>
      <c r="D152" s="183"/>
      <c r="E152" s="183"/>
      <c r="F152" s="190" t="s">
        <v>25</v>
      </c>
      <c r="G152" s="191"/>
      <c r="H152" s="191"/>
      <c r="I152" s="191">
        <f>'01 0101 Pol'!G227+'01 0102 Pol'!G899</f>
        <v>0</v>
      </c>
      <c r="J152" s="187" t="str">
        <f>IF(I161=0,"",I152/I161*100)</f>
        <v/>
      </c>
    </row>
    <row r="153" spans="1:10" ht="36.75" customHeight="1" x14ac:dyDescent="0.2">
      <c r="A153" s="176"/>
      <c r="B153" s="181" t="s">
        <v>221</v>
      </c>
      <c r="C153" s="182" t="s">
        <v>222</v>
      </c>
      <c r="D153" s="183"/>
      <c r="E153" s="183"/>
      <c r="F153" s="190" t="s">
        <v>25</v>
      </c>
      <c r="G153" s="191"/>
      <c r="H153" s="191"/>
      <c r="I153" s="191">
        <f>'01 0102 Pol'!G911</f>
        <v>0</v>
      </c>
      <c r="J153" s="187" t="str">
        <f>IF(I161=0,"",I153/I161*100)</f>
        <v/>
      </c>
    </row>
    <row r="154" spans="1:10" ht="36.75" customHeight="1" x14ac:dyDescent="0.2">
      <c r="A154" s="176"/>
      <c r="B154" s="181" t="s">
        <v>223</v>
      </c>
      <c r="C154" s="182" t="s">
        <v>224</v>
      </c>
      <c r="D154" s="183"/>
      <c r="E154" s="183"/>
      <c r="F154" s="190" t="s">
        <v>25</v>
      </c>
      <c r="G154" s="191"/>
      <c r="H154" s="191"/>
      <c r="I154" s="191">
        <f>'01 0102 Pol'!G939</f>
        <v>0</v>
      </c>
      <c r="J154" s="187" t="str">
        <f>IF(I161=0,"",I154/I161*100)</f>
        <v/>
      </c>
    </row>
    <row r="155" spans="1:10" ht="36.75" customHeight="1" x14ac:dyDescent="0.2">
      <c r="A155" s="176"/>
      <c r="B155" s="181" t="s">
        <v>225</v>
      </c>
      <c r="C155" s="182" t="s">
        <v>226</v>
      </c>
      <c r="D155" s="183"/>
      <c r="E155" s="183"/>
      <c r="F155" s="190" t="s">
        <v>25</v>
      </c>
      <c r="G155" s="191"/>
      <c r="H155" s="191"/>
      <c r="I155" s="191">
        <f>'01 0102 Pol'!G954</f>
        <v>0</v>
      </c>
      <c r="J155" s="187" t="str">
        <f>IF(I161=0,"",I155/I161*100)</f>
        <v/>
      </c>
    </row>
    <row r="156" spans="1:10" ht="36.75" customHeight="1" x14ac:dyDescent="0.2">
      <c r="A156" s="176"/>
      <c r="B156" s="181" t="s">
        <v>227</v>
      </c>
      <c r="C156" s="182" t="s">
        <v>228</v>
      </c>
      <c r="D156" s="183"/>
      <c r="E156" s="183"/>
      <c r="F156" s="190" t="s">
        <v>25</v>
      </c>
      <c r="G156" s="191"/>
      <c r="H156" s="191"/>
      <c r="I156" s="191">
        <f>'01 0101 Pol'!G230+'01 0102 Pol'!G996</f>
        <v>0</v>
      </c>
      <c r="J156" s="187" t="str">
        <f>IF(I161=0,"",I156/I161*100)</f>
        <v/>
      </c>
    </row>
    <row r="157" spans="1:10" ht="36.75" customHeight="1" x14ac:dyDescent="0.2">
      <c r="A157" s="176"/>
      <c r="B157" s="181" t="s">
        <v>229</v>
      </c>
      <c r="C157" s="182" t="s">
        <v>230</v>
      </c>
      <c r="D157" s="183"/>
      <c r="E157" s="183"/>
      <c r="F157" s="190" t="s">
        <v>26</v>
      </c>
      <c r="G157" s="191"/>
      <c r="H157" s="191"/>
      <c r="I157" s="191">
        <f>'01 0102 Pol'!G1029</f>
        <v>0</v>
      </c>
      <c r="J157" s="187" t="str">
        <f>IF(I161=0,"",I157/I161*100)</f>
        <v/>
      </c>
    </row>
    <row r="158" spans="1:10" ht="36.75" customHeight="1" x14ac:dyDescent="0.2">
      <c r="A158" s="176"/>
      <c r="B158" s="181" t="s">
        <v>231</v>
      </c>
      <c r="C158" s="182" t="s">
        <v>232</v>
      </c>
      <c r="D158" s="183"/>
      <c r="E158" s="183"/>
      <c r="F158" s="190" t="s">
        <v>26</v>
      </c>
      <c r="G158" s="191"/>
      <c r="H158" s="191"/>
      <c r="I158" s="191">
        <f>'01 0101 Pol'!G233</f>
        <v>0</v>
      </c>
      <c r="J158" s="187" t="str">
        <f>IF(I161=0,"",I158/I161*100)</f>
        <v/>
      </c>
    </row>
    <row r="159" spans="1:10" ht="36.75" customHeight="1" x14ac:dyDescent="0.2">
      <c r="A159" s="176"/>
      <c r="B159" s="181" t="s">
        <v>233</v>
      </c>
      <c r="C159" s="182" t="s">
        <v>234</v>
      </c>
      <c r="D159" s="183"/>
      <c r="E159" s="183"/>
      <c r="F159" s="190" t="s">
        <v>235</v>
      </c>
      <c r="G159" s="191"/>
      <c r="H159" s="191"/>
      <c r="I159" s="191">
        <f>'01 0101 Pol'!G240</f>
        <v>0</v>
      </c>
      <c r="J159" s="187" t="str">
        <f>IF(I161=0,"",I159/I161*100)</f>
        <v/>
      </c>
    </row>
    <row r="160" spans="1:10" ht="36.75" customHeight="1" x14ac:dyDescent="0.2">
      <c r="A160" s="176"/>
      <c r="B160" s="181" t="s">
        <v>236</v>
      </c>
      <c r="C160" s="182" t="s">
        <v>27</v>
      </c>
      <c r="D160" s="183"/>
      <c r="E160" s="183"/>
      <c r="F160" s="190" t="s">
        <v>236</v>
      </c>
      <c r="G160" s="191"/>
      <c r="H160" s="191"/>
      <c r="I160" s="191">
        <f>'05 0501 Pol'!G8</f>
        <v>0</v>
      </c>
      <c r="J160" s="187" t="str">
        <f>IF(I161=0,"",I160/I161*100)</f>
        <v/>
      </c>
    </row>
    <row r="161" spans="1:10" ht="25.5" customHeight="1" x14ac:dyDescent="0.2">
      <c r="A161" s="177"/>
      <c r="B161" s="184" t="s">
        <v>1</v>
      </c>
      <c r="C161" s="185"/>
      <c r="D161" s="186"/>
      <c r="E161" s="186"/>
      <c r="F161" s="192"/>
      <c r="G161" s="193"/>
      <c r="H161" s="193"/>
      <c r="I161" s="193">
        <f>SUM(I83:I160)</f>
        <v>0</v>
      </c>
      <c r="J161" s="188">
        <f>SUM(J83:J160)</f>
        <v>0</v>
      </c>
    </row>
    <row r="162" spans="1:10" x14ac:dyDescent="0.2">
      <c r="F162" s="133"/>
      <c r="G162" s="133"/>
      <c r="H162" s="133"/>
      <c r="I162" s="133"/>
      <c r="J162" s="189"/>
    </row>
    <row r="163" spans="1:10" x14ac:dyDescent="0.2">
      <c r="F163" s="133"/>
      <c r="G163" s="133"/>
      <c r="H163" s="133"/>
      <c r="I163" s="133"/>
      <c r="J163" s="189"/>
    </row>
    <row r="164" spans="1:10" x14ac:dyDescent="0.2">
      <c r="F164" s="133"/>
      <c r="G164" s="133"/>
      <c r="H164" s="133"/>
      <c r="I164" s="133"/>
      <c r="J164" s="189"/>
    </row>
  </sheetData>
  <sheetProtection algorithmName="SHA-512" hashValue="im/NtBH+a6rAnSsu71c8VDzSP1hzKUiVmkbDyj+k9gX++cTlJE49Mz6BHwXJku2nLmkkaJhb9GTqSHqb6onucg==" saltValue="zkrDJ0ZQmIcwKSIFmqml9Q=="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39">
    <mergeCell ref="C158:E158"/>
    <mergeCell ref="C159:E159"/>
    <mergeCell ref="C160:E160"/>
    <mergeCell ref="C153:E153"/>
    <mergeCell ref="C154:E154"/>
    <mergeCell ref="C155:E155"/>
    <mergeCell ref="C156:E156"/>
    <mergeCell ref="C157:E157"/>
    <mergeCell ref="C148:E148"/>
    <mergeCell ref="C149:E149"/>
    <mergeCell ref="C150:E150"/>
    <mergeCell ref="C151:E151"/>
    <mergeCell ref="C152:E152"/>
    <mergeCell ref="C143:E143"/>
    <mergeCell ref="C144:E144"/>
    <mergeCell ref="C145:E145"/>
    <mergeCell ref="C146:E146"/>
    <mergeCell ref="C147:E147"/>
    <mergeCell ref="C138:E138"/>
    <mergeCell ref="C139:E139"/>
    <mergeCell ref="C140:E140"/>
    <mergeCell ref="C141:E141"/>
    <mergeCell ref="C142:E142"/>
    <mergeCell ref="C133:E133"/>
    <mergeCell ref="C134:E134"/>
    <mergeCell ref="C135:E135"/>
    <mergeCell ref="C136:E136"/>
    <mergeCell ref="C137:E137"/>
    <mergeCell ref="C128:E128"/>
    <mergeCell ref="C129:E129"/>
    <mergeCell ref="C130:E130"/>
    <mergeCell ref="C131:E131"/>
    <mergeCell ref="C132:E132"/>
    <mergeCell ref="C123:E123"/>
    <mergeCell ref="C124:E124"/>
    <mergeCell ref="C125:E125"/>
    <mergeCell ref="C126:E126"/>
    <mergeCell ref="C127:E127"/>
    <mergeCell ref="C118:E118"/>
    <mergeCell ref="C119:E119"/>
    <mergeCell ref="C120:E120"/>
    <mergeCell ref="C121:E121"/>
    <mergeCell ref="C122:E122"/>
    <mergeCell ref="C113:E113"/>
    <mergeCell ref="C114:E114"/>
    <mergeCell ref="C115:E115"/>
    <mergeCell ref="C116:E116"/>
    <mergeCell ref="C117:E117"/>
    <mergeCell ref="C108:E108"/>
    <mergeCell ref="C109:E109"/>
    <mergeCell ref="C110:E110"/>
    <mergeCell ref="C111:E111"/>
    <mergeCell ref="C112:E112"/>
    <mergeCell ref="C103:E103"/>
    <mergeCell ref="C104:E104"/>
    <mergeCell ref="C105:E105"/>
    <mergeCell ref="C106:E106"/>
    <mergeCell ref="C107:E107"/>
    <mergeCell ref="C98:E98"/>
    <mergeCell ref="C99:E99"/>
    <mergeCell ref="C100:E100"/>
    <mergeCell ref="C101:E101"/>
    <mergeCell ref="C102:E102"/>
    <mergeCell ref="C93:E93"/>
    <mergeCell ref="C94:E94"/>
    <mergeCell ref="C95:E95"/>
    <mergeCell ref="C96:E96"/>
    <mergeCell ref="C97:E97"/>
    <mergeCell ref="C88:E88"/>
    <mergeCell ref="C89:E89"/>
    <mergeCell ref="C90:E90"/>
    <mergeCell ref="C91:E91"/>
    <mergeCell ref="C92:E92"/>
    <mergeCell ref="C83:E83"/>
    <mergeCell ref="C84:E84"/>
    <mergeCell ref="C85:E85"/>
    <mergeCell ref="C86:E86"/>
    <mergeCell ref="C87:E87"/>
    <mergeCell ref="C54:E54"/>
    <mergeCell ref="C55:E55"/>
    <mergeCell ref="C56:E56"/>
    <mergeCell ref="C57:E57"/>
    <mergeCell ref="B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77"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orKJzFTX/VtCLa9ONPDmQkEFwIlnCDntYGC/VQnpWypVqLF+S/VtxyWr4swWZEhozDBt3sN5sIKKx37+eljYLw==" saltValue="PrGv0HTJccsseKytnjJL6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A2AB-2B7A-4D54-BA30-DA58A2C2673A}">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47</v>
      </c>
      <c r="C3" s="199" t="s">
        <v>48</v>
      </c>
      <c r="D3" s="197"/>
      <c r="E3" s="197"/>
      <c r="F3" s="197"/>
      <c r="G3" s="198"/>
      <c r="AC3" s="174" t="s">
        <v>240</v>
      </c>
      <c r="AG3" t="s">
        <v>241</v>
      </c>
    </row>
    <row r="4" spans="1:60" ht="24.95" customHeight="1" x14ac:dyDescent="0.2">
      <c r="A4" s="200" t="s">
        <v>9</v>
      </c>
      <c r="B4" s="201" t="s">
        <v>49</v>
      </c>
      <c r="C4" s="202" t="s">
        <v>50</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138</v>
      </c>
      <c r="C8" s="251" t="s">
        <v>139</v>
      </c>
      <c r="D8" s="228"/>
      <c r="E8" s="229"/>
      <c r="F8" s="230"/>
      <c r="G8" s="230">
        <f>SUMIF(AG9:AG11,"&lt;&gt;NOR",G9:G11)</f>
        <v>0</v>
      </c>
      <c r="H8" s="230"/>
      <c r="I8" s="230">
        <f>SUM(I9:I11)</f>
        <v>0</v>
      </c>
      <c r="J8" s="230"/>
      <c r="K8" s="230">
        <f>SUM(K9:K11)</f>
        <v>0</v>
      </c>
      <c r="L8" s="230"/>
      <c r="M8" s="230">
        <f>SUM(M9:M11)</f>
        <v>0</v>
      </c>
      <c r="N8" s="229"/>
      <c r="O8" s="229">
        <f>SUM(O9:O11)</f>
        <v>0</v>
      </c>
      <c r="P8" s="229"/>
      <c r="Q8" s="229">
        <f>SUM(Q9:Q11)</f>
        <v>90.710000000000008</v>
      </c>
      <c r="R8" s="230"/>
      <c r="S8" s="230"/>
      <c r="T8" s="231"/>
      <c r="U8" s="225"/>
      <c r="V8" s="225">
        <f>SUM(V9:V11)</f>
        <v>26.759999999999998</v>
      </c>
      <c r="W8" s="225"/>
      <c r="X8" s="225"/>
      <c r="Y8" s="225"/>
      <c r="AG8" t="s">
        <v>266</v>
      </c>
    </row>
    <row r="9" spans="1:60" ht="22.5" outlineLevel="1" x14ac:dyDescent="0.2">
      <c r="A9" s="233">
        <v>1</v>
      </c>
      <c r="B9" s="234" t="s">
        <v>267</v>
      </c>
      <c r="C9" s="252" t="s">
        <v>268</v>
      </c>
      <c r="D9" s="235" t="s">
        <v>269</v>
      </c>
      <c r="E9" s="236">
        <v>102.5</v>
      </c>
      <c r="F9" s="237"/>
      <c r="G9" s="238">
        <f>ROUND(E9*F9,2)</f>
        <v>0</v>
      </c>
      <c r="H9" s="237"/>
      <c r="I9" s="238">
        <f>ROUND(E9*H9,2)</f>
        <v>0</v>
      </c>
      <c r="J9" s="237"/>
      <c r="K9" s="238">
        <f>ROUND(E9*J9,2)</f>
        <v>0</v>
      </c>
      <c r="L9" s="238">
        <v>21</v>
      </c>
      <c r="M9" s="238">
        <f>G9*(1+L9/100)</f>
        <v>0</v>
      </c>
      <c r="N9" s="236">
        <v>0</v>
      </c>
      <c r="O9" s="236">
        <f>ROUND(E9*N9,2)</f>
        <v>0</v>
      </c>
      <c r="P9" s="236">
        <v>0.22500000000000001</v>
      </c>
      <c r="Q9" s="236">
        <f>ROUND(E9*P9,2)</f>
        <v>23.06</v>
      </c>
      <c r="R9" s="238" t="s">
        <v>270</v>
      </c>
      <c r="S9" s="238" t="s">
        <v>271</v>
      </c>
      <c r="T9" s="239" t="s">
        <v>272</v>
      </c>
      <c r="U9" s="221">
        <v>0.14199999999999999</v>
      </c>
      <c r="V9" s="221">
        <f>ROUND(E9*U9,2)</f>
        <v>14.56</v>
      </c>
      <c r="W9" s="221"/>
      <c r="X9" s="221" t="s">
        <v>273</v>
      </c>
      <c r="Y9" s="221" t="s">
        <v>274</v>
      </c>
      <c r="Z9" s="210"/>
      <c r="AA9" s="210"/>
      <c r="AB9" s="210"/>
      <c r="AC9" s="210"/>
      <c r="AD9" s="210"/>
      <c r="AE9" s="210"/>
      <c r="AF9" s="210"/>
      <c r="AG9" s="210" t="s">
        <v>275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3" t="s">
        <v>276</v>
      </c>
      <c r="D10" s="240"/>
      <c r="E10" s="240"/>
      <c r="F10" s="240"/>
      <c r="G10" s="240"/>
      <c r="H10" s="221"/>
      <c r="I10" s="221"/>
      <c r="J10" s="221"/>
      <c r="K10" s="221"/>
      <c r="L10" s="221"/>
      <c r="M10" s="221"/>
      <c r="N10" s="220"/>
      <c r="O10" s="220"/>
      <c r="P10" s="220"/>
      <c r="Q10" s="220"/>
      <c r="R10" s="221"/>
      <c r="S10" s="221"/>
      <c r="T10" s="221"/>
      <c r="U10" s="221"/>
      <c r="V10" s="221"/>
      <c r="W10" s="221"/>
      <c r="X10" s="221"/>
      <c r="Y10" s="221"/>
      <c r="Z10" s="210"/>
      <c r="AA10" s="210"/>
      <c r="AB10" s="210"/>
      <c r="AC10" s="210"/>
      <c r="AD10" s="210"/>
      <c r="AE10" s="210"/>
      <c r="AF10" s="210"/>
      <c r="AG10" s="210" t="s">
        <v>277</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ht="22.5" outlineLevel="1" x14ac:dyDescent="0.2">
      <c r="A11" s="241">
        <v>2</v>
      </c>
      <c r="B11" s="242" t="s">
        <v>278</v>
      </c>
      <c r="C11" s="254" t="s">
        <v>279</v>
      </c>
      <c r="D11" s="243" t="s">
        <v>269</v>
      </c>
      <c r="E11" s="244">
        <v>102.5</v>
      </c>
      <c r="F11" s="245"/>
      <c r="G11" s="246">
        <f>ROUND(E11*F11,2)</f>
        <v>0</v>
      </c>
      <c r="H11" s="245"/>
      <c r="I11" s="246">
        <f>ROUND(E11*H11,2)</f>
        <v>0</v>
      </c>
      <c r="J11" s="245"/>
      <c r="K11" s="246">
        <f>ROUND(E11*J11,2)</f>
        <v>0</v>
      </c>
      <c r="L11" s="246">
        <v>21</v>
      </c>
      <c r="M11" s="246">
        <f>G11*(1+L11/100)</f>
        <v>0</v>
      </c>
      <c r="N11" s="244">
        <v>0</v>
      </c>
      <c r="O11" s="244">
        <f>ROUND(E11*N11,2)</f>
        <v>0</v>
      </c>
      <c r="P11" s="244">
        <v>0.66</v>
      </c>
      <c r="Q11" s="244">
        <f>ROUND(E11*P11,2)</f>
        <v>67.650000000000006</v>
      </c>
      <c r="R11" s="246" t="s">
        <v>270</v>
      </c>
      <c r="S11" s="246" t="s">
        <v>271</v>
      </c>
      <c r="T11" s="247" t="s">
        <v>272</v>
      </c>
      <c r="U11" s="221">
        <v>0.11899999999999999</v>
      </c>
      <c r="V11" s="221">
        <f>ROUND(E11*U11,2)</f>
        <v>12.2</v>
      </c>
      <c r="W11" s="221"/>
      <c r="X11" s="221" t="s">
        <v>273</v>
      </c>
      <c r="Y11" s="221" t="s">
        <v>274</v>
      </c>
      <c r="Z11" s="210"/>
      <c r="AA11" s="210"/>
      <c r="AB11" s="210"/>
      <c r="AC11" s="210"/>
      <c r="AD11" s="210"/>
      <c r="AE11" s="210"/>
      <c r="AF11" s="210"/>
      <c r="AG11" s="210" t="s">
        <v>275</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x14ac:dyDescent="0.2">
      <c r="A12" s="226" t="s">
        <v>265</v>
      </c>
      <c r="B12" s="227" t="s">
        <v>192</v>
      </c>
      <c r="C12" s="251" t="s">
        <v>193</v>
      </c>
      <c r="D12" s="228"/>
      <c r="E12" s="229"/>
      <c r="F12" s="230"/>
      <c r="G12" s="230">
        <f>SUMIF(AG13:AG173,"&lt;&gt;NOR",G13:G173)</f>
        <v>0</v>
      </c>
      <c r="H12" s="230"/>
      <c r="I12" s="230">
        <f>SUM(I13:I173)</f>
        <v>0</v>
      </c>
      <c r="J12" s="230"/>
      <c r="K12" s="230">
        <f>SUM(K13:K173)</f>
        <v>0</v>
      </c>
      <c r="L12" s="230"/>
      <c r="M12" s="230">
        <f>SUM(M13:M173)</f>
        <v>0</v>
      </c>
      <c r="N12" s="229"/>
      <c r="O12" s="229">
        <f>SUM(O13:O173)</f>
        <v>0.15</v>
      </c>
      <c r="P12" s="229"/>
      <c r="Q12" s="229">
        <f>SUM(Q13:Q173)</f>
        <v>96.22999999999999</v>
      </c>
      <c r="R12" s="230"/>
      <c r="S12" s="230"/>
      <c r="T12" s="231"/>
      <c r="U12" s="225"/>
      <c r="V12" s="225">
        <f>SUM(V13:V173)</f>
        <v>353.65999999999997</v>
      </c>
      <c r="W12" s="225"/>
      <c r="X12" s="225"/>
      <c r="Y12" s="225"/>
      <c r="AG12" t="s">
        <v>266</v>
      </c>
    </row>
    <row r="13" spans="1:60" outlineLevel="1" x14ac:dyDescent="0.2">
      <c r="A13" s="233">
        <v>3</v>
      </c>
      <c r="B13" s="234" t="s">
        <v>280</v>
      </c>
      <c r="C13" s="252" t="s">
        <v>281</v>
      </c>
      <c r="D13" s="235" t="s">
        <v>282</v>
      </c>
      <c r="E13" s="236">
        <v>0.45</v>
      </c>
      <c r="F13" s="237"/>
      <c r="G13" s="238">
        <f>ROUND(E13*F13,2)</f>
        <v>0</v>
      </c>
      <c r="H13" s="237"/>
      <c r="I13" s="238">
        <f>ROUND(E13*H13,2)</f>
        <v>0</v>
      </c>
      <c r="J13" s="237"/>
      <c r="K13" s="238">
        <f>ROUND(E13*J13,2)</f>
        <v>0</v>
      </c>
      <c r="L13" s="238">
        <v>21</v>
      </c>
      <c r="M13" s="238">
        <f>G13*(1+L13/100)</f>
        <v>0</v>
      </c>
      <c r="N13" s="236">
        <v>0</v>
      </c>
      <c r="O13" s="236">
        <f>ROUND(E13*N13,2)</f>
        <v>0</v>
      </c>
      <c r="P13" s="236">
        <v>2.85</v>
      </c>
      <c r="Q13" s="236">
        <f>ROUND(E13*P13,2)</f>
        <v>1.28</v>
      </c>
      <c r="R13" s="238" t="s">
        <v>283</v>
      </c>
      <c r="S13" s="238" t="s">
        <v>271</v>
      </c>
      <c r="T13" s="239" t="s">
        <v>272</v>
      </c>
      <c r="U13" s="221">
        <v>17.606999999999999</v>
      </c>
      <c r="V13" s="221">
        <f>ROUND(E13*U13,2)</f>
        <v>7.92</v>
      </c>
      <c r="W13" s="221"/>
      <c r="X13" s="221" t="s">
        <v>273</v>
      </c>
      <c r="Y13" s="221" t="s">
        <v>274</v>
      </c>
      <c r="Z13" s="210"/>
      <c r="AA13" s="210"/>
      <c r="AB13" s="210"/>
      <c r="AC13" s="210"/>
      <c r="AD13" s="210"/>
      <c r="AE13" s="210"/>
      <c r="AF13" s="210"/>
      <c r="AG13" s="210" t="s">
        <v>275</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2" x14ac:dyDescent="0.2">
      <c r="A14" s="217"/>
      <c r="B14" s="218"/>
      <c r="C14" s="253" t="s">
        <v>284</v>
      </c>
      <c r="D14" s="240"/>
      <c r="E14" s="240"/>
      <c r="F14" s="240"/>
      <c r="G14" s="240"/>
      <c r="H14" s="221"/>
      <c r="I14" s="221"/>
      <c r="J14" s="221"/>
      <c r="K14" s="221"/>
      <c r="L14" s="221"/>
      <c r="M14" s="221"/>
      <c r="N14" s="220"/>
      <c r="O14" s="220"/>
      <c r="P14" s="220"/>
      <c r="Q14" s="220"/>
      <c r="R14" s="221"/>
      <c r="S14" s="221"/>
      <c r="T14" s="221"/>
      <c r="U14" s="221"/>
      <c r="V14" s="221"/>
      <c r="W14" s="221"/>
      <c r="X14" s="221"/>
      <c r="Y14" s="221"/>
      <c r="Z14" s="210"/>
      <c r="AA14" s="210"/>
      <c r="AB14" s="210"/>
      <c r="AC14" s="210"/>
      <c r="AD14" s="210"/>
      <c r="AE14" s="210"/>
      <c r="AF14" s="210"/>
      <c r="AG14" s="210" t="s">
        <v>277</v>
      </c>
      <c r="AH14" s="210"/>
      <c r="AI14" s="210"/>
      <c r="AJ14" s="210"/>
      <c r="AK14" s="210"/>
      <c r="AL14" s="210"/>
      <c r="AM14" s="210"/>
      <c r="AN14" s="210"/>
      <c r="AO14" s="210"/>
      <c r="AP14" s="210"/>
      <c r="AQ14" s="210"/>
      <c r="AR14" s="210"/>
      <c r="AS14" s="210"/>
      <c r="AT14" s="210"/>
      <c r="AU14" s="210"/>
      <c r="AV14" s="210"/>
      <c r="AW14" s="210"/>
      <c r="AX14" s="210"/>
      <c r="AY14" s="210"/>
      <c r="AZ14" s="210"/>
      <c r="BA14" s="248" t="str">
        <f>C14</f>
        <v>s naložením vybouraných hmot a suti na dopravní prostředek nebo s odklizením na hromady do vzdálenosti 20 m</v>
      </c>
      <c r="BB14" s="210"/>
      <c r="BC14" s="210"/>
      <c r="BD14" s="210"/>
      <c r="BE14" s="210"/>
      <c r="BF14" s="210"/>
      <c r="BG14" s="210"/>
      <c r="BH14" s="210"/>
    </row>
    <row r="15" spans="1:60" outlineLevel="2" x14ac:dyDescent="0.2">
      <c r="A15" s="217"/>
      <c r="B15" s="218"/>
      <c r="C15" s="255" t="s">
        <v>285</v>
      </c>
      <c r="D15" s="249"/>
      <c r="E15" s="249"/>
      <c r="F15" s="249"/>
      <c r="G15" s="249"/>
      <c r="H15" s="221"/>
      <c r="I15" s="221"/>
      <c r="J15" s="221"/>
      <c r="K15" s="221"/>
      <c r="L15" s="221"/>
      <c r="M15" s="221"/>
      <c r="N15" s="220"/>
      <c r="O15" s="220"/>
      <c r="P15" s="220"/>
      <c r="Q15" s="220"/>
      <c r="R15" s="221"/>
      <c r="S15" s="221"/>
      <c r="T15" s="221"/>
      <c r="U15" s="221"/>
      <c r="V15" s="221"/>
      <c r="W15" s="221"/>
      <c r="X15" s="221"/>
      <c r="Y15" s="221"/>
      <c r="Z15" s="210"/>
      <c r="AA15" s="210"/>
      <c r="AB15" s="210"/>
      <c r="AC15" s="210"/>
      <c r="AD15" s="210"/>
      <c r="AE15" s="210"/>
      <c r="AF15" s="210"/>
      <c r="AG15" s="210" t="s">
        <v>286</v>
      </c>
      <c r="AH15" s="210"/>
      <c r="AI15" s="210"/>
      <c r="AJ15" s="210"/>
      <c r="AK15" s="210"/>
      <c r="AL15" s="210"/>
      <c r="AM15" s="210"/>
      <c r="AN15" s="210"/>
      <c r="AO15" s="210"/>
      <c r="AP15" s="210"/>
      <c r="AQ15" s="210"/>
      <c r="AR15" s="210"/>
      <c r="AS15" s="210"/>
      <c r="AT15" s="210"/>
      <c r="AU15" s="210"/>
      <c r="AV15" s="210"/>
      <c r="AW15" s="210"/>
      <c r="AX15" s="210"/>
      <c r="AY15" s="210"/>
      <c r="AZ15" s="210"/>
      <c r="BA15" s="248" t="str">
        <f>C15</f>
        <v>Včetně bourání geotextilií, výplně otvorů tvárnic, drenáží, trubek a dilatačních prvků apod. zabudovaných v bouraných konstrukcích.</v>
      </c>
      <c r="BB15" s="210"/>
      <c r="BC15" s="210"/>
      <c r="BD15" s="210"/>
      <c r="BE15" s="210"/>
      <c r="BF15" s="210"/>
      <c r="BG15" s="210"/>
      <c r="BH15" s="210"/>
    </row>
    <row r="16" spans="1:60" outlineLevel="2" x14ac:dyDescent="0.2">
      <c r="A16" s="217"/>
      <c r="B16" s="218"/>
      <c r="C16" s="256" t="s">
        <v>287</v>
      </c>
      <c r="D16" s="223"/>
      <c r="E16" s="224">
        <v>0.45</v>
      </c>
      <c r="F16" s="221"/>
      <c r="G16" s="221"/>
      <c r="H16" s="221"/>
      <c r="I16" s="221"/>
      <c r="J16" s="221"/>
      <c r="K16" s="221"/>
      <c r="L16" s="221"/>
      <c r="M16" s="221"/>
      <c r="N16" s="220"/>
      <c r="O16" s="220"/>
      <c r="P16" s="220"/>
      <c r="Q16" s="220"/>
      <c r="R16" s="221"/>
      <c r="S16" s="221"/>
      <c r="T16" s="221"/>
      <c r="U16" s="221"/>
      <c r="V16" s="221"/>
      <c r="W16" s="221"/>
      <c r="X16" s="221"/>
      <c r="Y16" s="221"/>
      <c r="Z16" s="210"/>
      <c r="AA16" s="210"/>
      <c r="AB16" s="210"/>
      <c r="AC16" s="210"/>
      <c r="AD16" s="210"/>
      <c r="AE16" s="210"/>
      <c r="AF16" s="210"/>
      <c r="AG16" s="210" t="s">
        <v>288</v>
      </c>
      <c r="AH16" s="210">
        <v>0</v>
      </c>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33">
        <v>4</v>
      </c>
      <c r="B17" s="234" t="s">
        <v>289</v>
      </c>
      <c r="C17" s="252" t="s">
        <v>290</v>
      </c>
      <c r="D17" s="235" t="s">
        <v>282</v>
      </c>
      <c r="E17" s="236">
        <v>0.85799999999999998</v>
      </c>
      <c r="F17" s="237"/>
      <c r="G17" s="238">
        <f>ROUND(E17*F17,2)</f>
        <v>0</v>
      </c>
      <c r="H17" s="237"/>
      <c r="I17" s="238">
        <f>ROUND(E17*H17,2)</f>
        <v>0</v>
      </c>
      <c r="J17" s="237"/>
      <c r="K17" s="238">
        <f>ROUND(E17*J17,2)</f>
        <v>0</v>
      </c>
      <c r="L17" s="238">
        <v>21</v>
      </c>
      <c r="M17" s="238">
        <f>G17*(1+L17/100)</f>
        <v>0</v>
      </c>
      <c r="N17" s="236">
        <v>0</v>
      </c>
      <c r="O17" s="236">
        <f>ROUND(E17*N17,2)</f>
        <v>0</v>
      </c>
      <c r="P17" s="236">
        <v>2</v>
      </c>
      <c r="Q17" s="236">
        <f>ROUND(E17*P17,2)</f>
        <v>1.72</v>
      </c>
      <c r="R17" s="238" t="s">
        <v>291</v>
      </c>
      <c r="S17" s="238" t="s">
        <v>271</v>
      </c>
      <c r="T17" s="239" t="s">
        <v>272</v>
      </c>
      <c r="U17" s="221">
        <v>6.4359999999999999</v>
      </c>
      <c r="V17" s="221">
        <f>ROUND(E17*U17,2)</f>
        <v>5.52</v>
      </c>
      <c r="W17" s="221"/>
      <c r="X17" s="221" t="s">
        <v>273</v>
      </c>
      <c r="Y17" s="221" t="s">
        <v>274</v>
      </c>
      <c r="Z17" s="210"/>
      <c r="AA17" s="210"/>
      <c r="AB17" s="210"/>
      <c r="AC17" s="210"/>
      <c r="AD17" s="210"/>
      <c r="AE17" s="210"/>
      <c r="AF17" s="210"/>
      <c r="AG17" s="210" t="s">
        <v>275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2" x14ac:dyDescent="0.2">
      <c r="A18" s="217"/>
      <c r="B18" s="218"/>
      <c r="C18" s="253" t="s">
        <v>292</v>
      </c>
      <c r="D18" s="240"/>
      <c r="E18" s="240"/>
      <c r="F18" s="240"/>
      <c r="G18" s="240"/>
      <c r="H18" s="221"/>
      <c r="I18" s="221"/>
      <c r="J18" s="221"/>
      <c r="K18" s="221"/>
      <c r="L18" s="221"/>
      <c r="M18" s="221"/>
      <c r="N18" s="220"/>
      <c r="O18" s="220"/>
      <c r="P18" s="220"/>
      <c r="Q18" s="220"/>
      <c r="R18" s="221"/>
      <c r="S18" s="221"/>
      <c r="T18" s="221"/>
      <c r="U18" s="221"/>
      <c r="V18" s="221"/>
      <c r="W18" s="221"/>
      <c r="X18" s="221"/>
      <c r="Y18" s="221"/>
      <c r="Z18" s="210"/>
      <c r="AA18" s="210"/>
      <c r="AB18" s="210"/>
      <c r="AC18" s="210"/>
      <c r="AD18" s="210"/>
      <c r="AE18" s="210"/>
      <c r="AF18" s="210"/>
      <c r="AG18" s="210" t="s">
        <v>277</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2" x14ac:dyDescent="0.2">
      <c r="A19" s="217"/>
      <c r="B19" s="218"/>
      <c r="C19" s="256" t="s">
        <v>293</v>
      </c>
      <c r="D19" s="223"/>
      <c r="E19" s="224">
        <v>0.85799999999999998</v>
      </c>
      <c r="F19" s="221"/>
      <c r="G19" s="221"/>
      <c r="H19" s="221"/>
      <c r="I19" s="221"/>
      <c r="J19" s="221"/>
      <c r="K19" s="221"/>
      <c r="L19" s="221"/>
      <c r="M19" s="221"/>
      <c r="N19" s="220"/>
      <c r="O19" s="220"/>
      <c r="P19" s="220"/>
      <c r="Q19" s="220"/>
      <c r="R19" s="221"/>
      <c r="S19" s="221"/>
      <c r="T19" s="221"/>
      <c r="U19" s="221"/>
      <c r="V19" s="221"/>
      <c r="W19" s="221"/>
      <c r="X19" s="221"/>
      <c r="Y19" s="221"/>
      <c r="Z19" s="210"/>
      <c r="AA19" s="210"/>
      <c r="AB19" s="210"/>
      <c r="AC19" s="210"/>
      <c r="AD19" s="210"/>
      <c r="AE19" s="210"/>
      <c r="AF19" s="210"/>
      <c r="AG19" s="210" t="s">
        <v>288</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33">
        <v>5</v>
      </c>
      <c r="B20" s="234" t="s">
        <v>289</v>
      </c>
      <c r="C20" s="252" t="s">
        <v>290</v>
      </c>
      <c r="D20" s="235" t="s">
        <v>282</v>
      </c>
      <c r="E20" s="236">
        <v>0.45</v>
      </c>
      <c r="F20" s="237"/>
      <c r="G20" s="238">
        <f>ROUND(E20*F20,2)</f>
        <v>0</v>
      </c>
      <c r="H20" s="237"/>
      <c r="I20" s="238">
        <f>ROUND(E20*H20,2)</f>
        <v>0</v>
      </c>
      <c r="J20" s="237"/>
      <c r="K20" s="238">
        <f>ROUND(E20*J20,2)</f>
        <v>0</v>
      </c>
      <c r="L20" s="238">
        <v>21</v>
      </c>
      <c r="M20" s="238">
        <f>G20*(1+L20/100)</f>
        <v>0</v>
      </c>
      <c r="N20" s="236">
        <v>0</v>
      </c>
      <c r="O20" s="236">
        <f>ROUND(E20*N20,2)</f>
        <v>0</v>
      </c>
      <c r="P20" s="236">
        <v>2</v>
      </c>
      <c r="Q20" s="236">
        <f>ROUND(E20*P20,2)</f>
        <v>0.9</v>
      </c>
      <c r="R20" s="238" t="s">
        <v>291</v>
      </c>
      <c r="S20" s="238" t="s">
        <v>271</v>
      </c>
      <c r="T20" s="239" t="s">
        <v>272</v>
      </c>
      <c r="U20" s="221">
        <v>6.4359999999999999</v>
      </c>
      <c r="V20" s="221">
        <f>ROUND(E20*U20,2)</f>
        <v>2.9</v>
      </c>
      <c r="W20" s="221"/>
      <c r="X20" s="221" t="s">
        <v>273</v>
      </c>
      <c r="Y20" s="221" t="s">
        <v>274</v>
      </c>
      <c r="Z20" s="210"/>
      <c r="AA20" s="210"/>
      <c r="AB20" s="210"/>
      <c r="AC20" s="210"/>
      <c r="AD20" s="210"/>
      <c r="AE20" s="210"/>
      <c r="AF20" s="210"/>
      <c r="AG20" s="210" t="s">
        <v>275</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2" x14ac:dyDescent="0.2">
      <c r="A21" s="217"/>
      <c r="B21" s="218"/>
      <c r="C21" s="253" t="s">
        <v>292</v>
      </c>
      <c r="D21" s="240"/>
      <c r="E21" s="240"/>
      <c r="F21" s="240"/>
      <c r="G21" s="240"/>
      <c r="H21" s="221"/>
      <c r="I21" s="221"/>
      <c r="J21" s="221"/>
      <c r="K21" s="221"/>
      <c r="L21" s="221"/>
      <c r="M21" s="221"/>
      <c r="N21" s="220"/>
      <c r="O21" s="220"/>
      <c r="P21" s="220"/>
      <c r="Q21" s="220"/>
      <c r="R21" s="221"/>
      <c r="S21" s="221"/>
      <c r="T21" s="221"/>
      <c r="U21" s="221"/>
      <c r="V21" s="221"/>
      <c r="W21" s="221"/>
      <c r="X21" s="221"/>
      <c r="Y21" s="221"/>
      <c r="Z21" s="210"/>
      <c r="AA21" s="210"/>
      <c r="AB21" s="210"/>
      <c r="AC21" s="210"/>
      <c r="AD21" s="210"/>
      <c r="AE21" s="210"/>
      <c r="AF21" s="210"/>
      <c r="AG21" s="210" t="s">
        <v>277</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6" t="s">
        <v>294</v>
      </c>
      <c r="D22" s="223"/>
      <c r="E22" s="224">
        <v>0.45</v>
      </c>
      <c r="F22" s="221"/>
      <c r="G22" s="221"/>
      <c r="H22" s="221"/>
      <c r="I22" s="221"/>
      <c r="J22" s="221"/>
      <c r="K22" s="221"/>
      <c r="L22" s="221"/>
      <c r="M22" s="221"/>
      <c r="N22" s="220"/>
      <c r="O22" s="220"/>
      <c r="P22" s="220"/>
      <c r="Q22" s="220"/>
      <c r="R22" s="221"/>
      <c r="S22" s="221"/>
      <c r="T22" s="221"/>
      <c r="U22" s="221"/>
      <c r="V22" s="221"/>
      <c r="W22" s="221"/>
      <c r="X22" s="221"/>
      <c r="Y22" s="221"/>
      <c r="Z22" s="210"/>
      <c r="AA22" s="210"/>
      <c r="AB22" s="210"/>
      <c r="AC22" s="210"/>
      <c r="AD22" s="210"/>
      <c r="AE22" s="210"/>
      <c r="AF22" s="210"/>
      <c r="AG22" s="210" t="s">
        <v>288</v>
      </c>
      <c r="AH22" s="210">
        <v>0</v>
      </c>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33">
        <v>6</v>
      </c>
      <c r="B23" s="234" t="s">
        <v>295</v>
      </c>
      <c r="C23" s="252" t="s">
        <v>296</v>
      </c>
      <c r="D23" s="235" t="s">
        <v>269</v>
      </c>
      <c r="E23" s="236">
        <v>36.793999999999997</v>
      </c>
      <c r="F23" s="237"/>
      <c r="G23" s="238">
        <f>ROUND(E23*F23,2)</f>
        <v>0</v>
      </c>
      <c r="H23" s="237"/>
      <c r="I23" s="238">
        <f>ROUND(E23*H23,2)</f>
        <v>0</v>
      </c>
      <c r="J23" s="237"/>
      <c r="K23" s="238">
        <f>ROUND(E23*J23,2)</f>
        <v>0</v>
      </c>
      <c r="L23" s="238">
        <v>21</v>
      </c>
      <c r="M23" s="238">
        <f>G23*(1+L23/100)</f>
        <v>0</v>
      </c>
      <c r="N23" s="236">
        <v>6.7000000000000002E-4</v>
      </c>
      <c r="O23" s="236">
        <f>ROUND(E23*N23,2)</f>
        <v>0.02</v>
      </c>
      <c r="P23" s="236">
        <v>0.184</v>
      </c>
      <c r="Q23" s="236">
        <f>ROUND(E23*P23,2)</f>
        <v>6.77</v>
      </c>
      <c r="R23" s="238" t="s">
        <v>291</v>
      </c>
      <c r="S23" s="238" t="s">
        <v>271</v>
      </c>
      <c r="T23" s="239" t="s">
        <v>272</v>
      </c>
      <c r="U23" s="221">
        <v>0.22700000000000001</v>
      </c>
      <c r="V23" s="221">
        <f>ROUND(E23*U23,2)</f>
        <v>8.35</v>
      </c>
      <c r="W23" s="221"/>
      <c r="X23" s="221" t="s">
        <v>273</v>
      </c>
      <c r="Y23" s="221" t="s">
        <v>274</v>
      </c>
      <c r="Z23" s="210"/>
      <c r="AA23" s="210"/>
      <c r="AB23" s="210"/>
      <c r="AC23" s="210"/>
      <c r="AD23" s="210"/>
      <c r="AE23" s="210"/>
      <c r="AF23" s="210"/>
      <c r="AG23" s="210" t="s">
        <v>275</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22.5" outlineLevel="2" x14ac:dyDescent="0.2">
      <c r="A24" s="217"/>
      <c r="B24" s="218"/>
      <c r="C24" s="253" t="s">
        <v>297</v>
      </c>
      <c r="D24" s="240"/>
      <c r="E24" s="240"/>
      <c r="F24" s="240"/>
      <c r="G24" s="240"/>
      <c r="H24" s="221"/>
      <c r="I24" s="221"/>
      <c r="J24" s="221"/>
      <c r="K24" s="221"/>
      <c r="L24" s="221"/>
      <c r="M24" s="221"/>
      <c r="N24" s="220"/>
      <c r="O24" s="220"/>
      <c r="P24" s="220"/>
      <c r="Q24" s="220"/>
      <c r="R24" s="221"/>
      <c r="S24" s="221"/>
      <c r="T24" s="221"/>
      <c r="U24" s="221"/>
      <c r="V24" s="221"/>
      <c r="W24" s="221"/>
      <c r="X24" s="221"/>
      <c r="Y24" s="221"/>
      <c r="Z24" s="210"/>
      <c r="AA24" s="210"/>
      <c r="AB24" s="210"/>
      <c r="AC24" s="210"/>
      <c r="AD24" s="210"/>
      <c r="AE24" s="210"/>
      <c r="AF24" s="210"/>
      <c r="AG24" s="210" t="s">
        <v>277</v>
      </c>
      <c r="AH24" s="210"/>
      <c r="AI24" s="210"/>
      <c r="AJ24" s="210"/>
      <c r="AK24" s="210"/>
      <c r="AL24" s="210"/>
      <c r="AM24" s="210"/>
      <c r="AN24" s="210"/>
      <c r="AO24" s="210"/>
      <c r="AP24" s="210"/>
      <c r="AQ24" s="210"/>
      <c r="AR24" s="210"/>
      <c r="AS24" s="210"/>
      <c r="AT24" s="210"/>
      <c r="AU24" s="210"/>
      <c r="AV24" s="210"/>
      <c r="AW24" s="210"/>
      <c r="AX24" s="210"/>
      <c r="AY24" s="210"/>
      <c r="AZ24" s="210"/>
      <c r="BA24" s="248" t="str">
        <f>C24</f>
        <v>nebo vybourání otvorů průřezové plochy přes 4 m2 v příčkách, včetně pomocného lešení o výšce podlahy do 1900 mm a pro zatížení do 1,5 kPa  (150 kg/m2),</v>
      </c>
      <c r="BB24" s="210"/>
      <c r="BC24" s="210"/>
      <c r="BD24" s="210"/>
      <c r="BE24" s="210"/>
      <c r="BF24" s="210"/>
      <c r="BG24" s="210"/>
      <c r="BH24" s="210"/>
    </row>
    <row r="25" spans="1:60" outlineLevel="2" x14ac:dyDescent="0.2">
      <c r="A25" s="217"/>
      <c r="B25" s="218"/>
      <c r="C25" s="256" t="s">
        <v>298</v>
      </c>
      <c r="D25" s="223"/>
      <c r="E25" s="224">
        <v>6.2960000000000003</v>
      </c>
      <c r="F25" s="221"/>
      <c r="G25" s="221"/>
      <c r="H25" s="221"/>
      <c r="I25" s="221"/>
      <c r="J25" s="221"/>
      <c r="K25" s="221"/>
      <c r="L25" s="221"/>
      <c r="M25" s="221"/>
      <c r="N25" s="220"/>
      <c r="O25" s="220"/>
      <c r="P25" s="220"/>
      <c r="Q25" s="220"/>
      <c r="R25" s="221"/>
      <c r="S25" s="221"/>
      <c r="T25" s="221"/>
      <c r="U25" s="221"/>
      <c r="V25" s="221"/>
      <c r="W25" s="221"/>
      <c r="X25" s="221"/>
      <c r="Y25" s="221"/>
      <c r="Z25" s="210"/>
      <c r="AA25" s="210"/>
      <c r="AB25" s="210"/>
      <c r="AC25" s="210"/>
      <c r="AD25" s="210"/>
      <c r="AE25" s="210"/>
      <c r="AF25" s="210"/>
      <c r="AG25" s="210" t="s">
        <v>288</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3" x14ac:dyDescent="0.2">
      <c r="A26" s="217"/>
      <c r="B26" s="218"/>
      <c r="C26" s="256" t="s">
        <v>299</v>
      </c>
      <c r="D26" s="223"/>
      <c r="E26" s="224">
        <v>1.3160000000000001</v>
      </c>
      <c r="F26" s="221"/>
      <c r="G26" s="221"/>
      <c r="H26" s="221"/>
      <c r="I26" s="221"/>
      <c r="J26" s="221"/>
      <c r="K26" s="221"/>
      <c r="L26" s="221"/>
      <c r="M26" s="221"/>
      <c r="N26" s="220"/>
      <c r="O26" s="220"/>
      <c r="P26" s="220"/>
      <c r="Q26" s="220"/>
      <c r="R26" s="221"/>
      <c r="S26" s="221"/>
      <c r="T26" s="221"/>
      <c r="U26" s="221"/>
      <c r="V26" s="221"/>
      <c r="W26" s="221"/>
      <c r="X26" s="221"/>
      <c r="Y26" s="221"/>
      <c r="Z26" s="210"/>
      <c r="AA26" s="210"/>
      <c r="AB26" s="210"/>
      <c r="AC26" s="210"/>
      <c r="AD26" s="210"/>
      <c r="AE26" s="210"/>
      <c r="AF26" s="210"/>
      <c r="AG26" s="210" t="s">
        <v>288</v>
      </c>
      <c r="AH26" s="210">
        <v>0</v>
      </c>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3" x14ac:dyDescent="0.2">
      <c r="A27" s="217"/>
      <c r="B27" s="218"/>
      <c r="C27" s="256" t="s">
        <v>300</v>
      </c>
      <c r="D27" s="223"/>
      <c r="E27" s="224">
        <v>5.1559999999999997</v>
      </c>
      <c r="F27" s="221"/>
      <c r="G27" s="221"/>
      <c r="H27" s="221"/>
      <c r="I27" s="221"/>
      <c r="J27" s="221"/>
      <c r="K27" s="221"/>
      <c r="L27" s="221"/>
      <c r="M27" s="221"/>
      <c r="N27" s="220"/>
      <c r="O27" s="220"/>
      <c r="P27" s="220"/>
      <c r="Q27" s="220"/>
      <c r="R27" s="221"/>
      <c r="S27" s="221"/>
      <c r="T27" s="221"/>
      <c r="U27" s="221"/>
      <c r="V27" s="221"/>
      <c r="W27" s="221"/>
      <c r="X27" s="221"/>
      <c r="Y27" s="221"/>
      <c r="Z27" s="210"/>
      <c r="AA27" s="210"/>
      <c r="AB27" s="210"/>
      <c r="AC27" s="210"/>
      <c r="AD27" s="210"/>
      <c r="AE27" s="210"/>
      <c r="AF27" s="210"/>
      <c r="AG27" s="210" t="s">
        <v>288</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6" t="s">
        <v>301</v>
      </c>
      <c r="D28" s="223"/>
      <c r="E28" s="224">
        <v>1.2</v>
      </c>
      <c r="F28" s="221"/>
      <c r="G28" s="221"/>
      <c r="H28" s="221"/>
      <c r="I28" s="221"/>
      <c r="J28" s="221"/>
      <c r="K28" s="221"/>
      <c r="L28" s="221"/>
      <c r="M28" s="221"/>
      <c r="N28" s="220"/>
      <c r="O28" s="220"/>
      <c r="P28" s="220"/>
      <c r="Q28" s="220"/>
      <c r="R28" s="221"/>
      <c r="S28" s="221"/>
      <c r="T28" s="221"/>
      <c r="U28" s="221"/>
      <c r="V28" s="221"/>
      <c r="W28" s="221"/>
      <c r="X28" s="221"/>
      <c r="Y28" s="221"/>
      <c r="Z28" s="210"/>
      <c r="AA28" s="210"/>
      <c r="AB28" s="210"/>
      <c r="AC28" s="210"/>
      <c r="AD28" s="210"/>
      <c r="AE28" s="210"/>
      <c r="AF28" s="210"/>
      <c r="AG28" s="210" t="s">
        <v>288</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6" t="s">
        <v>302</v>
      </c>
      <c r="D29" s="223"/>
      <c r="E29" s="224">
        <v>3.54</v>
      </c>
      <c r="F29" s="221"/>
      <c r="G29" s="221"/>
      <c r="H29" s="221"/>
      <c r="I29" s="221"/>
      <c r="J29" s="221"/>
      <c r="K29" s="221"/>
      <c r="L29" s="221"/>
      <c r="M29" s="221"/>
      <c r="N29" s="220"/>
      <c r="O29" s="220"/>
      <c r="P29" s="220"/>
      <c r="Q29" s="220"/>
      <c r="R29" s="221"/>
      <c r="S29" s="221"/>
      <c r="T29" s="221"/>
      <c r="U29" s="221"/>
      <c r="V29" s="221"/>
      <c r="W29" s="221"/>
      <c r="X29" s="221"/>
      <c r="Y29" s="221"/>
      <c r="Z29" s="210"/>
      <c r="AA29" s="210"/>
      <c r="AB29" s="210"/>
      <c r="AC29" s="210"/>
      <c r="AD29" s="210"/>
      <c r="AE29" s="210"/>
      <c r="AF29" s="210"/>
      <c r="AG29" s="210" t="s">
        <v>288</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3" x14ac:dyDescent="0.2">
      <c r="A30" s="217"/>
      <c r="B30" s="218"/>
      <c r="C30" s="256" t="s">
        <v>303</v>
      </c>
      <c r="D30" s="223"/>
      <c r="E30" s="224">
        <v>5.46</v>
      </c>
      <c r="F30" s="221"/>
      <c r="G30" s="221"/>
      <c r="H30" s="221"/>
      <c r="I30" s="221"/>
      <c r="J30" s="221"/>
      <c r="K30" s="221"/>
      <c r="L30" s="221"/>
      <c r="M30" s="221"/>
      <c r="N30" s="220"/>
      <c r="O30" s="220"/>
      <c r="P30" s="220"/>
      <c r="Q30" s="220"/>
      <c r="R30" s="221"/>
      <c r="S30" s="221"/>
      <c r="T30" s="221"/>
      <c r="U30" s="221"/>
      <c r="V30" s="221"/>
      <c r="W30" s="221"/>
      <c r="X30" s="221"/>
      <c r="Y30" s="221"/>
      <c r="Z30" s="210"/>
      <c r="AA30" s="210"/>
      <c r="AB30" s="210"/>
      <c r="AC30" s="210"/>
      <c r="AD30" s="210"/>
      <c r="AE30" s="210"/>
      <c r="AF30" s="210"/>
      <c r="AG30" s="210" t="s">
        <v>288</v>
      </c>
      <c r="AH30" s="210">
        <v>0</v>
      </c>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3" x14ac:dyDescent="0.2">
      <c r="A31" s="217"/>
      <c r="B31" s="218"/>
      <c r="C31" s="256" t="s">
        <v>304</v>
      </c>
      <c r="D31" s="223"/>
      <c r="E31" s="224">
        <v>10.286</v>
      </c>
      <c r="F31" s="221"/>
      <c r="G31" s="221"/>
      <c r="H31" s="221"/>
      <c r="I31" s="221"/>
      <c r="J31" s="221"/>
      <c r="K31" s="221"/>
      <c r="L31" s="221"/>
      <c r="M31" s="221"/>
      <c r="N31" s="220"/>
      <c r="O31" s="220"/>
      <c r="P31" s="220"/>
      <c r="Q31" s="220"/>
      <c r="R31" s="221"/>
      <c r="S31" s="221"/>
      <c r="T31" s="221"/>
      <c r="U31" s="221"/>
      <c r="V31" s="221"/>
      <c r="W31" s="221"/>
      <c r="X31" s="221"/>
      <c r="Y31" s="221"/>
      <c r="Z31" s="210"/>
      <c r="AA31" s="210"/>
      <c r="AB31" s="210"/>
      <c r="AC31" s="210"/>
      <c r="AD31" s="210"/>
      <c r="AE31" s="210"/>
      <c r="AF31" s="210"/>
      <c r="AG31" s="210" t="s">
        <v>288</v>
      </c>
      <c r="AH31" s="210">
        <v>0</v>
      </c>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6" t="s">
        <v>305</v>
      </c>
      <c r="D32" s="223"/>
      <c r="E32" s="224">
        <v>3.54</v>
      </c>
      <c r="F32" s="221"/>
      <c r="G32" s="221"/>
      <c r="H32" s="221"/>
      <c r="I32" s="221"/>
      <c r="J32" s="221"/>
      <c r="K32" s="221"/>
      <c r="L32" s="221"/>
      <c r="M32" s="221"/>
      <c r="N32" s="220"/>
      <c r="O32" s="220"/>
      <c r="P32" s="220"/>
      <c r="Q32" s="220"/>
      <c r="R32" s="221"/>
      <c r="S32" s="221"/>
      <c r="T32" s="221"/>
      <c r="U32" s="221"/>
      <c r="V32" s="221"/>
      <c r="W32" s="221"/>
      <c r="X32" s="221"/>
      <c r="Y32" s="221"/>
      <c r="Z32" s="210"/>
      <c r="AA32" s="210"/>
      <c r="AB32" s="210"/>
      <c r="AC32" s="210"/>
      <c r="AD32" s="210"/>
      <c r="AE32" s="210"/>
      <c r="AF32" s="210"/>
      <c r="AG32" s="210" t="s">
        <v>288</v>
      </c>
      <c r="AH32" s="210">
        <v>0</v>
      </c>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33">
        <v>7</v>
      </c>
      <c r="B33" s="234" t="s">
        <v>306</v>
      </c>
      <c r="C33" s="252" t="s">
        <v>307</v>
      </c>
      <c r="D33" s="235" t="s">
        <v>269</v>
      </c>
      <c r="E33" s="236">
        <v>53.076999999999998</v>
      </c>
      <c r="F33" s="237"/>
      <c r="G33" s="238">
        <f>ROUND(E33*F33,2)</f>
        <v>0</v>
      </c>
      <c r="H33" s="237"/>
      <c r="I33" s="238">
        <f>ROUND(E33*H33,2)</f>
        <v>0</v>
      </c>
      <c r="J33" s="237"/>
      <c r="K33" s="238">
        <f>ROUND(E33*J33,2)</f>
        <v>0</v>
      </c>
      <c r="L33" s="238">
        <v>21</v>
      </c>
      <c r="M33" s="238">
        <f>G33*(1+L33/100)</f>
        <v>0</v>
      </c>
      <c r="N33" s="236">
        <v>6.7000000000000002E-4</v>
      </c>
      <c r="O33" s="236">
        <f>ROUND(E33*N33,2)</f>
        <v>0.04</v>
      </c>
      <c r="P33" s="236">
        <v>0.31900000000000001</v>
      </c>
      <c r="Q33" s="236">
        <f>ROUND(E33*P33,2)</f>
        <v>16.93</v>
      </c>
      <c r="R33" s="238" t="s">
        <v>291</v>
      </c>
      <c r="S33" s="238" t="s">
        <v>271</v>
      </c>
      <c r="T33" s="239" t="s">
        <v>272</v>
      </c>
      <c r="U33" s="221">
        <v>0.317</v>
      </c>
      <c r="V33" s="221">
        <f>ROUND(E33*U33,2)</f>
        <v>16.829999999999998</v>
      </c>
      <c r="W33" s="221"/>
      <c r="X33" s="221" t="s">
        <v>273</v>
      </c>
      <c r="Y33" s="221" t="s">
        <v>274</v>
      </c>
      <c r="Z33" s="210"/>
      <c r="AA33" s="210"/>
      <c r="AB33" s="210"/>
      <c r="AC33" s="210"/>
      <c r="AD33" s="210"/>
      <c r="AE33" s="210"/>
      <c r="AF33" s="210"/>
      <c r="AG33" s="210" t="s">
        <v>275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2" x14ac:dyDescent="0.2">
      <c r="A34" s="217"/>
      <c r="B34" s="218"/>
      <c r="C34" s="253" t="s">
        <v>297</v>
      </c>
      <c r="D34" s="240"/>
      <c r="E34" s="240"/>
      <c r="F34" s="240"/>
      <c r="G34" s="240"/>
      <c r="H34" s="221"/>
      <c r="I34" s="221"/>
      <c r="J34" s="221"/>
      <c r="K34" s="221"/>
      <c r="L34" s="221"/>
      <c r="M34" s="221"/>
      <c r="N34" s="220"/>
      <c r="O34" s="220"/>
      <c r="P34" s="220"/>
      <c r="Q34" s="220"/>
      <c r="R34" s="221"/>
      <c r="S34" s="221"/>
      <c r="T34" s="221"/>
      <c r="U34" s="221"/>
      <c r="V34" s="221"/>
      <c r="W34" s="221"/>
      <c r="X34" s="221"/>
      <c r="Y34" s="221"/>
      <c r="Z34" s="210"/>
      <c r="AA34" s="210"/>
      <c r="AB34" s="210"/>
      <c r="AC34" s="210"/>
      <c r="AD34" s="210"/>
      <c r="AE34" s="210"/>
      <c r="AF34" s="210"/>
      <c r="AG34" s="210" t="s">
        <v>277</v>
      </c>
      <c r="AH34" s="210"/>
      <c r="AI34" s="210"/>
      <c r="AJ34" s="210"/>
      <c r="AK34" s="210"/>
      <c r="AL34" s="210"/>
      <c r="AM34" s="210"/>
      <c r="AN34" s="210"/>
      <c r="AO34" s="210"/>
      <c r="AP34" s="210"/>
      <c r="AQ34" s="210"/>
      <c r="AR34" s="210"/>
      <c r="AS34" s="210"/>
      <c r="AT34" s="210"/>
      <c r="AU34" s="210"/>
      <c r="AV34" s="210"/>
      <c r="AW34" s="210"/>
      <c r="AX34" s="210"/>
      <c r="AY34" s="210"/>
      <c r="AZ34" s="210"/>
      <c r="BA34" s="248" t="str">
        <f>C34</f>
        <v>nebo vybourání otvorů průřezové plochy přes 4 m2 v příčkách, včetně pomocného lešení o výšce podlahy do 1900 mm a pro zatížení do 1,5 kPa  (150 kg/m2),</v>
      </c>
      <c r="BB34" s="210"/>
      <c r="BC34" s="210"/>
      <c r="BD34" s="210"/>
      <c r="BE34" s="210"/>
      <c r="BF34" s="210"/>
      <c r="BG34" s="210"/>
      <c r="BH34" s="210"/>
    </row>
    <row r="35" spans="1:60" outlineLevel="2" x14ac:dyDescent="0.2">
      <c r="A35" s="217"/>
      <c r="B35" s="218"/>
      <c r="C35" s="256" t="s">
        <v>308</v>
      </c>
      <c r="D35" s="223"/>
      <c r="E35" s="224">
        <v>11.364000000000001</v>
      </c>
      <c r="F35" s="221"/>
      <c r="G35" s="221"/>
      <c r="H35" s="221"/>
      <c r="I35" s="221"/>
      <c r="J35" s="221"/>
      <c r="K35" s="221"/>
      <c r="L35" s="221"/>
      <c r="M35" s="221"/>
      <c r="N35" s="220"/>
      <c r="O35" s="220"/>
      <c r="P35" s="220"/>
      <c r="Q35" s="220"/>
      <c r="R35" s="221"/>
      <c r="S35" s="221"/>
      <c r="T35" s="221"/>
      <c r="U35" s="221"/>
      <c r="V35" s="221"/>
      <c r="W35" s="221"/>
      <c r="X35" s="221"/>
      <c r="Y35" s="221"/>
      <c r="Z35" s="210"/>
      <c r="AA35" s="210"/>
      <c r="AB35" s="210"/>
      <c r="AC35" s="210"/>
      <c r="AD35" s="210"/>
      <c r="AE35" s="210"/>
      <c r="AF35" s="210"/>
      <c r="AG35" s="210" t="s">
        <v>288</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3" x14ac:dyDescent="0.2">
      <c r="A36" s="217"/>
      <c r="B36" s="218"/>
      <c r="C36" s="256" t="s">
        <v>309</v>
      </c>
      <c r="D36" s="223"/>
      <c r="E36" s="224">
        <v>10.541</v>
      </c>
      <c r="F36" s="221"/>
      <c r="G36" s="221"/>
      <c r="H36" s="221"/>
      <c r="I36" s="221"/>
      <c r="J36" s="221"/>
      <c r="K36" s="221"/>
      <c r="L36" s="221"/>
      <c r="M36" s="221"/>
      <c r="N36" s="220"/>
      <c r="O36" s="220"/>
      <c r="P36" s="220"/>
      <c r="Q36" s="220"/>
      <c r="R36" s="221"/>
      <c r="S36" s="221"/>
      <c r="T36" s="221"/>
      <c r="U36" s="221"/>
      <c r="V36" s="221"/>
      <c r="W36" s="221"/>
      <c r="X36" s="221"/>
      <c r="Y36" s="221"/>
      <c r="Z36" s="210"/>
      <c r="AA36" s="210"/>
      <c r="AB36" s="210"/>
      <c r="AC36" s="210"/>
      <c r="AD36" s="210"/>
      <c r="AE36" s="210"/>
      <c r="AF36" s="210"/>
      <c r="AG36" s="210" t="s">
        <v>288</v>
      </c>
      <c r="AH36" s="210">
        <v>0</v>
      </c>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3" x14ac:dyDescent="0.2">
      <c r="A37" s="217"/>
      <c r="B37" s="218"/>
      <c r="C37" s="256" t="s">
        <v>310</v>
      </c>
      <c r="D37" s="223"/>
      <c r="E37" s="224">
        <v>15.98</v>
      </c>
      <c r="F37" s="221"/>
      <c r="G37" s="221"/>
      <c r="H37" s="221"/>
      <c r="I37" s="221"/>
      <c r="J37" s="221"/>
      <c r="K37" s="221"/>
      <c r="L37" s="221"/>
      <c r="M37" s="221"/>
      <c r="N37" s="220"/>
      <c r="O37" s="220"/>
      <c r="P37" s="220"/>
      <c r="Q37" s="220"/>
      <c r="R37" s="221"/>
      <c r="S37" s="221"/>
      <c r="T37" s="221"/>
      <c r="U37" s="221"/>
      <c r="V37" s="221"/>
      <c r="W37" s="221"/>
      <c r="X37" s="221"/>
      <c r="Y37" s="221"/>
      <c r="Z37" s="210"/>
      <c r="AA37" s="210"/>
      <c r="AB37" s="210"/>
      <c r="AC37" s="210"/>
      <c r="AD37" s="210"/>
      <c r="AE37" s="210"/>
      <c r="AF37" s="210"/>
      <c r="AG37" s="210" t="s">
        <v>288</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6" t="s">
        <v>311</v>
      </c>
      <c r="D38" s="223"/>
      <c r="E38" s="224">
        <v>15.192</v>
      </c>
      <c r="F38" s="221"/>
      <c r="G38" s="221"/>
      <c r="H38" s="221"/>
      <c r="I38" s="221"/>
      <c r="J38" s="221"/>
      <c r="K38" s="221"/>
      <c r="L38" s="221"/>
      <c r="M38" s="221"/>
      <c r="N38" s="220"/>
      <c r="O38" s="220"/>
      <c r="P38" s="220"/>
      <c r="Q38" s="220"/>
      <c r="R38" s="221"/>
      <c r="S38" s="221"/>
      <c r="T38" s="221"/>
      <c r="U38" s="221"/>
      <c r="V38" s="221"/>
      <c r="W38" s="221"/>
      <c r="X38" s="221"/>
      <c r="Y38" s="221"/>
      <c r="Z38" s="210"/>
      <c r="AA38" s="210"/>
      <c r="AB38" s="210"/>
      <c r="AC38" s="210"/>
      <c r="AD38" s="210"/>
      <c r="AE38" s="210"/>
      <c r="AF38" s="210"/>
      <c r="AG38" s="210" t="s">
        <v>288</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ht="22.5" outlineLevel="1" x14ac:dyDescent="0.2">
      <c r="A39" s="233">
        <v>8</v>
      </c>
      <c r="B39" s="234" t="s">
        <v>312</v>
      </c>
      <c r="C39" s="252" t="s">
        <v>313</v>
      </c>
      <c r="D39" s="235" t="s">
        <v>282</v>
      </c>
      <c r="E39" s="236">
        <v>5.4142299999999999</v>
      </c>
      <c r="F39" s="237"/>
      <c r="G39" s="238">
        <f>ROUND(E39*F39,2)</f>
        <v>0</v>
      </c>
      <c r="H39" s="237"/>
      <c r="I39" s="238">
        <f>ROUND(E39*H39,2)</f>
        <v>0</v>
      </c>
      <c r="J39" s="237"/>
      <c r="K39" s="238">
        <f>ROUND(E39*J39,2)</f>
        <v>0</v>
      </c>
      <c r="L39" s="238">
        <v>21</v>
      </c>
      <c r="M39" s="238">
        <f>G39*(1+L39/100)</f>
        <v>0</v>
      </c>
      <c r="N39" s="236">
        <v>1.2800000000000001E-3</v>
      </c>
      <c r="O39" s="236">
        <f>ROUND(E39*N39,2)</f>
        <v>0.01</v>
      </c>
      <c r="P39" s="236">
        <v>1.95</v>
      </c>
      <c r="Q39" s="236">
        <f>ROUND(E39*P39,2)</f>
        <v>10.56</v>
      </c>
      <c r="R39" s="238" t="s">
        <v>291</v>
      </c>
      <c r="S39" s="238" t="s">
        <v>271</v>
      </c>
      <c r="T39" s="239" t="s">
        <v>272</v>
      </c>
      <c r="U39" s="221">
        <v>1.7010000000000001</v>
      </c>
      <c r="V39" s="221">
        <f>ROUND(E39*U39,2)</f>
        <v>9.2100000000000009</v>
      </c>
      <c r="W39" s="221"/>
      <c r="X39" s="221" t="s">
        <v>273</v>
      </c>
      <c r="Y39" s="221" t="s">
        <v>274</v>
      </c>
      <c r="Z39" s="210"/>
      <c r="AA39" s="210"/>
      <c r="AB39" s="210"/>
      <c r="AC39" s="210"/>
      <c r="AD39" s="210"/>
      <c r="AE39" s="210"/>
      <c r="AF39" s="210"/>
      <c r="AG39" s="210" t="s">
        <v>275</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3" t="s">
        <v>314</v>
      </c>
      <c r="D40" s="240"/>
      <c r="E40" s="240"/>
      <c r="F40" s="240"/>
      <c r="G40" s="240"/>
      <c r="H40" s="221"/>
      <c r="I40" s="221"/>
      <c r="J40" s="221"/>
      <c r="K40" s="221"/>
      <c r="L40" s="221"/>
      <c r="M40" s="221"/>
      <c r="N40" s="220"/>
      <c r="O40" s="220"/>
      <c r="P40" s="220"/>
      <c r="Q40" s="220"/>
      <c r="R40" s="221"/>
      <c r="S40" s="221"/>
      <c r="T40" s="221"/>
      <c r="U40" s="221"/>
      <c r="V40" s="221"/>
      <c r="W40" s="221"/>
      <c r="X40" s="221"/>
      <c r="Y40" s="221"/>
      <c r="Z40" s="210"/>
      <c r="AA40" s="210"/>
      <c r="AB40" s="210"/>
      <c r="AC40" s="210"/>
      <c r="AD40" s="210"/>
      <c r="AE40" s="210"/>
      <c r="AF40" s="210"/>
      <c r="AG40" s="210" t="s">
        <v>277</v>
      </c>
      <c r="AH40" s="210"/>
      <c r="AI40" s="210"/>
      <c r="AJ40" s="210"/>
      <c r="AK40" s="210"/>
      <c r="AL40" s="210"/>
      <c r="AM40" s="210"/>
      <c r="AN40" s="210"/>
      <c r="AO40" s="210"/>
      <c r="AP40" s="210"/>
      <c r="AQ40" s="210"/>
      <c r="AR40" s="210"/>
      <c r="AS40" s="210"/>
      <c r="AT40" s="210"/>
      <c r="AU40" s="210"/>
      <c r="AV40" s="210"/>
      <c r="AW40" s="210"/>
      <c r="AX40" s="210"/>
      <c r="AY40" s="210"/>
      <c r="AZ40" s="210"/>
      <c r="BA40" s="248" t="str">
        <f>C40</f>
        <v>nebo vybourání otvorů průřezové plochy přes 4 m2 ve zdivu nadzákladovém, včetně pomocného lešení o výšce podlahy do 1900 mm a pro zatížení do 1,5 kPa  (150 kg/m2)</v>
      </c>
      <c r="BB40" s="210"/>
      <c r="BC40" s="210"/>
      <c r="BD40" s="210"/>
      <c r="BE40" s="210"/>
      <c r="BF40" s="210"/>
      <c r="BG40" s="210"/>
      <c r="BH40" s="210"/>
    </row>
    <row r="41" spans="1:60" outlineLevel="2" x14ac:dyDescent="0.2">
      <c r="A41" s="217"/>
      <c r="B41" s="218"/>
      <c r="C41" s="256" t="s">
        <v>315</v>
      </c>
      <c r="D41" s="223"/>
      <c r="E41" s="224">
        <v>0.63629999999999998</v>
      </c>
      <c r="F41" s="221"/>
      <c r="G41" s="221"/>
      <c r="H41" s="221"/>
      <c r="I41" s="221"/>
      <c r="J41" s="221"/>
      <c r="K41" s="221"/>
      <c r="L41" s="221"/>
      <c r="M41" s="221"/>
      <c r="N41" s="220"/>
      <c r="O41" s="220"/>
      <c r="P41" s="220"/>
      <c r="Q41" s="220"/>
      <c r="R41" s="221"/>
      <c r="S41" s="221"/>
      <c r="T41" s="221"/>
      <c r="U41" s="221"/>
      <c r="V41" s="221"/>
      <c r="W41" s="221"/>
      <c r="X41" s="221"/>
      <c r="Y41" s="221"/>
      <c r="Z41" s="210"/>
      <c r="AA41" s="210"/>
      <c r="AB41" s="210"/>
      <c r="AC41" s="210"/>
      <c r="AD41" s="210"/>
      <c r="AE41" s="210"/>
      <c r="AF41" s="210"/>
      <c r="AG41" s="210" t="s">
        <v>288</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3" x14ac:dyDescent="0.2">
      <c r="A42" s="217"/>
      <c r="B42" s="218"/>
      <c r="C42" s="256" t="s">
        <v>316</v>
      </c>
      <c r="D42" s="223"/>
      <c r="E42" s="224">
        <v>0.35727999999999999</v>
      </c>
      <c r="F42" s="221"/>
      <c r="G42" s="221"/>
      <c r="H42" s="221"/>
      <c r="I42" s="221"/>
      <c r="J42" s="221"/>
      <c r="K42" s="221"/>
      <c r="L42" s="221"/>
      <c r="M42" s="221"/>
      <c r="N42" s="220"/>
      <c r="O42" s="220"/>
      <c r="P42" s="220"/>
      <c r="Q42" s="220"/>
      <c r="R42" s="221"/>
      <c r="S42" s="221"/>
      <c r="T42" s="221"/>
      <c r="U42" s="221"/>
      <c r="V42" s="221"/>
      <c r="W42" s="221"/>
      <c r="X42" s="221"/>
      <c r="Y42" s="221"/>
      <c r="Z42" s="210"/>
      <c r="AA42" s="210"/>
      <c r="AB42" s="210"/>
      <c r="AC42" s="210"/>
      <c r="AD42" s="210"/>
      <c r="AE42" s="210"/>
      <c r="AF42" s="210"/>
      <c r="AG42" s="210" t="s">
        <v>288</v>
      </c>
      <c r="AH42" s="210">
        <v>0</v>
      </c>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3" x14ac:dyDescent="0.2">
      <c r="A43" s="217"/>
      <c r="B43" s="218"/>
      <c r="C43" s="256" t="s">
        <v>317</v>
      </c>
      <c r="D43" s="223"/>
      <c r="E43" s="224">
        <v>0.66149999999999998</v>
      </c>
      <c r="F43" s="221"/>
      <c r="G43" s="221"/>
      <c r="H43" s="221"/>
      <c r="I43" s="221"/>
      <c r="J43" s="221"/>
      <c r="K43" s="221"/>
      <c r="L43" s="221"/>
      <c r="M43" s="221"/>
      <c r="N43" s="220"/>
      <c r="O43" s="220"/>
      <c r="P43" s="220"/>
      <c r="Q43" s="220"/>
      <c r="R43" s="221"/>
      <c r="S43" s="221"/>
      <c r="T43" s="221"/>
      <c r="U43" s="221"/>
      <c r="V43" s="221"/>
      <c r="W43" s="221"/>
      <c r="X43" s="221"/>
      <c r="Y43" s="221"/>
      <c r="Z43" s="210"/>
      <c r="AA43" s="210"/>
      <c r="AB43" s="210"/>
      <c r="AC43" s="210"/>
      <c r="AD43" s="210"/>
      <c r="AE43" s="210"/>
      <c r="AF43" s="210"/>
      <c r="AG43" s="210" t="s">
        <v>288</v>
      </c>
      <c r="AH43" s="210">
        <v>0</v>
      </c>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3" x14ac:dyDescent="0.2">
      <c r="A44" s="217"/>
      <c r="B44" s="218"/>
      <c r="C44" s="256" t="s">
        <v>318</v>
      </c>
      <c r="D44" s="223"/>
      <c r="E44" s="224">
        <v>0.77769999999999995</v>
      </c>
      <c r="F44" s="221"/>
      <c r="G44" s="221"/>
      <c r="H44" s="221"/>
      <c r="I44" s="221"/>
      <c r="J44" s="221"/>
      <c r="K44" s="221"/>
      <c r="L44" s="221"/>
      <c r="M44" s="221"/>
      <c r="N44" s="220"/>
      <c r="O44" s="220"/>
      <c r="P44" s="220"/>
      <c r="Q44" s="220"/>
      <c r="R44" s="221"/>
      <c r="S44" s="221"/>
      <c r="T44" s="221"/>
      <c r="U44" s="221"/>
      <c r="V44" s="221"/>
      <c r="W44" s="221"/>
      <c r="X44" s="221"/>
      <c r="Y44" s="221"/>
      <c r="Z44" s="210"/>
      <c r="AA44" s="210"/>
      <c r="AB44" s="210"/>
      <c r="AC44" s="210"/>
      <c r="AD44" s="210"/>
      <c r="AE44" s="210"/>
      <c r="AF44" s="210"/>
      <c r="AG44" s="210" t="s">
        <v>288</v>
      </c>
      <c r="AH44" s="210">
        <v>0</v>
      </c>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6" t="s">
        <v>319</v>
      </c>
      <c r="D45" s="223"/>
      <c r="E45" s="224">
        <v>0.43469999999999998</v>
      </c>
      <c r="F45" s="221"/>
      <c r="G45" s="221"/>
      <c r="H45" s="221"/>
      <c r="I45" s="221"/>
      <c r="J45" s="221"/>
      <c r="K45" s="221"/>
      <c r="L45" s="221"/>
      <c r="M45" s="221"/>
      <c r="N45" s="220"/>
      <c r="O45" s="220"/>
      <c r="P45" s="220"/>
      <c r="Q45" s="220"/>
      <c r="R45" s="221"/>
      <c r="S45" s="221"/>
      <c r="T45" s="221"/>
      <c r="U45" s="221"/>
      <c r="V45" s="221"/>
      <c r="W45" s="221"/>
      <c r="X45" s="221"/>
      <c r="Y45" s="221"/>
      <c r="Z45" s="210"/>
      <c r="AA45" s="210"/>
      <c r="AB45" s="210"/>
      <c r="AC45" s="210"/>
      <c r="AD45" s="210"/>
      <c r="AE45" s="210"/>
      <c r="AF45" s="210"/>
      <c r="AG45" s="210" t="s">
        <v>288</v>
      </c>
      <c r="AH45" s="210">
        <v>0</v>
      </c>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6" t="s">
        <v>320</v>
      </c>
      <c r="D46" s="223"/>
      <c r="E46" s="224">
        <v>0.48125000000000001</v>
      </c>
      <c r="F46" s="221"/>
      <c r="G46" s="221"/>
      <c r="H46" s="221"/>
      <c r="I46" s="221"/>
      <c r="J46" s="221"/>
      <c r="K46" s="221"/>
      <c r="L46" s="221"/>
      <c r="M46" s="221"/>
      <c r="N46" s="220"/>
      <c r="O46" s="220"/>
      <c r="P46" s="220"/>
      <c r="Q46" s="220"/>
      <c r="R46" s="221"/>
      <c r="S46" s="221"/>
      <c r="T46" s="221"/>
      <c r="U46" s="221"/>
      <c r="V46" s="221"/>
      <c r="W46" s="221"/>
      <c r="X46" s="221"/>
      <c r="Y46" s="221"/>
      <c r="Z46" s="210"/>
      <c r="AA46" s="210"/>
      <c r="AB46" s="210"/>
      <c r="AC46" s="210"/>
      <c r="AD46" s="210"/>
      <c r="AE46" s="210"/>
      <c r="AF46" s="210"/>
      <c r="AG46" s="210" t="s">
        <v>288</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6" t="s">
        <v>321</v>
      </c>
      <c r="D47" s="223"/>
      <c r="E47" s="224">
        <v>0.33600000000000002</v>
      </c>
      <c r="F47" s="221"/>
      <c r="G47" s="221"/>
      <c r="H47" s="221"/>
      <c r="I47" s="221"/>
      <c r="J47" s="221"/>
      <c r="K47" s="221"/>
      <c r="L47" s="221"/>
      <c r="M47" s="221"/>
      <c r="N47" s="220"/>
      <c r="O47" s="220"/>
      <c r="P47" s="220"/>
      <c r="Q47" s="220"/>
      <c r="R47" s="221"/>
      <c r="S47" s="221"/>
      <c r="T47" s="221"/>
      <c r="U47" s="221"/>
      <c r="V47" s="221"/>
      <c r="W47" s="221"/>
      <c r="X47" s="221"/>
      <c r="Y47" s="221"/>
      <c r="Z47" s="210"/>
      <c r="AA47" s="210"/>
      <c r="AB47" s="210"/>
      <c r="AC47" s="210"/>
      <c r="AD47" s="210"/>
      <c r="AE47" s="210"/>
      <c r="AF47" s="210"/>
      <c r="AG47" s="210" t="s">
        <v>288</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3" x14ac:dyDescent="0.2">
      <c r="A48" s="217"/>
      <c r="B48" s="218"/>
      <c r="C48" s="256" t="s">
        <v>322</v>
      </c>
      <c r="D48" s="223"/>
      <c r="E48" s="224">
        <v>8.6239999999999997E-2</v>
      </c>
      <c r="F48" s="221"/>
      <c r="G48" s="221"/>
      <c r="H48" s="221"/>
      <c r="I48" s="221"/>
      <c r="J48" s="221"/>
      <c r="K48" s="221"/>
      <c r="L48" s="221"/>
      <c r="M48" s="221"/>
      <c r="N48" s="220"/>
      <c r="O48" s="220"/>
      <c r="P48" s="220"/>
      <c r="Q48" s="220"/>
      <c r="R48" s="221"/>
      <c r="S48" s="221"/>
      <c r="T48" s="221"/>
      <c r="U48" s="221"/>
      <c r="V48" s="221"/>
      <c r="W48" s="221"/>
      <c r="X48" s="221"/>
      <c r="Y48" s="221"/>
      <c r="Z48" s="210"/>
      <c r="AA48" s="210"/>
      <c r="AB48" s="210"/>
      <c r="AC48" s="210"/>
      <c r="AD48" s="210"/>
      <c r="AE48" s="210"/>
      <c r="AF48" s="210"/>
      <c r="AG48" s="210" t="s">
        <v>288</v>
      </c>
      <c r="AH48" s="210">
        <v>0</v>
      </c>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3" x14ac:dyDescent="0.2">
      <c r="A49" s="217"/>
      <c r="B49" s="218"/>
      <c r="C49" s="256" t="s">
        <v>323</v>
      </c>
      <c r="D49" s="223"/>
      <c r="E49" s="224">
        <v>1.1232</v>
      </c>
      <c r="F49" s="221"/>
      <c r="G49" s="221"/>
      <c r="H49" s="221"/>
      <c r="I49" s="221"/>
      <c r="J49" s="221"/>
      <c r="K49" s="221"/>
      <c r="L49" s="221"/>
      <c r="M49" s="221"/>
      <c r="N49" s="220"/>
      <c r="O49" s="220"/>
      <c r="P49" s="220"/>
      <c r="Q49" s="220"/>
      <c r="R49" s="221"/>
      <c r="S49" s="221"/>
      <c r="T49" s="221"/>
      <c r="U49" s="221"/>
      <c r="V49" s="221"/>
      <c r="W49" s="221"/>
      <c r="X49" s="221"/>
      <c r="Y49" s="221"/>
      <c r="Z49" s="210"/>
      <c r="AA49" s="210"/>
      <c r="AB49" s="210"/>
      <c r="AC49" s="210"/>
      <c r="AD49" s="210"/>
      <c r="AE49" s="210"/>
      <c r="AF49" s="210"/>
      <c r="AG49" s="210" t="s">
        <v>288</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6" t="s">
        <v>324</v>
      </c>
      <c r="D50" s="223"/>
      <c r="E50" s="224">
        <v>0.52007000000000003</v>
      </c>
      <c r="F50" s="221"/>
      <c r="G50" s="221"/>
      <c r="H50" s="221"/>
      <c r="I50" s="221"/>
      <c r="J50" s="221"/>
      <c r="K50" s="221"/>
      <c r="L50" s="221"/>
      <c r="M50" s="221"/>
      <c r="N50" s="220"/>
      <c r="O50" s="220"/>
      <c r="P50" s="220"/>
      <c r="Q50" s="220"/>
      <c r="R50" s="221"/>
      <c r="S50" s="221"/>
      <c r="T50" s="221"/>
      <c r="U50" s="221"/>
      <c r="V50" s="221"/>
      <c r="W50" s="221"/>
      <c r="X50" s="221"/>
      <c r="Y50" s="221"/>
      <c r="Z50" s="210"/>
      <c r="AA50" s="210"/>
      <c r="AB50" s="210"/>
      <c r="AC50" s="210"/>
      <c r="AD50" s="210"/>
      <c r="AE50" s="210"/>
      <c r="AF50" s="210"/>
      <c r="AG50" s="210" t="s">
        <v>288</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22.5" outlineLevel="1" x14ac:dyDescent="0.2">
      <c r="A51" s="233">
        <v>9</v>
      </c>
      <c r="B51" s="234" t="s">
        <v>325</v>
      </c>
      <c r="C51" s="252" t="s">
        <v>326</v>
      </c>
      <c r="D51" s="235" t="s">
        <v>282</v>
      </c>
      <c r="E51" s="236">
        <v>2.2050000000000001</v>
      </c>
      <c r="F51" s="237"/>
      <c r="G51" s="238">
        <f>ROUND(E51*F51,2)</f>
        <v>0</v>
      </c>
      <c r="H51" s="237"/>
      <c r="I51" s="238">
        <f>ROUND(E51*H51,2)</f>
        <v>0</v>
      </c>
      <c r="J51" s="237"/>
      <c r="K51" s="238">
        <f>ROUND(E51*J51,2)</f>
        <v>0</v>
      </c>
      <c r="L51" s="238">
        <v>21</v>
      </c>
      <c r="M51" s="238">
        <f>G51*(1+L51/100)</f>
        <v>0</v>
      </c>
      <c r="N51" s="236">
        <v>0</v>
      </c>
      <c r="O51" s="236">
        <f>ROUND(E51*N51,2)</f>
        <v>0</v>
      </c>
      <c r="P51" s="236">
        <v>1.5940000000000001</v>
      </c>
      <c r="Q51" s="236">
        <f>ROUND(E51*P51,2)</f>
        <v>3.51</v>
      </c>
      <c r="R51" s="238" t="s">
        <v>291</v>
      </c>
      <c r="S51" s="238" t="s">
        <v>271</v>
      </c>
      <c r="T51" s="239" t="s">
        <v>272</v>
      </c>
      <c r="U51" s="221">
        <v>2.42</v>
      </c>
      <c r="V51" s="221">
        <f>ROUND(E51*U51,2)</f>
        <v>5.34</v>
      </c>
      <c r="W51" s="221"/>
      <c r="X51" s="221" t="s">
        <v>273</v>
      </c>
      <c r="Y51" s="221" t="s">
        <v>274</v>
      </c>
      <c r="Z51" s="210"/>
      <c r="AA51" s="210"/>
      <c r="AB51" s="210"/>
      <c r="AC51" s="210"/>
      <c r="AD51" s="210"/>
      <c r="AE51" s="210"/>
      <c r="AF51" s="210"/>
      <c r="AG51" s="210" t="s">
        <v>275</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2" x14ac:dyDescent="0.2">
      <c r="A52" s="217"/>
      <c r="B52" s="218"/>
      <c r="C52" s="253" t="s">
        <v>314</v>
      </c>
      <c r="D52" s="240"/>
      <c r="E52" s="240"/>
      <c r="F52" s="240"/>
      <c r="G52" s="240"/>
      <c r="H52" s="221"/>
      <c r="I52" s="221"/>
      <c r="J52" s="221"/>
      <c r="K52" s="221"/>
      <c r="L52" s="221"/>
      <c r="M52" s="221"/>
      <c r="N52" s="220"/>
      <c r="O52" s="220"/>
      <c r="P52" s="220"/>
      <c r="Q52" s="220"/>
      <c r="R52" s="221"/>
      <c r="S52" s="221"/>
      <c r="T52" s="221"/>
      <c r="U52" s="221"/>
      <c r="V52" s="221"/>
      <c r="W52" s="221"/>
      <c r="X52" s="221"/>
      <c r="Y52" s="221"/>
      <c r="Z52" s="210"/>
      <c r="AA52" s="210"/>
      <c r="AB52" s="210"/>
      <c r="AC52" s="210"/>
      <c r="AD52" s="210"/>
      <c r="AE52" s="210"/>
      <c r="AF52" s="210"/>
      <c r="AG52" s="210" t="s">
        <v>277</v>
      </c>
      <c r="AH52" s="210"/>
      <c r="AI52" s="210"/>
      <c r="AJ52" s="210"/>
      <c r="AK52" s="210"/>
      <c r="AL52" s="210"/>
      <c r="AM52" s="210"/>
      <c r="AN52" s="210"/>
      <c r="AO52" s="210"/>
      <c r="AP52" s="210"/>
      <c r="AQ52" s="210"/>
      <c r="AR52" s="210"/>
      <c r="AS52" s="210"/>
      <c r="AT52" s="210"/>
      <c r="AU52" s="210"/>
      <c r="AV52" s="210"/>
      <c r="AW52" s="210"/>
      <c r="AX52" s="210"/>
      <c r="AY52" s="210"/>
      <c r="AZ52" s="210"/>
      <c r="BA52" s="248" t="str">
        <f>C52</f>
        <v>nebo vybourání otvorů průřezové plochy přes 4 m2 ve zdivu nadzákladovém, včetně pomocného lešení o výšce podlahy do 1900 mm a pro zatížení do 1,5 kPa  (150 kg/m2)</v>
      </c>
      <c r="BB52" s="210"/>
      <c r="BC52" s="210"/>
      <c r="BD52" s="210"/>
      <c r="BE52" s="210"/>
      <c r="BF52" s="210"/>
      <c r="BG52" s="210"/>
      <c r="BH52" s="210"/>
    </row>
    <row r="53" spans="1:60" outlineLevel="2" x14ac:dyDescent="0.2">
      <c r="A53" s="217"/>
      <c r="B53" s="218"/>
      <c r="C53" s="256" t="s">
        <v>327</v>
      </c>
      <c r="D53" s="223"/>
      <c r="E53" s="224">
        <v>2.2050000000000001</v>
      </c>
      <c r="F53" s="221"/>
      <c r="G53" s="221"/>
      <c r="H53" s="221"/>
      <c r="I53" s="221"/>
      <c r="J53" s="221"/>
      <c r="K53" s="221"/>
      <c r="L53" s="221"/>
      <c r="M53" s="221"/>
      <c r="N53" s="220"/>
      <c r="O53" s="220"/>
      <c r="P53" s="220"/>
      <c r="Q53" s="220"/>
      <c r="R53" s="221"/>
      <c r="S53" s="221"/>
      <c r="T53" s="221"/>
      <c r="U53" s="221"/>
      <c r="V53" s="221"/>
      <c r="W53" s="221"/>
      <c r="X53" s="221"/>
      <c r="Y53" s="221"/>
      <c r="Z53" s="210"/>
      <c r="AA53" s="210"/>
      <c r="AB53" s="210"/>
      <c r="AC53" s="210"/>
      <c r="AD53" s="210"/>
      <c r="AE53" s="210"/>
      <c r="AF53" s="210"/>
      <c r="AG53" s="210" t="s">
        <v>288</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33">
        <v>10</v>
      </c>
      <c r="B54" s="234" t="s">
        <v>328</v>
      </c>
      <c r="C54" s="252" t="s">
        <v>329</v>
      </c>
      <c r="D54" s="235" t="s">
        <v>269</v>
      </c>
      <c r="E54" s="236">
        <v>2.72</v>
      </c>
      <c r="F54" s="237"/>
      <c r="G54" s="238">
        <f>ROUND(E54*F54,2)</f>
        <v>0</v>
      </c>
      <c r="H54" s="237"/>
      <c r="I54" s="238">
        <f>ROUND(E54*H54,2)</f>
        <v>0</v>
      </c>
      <c r="J54" s="237"/>
      <c r="K54" s="238">
        <f>ROUND(E54*J54,2)</f>
        <v>0</v>
      </c>
      <c r="L54" s="238">
        <v>21</v>
      </c>
      <c r="M54" s="238">
        <f>G54*(1+L54/100)</f>
        <v>0</v>
      </c>
      <c r="N54" s="236">
        <v>6.7000000000000002E-4</v>
      </c>
      <c r="O54" s="236">
        <f>ROUND(E54*N54,2)</f>
        <v>0</v>
      </c>
      <c r="P54" s="236">
        <v>5.5E-2</v>
      </c>
      <c r="Q54" s="236">
        <f>ROUND(E54*P54,2)</f>
        <v>0.15</v>
      </c>
      <c r="R54" s="238" t="s">
        <v>291</v>
      </c>
      <c r="S54" s="238" t="s">
        <v>271</v>
      </c>
      <c r="T54" s="239" t="s">
        <v>272</v>
      </c>
      <c r="U54" s="221">
        <v>0.38100000000000001</v>
      </c>
      <c r="V54" s="221">
        <f>ROUND(E54*U54,2)</f>
        <v>1.04</v>
      </c>
      <c r="W54" s="221"/>
      <c r="X54" s="221" t="s">
        <v>273</v>
      </c>
      <c r="Y54" s="221" t="s">
        <v>274</v>
      </c>
      <c r="Z54" s="210"/>
      <c r="AA54" s="210"/>
      <c r="AB54" s="210"/>
      <c r="AC54" s="210"/>
      <c r="AD54" s="210"/>
      <c r="AE54" s="210"/>
      <c r="AF54" s="210"/>
      <c r="AG54" s="210" t="s">
        <v>275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22.5" outlineLevel="2" x14ac:dyDescent="0.2">
      <c r="A55" s="217"/>
      <c r="B55" s="218"/>
      <c r="C55" s="253" t="s">
        <v>330</v>
      </c>
      <c r="D55" s="240"/>
      <c r="E55" s="240"/>
      <c r="F55" s="240"/>
      <c r="G55" s="240"/>
      <c r="H55" s="221"/>
      <c r="I55" s="221"/>
      <c r="J55" s="221"/>
      <c r="K55" s="221"/>
      <c r="L55" s="221"/>
      <c r="M55" s="221"/>
      <c r="N55" s="220"/>
      <c r="O55" s="220"/>
      <c r="P55" s="220"/>
      <c r="Q55" s="220"/>
      <c r="R55" s="221"/>
      <c r="S55" s="221"/>
      <c r="T55" s="221"/>
      <c r="U55" s="221"/>
      <c r="V55" s="221"/>
      <c r="W55" s="221"/>
      <c r="X55" s="221"/>
      <c r="Y55" s="221"/>
      <c r="Z55" s="210"/>
      <c r="AA55" s="210"/>
      <c r="AB55" s="210"/>
      <c r="AC55" s="210"/>
      <c r="AD55" s="210"/>
      <c r="AE55" s="210"/>
      <c r="AF55" s="210"/>
      <c r="AG55" s="210" t="s">
        <v>277</v>
      </c>
      <c r="AH55" s="210"/>
      <c r="AI55" s="210"/>
      <c r="AJ55" s="210"/>
      <c r="AK55" s="210"/>
      <c r="AL55" s="210"/>
      <c r="AM55" s="210"/>
      <c r="AN55" s="210"/>
      <c r="AO55" s="210"/>
      <c r="AP55" s="210"/>
      <c r="AQ55" s="210"/>
      <c r="AR55" s="210"/>
      <c r="AS55" s="210"/>
      <c r="AT55" s="210"/>
      <c r="AU55" s="210"/>
      <c r="AV55" s="210"/>
      <c r="AW55" s="210"/>
      <c r="AX55" s="210"/>
      <c r="AY55" s="210"/>
      <c r="AZ55" s="210"/>
      <c r="BA55" s="248" t="str">
        <f>C55</f>
        <v>nebo vybourání otvorů jakýchkoliv rozměrů, včetně pomocného lešení o výšce podlahy do 1900 mm a pro zatížení do 1,5 kPa  (150 kg/m2),</v>
      </c>
      <c r="BB55" s="210"/>
      <c r="BC55" s="210"/>
      <c r="BD55" s="210"/>
      <c r="BE55" s="210"/>
      <c r="BF55" s="210"/>
      <c r="BG55" s="210"/>
      <c r="BH55" s="210"/>
    </row>
    <row r="56" spans="1:60" outlineLevel="2" x14ac:dyDescent="0.2">
      <c r="A56" s="217"/>
      <c r="B56" s="218"/>
      <c r="C56" s="256" t="s">
        <v>331</v>
      </c>
      <c r="D56" s="223"/>
      <c r="E56" s="224">
        <v>0.56000000000000005</v>
      </c>
      <c r="F56" s="221"/>
      <c r="G56" s="221"/>
      <c r="H56" s="221"/>
      <c r="I56" s="221"/>
      <c r="J56" s="221"/>
      <c r="K56" s="221"/>
      <c r="L56" s="221"/>
      <c r="M56" s="221"/>
      <c r="N56" s="220"/>
      <c r="O56" s="220"/>
      <c r="P56" s="220"/>
      <c r="Q56" s="220"/>
      <c r="R56" s="221"/>
      <c r="S56" s="221"/>
      <c r="T56" s="221"/>
      <c r="U56" s="221"/>
      <c r="V56" s="221"/>
      <c r="W56" s="221"/>
      <c r="X56" s="221"/>
      <c r="Y56" s="221"/>
      <c r="Z56" s="210"/>
      <c r="AA56" s="210"/>
      <c r="AB56" s="210"/>
      <c r="AC56" s="210"/>
      <c r="AD56" s="210"/>
      <c r="AE56" s="210"/>
      <c r="AF56" s="210"/>
      <c r="AG56" s="210" t="s">
        <v>288</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3" x14ac:dyDescent="0.2">
      <c r="A57" s="217"/>
      <c r="B57" s="218"/>
      <c r="C57" s="256" t="s">
        <v>332</v>
      </c>
      <c r="D57" s="223"/>
      <c r="E57" s="224">
        <v>0.4</v>
      </c>
      <c r="F57" s="221"/>
      <c r="G57" s="221"/>
      <c r="H57" s="221"/>
      <c r="I57" s="221"/>
      <c r="J57" s="221"/>
      <c r="K57" s="221"/>
      <c r="L57" s="221"/>
      <c r="M57" s="221"/>
      <c r="N57" s="220"/>
      <c r="O57" s="220"/>
      <c r="P57" s="220"/>
      <c r="Q57" s="220"/>
      <c r="R57" s="221"/>
      <c r="S57" s="221"/>
      <c r="T57" s="221"/>
      <c r="U57" s="221"/>
      <c r="V57" s="221"/>
      <c r="W57" s="221"/>
      <c r="X57" s="221"/>
      <c r="Y57" s="221"/>
      <c r="Z57" s="210"/>
      <c r="AA57" s="210"/>
      <c r="AB57" s="210"/>
      <c r="AC57" s="210"/>
      <c r="AD57" s="210"/>
      <c r="AE57" s="210"/>
      <c r="AF57" s="210"/>
      <c r="AG57" s="210" t="s">
        <v>288</v>
      </c>
      <c r="AH57" s="210">
        <v>0</v>
      </c>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3" x14ac:dyDescent="0.2">
      <c r="A58" s="217"/>
      <c r="B58" s="218"/>
      <c r="C58" s="256" t="s">
        <v>333</v>
      </c>
      <c r="D58" s="223"/>
      <c r="E58" s="224">
        <v>0.96</v>
      </c>
      <c r="F58" s="221"/>
      <c r="G58" s="221"/>
      <c r="H58" s="221"/>
      <c r="I58" s="221"/>
      <c r="J58" s="221"/>
      <c r="K58" s="221"/>
      <c r="L58" s="221"/>
      <c r="M58" s="221"/>
      <c r="N58" s="220"/>
      <c r="O58" s="220"/>
      <c r="P58" s="220"/>
      <c r="Q58" s="220"/>
      <c r="R58" s="221"/>
      <c r="S58" s="221"/>
      <c r="T58" s="221"/>
      <c r="U58" s="221"/>
      <c r="V58" s="221"/>
      <c r="W58" s="221"/>
      <c r="X58" s="221"/>
      <c r="Y58" s="221"/>
      <c r="Z58" s="210"/>
      <c r="AA58" s="210"/>
      <c r="AB58" s="210"/>
      <c r="AC58" s="210"/>
      <c r="AD58" s="210"/>
      <c r="AE58" s="210"/>
      <c r="AF58" s="210"/>
      <c r="AG58" s="210" t="s">
        <v>288</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3" x14ac:dyDescent="0.2">
      <c r="A59" s="217"/>
      <c r="B59" s="218"/>
      <c r="C59" s="256" t="s">
        <v>334</v>
      </c>
      <c r="D59" s="223"/>
      <c r="E59" s="224">
        <v>0.8</v>
      </c>
      <c r="F59" s="221"/>
      <c r="G59" s="221"/>
      <c r="H59" s="221"/>
      <c r="I59" s="221"/>
      <c r="J59" s="221"/>
      <c r="K59" s="221"/>
      <c r="L59" s="221"/>
      <c r="M59" s="221"/>
      <c r="N59" s="220"/>
      <c r="O59" s="220"/>
      <c r="P59" s="220"/>
      <c r="Q59" s="220"/>
      <c r="R59" s="221"/>
      <c r="S59" s="221"/>
      <c r="T59" s="221"/>
      <c r="U59" s="221"/>
      <c r="V59" s="221"/>
      <c r="W59" s="221"/>
      <c r="X59" s="221"/>
      <c r="Y59" s="221"/>
      <c r="Z59" s="210"/>
      <c r="AA59" s="210"/>
      <c r="AB59" s="210"/>
      <c r="AC59" s="210"/>
      <c r="AD59" s="210"/>
      <c r="AE59" s="210"/>
      <c r="AF59" s="210"/>
      <c r="AG59" s="210" t="s">
        <v>288</v>
      </c>
      <c r="AH59" s="210">
        <v>0</v>
      </c>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33">
        <v>11</v>
      </c>
      <c r="B60" s="234" t="s">
        <v>335</v>
      </c>
      <c r="C60" s="252" t="s">
        <v>336</v>
      </c>
      <c r="D60" s="235" t="s">
        <v>282</v>
      </c>
      <c r="E60" s="236">
        <v>11.5024</v>
      </c>
      <c r="F60" s="237"/>
      <c r="G60" s="238">
        <f>ROUND(E60*F60,2)</f>
        <v>0</v>
      </c>
      <c r="H60" s="237"/>
      <c r="I60" s="238">
        <f>ROUND(E60*H60,2)</f>
        <v>0</v>
      </c>
      <c r="J60" s="237"/>
      <c r="K60" s="238">
        <f>ROUND(E60*J60,2)</f>
        <v>0</v>
      </c>
      <c r="L60" s="238">
        <v>21</v>
      </c>
      <c r="M60" s="238">
        <f>G60*(1+L60/100)</f>
        <v>0</v>
      </c>
      <c r="N60" s="236">
        <v>0</v>
      </c>
      <c r="O60" s="236">
        <f>ROUND(E60*N60,2)</f>
        <v>0</v>
      </c>
      <c r="P60" s="236">
        <v>2.2000000000000002</v>
      </c>
      <c r="Q60" s="236">
        <f>ROUND(E60*P60,2)</f>
        <v>25.31</v>
      </c>
      <c r="R60" s="238" t="s">
        <v>291</v>
      </c>
      <c r="S60" s="238" t="s">
        <v>271</v>
      </c>
      <c r="T60" s="239" t="s">
        <v>272</v>
      </c>
      <c r="U60" s="221">
        <v>10.88</v>
      </c>
      <c r="V60" s="221">
        <f>ROUND(E60*U60,2)</f>
        <v>125.15</v>
      </c>
      <c r="W60" s="221"/>
      <c r="X60" s="221" t="s">
        <v>273</v>
      </c>
      <c r="Y60" s="221" t="s">
        <v>274</v>
      </c>
      <c r="Z60" s="210"/>
      <c r="AA60" s="210"/>
      <c r="AB60" s="210"/>
      <c r="AC60" s="210"/>
      <c r="AD60" s="210"/>
      <c r="AE60" s="210"/>
      <c r="AF60" s="210"/>
      <c r="AG60" s="210" t="s">
        <v>275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56" t="s">
        <v>337</v>
      </c>
      <c r="D61" s="223"/>
      <c r="E61" s="224">
        <v>4.452</v>
      </c>
      <c r="F61" s="221"/>
      <c r="G61" s="221"/>
      <c r="H61" s="221"/>
      <c r="I61" s="221"/>
      <c r="J61" s="221"/>
      <c r="K61" s="221"/>
      <c r="L61" s="221"/>
      <c r="M61" s="221"/>
      <c r="N61" s="220"/>
      <c r="O61" s="220"/>
      <c r="P61" s="220"/>
      <c r="Q61" s="220"/>
      <c r="R61" s="221"/>
      <c r="S61" s="221"/>
      <c r="T61" s="221"/>
      <c r="U61" s="221"/>
      <c r="V61" s="221"/>
      <c r="W61" s="221"/>
      <c r="X61" s="221"/>
      <c r="Y61" s="221"/>
      <c r="Z61" s="210"/>
      <c r="AA61" s="210"/>
      <c r="AB61" s="210"/>
      <c r="AC61" s="210"/>
      <c r="AD61" s="210"/>
      <c r="AE61" s="210"/>
      <c r="AF61" s="210"/>
      <c r="AG61" s="210" t="s">
        <v>288</v>
      </c>
      <c r="AH61" s="210">
        <v>0</v>
      </c>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3" x14ac:dyDescent="0.2">
      <c r="A62" s="217"/>
      <c r="B62" s="218"/>
      <c r="C62" s="256" t="s">
        <v>338</v>
      </c>
      <c r="D62" s="223"/>
      <c r="E62" s="224">
        <v>0.77210000000000001</v>
      </c>
      <c r="F62" s="221"/>
      <c r="G62" s="221"/>
      <c r="H62" s="221"/>
      <c r="I62" s="221"/>
      <c r="J62" s="221"/>
      <c r="K62" s="221"/>
      <c r="L62" s="221"/>
      <c r="M62" s="221"/>
      <c r="N62" s="220"/>
      <c r="O62" s="220"/>
      <c r="P62" s="220"/>
      <c r="Q62" s="220"/>
      <c r="R62" s="221"/>
      <c r="S62" s="221"/>
      <c r="T62" s="221"/>
      <c r="U62" s="221"/>
      <c r="V62" s="221"/>
      <c r="W62" s="221"/>
      <c r="X62" s="221"/>
      <c r="Y62" s="221"/>
      <c r="Z62" s="210"/>
      <c r="AA62" s="210"/>
      <c r="AB62" s="210"/>
      <c r="AC62" s="210"/>
      <c r="AD62" s="210"/>
      <c r="AE62" s="210"/>
      <c r="AF62" s="210"/>
      <c r="AG62" s="210" t="s">
        <v>288</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3" x14ac:dyDescent="0.2">
      <c r="A63" s="217"/>
      <c r="B63" s="218"/>
      <c r="C63" s="256" t="s">
        <v>339</v>
      </c>
      <c r="D63" s="223"/>
      <c r="E63" s="224">
        <v>0.71679999999999999</v>
      </c>
      <c r="F63" s="221"/>
      <c r="G63" s="221"/>
      <c r="H63" s="221"/>
      <c r="I63" s="221"/>
      <c r="J63" s="221"/>
      <c r="K63" s="221"/>
      <c r="L63" s="221"/>
      <c r="M63" s="221"/>
      <c r="N63" s="220"/>
      <c r="O63" s="220"/>
      <c r="P63" s="220"/>
      <c r="Q63" s="220"/>
      <c r="R63" s="221"/>
      <c r="S63" s="221"/>
      <c r="T63" s="221"/>
      <c r="U63" s="221"/>
      <c r="V63" s="221"/>
      <c r="W63" s="221"/>
      <c r="X63" s="221"/>
      <c r="Y63" s="221"/>
      <c r="Z63" s="210"/>
      <c r="AA63" s="210"/>
      <c r="AB63" s="210"/>
      <c r="AC63" s="210"/>
      <c r="AD63" s="210"/>
      <c r="AE63" s="210"/>
      <c r="AF63" s="210"/>
      <c r="AG63" s="210" t="s">
        <v>288</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3" x14ac:dyDescent="0.2">
      <c r="A64" s="217"/>
      <c r="B64" s="218"/>
      <c r="C64" s="256" t="s">
        <v>340</v>
      </c>
      <c r="D64" s="223"/>
      <c r="E64" s="224">
        <v>0.82879999999999998</v>
      </c>
      <c r="F64" s="221"/>
      <c r="G64" s="221"/>
      <c r="H64" s="221"/>
      <c r="I64" s="221"/>
      <c r="J64" s="221"/>
      <c r="K64" s="221"/>
      <c r="L64" s="221"/>
      <c r="M64" s="221"/>
      <c r="N64" s="220"/>
      <c r="O64" s="220"/>
      <c r="P64" s="220"/>
      <c r="Q64" s="220"/>
      <c r="R64" s="221"/>
      <c r="S64" s="221"/>
      <c r="T64" s="221"/>
      <c r="U64" s="221"/>
      <c r="V64" s="221"/>
      <c r="W64" s="221"/>
      <c r="X64" s="221"/>
      <c r="Y64" s="221"/>
      <c r="Z64" s="210"/>
      <c r="AA64" s="210"/>
      <c r="AB64" s="210"/>
      <c r="AC64" s="210"/>
      <c r="AD64" s="210"/>
      <c r="AE64" s="210"/>
      <c r="AF64" s="210"/>
      <c r="AG64" s="210" t="s">
        <v>288</v>
      </c>
      <c r="AH64" s="210">
        <v>0</v>
      </c>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3" x14ac:dyDescent="0.2">
      <c r="A65" s="217"/>
      <c r="B65" s="218"/>
      <c r="C65" s="256" t="s">
        <v>341</v>
      </c>
      <c r="D65" s="223"/>
      <c r="E65" s="224">
        <v>3.3557999999999999</v>
      </c>
      <c r="F65" s="221"/>
      <c r="G65" s="221"/>
      <c r="H65" s="221"/>
      <c r="I65" s="221"/>
      <c r="J65" s="221"/>
      <c r="K65" s="221"/>
      <c r="L65" s="221"/>
      <c r="M65" s="221"/>
      <c r="N65" s="220"/>
      <c r="O65" s="220"/>
      <c r="P65" s="220"/>
      <c r="Q65" s="220"/>
      <c r="R65" s="221"/>
      <c r="S65" s="221"/>
      <c r="T65" s="221"/>
      <c r="U65" s="221"/>
      <c r="V65" s="221"/>
      <c r="W65" s="221"/>
      <c r="X65" s="221"/>
      <c r="Y65" s="221"/>
      <c r="Z65" s="210"/>
      <c r="AA65" s="210"/>
      <c r="AB65" s="210"/>
      <c r="AC65" s="210"/>
      <c r="AD65" s="210"/>
      <c r="AE65" s="210"/>
      <c r="AF65" s="210"/>
      <c r="AG65" s="210" t="s">
        <v>288</v>
      </c>
      <c r="AH65" s="210">
        <v>0</v>
      </c>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3" x14ac:dyDescent="0.2">
      <c r="A66" s="217"/>
      <c r="B66" s="218"/>
      <c r="C66" s="256" t="s">
        <v>342</v>
      </c>
      <c r="D66" s="223"/>
      <c r="E66" s="224">
        <v>0.21210000000000001</v>
      </c>
      <c r="F66" s="221"/>
      <c r="G66" s="221"/>
      <c r="H66" s="221"/>
      <c r="I66" s="221"/>
      <c r="J66" s="221"/>
      <c r="K66" s="221"/>
      <c r="L66" s="221"/>
      <c r="M66" s="221"/>
      <c r="N66" s="220"/>
      <c r="O66" s="220"/>
      <c r="P66" s="220"/>
      <c r="Q66" s="220"/>
      <c r="R66" s="221"/>
      <c r="S66" s="221"/>
      <c r="T66" s="221"/>
      <c r="U66" s="221"/>
      <c r="V66" s="221"/>
      <c r="W66" s="221"/>
      <c r="X66" s="221"/>
      <c r="Y66" s="221"/>
      <c r="Z66" s="210"/>
      <c r="AA66" s="210"/>
      <c r="AB66" s="210"/>
      <c r="AC66" s="210"/>
      <c r="AD66" s="210"/>
      <c r="AE66" s="210"/>
      <c r="AF66" s="210"/>
      <c r="AG66" s="210" t="s">
        <v>288</v>
      </c>
      <c r="AH66" s="210">
        <v>0</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6" t="s">
        <v>343</v>
      </c>
      <c r="D67" s="223"/>
      <c r="E67" s="224">
        <v>6.7900000000000002E-2</v>
      </c>
      <c r="F67" s="221"/>
      <c r="G67" s="221"/>
      <c r="H67" s="221"/>
      <c r="I67" s="221"/>
      <c r="J67" s="221"/>
      <c r="K67" s="221"/>
      <c r="L67" s="221"/>
      <c r="M67" s="221"/>
      <c r="N67" s="220"/>
      <c r="O67" s="220"/>
      <c r="P67" s="220"/>
      <c r="Q67" s="220"/>
      <c r="R67" s="221"/>
      <c r="S67" s="221"/>
      <c r="T67" s="221"/>
      <c r="U67" s="221"/>
      <c r="V67" s="221"/>
      <c r="W67" s="221"/>
      <c r="X67" s="221"/>
      <c r="Y67" s="221"/>
      <c r="Z67" s="210"/>
      <c r="AA67" s="210"/>
      <c r="AB67" s="210"/>
      <c r="AC67" s="210"/>
      <c r="AD67" s="210"/>
      <c r="AE67" s="210"/>
      <c r="AF67" s="210"/>
      <c r="AG67" s="210" t="s">
        <v>288</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3" x14ac:dyDescent="0.2">
      <c r="A68" s="217"/>
      <c r="B68" s="218"/>
      <c r="C68" s="256" t="s">
        <v>344</v>
      </c>
      <c r="D68" s="223"/>
      <c r="E68" s="224">
        <v>8.8900000000000007E-2</v>
      </c>
      <c r="F68" s="221"/>
      <c r="G68" s="221"/>
      <c r="H68" s="221"/>
      <c r="I68" s="221"/>
      <c r="J68" s="221"/>
      <c r="K68" s="221"/>
      <c r="L68" s="221"/>
      <c r="M68" s="221"/>
      <c r="N68" s="220"/>
      <c r="O68" s="220"/>
      <c r="P68" s="220"/>
      <c r="Q68" s="220"/>
      <c r="R68" s="221"/>
      <c r="S68" s="221"/>
      <c r="T68" s="221"/>
      <c r="U68" s="221"/>
      <c r="V68" s="221"/>
      <c r="W68" s="221"/>
      <c r="X68" s="221"/>
      <c r="Y68" s="221"/>
      <c r="Z68" s="210"/>
      <c r="AA68" s="210"/>
      <c r="AB68" s="210"/>
      <c r="AC68" s="210"/>
      <c r="AD68" s="210"/>
      <c r="AE68" s="210"/>
      <c r="AF68" s="210"/>
      <c r="AG68" s="210" t="s">
        <v>288</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3" x14ac:dyDescent="0.2">
      <c r="A69" s="217"/>
      <c r="B69" s="218"/>
      <c r="C69" s="256" t="s">
        <v>345</v>
      </c>
      <c r="D69" s="223"/>
      <c r="E69" s="224">
        <v>0.39760000000000001</v>
      </c>
      <c r="F69" s="221"/>
      <c r="G69" s="221"/>
      <c r="H69" s="221"/>
      <c r="I69" s="221"/>
      <c r="J69" s="221"/>
      <c r="K69" s="221"/>
      <c r="L69" s="221"/>
      <c r="M69" s="221"/>
      <c r="N69" s="220"/>
      <c r="O69" s="220"/>
      <c r="P69" s="220"/>
      <c r="Q69" s="220"/>
      <c r="R69" s="221"/>
      <c r="S69" s="221"/>
      <c r="T69" s="221"/>
      <c r="U69" s="221"/>
      <c r="V69" s="221"/>
      <c r="W69" s="221"/>
      <c r="X69" s="221"/>
      <c r="Y69" s="221"/>
      <c r="Z69" s="210"/>
      <c r="AA69" s="210"/>
      <c r="AB69" s="210"/>
      <c r="AC69" s="210"/>
      <c r="AD69" s="210"/>
      <c r="AE69" s="210"/>
      <c r="AF69" s="210"/>
      <c r="AG69" s="210" t="s">
        <v>288</v>
      </c>
      <c r="AH69" s="210">
        <v>0</v>
      </c>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3" x14ac:dyDescent="0.2">
      <c r="A70" s="217"/>
      <c r="B70" s="218"/>
      <c r="C70" s="256" t="s">
        <v>346</v>
      </c>
      <c r="D70" s="223"/>
      <c r="E70" s="224">
        <v>8.8900000000000007E-2</v>
      </c>
      <c r="F70" s="221"/>
      <c r="G70" s="221"/>
      <c r="H70" s="221"/>
      <c r="I70" s="221"/>
      <c r="J70" s="221"/>
      <c r="K70" s="221"/>
      <c r="L70" s="221"/>
      <c r="M70" s="221"/>
      <c r="N70" s="220"/>
      <c r="O70" s="220"/>
      <c r="P70" s="220"/>
      <c r="Q70" s="220"/>
      <c r="R70" s="221"/>
      <c r="S70" s="221"/>
      <c r="T70" s="221"/>
      <c r="U70" s="221"/>
      <c r="V70" s="221"/>
      <c r="W70" s="221"/>
      <c r="X70" s="221"/>
      <c r="Y70" s="221"/>
      <c r="Z70" s="210"/>
      <c r="AA70" s="210"/>
      <c r="AB70" s="210"/>
      <c r="AC70" s="210"/>
      <c r="AD70" s="210"/>
      <c r="AE70" s="210"/>
      <c r="AF70" s="210"/>
      <c r="AG70" s="210" t="s">
        <v>288</v>
      </c>
      <c r="AH70" s="210">
        <v>0</v>
      </c>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3" x14ac:dyDescent="0.2">
      <c r="A71" s="217"/>
      <c r="B71" s="218"/>
      <c r="C71" s="256" t="s">
        <v>347</v>
      </c>
      <c r="D71" s="223"/>
      <c r="E71" s="224">
        <v>0.52149999999999996</v>
      </c>
      <c r="F71" s="221"/>
      <c r="G71" s="221"/>
      <c r="H71" s="221"/>
      <c r="I71" s="221"/>
      <c r="J71" s="221"/>
      <c r="K71" s="221"/>
      <c r="L71" s="221"/>
      <c r="M71" s="221"/>
      <c r="N71" s="220"/>
      <c r="O71" s="220"/>
      <c r="P71" s="220"/>
      <c r="Q71" s="220"/>
      <c r="R71" s="221"/>
      <c r="S71" s="221"/>
      <c r="T71" s="221"/>
      <c r="U71" s="221"/>
      <c r="V71" s="221"/>
      <c r="W71" s="221"/>
      <c r="X71" s="221"/>
      <c r="Y71" s="221"/>
      <c r="Z71" s="210"/>
      <c r="AA71" s="210"/>
      <c r="AB71" s="210"/>
      <c r="AC71" s="210"/>
      <c r="AD71" s="210"/>
      <c r="AE71" s="210"/>
      <c r="AF71" s="210"/>
      <c r="AG71" s="210" t="s">
        <v>288</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ht="22.5" outlineLevel="1" x14ac:dyDescent="0.2">
      <c r="A72" s="233">
        <v>12</v>
      </c>
      <c r="B72" s="234" t="s">
        <v>348</v>
      </c>
      <c r="C72" s="252" t="s">
        <v>349</v>
      </c>
      <c r="D72" s="235" t="s">
        <v>282</v>
      </c>
      <c r="E72" s="236">
        <v>4.9295999999999998</v>
      </c>
      <c r="F72" s="237"/>
      <c r="G72" s="238">
        <f>ROUND(E72*F72,2)</f>
        <v>0</v>
      </c>
      <c r="H72" s="237"/>
      <c r="I72" s="238">
        <f>ROUND(E72*H72,2)</f>
        <v>0</v>
      </c>
      <c r="J72" s="237"/>
      <c r="K72" s="238">
        <f>ROUND(E72*J72,2)</f>
        <v>0</v>
      </c>
      <c r="L72" s="238">
        <v>21</v>
      </c>
      <c r="M72" s="238">
        <f>G72*(1+L72/100)</f>
        <v>0</v>
      </c>
      <c r="N72" s="236">
        <v>0</v>
      </c>
      <c r="O72" s="236">
        <f>ROUND(E72*N72,2)</f>
        <v>0</v>
      </c>
      <c r="P72" s="236">
        <v>2.2000000000000002</v>
      </c>
      <c r="Q72" s="236">
        <f>ROUND(E72*P72,2)</f>
        <v>10.85</v>
      </c>
      <c r="R72" s="238" t="s">
        <v>291</v>
      </c>
      <c r="S72" s="238" t="s">
        <v>271</v>
      </c>
      <c r="T72" s="239" t="s">
        <v>272</v>
      </c>
      <c r="U72" s="221">
        <v>5.23</v>
      </c>
      <c r="V72" s="221">
        <f>ROUND(E72*U72,2)</f>
        <v>25.78</v>
      </c>
      <c r="W72" s="221"/>
      <c r="X72" s="221" t="s">
        <v>273</v>
      </c>
      <c r="Y72" s="221" t="s">
        <v>274</v>
      </c>
      <c r="Z72" s="210"/>
      <c r="AA72" s="210"/>
      <c r="AB72" s="210"/>
      <c r="AC72" s="210"/>
      <c r="AD72" s="210"/>
      <c r="AE72" s="210"/>
      <c r="AF72" s="210"/>
      <c r="AG72" s="210" t="s">
        <v>275</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2" x14ac:dyDescent="0.2">
      <c r="A73" s="217"/>
      <c r="B73" s="218"/>
      <c r="C73" s="256" t="s">
        <v>350</v>
      </c>
      <c r="D73" s="223"/>
      <c r="E73" s="224">
        <v>1.9079999999999999</v>
      </c>
      <c r="F73" s="221"/>
      <c r="G73" s="221"/>
      <c r="H73" s="221"/>
      <c r="I73" s="221"/>
      <c r="J73" s="221"/>
      <c r="K73" s="221"/>
      <c r="L73" s="221"/>
      <c r="M73" s="221"/>
      <c r="N73" s="220"/>
      <c r="O73" s="220"/>
      <c r="P73" s="220"/>
      <c r="Q73" s="220"/>
      <c r="R73" s="221"/>
      <c r="S73" s="221"/>
      <c r="T73" s="221"/>
      <c r="U73" s="221"/>
      <c r="V73" s="221"/>
      <c r="W73" s="221"/>
      <c r="X73" s="221"/>
      <c r="Y73" s="221"/>
      <c r="Z73" s="210"/>
      <c r="AA73" s="210"/>
      <c r="AB73" s="210"/>
      <c r="AC73" s="210"/>
      <c r="AD73" s="210"/>
      <c r="AE73" s="210"/>
      <c r="AF73" s="210"/>
      <c r="AG73" s="210" t="s">
        <v>288</v>
      </c>
      <c r="AH73" s="210">
        <v>0</v>
      </c>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3" x14ac:dyDescent="0.2">
      <c r="A74" s="217"/>
      <c r="B74" s="218"/>
      <c r="C74" s="256" t="s">
        <v>351</v>
      </c>
      <c r="D74" s="223"/>
      <c r="E74" s="224">
        <v>0.33090000000000003</v>
      </c>
      <c r="F74" s="221"/>
      <c r="G74" s="221"/>
      <c r="H74" s="221"/>
      <c r="I74" s="221"/>
      <c r="J74" s="221"/>
      <c r="K74" s="221"/>
      <c r="L74" s="221"/>
      <c r="M74" s="221"/>
      <c r="N74" s="220"/>
      <c r="O74" s="220"/>
      <c r="P74" s="220"/>
      <c r="Q74" s="220"/>
      <c r="R74" s="221"/>
      <c r="S74" s="221"/>
      <c r="T74" s="221"/>
      <c r="U74" s="221"/>
      <c r="V74" s="221"/>
      <c r="W74" s="221"/>
      <c r="X74" s="221"/>
      <c r="Y74" s="221"/>
      <c r="Z74" s="210"/>
      <c r="AA74" s="210"/>
      <c r="AB74" s="210"/>
      <c r="AC74" s="210"/>
      <c r="AD74" s="210"/>
      <c r="AE74" s="210"/>
      <c r="AF74" s="210"/>
      <c r="AG74" s="210" t="s">
        <v>288</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3" x14ac:dyDescent="0.2">
      <c r="A75" s="217"/>
      <c r="B75" s="218"/>
      <c r="C75" s="256" t="s">
        <v>352</v>
      </c>
      <c r="D75" s="223"/>
      <c r="E75" s="224">
        <v>0.30719999999999997</v>
      </c>
      <c r="F75" s="221"/>
      <c r="G75" s="221"/>
      <c r="H75" s="221"/>
      <c r="I75" s="221"/>
      <c r="J75" s="221"/>
      <c r="K75" s="221"/>
      <c r="L75" s="221"/>
      <c r="M75" s="221"/>
      <c r="N75" s="220"/>
      <c r="O75" s="220"/>
      <c r="P75" s="220"/>
      <c r="Q75" s="220"/>
      <c r="R75" s="221"/>
      <c r="S75" s="221"/>
      <c r="T75" s="221"/>
      <c r="U75" s="221"/>
      <c r="V75" s="221"/>
      <c r="W75" s="221"/>
      <c r="X75" s="221"/>
      <c r="Y75" s="221"/>
      <c r="Z75" s="210"/>
      <c r="AA75" s="210"/>
      <c r="AB75" s="210"/>
      <c r="AC75" s="210"/>
      <c r="AD75" s="210"/>
      <c r="AE75" s="210"/>
      <c r="AF75" s="210"/>
      <c r="AG75" s="210" t="s">
        <v>288</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6" t="s">
        <v>353</v>
      </c>
      <c r="D76" s="223"/>
      <c r="E76" s="224">
        <v>0.35520000000000002</v>
      </c>
      <c r="F76" s="221"/>
      <c r="G76" s="221"/>
      <c r="H76" s="221"/>
      <c r="I76" s="221"/>
      <c r="J76" s="221"/>
      <c r="K76" s="221"/>
      <c r="L76" s="221"/>
      <c r="M76" s="221"/>
      <c r="N76" s="220"/>
      <c r="O76" s="220"/>
      <c r="P76" s="220"/>
      <c r="Q76" s="220"/>
      <c r="R76" s="221"/>
      <c r="S76" s="221"/>
      <c r="T76" s="221"/>
      <c r="U76" s="221"/>
      <c r="V76" s="221"/>
      <c r="W76" s="221"/>
      <c r="X76" s="221"/>
      <c r="Y76" s="221"/>
      <c r="Z76" s="210"/>
      <c r="AA76" s="210"/>
      <c r="AB76" s="210"/>
      <c r="AC76" s="210"/>
      <c r="AD76" s="210"/>
      <c r="AE76" s="210"/>
      <c r="AF76" s="210"/>
      <c r="AG76" s="210" t="s">
        <v>288</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3" x14ac:dyDescent="0.2">
      <c r="A77" s="217"/>
      <c r="B77" s="218"/>
      <c r="C77" s="256" t="s">
        <v>354</v>
      </c>
      <c r="D77" s="223"/>
      <c r="E77" s="224">
        <v>1.4381999999999999</v>
      </c>
      <c r="F77" s="221"/>
      <c r="G77" s="221"/>
      <c r="H77" s="221"/>
      <c r="I77" s="221"/>
      <c r="J77" s="221"/>
      <c r="K77" s="221"/>
      <c r="L77" s="221"/>
      <c r="M77" s="221"/>
      <c r="N77" s="220"/>
      <c r="O77" s="220"/>
      <c r="P77" s="220"/>
      <c r="Q77" s="220"/>
      <c r="R77" s="221"/>
      <c r="S77" s="221"/>
      <c r="T77" s="221"/>
      <c r="U77" s="221"/>
      <c r="V77" s="221"/>
      <c r="W77" s="221"/>
      <c r="X77" s="221"/>
      <c r="Y77" s="221"/>
      <c r="Z77" s="210"/>
      <c r="AA77" s="210"/>
      <c r="AB77" s="210"/>
      <c r="AC77" s="210"/>
      <c r="AD77" s="210"/>
      <c r="AE77" s="210"/>
      <c r="AF77" s="210"/>
      <c r="AG77" s="210" t="s">
        <v>288</v>
      </c>
      <c r="AH77" s="210">
        <v>0</v>
      </c>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3" x14ac:dyDescent="0.2">
      <c r="A78" s="217"/>
      <c r="B78" s="218"/>
      <c r="C78" s="256" t="s">
        <v>355</v>
      </c>
      <c r="D78" s="223"/>
      <c r="E78" s="224">
        <v>9.0899999999999995E-2</v>
      </c>
      <c r="F78" s="221"/>
      <c r="G78" s="221"/>
      <c r="H78" s="221"/>
      <c r="I78" s="221"/>
      <c r="J78" s="221"/>
      <c r="K78" s="221"/>
      <c r="L78" s="221"/>
      <c r="M78" s="221"/>
      <c r="N78" s="220"/>
      <c r="O78" s="220"/>
      <c r="P78" s="220"/>
      <c r="Q78" s="220"/>
      <c r="R78" s="221"/>
      <c r="S78" s="221"/>
      <c r="T78" s="221"/>
      <c r="U78" s="221"/>
      <c r="V78" s="221"/>
      <c r="W78" s="221"/>
      <c r="X78" s="221"/>
      <c r="Y78" s="221"/>
      <c r="Z78" s="210"/>
      <c r="AA78" s="210"/>
      <c r="AB78" s="210"/>
      <c r="AC78" s="210"/>
      <c r="AD78" s="210"/>
      <c r="AE78" s="210"/>
      <c r="AF78" s="210"/>
      <c r="AG78" s="210" t="s">
        <v>288</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6" t="s">
        <v>356</v>
      </c>
      <c r="D79" s="223"/>
      <c r="E79" s="224">
        <v>2.9100000000000001E-2</v>
      </c>
      <c r="F79" s="221"/>
      <c r="G79" s="221"/>
      <c r="H79" s="221"/>
      <c r="I79" s="221"/>
      <c r="J79" s="221"/>
      <c r="K79" s="221"/>
      <c r="L79" s="221"/>
      <c r="M79" s="221"/>
      <c r="N79" s="220"/>
      <c r="O79" s="220"/>
      <c r="P79" s="220"/>
      <c r="Q79" s="220"/>
      <c r="R79" s="221"/>
      <c r="S79" s="221"/>
      <c r="T79" s="221"/>
      <c r="U79" s="221"/>
      <c r="V79" s="221"/>
      <c r="W79" s="221"/>
      <c r="X79" s="221"/>
      <c r="Y79" s="221"/>
      <c r="Z79" s="210"/>
      <c r="AA79" s="210"/>
      <c r="AB79" s="210"/>
      <c r="AC79" s="210"/>
      <c r="AD79" s="210"/>
      <c r="AE79" s="210"/>
      <c r="AF79" s="210"/>
      <c r="AG79" s="210" t="s">
        <v>288</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6" t="s">
        <v>357</v>
      </c>
      <c r="D80" s="223"/>
      <c r="E80" s="224">
        <v>3.8100000000000002E-2</v>
      </c>
      <c r="F80" s="221"/>
      <c r="G80" s="221"/>
      <c r="H80" s="221"/>
      <c r="I80" s="221"/>
      <c r="J80" s="221"/>
      <c r="K80" s="221"/>
      <c r="L80" s="221"/>
      <c r="M80" s="221"/>
      <c r="N80" s="220"/>
      <c r="O80" s="220"/>
      <c r="P80" s="220"/>
      <c r="Q80" s="220"/>
      <c r="R80" s="221"/>
      <c r="S80" s="221"/>
      <c r="T80" s="221"/>
      <c r="U80" s="221"/>
      <c r="V80" s="221"/>
      <c r="W80" s="221"/>
      <c r="X80" s="221"/>
      <c r="Y80" s="221"/>
      <c r="Z80" s="210"/>
      <c r="AA80" s="210"/>
      <c r="AB80" s="210"/>
      <c r="AC80" s="210"/>
      <c r="AD80" s="210"/>
      <c r="AE80" s="210"/>
      <c r="AF80" s="210"/>
      <c r="AG80" s="210" t="s">
        <v>288</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3" x14ac:dyDescent="0.2">
      <c r="A81" s="217"/>
      <c r="B81" s="218"/>
      <c r="C81" s="256" t="s">
        <v>358</v>
      </c>
      <c r="D81" s="223"/>
      <c r="E81" s="224">
        <v>0.1704</v>
      </c>
      <c r="F81" s="221"/>
      <c r="G81" s="221"/>
      <c r="H81" s="221"/>
      <c r="I81" s="221"/>
      <c r="J81" s="221"/>
      <c r="K81" s="221"/>
      <c r="L81" s="221"/>
      <c r="M81" s="221"/>
      <c r="N81" s="220"/>
      <c r="O81" s="220"/>
      <c r="P81" s="220"/>
      <c r="Q81" s="220"/>
      <c r="R81" s="221"/>
      <c r="S81" s="221"/>
      <c r="T81" s="221"/>
      <c r="U81" s="221"/>
      <c r="V81" s="221"/>
      <c r="W81" s="221"/>
      <c r="X81" s="221"/>
      <c r="Y81" s="221"/>
      <c r="Z81" s="210"/>
      <c r="AA81" s="210"/>
      <c r="AB81" s="210"/>
      <c r="AC81" s="210"/>
      <c r="AD81" s="210"/>
      <c r="AE81" s="210"/>
      <c r="AF81" s="210"/>
      <c r="AG81" s="210" t="s">
        <v>288</v>
      </c>
      <c r="AH81" s="210">
        <v>0</v>
      </c>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3" x14ac:dyDescent="0.2">
      <c r="A82" s="217"/>
      <c r="B82" s="218"/>
      <c r="C82" s="256" t="s">
        <v>359</v>
      </c>
      <c r="D82" s="223"/>
      <c r="E82" s="224">
        <v>3.8100000000000002E-2</v>
      </c>
      <c r="F82" s="221"/>
      <c r="G82" s="221"/>
      <c r="H82" s="221"/>
      <c r="I82" s="221"/>
      <c r="J82" s="221"/>
      <c r="K82" s="221"/>
      <c r="L82" s="221"/>
      <c r="M82" s="221"/>
      <c r="N82" s="220"/>
      <c r="O82" s="220"/>
      <c r="P82" s="220"/>
      <c r="Q82" s="220"/>
      <c r="R82" s="221"/>
      <c r="S82" s="221"/>
      <c r="T82" s="221"/>
      <c r="U82" s="221"/>
      <c r="V82" s="221"/>
      <c r="W82" s="221"/>
      <c r="X82" s="221"/>
      <c r="Y82" s="221"/>
      <c r="Z82" s="210"/>
      <c r="AA82" s="210"/>
      <c r="AB82" s="210"/>
      <c r="AC82" s="210"/>
      <c r="AD82" s="210"/>
      <c r="AE82" s="210"/>
      <c r="AF82" s="210"/>
      <c r="AG82" s="210" t="s">
        <v>288</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3" x14ac:dyDescent="0.2">
      <c r="A83" s="217"/>
      <c r="B83" s="218"/>
      <c r="C83" s="256" t="s">
        <v>360</v>
      </c>
      <c r="D83" s="223"/>
      <c r="E83" s="224">
        <v>0.2235</v>
      </c>
      <c r="F83" s="221"/>
      <c r="G83" s="221"/>
      <c r="H83" s="221"/>
      <c r="I83" s="221"/>
      <c r="J83" s="221"/>
      <c r="K83" s="221"/>
      <c r="L83" s="221"/>
      <c r="M83" s="221"/>
      <c r="N83" s="220"/>
      <c r="O83" s="220"/>
      <c r="P83" s="220"/>
      <c r="Q83" s="220"/>
      <c r="R83" s="221"/>
      <c r="S83" s="221"/>
      <c r="T83" s="221"/>
      <c r="U83" s="221"/>
      <c r="V83" s="221"/>
      <c r="W83" s="221"/>
      <c r="X83" s="221"/>
      <c r="Y83" s="221"/>
      <c r="Z83" s="210"/>
      <c r="AA83" s="210"/>
      <c r="AB83" s="210"/>
      <c r="AC83" s="210"/>
      <c r="AD83" s="210"/>
      <c r="AE83" s="210"/>
      <c r="AF83" s="210"/>
      <c r="AG83" s="210" t="s">
        <v>288</v>
      </c>
      <c r="AH83" s="210">
        <v>0</v>
      </c>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33">
        <v>13</v>
      </c>
      <c r="B84" s="234" t="s">
        <v>361</v>
      </c>
      <c r="C84" s="252" t="s">
        <v>362</v>
      </c>
      <c r="D84" s="235" t="s">
        <v>269</v>
      </c>
      <c r="E84" s="236">
        <v>41.75</v>
      </c>
      <c r="F84" s="237"/>
      <c r="G84" s="238">
        <f>ROUND(E84*F84,2)</f>
        <v>0</v>
      </c>
      <c r="H84" s="237"/>
      <c r="I84" s="238">
        <f>ROUND(E84*H84,2)</f>
        <v>0</v>
      </c>
      <c r="J84" s="237"/>
      <c r="K84" s="238">
        <f>ROUND(E84*J84,2)</f>
        <v>0</v>
      </c>
      <c r="L84" s="238">
        <v>21</v>
      </c>
      <c r="M84" s="238">
        <f>G84*(1+L84/100)</f>
        <v>0</v>
      </c>
      <c r="N84" s="236">
        <v>0</v>
      </c>
      <c r="O84" s="236">
        <f>ROUND(E84*N84,2)</f>
        <v>0</v>
      </c>
      <c r="P84" s="236">
        <v>0.02</v>
      </c>
      <c r="Q84" s="236">
        <f>ROUND(E84*P84,2)</f>
        <v>0.84</v>
      </c>
      <c r="R84" s="238" t="s">
        <v>291</v>
      </c>
      <c r="S84" s="238" t="s">
        <v>271</v>
      </c>
      <c r="T84" s="239" t="s">
        <v>272</v>
      </c>
      <c r="U84" s="221">
        <v>7.8E-2</v>
      </c>
      <c r="V84" s="221">
        <f>ROUND(E84*U84,2)</f>
        <v>3.26</v>
      </c>
      <c r="W84" s="221"/>
      <c r="X84" s="221" t="s">
        <v>273</v>
      </c>
      <c r="Y84" s="221" t="s">
        <v>274</v>
      </c>
      <c r="Z84" s="210"/>
      <c r="AA84" s="210"/>
      <c r="AB84" s="210"/>
      <c r="AC84" s="210"/>
      <c r="AD84" s="210"/>
      <c r="AE84" s="210"/>
      <c r="AF84" s="210"/>
      <c r="AG84" s="210" t="s">
        <v>275</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3" t="s">
        <v>363</v>
      </c>
      <c r="D85" s="240"/>
      <c r="E85" s="240"/>
      <c r="F85" s="240"/>
      <c r="G85" s="240"/>
      <c r="H85" s="221"/>
      <c r="I85" s="221"/>
      <c r="J85" s="221"/>
      <c r="K85" s="221"/>
      <c r="L85" s="221"/>
      <c r="M85" s="221"/>
      <c r="N85" s="220"/>
      <c r="O85" s="220"/>
      <c r="P85" s="220"/>
      <c r="Q85" s="220"/>
      <c r="R85" s="221"/>
      <c r="S85" s="221"/>
      <c r="T85" s="221"/>
      <c r="U85" s="221"/>
      <c r="V85" s="221"/>
      <c r="W85" s="221"/>
      <c r="X85" s="221"/>
      <c r="Y85" s="221"/>
      <c r="Z85" s="210"/>
      <c r="AA85" s="210"/>
      <c r="AB85" s="210"/>
      <c r="AC85" s="210"/>
      <c r="AD85" s="210"/>
      <c r="AE85" s="210"/>
      <c r="AF85" s="210"/>
      <c r="AG85" s="210" t="s">
        <v>277</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2" x14ac:dyDescent="0.2">
      <c r="A86" s="217"/>
      <c r="B86" s="218"/>
      <c r="C86" s="256" t="s">
        <v>364</v>
      </c>
      <c r="D86" s="223"/>
      <c r="E86" s="224">
        <v>10.24</v>
      </c>
      <c r="F86" s="221"/>
      <c r="G86" s="221"/>
      <c r="H86" s="221"/>
      <c r="I86" s="221"/>
      <c r="J86" s="221"/>
      <c r="K86" s="221"/>
      <c r="L86" s="221"/>
      <c r="M86" s="221"/>
      <c r="N86" s="220"/>
      <c r="O86" s="220"/>
      <c r="P86" s="220"/>
      <c r="Q86" s="220"/>
      <c r="R86" s="221"/>
      <c r="S86" s="221"/>
      <c r="T86" s="221"/>
      <c r="U86" s="221"/>
      <c r="V86" s="221"/>
      <c r="W86" s="221"/>
      <c r="X86" s="221"/>
      <c r="Y86" s="221"/>
      <c r="Z86" s="210"/>
      <c r="AA86" s="210"/>
      <c r="AB86" s="210"/>
      <c r="AC86" s="210"/>
      <c r="AD86" s="210"/>
      <c r="AE86" s="210"/>
      <c r="AF86" s="210"/>
      <c r="AG86" s="210" t="s">
        <v>288</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6" t="s">
        <v>365</v>
      </c>
      <c r="D87" s="223"/>
      <c r="E87" s="224">
        <v>11.84</v>
      </c>
      <c r="F87" s="221"/>
      <c r="G87" s="221"/>
      <c r="H87" s="221"/>
      <c r="I87" s="221"/>
      <c r="J87" s="221"/>
      <c r="K87" s="221"/>
      <c r="L87" s="221"/>
      <c r="M87" s="221"/>
      <c r="N87" s="220"/>
      <c r="O87" s="220"/>
      <c r="P87" s="220"/>
      <c r="Q87" s="220"/>
      <c r="R87" s="221"/>
      <c r="S87" s="221"/>
      <c r="T87" s="221"/>
      <c r="U87" s="221"/>
      <c r="V87" s="221"/>
      <c r="W87" s="221"/>
      <c r="X87" s="221"/>
      <c r="Y87" s="221"/>
      <c r="Z87" s="210"/>
      <c r="AA87" s="210"/>
      <c r="AB87" s="210"/>
      <c r="AC87" s="210"/>
      <c r="AD87" s="210"/>
      <c r="AE87" s="210"/>
      <c r="AF87" s="210"/>
      <c r="AG87" s="210" t="s">
        <v>288</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6" t="s">
        <v>366</v>
      </c>
      <c r="D88" s="223"/>
      <c r="E88" s="224">
        <v>3.03</v>
      </c>
      <c r="F88" s="221"/>
      <c r="G88" s="221"/>
      <c r="H88" s="221"/>
      <c r="I88" s="221"/>
      <c r="J88" s="221"/>
      <c r="K88" s="221"/>
      <c r="L88" s="221"/>
      <c r="M88" s="221"/>
      <c r="N88" s="220"/>
      <c r="O88" s="220"/>
      <c r="P88" s="220"/>
      <c r="Q88" s="220"/>
      <c r="R88" s="221"/>
      <c r="S88" s="221"/>
      <c r="T88" s="221"/>
      <c r="U88" s="221"/>
      <c r="V88" s="221"/>
      <c r="W88" s="221"/>
      <c r="X88" s="221"/>
      <c r="Y88" s="221"/>
      <c r="Z88" s="210"/>
      <c r="AA88" s="210"/>
      <c r="AB88" s="210"/>
      <c r="AC88" s="210"/>
      <c r="AD88" s="210"/>
      <c r="AE88" s="210"/>
      <c r="AF88" s="210"/>
      <c r="AG88" s="210" t="s">
        <v>288</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3" x14ac:dyDescent="0.2">
      <c r="A89" s="217"/>
      <c r="B89" s="218"/>
      <c r="C89" s="256" t="s">
        <v>367</v>
      </c>
      <c r="D89" s="223"/>
      <c r="E89" s="224">
        <v>0.97</v>
      </c>
      <c r="F89" s="221"/>
      <c r="G89" s="221"/>
      <c r="H89" s="221"/>
      <c r="I89" s="221"/>
      <c r="J89" s="221"/>
      <c r="K89" s="221"/>
      <c r="L89" s="221"/>
      <c r="M89" s="221"/>
      <c r="N89" s="220"/>
      <c r="O89" s="220"/>
      <c r="P89" s="220"/>
      <c r="Q89" s="220"/>
      <c r="R89" s="221"/>
      <c r="S89" s="221"/>
      <c r="T89" s="221"/>
      <c r="U89" s="221"/>
      <c r="V89" s="221"/>
      <c r="W89" s="221"/>
      <c r="X89" s="221"/>
      <c r="Y89" s="221"/>
      <c r="Z89" s="210"/>
      <c r="AA89" s="210"/>
      <c r="AB89" s="210"/>
      <c r="AC89" s="210"/>
      <c r="AD89" s="210"/>
      <c r="AE89" s="210"/>
      <c r="AF89" s="210"/>
      <c r="AG89" s="210" t="s">
        <v>288</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3" x14ac:dyDescent="0.2">
      <c r="A90" s="217"/>
      <c r="B90" s="218"/>
      <c r="C90" s="256" t="s">
        <v>368</v>
      </c>
      <c r="D90" s="223"/>
      <c r="E90" s="224">
        <v>1.27</v>
      </c>
      <c r="F90" s="221"/>
      <c r="G90" s="221"/>
      <c r="H90" s="221"/>
      <c r="I90" s="221"/>
      <c r="J90" s="221"/>
      <c r="K90" s="221"/>
      <c r="L90" s="221"/>
      <c r="M90" s="221"/>
      <c r="N90" s="220"/>
      <c r="O90" s="220"/>
      <c r="P90" s="220"/>
      <c r="Q90" s="220"/>
      <c r="R90" s="221"/>
      <c r="S90" s="221"/>
      <c r="T90" s="221"/>
      <c r="U90" s="221"/>
      <c r="V90" s="221"/>
      <c r="W90" s="221"/>
      <c r="X90" s="221"/>
      <c r="Y90" s="221"/>
      <c r="Z90" s="210"/>
      <c r="AA90" s="210"/>
      <c r="AB90" s="210"/>
      <c r="AC90" s="210"/>
      <c r="AD90" s="210"/>
      <c r="AE90" s="210"/>
      <c r="AF90" s="210"/>
      <c r="AG90" s="210" t="s">
        <v>288</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3" x14ac:dyDescent="0.2">
      <c r="A91" s="217"/>
      <c r="B91" s="218"/>
      <c r="C91" s="256" t="s">
        <v>369</v>
      </c>
      <c r="D91" s="223"/>
      <c r="E91" s="224">
        <v>5.68</v>
      </c>
      <c r="F91" s="221"/>
      <c r="G91" s="221"/>
      <c r="H91" s="221"/>
      <c r="I91" s="221"/>
      <c r="J91" s="221"/>
      <c r="K91" s="221"/>
      <c r="L91" s="221"/>
      <c r="M91" s="221"/>
      <c r="N91" s="220"/>
      <c r="O91" s="220"/>
      <c r="P91" s="220"/>
      <c r="Q91" s="220"/>
      <c r="R91" s="221"/>
      <c r="S91" s="221"/>
      <c r="T91" s="221"/>
      <c r="U91" s="221"/>
      <c r="V91" s="221"/>
      <c r="W91" s="221"/>
      <c r="X91" s="221"/>
      <c r="Y91" s="221"/>
      <c r="Z91" s="210"/>
      <c r="AA91" s="210"/>
      <c r="AB91" s="210"/>
      <c r="AC91" s="210"/>
      <c r="AD91" s="210"/>
      <c r="AE91" s="210"/>
      <c r="AF91" s="210"/>
      <c r="AG91" s="210" t="s">
        <v>288</v>
      </c>
      <c r="AH91" s="210">
        <v>0</v>
      </c>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3" x14ac:dyDescent="0.2">
      <c r="A92" s="217"/>
      <c r="B92" s="218"/>
      <c r="C92" s="256" t="s">
        <v>370</v>
      </c>
      <c r="D92" s="223"/>
      <c r="E92" s="224">
        <v>1.27</v>
      </c>
      <c r="F92" s="221"/>
      <c r="G92" s="221"/>
      <c r="H92" s="221"/>
      <c r="I92" s="221"/>
      <c r="J92" s="221"/>
      <c r="K92" s="221"/>
      <c r="L92" s="221"/>
      <c r="M92" s="221"/>
      <c r="N92" s="220"/>
      <c r="O92" s="220"/>
      <c r="P92" s="220"/>
      <c r="Q92" s="220"/>
      <c r="R92" s="221"/>
      <c r="S92" s="221"/>
      <c r="T92" s="221"/>
      <c r="U92" s="221"/>
      <c r="V92" s="221"/>
      <c r="W92" s="221"/>
      <c r="X92" s="221"/>
      <c r="Y92" s="221"/>
      <c r="Z92" s="210"/>
      <c r="AA92" s="210"/>
      <c r="AB92" s="210"/>
      <c r="AC92" s="210"/>
      <c r="AD92" s="210"/>
      <c r="AE92" s="210"/>
      <c r="AF92" s="210"/>
      <c r="AG92" s="210" t="s">
        <v>288</v>
      </c>
      <c r="AH92" s="210">
        <v>0</v>
      </c>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3" x14ac:dyDescent="0.2">
      <c r="A93" s="217"/>
      <c r="B93" s="218"/>
      <c r="C93" s="256" t="s">
        <v>371</v>
      </c>
      <c r="D93" s="223"/>
      <c r="E93" s="224">
        <v>7.45</v>
      </c>
      <c r="F93" s="221"/>
      <c r="G93" s="221"/>
      <c r="H93" s="221"/>
      <c r="I93" s="221"/>
      <c r="J93" s="221"/>
      <c r="K93" s="221"/>
      <c r="L93" s="221"/>
      <c r="M93" s="221"/>
      <c r="N93" s="220"/>
      <c r="O93" s="220"/>
      <c r="P93" s="220"/>
      <c r="Q93" s="220"/>
      <c r="R93" s="221"/>
      <c r="S93" s="221"/>
      <c r="T93" s="221"/>
      <c r="U93" s="221"/>
      <c r="V93" s="221"/>
      <c r="W93" s="221"/>
      <c r="X93" s="221"/>
      <c r="Y93" s="221"/>
      <c r="Z93" s="210"/>
      <c r="AA93" s="210"/>
      <c r="AB93" s="210"/>
      <c r="AC93" s="210"/>
      <c r="AD93" s="210"/>
      <c r="AE93" s="210"/>
      <c r="AF93" s="210"/>
      <c r="AG93" s="210" t="s">
        <v>288</v>
      </c>
      <c r="AH93" s="210">
        <v>0</v>
      </c>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14</v>
      </c>
      <c r="B94" s="242" t="s">
        <v>372</v>
      </c>
      <c r="C94" s="254" t="s">
        <v>373</v>
      </c>
      <c r="D94" s="243" t="s">
        <v>374</v>
      </c>
      <c r="E94" s="244">
        <v>3</v>
      </c>
      <c r="F94" s="245"/>
      <c r="G94" s="246">
        <f>ROUND(E94*F94,2)</f>
        <v>0</v>
      </c>
      <c r="H94" s="245"/>
      <c r="I94" s="246">
        <f>ROUND(E94*H94,2)</f>
        <v>0</v>
      </c>
      <c r="J94" s="245"/>
      <c r="K94" s="246">
        <f>ROUND(E94*J94,2)</f>
        <v>0</v>
      </c>
      <c r="L94" s="246">
        <v>21</v>
      </c>
      <c r="M94" s="246">
        <f>G94*(1+L94/100)</f>
        <v>0</v>
      </c>
      <c r="N94" s="244">
        <v>0</v>
      </c>
      <c r="O94" s="244">
        <f>ROUND(E94*N94,2)</f>
        <v>0</v>
      </c>
      <c r="P94" s="244">
        <v>0.01</v>
      </c>
      <c r="Q94" s="244">
        <f>ROUND(E94*P94,2)</f>
        <v>0.03</v>
      </c>
      <c r="R94" s="246" t="s">
        <v>375</v>
      </c>
      <c r="S94" s="246" t="s">
        <v>271</v>
      </c>
      <c r="T94" s="247" t="s">
        <v>272</v>
      </c>
      <c r="U94" s="221">
        <v>0.4</v>
      </c>
      <c r="V94" s="221">
        <f>ROUND(E94*U94,2)</f>
        <v>1.2</v>
      </c>
      <c r="W94" s="221"/>
      <c r="X94" s="221" t="s">
        <v>273</v>
      </c>
      <c r="Y94" s="221" t="s">
        <v>274</v>
      </c>
      <c r="Z94" s="210"/>
      <c r="AA94" s="210"/>
      <c r="AB94" s="210"/>
      <c r="AC94" s="210"/>
      <c r="AD94" s="210"/>
      <c r="AE94" s="210"/>
      <c r="AF94" s="210"/>
      <c r="AG94" s="210" t="s">
        <v>275</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33">
        <v>15</v>
      </c>
      <c r="B95" s="234" t="s">
        <v>376</v>
      </c>
      <c r="C95" s="252" t="s">
        <v>377</v>
      </c>
      <c r="D95" s="235" t="s">
        <v>378</v>
      </c>
      <c r="E95" s="236">
        <v>21</v>
      </c>
      <c r="F95" s="237"/>
      <c r="G95" s="238">
        <f>ROUND(E95*F95,2)</f>
        <v>0</v>
      </c>
      <c r="H95" s="237"/>
      <c r="I95" s="238">
        <f>ROUND(E95*H95,2)</f>
        <v>0</v>
      </c>
      <c r="J95" s="237"/>
      <c r="K95" s="238">
        <f>ROUND(E95*J95,2)</f>
        <v>0</v>
      </c>
      <c r="L95" s="238">
        <v>21</v>
      </c>
      <c r="M95" s="238">
        <f>G95*(1+L95/100)</f>
        <v>0</v>
      </c>
      <c r="N95" s="236">
        <v>0</v>
      </c>
      <c r="O95" s="236">
        <f>ROUND(E95*N95,2)</f>
        <v>0</v>
      </c>
      <c r="P95" s="236">
        <v>0</v>
      </c>
      <c r="Q95" s="236">
        <f>ROUND(E95*P95,2)</f>
        <v>0</v>
      </c>
      <c r="R95" s="238" t="s">
        <v>291</v>
      </c>
      <c r="S95" s="238" t="s">
        <v>271</v>
      </c>
      <c r="T95" s="239" t="s">
        <v>272</v>
      </c>
      <c r="U95" s="221">
        <v>0.03</v>
      </c>
      <c r="V95" s="221">
        <f>ROUND(E95*U95,2)</f>
        <v>0.63</v>
      </c>
      <c r="W95" s="221"/>
      <c r="X95" s="221" t="s">
        <v>273</v>
      </c>
      <c r="Y95" s="221" t="s">
        <v>274</v>
      </c>
      <c r="Z95" s="210"/>
      <c r="AA95" s="210"/>
      <c r="AB95" s="210"/>
      <c r="AC95" s="210"/>
      <c r="AD95" s="210"/>
      <c r="AE95" s="210"/>
      <c r="AF95" s="210"/>
      <c r="AG95" s="210" t="s">
        <v>275</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3" t="s">
        <v>379</v>
      </c>
      <c r="D96" s="240"/>
      <c r="E96" s="240"/>
      <c r="F96" s="240"/>
      <c r="G96" s="240"/>
      <c r="H96" s="221"/>
      <c r="I96" s="221"/>
      <c r="J96" s="221"/>
      <c r="K96" s="221"/>
      <c r="L96" s="221"/>
      <c r="M96" s="221"/>
      <c r="N96" s="220"/>
      <c r="O96" s="220"/>
      <c r="P96" s="220"/>
      <c r="Q96" s="220"/>
      <c r="R96" s="221"/>
      <c r="S96" s="221"/>
      <c r="T96" s="221"/>
      <c r="U96" s="221"/>
      <c r="V96" s="221"/>
      <c r="W96" s="221"/>
      <c r="X96" s="221"/>
      <c r="Y96" s="221"/>
      <c r="Z96" s="210"/>
      <c r="AA96" s="210"/>
      <c r="AB96" s="210"/>
      <c r="AC96" s="210"/>
      <c r="AD96" s="210"/>
      <c r="AE96" s="210"/>
      <c r="AF96" s="210"/>
      <c r="AG96" s="210" t="s">
        <v>277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33">
        <v>16</v>
      </c>
      <c r="B97" s="234" t="s">
        <v>380</v>
      </c>
      <c r="C97" s="252" t="s">
        <v>381</v>
      </c>
      <c r="D97" s="235" t="s">
        <v>378</v>
      </c>
      <c r="E97" s="236">
        <v>15</v>
      </c>
      <c r="F97" s="237"/>
      <c r="G97" s="238">
        <f>ROUND(E97*F97,2)</f>
        <v>0</v>
      </c>
      <c r="H97" s="237"/>
      <c r="I97" s="238">
        <f>ROUND(E97*H97,2)</f>
        <v>0</v>
      </c>
      <c r="J97" s="237"/>
      <c r="K97" s="238">
        <f>ROUND(E97*J97,2)</f>
        <v>0</v>
      </c>
      <c r="L97" s="238">
        <v>21</v>
      </c>
      <c r="M97" s="238">
        <f>G97*(1+L97/100)</f>
        <v>0</v>
      </c>
      <c r="N97" s="236">
        <v>0</v>
      </c>
      <c r="O97" s="236">
        <f>ROUND(E97*N97,2)</f>
        <v>0</v>
      </c>
      <c r="P97" s="236">
        <v>0</v>
      </c>
      <c r="Q97" s="236">
        <f>ROUND(E97*P97,2)</f>
        <v>0</v>
      </c>
      <c r="R97" s="238" t="s">
        <v>291</v>
      </c>
      <c r="S97" s="238" t="s">
        <v>271</v>
      </c>
      <c r="T97" s="239" t="s">
        <v>272</v>
      </c>
      <c r="U97" s="221">
        <v>0.05</v>
      </c>
      <c r="V97" s="221">
        <f>ROUND(E97*U97,2)</f>
        <v>0.75</v>
      </c>
      <c r="W97" s="221"/>
      <c r="X97" s="221" t="s">
        <v>273</v>
      </c>
      <c r="Y97" s="221" t="s">
        <v>274</v>
      </c>
      <c r="Z97" s="210"/>
      <c r="AA97" s="210"/>
      <c r="AB97" s="210"/>
      <c r="AC97" s="210"/>
      <c r="AD97" s="210"/>
      <c r="AE97" s="210"/>
      <c r="AF97" s="210"/>
      <c r="AG97" s="210" t="s">
        <v>275</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2" x14ac:dyDescent="0.2">
      <c r="A98" s="217"/>
      <c r="B98" s="218"/>
      <c r="C98" s="253" t="s">
        <v>379</v>
      </c>
      <c r="D98" s="240"/>
      <c r="E98" s="240"/>
      <c r="F98" s="240"/>
      <c r="G98" s="240"/>
      <c r="H98" s="221"/>
      <c r="I98" s="221"/>
      <c r="J98" s="221"/>
      <c r="K98" s="221"/>
      <c r="L98" s="221"/>
      <c r="M98" s="221"/>
      <c r="N98" s="220"/>
      <c r="O98" s="220"/>
      <c r="P98" s="220"/>
      <c r="Q98" s="220"/>
      <c r="R98" s="221"/>
      <c r="S98" s="221"/>
      <c r="T98" s="221"/>
      <c r="U98" s="221"/>
      <c r="V98" s="221"/>
      <c r="W98" s="221"/>
      <c r="X98" s="221"/>
      <c r="Y98" s="221"/>
      <c r="Z98" s="210"/>
      <c r="AA98" s="210"/>
      <c r="AB98" s="210"/>
      <c r="AC98" s="210"/>
      <c r="AD98" s="210"/>
      <c r="AE98" s="210"/>
      <c r="AF98" s="210"/>
      <c r="AG98" s="210" t="s">
        <v>277</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2" x14ac:dyDescent="0.2">
      <c r="A99" s="217"/>
      <c r="B99" s="218"/>
      <c r="C99" s="256" t="s">
        <v>382</v>
      </c>
      <c r="D99" s="223"/>
      <c r="E99" s="224">
        <v>2</v>
      </c>
      <c r="F99" s="221"/>
      <c r="G99" s="221"/>
      <c r="H99" s="221"/>
      <c r="I99" s="221"/>
      <c r="J99" s="221"/>
      <c r="K99" s="221"/>
      <c r="L99" s="221"/>
      <c r="M99" s="221"/>
      <c r="N99" s="220"/>
      <c r="O99" s="220"/>
      <c r="P99" s="220"/>
      <c r="Q99" s="220"/>
      <c r="R99" s="221"/>
      <c r="S99" s="221"/>
      <c r="T99" s="221"/>
      <c r="U99" s="221"/>
      <c r="V99" s="221"/>
      <c r="W99" s="221"/>
      <c r="X99" s="221"/>
      <c r="Y99" s="221"/>
      <c r="Z99" s="210"/>
      <c r="AA99" s="210"/>
      <c r="AB99" s="210"/>
      <c r="AC99" s="210"/>
      <c r="AD99" s="210"/>
      <c r="AE99" s="210"/>
      <c r="AF99" s="210"/>
      <c r="AG99" s="210" t="s">
        <v>288</v>
      </c>
      <c r="AH99" s="210">
        <v>0</v>
      </c>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3" x14ac:dyDescent="0.2">
      <c r="A100" s="217"/>
      <c r="B100" s="218"/>
      <c r="C100" s="256" t="s">
        <v>383</v>
      </c>
      <c r="D100" s="223"/>
      <c r="E100" s="224">
        <v>1</v>
      </c>
      <c r="F100" s="221"/>
      <c r="G100" s="221"/>
      <c r="H100" s="221"/>
      <c r="I100" s="221"/>
      <c r="J100" s="221"/>
      <c r="K100" s="221"/>
      <c r="L100" s="221"/>
      <c r="M100" s="221"/>
      <c r="N100" s="220"/>
      <c r="O100" s="220"/>
      <c r="P100" s="220"/>
      <c r="Q100" s="220"/>
      <c r="R100" s="221"/>
      <c r="S100" s="221"/>
      <c r="T100" s="221"/>
      <c r="U100" s="221"/>
      <c r="V100" s="221"/>
      <c r="W100" s="221"/>
      <c r="X100" s="221"/>
      <c r="Y100" s="221"/>
      <c r="Z100" s="210"/>
      <c r="AA100" s="210"/>
      <c r="AB100" s="210"/>
      <c r="AC100" s="210"/>
      <c r="AD100" s="210"/>
      <c r="AE100" s="210"/>
      <c r="AF100" s="210"/>
      <c r="AG100" s="210" t="s">
        <v>288</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3" x14ac:dyDescent="0.2">
      <c r="A101" s="217"/>
      <c r="B101" s="218"/>
      <c r="C101" s="256" t="s">
        <v>384</v>
      </c>
      <c r="D101" s="223"/>
      <c r="E101" s="224">
        <v>2</v>
      </c>
      <c r="F101" s="221"/>
      <c r="G101" s="221"/>
      <c r="H101" s="221"/>
      <c r="I101" s="221"/>
      <c r="J101" s="221"/>
      <c r="K101" s="221"/>
      <c r="L101" s="221"/>
      <c r="M101" s="221"/>
      <c r="N101" s="220"/>
      <c r="O101" s="220"/>
      <c r="P101" s="220"/>
      <c r="Q101" s="220"/>
      <c r="R101" s="221"/>
      <c r="S101" s="221"/>
      <c r="T101" s="221"/>
      <c r="U101" s="221"/>
      <c r="V101" s="221"/>
      <c r="W101" s="221"/>
      <c r="X101" s="221"/>
      <c r="Y101" s="221"/>
      <c r="Z101" s="210"/>
      <c r="AA101" s="210"/>
      <c r="AB101" s="210"/>
      <c r="AC101" s="210"/>
      <c r="AD101" s="210"/>
      <c r="AE101" s="210"/>
      <c r="AF101" s="210"/>
      <c r="AG101" s="210" t="s">
        <v>288</v>
      </c>
      <c r="AH101" s="210">
        <v>0</v>
      </c>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3" x14ac:dyDescent="0.2">
      <c r="A102" s="217"/>
      <c r="B102" s="218"/>
      <c r="C102" s="256" t="s">
        <v>385</v>
      </c>
      <c r="D102" s="223"/>
      <c r="E102" s="224">
        <v>1</v>
      </c>
      <c r="F102" s="221"/>
      <c r="G102" s="221"/>
      <c r="H102" s="221"/>
      <c r="I102" s="221"/>
      <c r="J102" s="221"/>
      <c r="K102" s="221"/>
      <c r="L102" s="221"/>
      <c r="M102" s="221"/>
      <c r="N102" s="220"/>
      <c r="O102" s="220"/>
      <c r="P102" s="220"/>
      <c r="Q102" s="220"/>
      <c r="R102" s="221"/>
      <c r="S102" s="221"/>
      <c r="T102" s="221"/>
      <c r="U102" s="221"/>
      <c r="V102" s="221"/>
      <c r="W102" s="221"/>
      <c r="X102" s="221"/>
      <c r="Y102" s="221"/>
      <c r="Z102" s="210"/>
      <c r="AA102" s="210"/>
      <c r="AB102" s="210"/>
      <c r="AC102" s="210"/>
      <c r="AD102" s="210"/>
      <c r="AE102" s="210"/>
      <c r="AF102" s="210"/>
      <c r="AG102" s="210" t="s">
        <v>288</v>
      </c>
      <c r="AH102" s="210">
        <v>0</v>
      </c>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3" x14ac:dyDescent="0.2">
      <c r="A103" s="217"/>
      <c r="B103" s="218"/>
      <c r="C103" s="256" t="s">
        <v>386</v>
      </c>
      <c r="D103" s="223"/>
      <c r="E103" s="224">
        <v>2</v>
      </c>
      <c r="F103" s="221"/>
      <c r="G103" s="221"/>
      <c r="H103" s="221"/>
      <c r="I103" s="221"/>
      <c r="J103" s="221"/>
      <c r="K103" s="221"/>
      <c r="L103" s="221"/>
      <c r="M103" s="221"/>
      <c r="N103" s="220"/>
      <c r="O103" s="220"/>
      <c r="P103" s="220"/>
      <c r="Q103" s="220"/>
      <c r="R103" s="221"/>
      <c r="S103" s="221"/>
      <c r="T103" s="221"/>
      <c r="U103" s="221"/>
      <c r="V103" s="221"/>
      <c r="W103" s="221"/>
      <c r="X103" s="221"/>
      <c r="Y103" s="221"/>
      <c r="Z103" s="210"/>
      <c r="AA103" s="210"/>
      <c r="AB103" s="210"/>
      <c r="AC103" s="210"/>
      <c r="AD103" s="210"/>
      <c r="AE103" s="210"/>
      <c r="AF103" s="210"/>
      <c r="AG103" s="210" t="s">
        <v>288</v>
      </c>
      <c r="AH103" s="210">
        <v>0</v>
      </c>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3" x14ac:dyDescent="0.2">
      <c r="A104" s="217"/>
      <c r="B104" s="218"/>
      <c r="C104" s="256" t="s">
        <v>387</v>
      </c>
      <c r="D104" s="223"/>
      <c r="E104" s="224">
        <v>2</v>
      </c>
      <c r="F104" s="221"/>
      <c r="G104" s="221"/>
      <c r="H104" s="221"/>
      <c r="I104" s="221"/>
      <c r="J104" s="221"/>
      <c r="K104" s="221"/>
      <c r="L104" s="221"/>
      <c r="M104" s="221"/>
      <c r="N104" s="220"/>
      <c r="O104" s="220"/>
      <c r="P104" s="220"/>
      <c r="Q104" s="220"/>
      <c r="R104" s="221"/>
      <c r="S104" s="221"/>
      <c r="T104" s="221"/>
      <c r="U104" s="221"/>
      <c r="V104" s="221"/>
      <c r="W104" s="221"/>
      <c r="X104" s="221"/>
      <c r="Y104" s="221"/>
      <c r="Z104" s="210"/>
      <c r="AA104" s="210"/>
      <c r="AB104" s="210"/>
      <c r="AC104" s="210"/>
      <c r="AD104" s="210"/>
      <c r="AE104" s="210"/>
      <c r="AF104" s="210"/>
      <c r="AG104" s="210" t="s">
        <v>288</v>
      </c>
      <c r="AH104" s="210">
        <v>0</v>
      </c>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3" x14ac:dyDescent="0.2">
      <c r="A105" s="217"/>
      <c r="B105" s="218"/>
      <c r="C105" s="256" t="s">
        <v>388</v>
      </c>
      <c r="D105" s="223"/>
      <c r="E105" s="224">
        <v>1</v>
      </c>
      <c r="F105" s="221"/>
      <c r="G105" s="221"/>
      <c r="H105" s="221"/>
      <c r="I105" s="221"/>
      <c r="J105" s="221"/>
      <c r="K105" s="221"/>
      <c r="L105" s="221"/>
      <c r="M105" s="221"/>
      <c r="N105" s="220"/>
      <c r="O105" s="220"/>
      <c r="P105" s="220"/>
      <c r="Q105" s="220"/>
      <c r="R105" s="221"/>
      <c r="S105" s="221"/>
      <c r="T105" s="221"/>
      <c r="U105" s="221"/>
      <c r="V105" s="221"/>
      <c r="W105" s="221"/>
      <c r="X105" s="221"/>
      <c r="Y105" s="221"/>
      <c r="Z105" s="210"/>
      <c r="AA105" s="210"/>
      <c r="AB105" s="210"/>
      <c r="AC105" s="210"/>
      <c r="AD105" s="210"/>
      <c r="AE105" s="210"/>
      <c r="AF105" s="210"/>
      <c r="AG105" s="210" t="s">
        <v>288</v>
      </c>
      <c r="AH105" s="210">
        <v>0</v>
      </c>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3" x14ac:dyDescent="0.2">
      <c r="A106" s="217"/>
      <c r="B106" s="218"/>
      <c r="C106" s="256" t="s">
        <v>389</v>
      </c>
      <c r="D106" s="223"/>
      <c r="E106" s="224">
        <v>2</v>
      </c>
      <c r="F106" s="221"/>
      <c r="G106" s="221"/>
      <c r="H106" s="221"/>
      <c r="I106" s="221"/>
      <c r="J106" s="221"/>
      <c r="K106" s="221"/>
      <c r="L106" s="221"/>
      <c r="M106" s="221"/>
      <c r="N106" s="220"/>
      <c r="O106" s="220"/>
      <c r="P106" s="220"/>
      <c r="Q106" s="220"/>
      <c r="R106" s="221"/>
      <c r="S106" s="221"/>
      <c r="T106" s="221"/>
      <c r="U106" s="221"/>
      <c r="V106" s="221"/>
      <c r="W106" s="221"/>
      <c r="X106" s="221"/>
      <c r="Y106" s="221"/>
      <c r="Z106" s="210"/>
      <c r="AA106" s="210"/>
      <c r="AB106" s="210"/>
      <c r="AC106" s="210"/>
      <c r="AD106" s="210"/>
      <c r="AE106" s="210"/>
      <c r="AF106" s="210"/>
      <c r="AG106" s="210" t="s">
        <v>288</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6" t="s">
        <v>390</v>
      </c>
      <c r="D107" s="223"/>
      <c r="E107" s="224">
        <v>2</v>
      </c>
      <c r="F107" s="221"/>
      <c r="G107" s="221"/>
      <c r="H107" s="221"/>
      <c r="I107" s="221"/>
      <c r="J107" s="221"/>
      <c r="K107" s="221"/>
      <c r="L107" s="221"/>
      <c r="M107" s="221"/>
      <c r="N107" s="220"/>
      <c r="O107" s="220"/>
      <c r="P107" s="220"/>
      <c r="Q107" s="220"/>
      <c r="R107" s="221"/>
      <c r="S107" s="221"/>
      <c r="T107" s="221"/>
      <c r="U107" s="221"/>
      <c r="V107" s="221"/>
      <c r="W107" s="221"/>
      <c r="X107" s="221"/>
      <c r="Y107" s="221"/>
      <c r="Z107" s="210"/>
      <c r="AA107" s="210"/>
      <c r="AB107" s="210"/>
      <c r="AC107" s="210"/>
      <c r="AD107" s="210"/>
      <c r="AE107" s="210"/>
      <c r="AF107" s="210"/>
      <c r="AG107" s="210" t="s">
        <v>288</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ht="33.75" outlineLevel="1" x14ac:dyDescent="0.2">
      <c r="A108" s="233">
        <v>17</v>
      </c>
      <c r="B108" s="234" t="s">
        <v>391</v>
      </c>
      <c r="C108" s="252" t="s">
        <v>392</v>
      </c>
      <c r="D108" s="235" t="s">
        <v>269</v>
      </c>
      <c r="E108" s="236">
        <v>0.8</v>
      </c>
      <c r="F108" s="237"/>
      <c r="G108" s="238">
        <f>ROUND(E108*F108,2)</f>
        <v>0</v>
      </c>
      <c r="H108" s="237"/>
      <c r="I108" s="238">
        <f>ROUND(E108*H108,2)</f>
        <v>0</v>
      </c>
      <c r="J108" s="237"/>
      <c r="K108" s="238">
        <f>ROUND(E108*J108,2)</f>
        <v>0</v>
      </c>
      <c r="L108" s="238">
        <v>21</v>
      </c>
      <c r="M108" s="238">
        <f>G108*(1+L108/100)</f>
        <v>0</v>
      </c>
      <c r="N108" s="236">
        <v>3.0400000000000002E-3</v>
      </c>
      <c r="O108" s="236">
        <f>ROUND(E108*N108,2)</f>
        <v>0</v>
      </c>
      <c r="P108" s="236">
        <v>6.5000000000000002E-2</v>
      </c>
      <c r="Q108" s="236">
        <f>ROUND(E108*P108,2)</f>
        <v>0.05</v>
      </c>
      <c r="R108" s="238" t="s">
        <v>291</v>
      </c>
      <c r="S108" s="238" t="s">
        <v>271</v>
      </c>
      <c r="T108" s="239" t="s">
        <v>272</v>
      </c>
      <c r="U108" s="221">
        <v>0.91300000000000003</v>
      </c>
      <c r="V108" s="221">
        <f>ROUND(E108*U108,2)</f>
        <v>0.73</v>
      </c>
      <c r="W108" s="221"/>
      <c r="X108" s="221" t="s">
        <v>273</v>
      </c>
      <c r="Y108" s="221" t="s">
        <v>274</v>
      </c>
      <c r="Z108" s="210"/>
      <c r="AA108" s="210"/>
      <c r="AB108" s="210"/>
      <c r="AC108" s="210"/>
      <c r="AD108" s="210"/>
      <c r="AE108" s="210"/>
      <c r="AF108" s="210"/>
      <c r="AG108" s="210" t="s">
        <v>275</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2" x14ac:dyDescent="0.2">
      <c r="A109" s="217"/>
      <c r="B109" s="218"/>
      <c r="C109" s="256" t="s">
        <v>393</v>
      </c>
      <c r="D109" s="223"/>
      <c r="E109" s="224">
        <v>0.8</v>
      </c>
      <c r="F109" s="221"/>
      <c r="G109" s="221"/>
      <c r="H109" s="221"/>
      <c r="I109" s="221"/>
      <c r="J109" s="221"/>
      <c r="K109" s="221"/>
      <c r="L109" s="221"/>
      <c r="M109" s="221"/>
      <c r="N109" s="220"/>
      <c r="O109" s="220"/>
      <c r="P109" s="220"/>
      <c r="Q109" s="220"/>
      <c r="R109" s="221"/>
      <c r="S109" s="221"/>
      <c r="T109" s="221"/>
      <c r="U109" s="221"/>
      <c r="V109" s="221"/>
      <c r="W109" s="221"/>
      <c r="X109" s="221"/>
      <c r="Y109" s="221"/>
      <c r="Z109" s="210"/>
      <c r="AA109" s="210"/>
      <c r="AB109" s="210"/>
      <c r="AC109" s="210"/>
      <c r="AD109" s="210"/>
      <c r="AE109" s="210"/>
      <c r="AF109" s="210"/>
      <c r="AG109" s="210" t="s">
        <v>288</v>
      </c>
      <c r="AH109" s="210">
        <v>0</v>
      </c>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ht="33.75" outlineLevel="1" x14ac:dyDescent="0.2">
      <c r="A110" s="233">
        <v>18</v>
      </c>
      <c r="B110" s="234" t="s">
        <v>394</v>
      </c>
      <c r="C110" s="252" t="s">
        <v>395</v>
      </c>
      <c r="D110" s="235" t="s">
        <v>269</v>
      </c>
      <c r="E110" s="236">
        <v>17.533000000000001</v>
      </c>
      <c r="F110" s="237"/>
      <c r="G110" s="238">
        <f>ROUND(E110*F110,2)</f>
        <v>0</v>
      </c>
      <c r="H110" s="237"/>
      <c r="I110" s="238">
        <f>ROUND(E110*H110,2)</f>
        <v>0</v>
      </c>
      <c r="J110" s="237"/>
      <c r="K110" s="238">
        <f>ROUND(E110*J110,2)</f>
        <v>0</v>
      </c>
      <c r="L110" s="238">
        <v>21</v>
      </c>
      <c r="M110" s="238">
        <f>G110*(1+L110/100)</f>
        <v>0</v>
      </c>
      <c r="N110" s="236">
        <v>1.17E-3</v>
      </c>
      <c r="O110" s="236">
        <f>ROUND(E110*N110,2)</f>
        <v>0.02</v>
      </c>
      <c r="P110" s="236">
        <v>7.5999999999999998E-2</v>
      </c>
      <c r="Q110" s="236">
        <f>ROUND(E110*P110,2)</f>
        <v>1.33</v>
      </c>
      <c r="R110" s="238" t="s">
        <v>291</v>
      </c>
      <c r="S110" s="238" t="s">
        <v>271</v>
      </c>
      <c r="T110" s="239" t="s">
        <v>272</v>
      </c>
      <c r="U110" s="221">
        <v>0.93899999999999995</v>
      </c>
      <c r="V110" s="221">
        <f>ROUND(E110*U110,2)</f>
        <v>16.46</v>
      </c>
      <c r="W110" s="221"/>
      <c r="X110" s="221" t="s">
        <v>273</v>
      </c>
      <c r="Y110" s="221" t="s">
        <v>274</v>
      </c>
      <c r="Z110" s="210"/>
      <c r="AA110" s="210"/>
      <c r="AB110" s="210"/>
      <c r="AC110" s="210"/>
      <c r="AD110" s="210"/>
      <c r="AE110" s="210"/>
      <c r="AF110" s="210"/>
      <c r="AG110" s="210" t="s">
        <v>275</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2" x14ac:dyDescent="0.2">
      <c r="A111" s="217"/>
      <c r="B111" s="218"/>
      <c r="C111" s="256" t="s">
        <v>396</v>
      </c>
      <c r="D111" s="223"/>
      <c r="E111" s="224">
        <v>1.5760000000000001</v>
      </c>
      <c r="F111" s="221"/>
      <c r="G111" s="221"/>
      <c r="H111" s="221"/>
      <c r="I111" s="221"/>
      <c r="J111" s="221"/>
      <c r="K111" s="221"/>
      <c r="L111" s="221"/>
      <c r="M111" s="221"/>
      <c r="N111" s="220"/>
      <c r="O111" s="220"/>
      <c r="P111" s="220"/>
      <c r="Q111" s="220"/>
      <c r="R111" s="221"/>
      <c r="S111" s="221"/>
      <c r="T111" s="221"/>
      <c r="U111" s="221"/>
      <c r="V111" s="221"/>
      <c r="W111" s="221"/>
      <c r="X111" s="221"/>
      <c r="Y111" s="221"/>
      <c r="Z111" s="210"/>
      <c r="AA111" s="210"/>
      <c r="AB111" s="210"/>
      <c r="AC111" s="210"/>
      <c r="AD111" s="210"/>
      <c r="AE111" s="210"/>
      <c r="AF111" s="210"/>
      <c r="AG111" s="210" t="s">
        <v>288</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3" x14ac:dyDescent="0.2">
      <c r="A112" s="217"/>
      <c r="B112" s="218"/>
      <c r="C112" s="256" t="s">
        <v>397</v>
      </c>
      <c r="D112" s="223"/>
      <c r="E112" s="224">
        <v>1.7729999999999999</v>
      </c>
      <c r="F112" s="221"/>
      <c r="G112" s="221"/>
      <c r="H112" s="221"/>
      <c r="I112" s="221"/>
      <c r="J112" s="221"/>
      <c r="K112" s="221"/>
      <c r="L112" s="221"/>
      <c r="M112" s="221"/>
      <c r="N112" s="220"/>
      <c r="O112" s="220"/>
      <c r="P112" s="220"/>
      <c r="Q112" s="220"/>
      <c r="R112" s="221"/>
      <c r="S112" s="221"/>
      <c r="T112" s="221"/>
      <c r="U112" s="221"/>
      <c r="V112" s="221"/>
      <c r="W112" s="221"/>
      <c r="X112" s="221"/>
      <c r="Y112" s="221"/>
      <c r="Z112" s="210"/>
      <c r="AA112" s="210"/>
      <c r="AB112" s="210"/>
      <c r="AC112" s="210"/>
      <c r="AD112" s="210"/>
      <c r="AE112" s="210"/>
      <c r="AF112" s="210"/>
      <c r="AG112" s="210" t="s">
        <v>288</v>
      </c>
      <c r="AH112" s="210">
        <v>0</v>
      </c>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3" x14ac:dyDescent="0.2">
      <c r="A113" s="217"/>
      <c r="B113" s="218"/>
      <c r="C113" s="256" t="s">
        <v>398</v>
      </c>
      <c r="D113" s="223"/>
      <c r="E113" s="224">
        <v>1.5760000000000001</v>
      </c>
      <c r="F113" s="221"/>
      <c r="G113" s="221"/>
      <c r="H113" s="221"/>
      <c r="I113" s="221"/>
      <c r="J113" s="221"/>
      <c r="K113" s="221"/>
      <c r="L113" s="221"/>
      <c r="M113" s="221"/>
      <c r="N113" s="220"/>
      <c r="O113" s="220"/>
      <c r="P113" s="220"/>
      <c r="Q113" s="220"/>
      <c r="R113" s="221"/>
      <c r="S113" s="221"/>
      <c r="T113" s="221"/>
      <c r="U113" s="221"/>
      <c r="V113" s="221"/>
      <c r="W113" s="221"/>
      <c r="X113" s="221"/>
      <c r="Y113" s="221"/>
      <c r="Z113" s="210"/>
      <c r="AA113" s="210"/>
      <c r="AB113" s="210"/>
      <c r="AC113" s="210"/>
      <c r="AD113" s="210"/>
      <c r="AE113" s="210"/>
      <c r="AF113" s="210"/>
      <c r="AG113" s="210" t="s">
        <v>288</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6" t="s">
        <v>399</v>
      </c>
      <c r="D114" s="223"/>
      <c r="E114" s="224">
        <v>1.1819999999999999</v>
      </c>
      <c r="F114" s="221"/>
      <c r="G114" s="221"/>
      <c r="H114" s="221"/>
      <c r="I114" s="221"/>
      <c r="J114" s="221"/>
      <c r="K114" s="221"/>
      <c r="L114" s="221"/>
      <c r="M114" s="221"/>
      <c r="N114" s="220"/>
      <c r="O114" s="220"/>
      <c r="P114" s="220"/>
      <c r="Q114" s="220"/>
      <c r="R114" s="221"/>
      <c r="S114" s="221"/>
      <c r="T114" s="221"/>
      <c r="U114" s="221"/>
      <c r="V114" s="221"/>
      <c r="W114" s="221"/>
      <c r="X114" s="221"/>
      <c r="Y114" s="221"/>
      <c r="Z114" s="210"/>
      <c r="AA114" s="210"/>
      <c r="AB114" s="210"/>
      <c r="AC114" s="210"/>
      <c r="AD114" s="210"/>
      <c r="AE114" s="210"/>
      <c r="AF114" s="210"/>
      <c r="AG114" s="210" t="s">
        <v>288</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6" t="s">
        <v>400</v>
      </c>
      <c r="D115" s="223"/>
      <c r="E115" s="224">
        <v>1.5760000000000001</v>
      </c>
      <c r="F115" s="221"/>
      <c r="G115" s="221"/>
      <c r="H115" s="221"/>
      <c r="I115" s="221"/>
      <c r="J115" s="221"/>
      <c r="K115" s="221"/>
      <c r="L115" s="221"/>
      <c r="M115" s="221"/>
      <c r="N115" s="220"/>
      <c r="O115" s="220"/>
      <c r="P115" s="220"/>
      <c r="Q115" s="220"/>
      <c r="R115" s="221"/>
      <c r="S115" s="221"/>
      <c r="T115" s="221"/>
      <c r="U115" s="221"/>
      <c r="V115" s="221"/>
      <c r="W115" s="221"/>
      <c r="X115" s="221"/>
      <c r="Y115" s="221"/>
      <c r="Z115" s="210"/>
      <c r="AA115" s="210"/>
      <c r="AB115" s="210"/>
      <c r="AC115" s="210"/>
      <c r="AD115" s="210"/>
      <c r="AE115" s="210"/>
      <c r="AF115" s="210"/>
      <c r="AG115" s="210" t="s">
        <v>288</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6" t="s">
        <v>401</v>
      </c>
      <c r="D116" s="223"/>
      <c r="E116" s="224">
        <v>1.5760000000000001</v>
      </c>
      <c r="F116" s="221"/>
      <c r="G116" s="221"/>
      <c r="H116" s="221"/>
      <c r="I116" s="221"/>
      <c r="J116" s="221"/>
      <c r="K116" s="221"/>
      <c r="L116" s="221"/>
      <c r="M116" s="221"/>
      <c r="N116" s="220"/>
      <c r="O116" s="220"/>
      <c r="P116" s="220"/>
      <c r="Q116" s="220"/>
      <c r="R116" s="221"/>
      <c r="S116" s="221"/>
      <c r="T116" s="221"/>
      <c r="U116" s="221"/>
      <c r="V116" s="221"/>
      <c r="W116" s="221"/>
      <c r="X116" s="221"/>
      <c r="Y116" s="221"/>
      <c r="Z116" s="210"/>
      <c r="AA116" s="210"/>
      <c r="AB116" s="210"/>
      <c r="AC116" s="210"/>
      <c r="AD116" s="210"/>
      <c r="AE116" s="210"/>
      <c r="AF116" s="210"/>
      <c r="AG116" s="210" t="s">
        <v>288</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3" x14ac:dyDescent="0.2">
      <c r="A117" s="217"/>
      <c r="B117" s="218"/>
      <c r="C117" s="256" t="s">
        <v>402</v>
      </c>
      <c r="D117" s="223"/>
      <c r="E117" s="224">
        <v>2.3639999999999999</v>
      </c>
      <c r="F117" s="221"/>
      <c r="G117" s="221"/>
      <c r="H117" s="221"/>
      <c r="I117" s="221"/>
      <c r="J117" s="221"/>
      <c r="K117" s="221"/>
      <c r="L117" s="221"/>
      <c r="M117" s="221"/>
      <c r="N117" s="220"/>
      <c r="O117" s="220"/>
      <c r="P117" s="220"/>
      <c r="Q117" s="220"/>
      <c r="R117" s="221"/>
      <c r="S117" s="221"/>
      <c r="T117" s="221"/>
      <c r="U117" s="221"/>
      <c r="V117" s="221"/>
      <c r="W117" s="221"/>
      <c r="X117" s="221"/>
      <c r="Y117" s="221"/>
      <c r="Z117" s="210"/>
      <c r="AA117" s="210"/>
      <c r="AB117" s="210"/>
      <c r="AC117" s="210"/>
      <c r="AD117" s="210"/>
      <c r="AE117" s="210"/>
      <c r="AF117" s="210"/>
      <c r="AG117" s="210" t="s">
        <v>288</v>
      </c>
      <c r="AH117" s="210">
        <v>0</v>
      </c>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3" x14ac:dyDescent="0.2">
      <c r="A118" s="217"/>
      <c r="B118" s="218"/>
      <c r="C118" s="256" t="s">
        <v>403</v>
      </c>
      <c r="D118" s="223"/>
      <c r="E118" s="224">
        <v>2.3639999999999999</v>
      </c>
      <c r="F118" s="221"/>
      <c r="G118" s="221"/>
      <c r="H118" s="221"/>
      <c r="I118" s="221"/>
      <c r="J118" s="221"/>
      <c r="K118" s="221"/>
      <c r="L118" s="221"/>
      <c r="M118" s="221"/>
      <c r="N118" s="220"/>
      <c r="O118" s="220"/>
      <c r="P118" s="220"/>
      <c r="Q118" s="220"/>
      <c r="R118" s="221"/>
      <c r="S118" s="221"/>
      <c r="T118" s="221"/>
      <c r="U118" s="221"/>
      <c r="V118" s="221"/>
      <c r="W118" s="221"/>
      <c r="X118" s="221"/>
      <c r="Y118" s="221"/>
      <c r="Z118" s="210"/>
      <c r="AA118" s="210"/>
      <c r="AB118" s="210"/>
      <c r="AC118" s="210"/>
      <c r="AD118" s="210"/>
      <c r="AE118" s="210"/>
      <c r="AF118" s="210"/>
      <c r="AG118" s="210" t="s">
        <v>288</v>
      </c>
      <c r="AH118" s="210">
        <v>0</v>
      </c>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3" x14ac:dyDescent="0.2">
      <c r="A119" s="217"/>
      <c r="B119" s="218"/>
      <c r="C119" s="256" t="s">
        <v>404</v>
      </c>
      <c r="D119" s="223"/>
      <c r="E119" s="224">
        <v>1.1819999999999999</v>
      </c>
      <c r="F119" s="221"/>
      <c r="G119" s="221"/>
      <c r="H119" s="221"/>
      <c r="I119" s="221"/>
      <c r="J119" s="221"/>
      <c r="K119" s="221"/>
      <c r="L119" s="221"/>
      <c r="M119" s="221"/>
      <c r="N119" s="220"/>
      <c r="O119" s="220"/>
      <c r="P119" s="220"/>
      <c r="Q119" s="220"/>
      <c r="R119" s="221"/>
      <c r="S119" s="221"/>
      <c r="T119" s="221"/>
      <c r="U119" s="221"/>
      <c r="V119" s="221"/>
      <c r="W119" s="221"/>
      <c r="X119" s="221"/>
      <c r="Y119" s="221"/>
      <c r="Z119" s="210"/>
      <c r="AA119" s="210"/>
      <c r="AB119" s="210"/>
      <c r="AC119" s="210"/>
      <c r="AD119" s="210"/>
      <c r="AE119" s="210"/>
      <c r="AF119" s="210"/>
      <c r="AG119" s="210" t="s">
        <v>288</v>
      </c>
      <c r="AH119" s="210">
        <v>0</v>
      </c>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3" x14ac:dyDescent="0.2">
      <c r="A120" s="217"/>
      <c r="B120" s="218"/>
      <c r="C120" s="256" t="s">
        <v>405</v>
      </c>
      <c r="D120" s="223"/>
      <c r="E120" s="224">
        <v>2.3639999999999999</v>
      </c>
      <c r="F120" s="221"/>
      <c r="G120" s="221"/>
      <c r="H120" s="221"/>
      <c r="I120" s="221"/>
      <c r="J120" s="221"/>
      <c r="K120" s="221"/>
      <c r="L120" s="221"/>
      <c r="M120" s="221"/>
      <c r="N120" s="220"/>
      <c r="O120" s="220"/>
      <c r="P120" s="220"/>
      <c r="Q120" s="220"/>
      <c r="R120" s="221"/>
      <c r="S120" s="221"/>
      <c r="T120" s="221"/>
      <c r="U120" s="221"/>
      <c r="V120" s="221"/>
      <c r="W120" s="221"/>
      <c r="X120" s="221"/>
      <c r="Y120" s="221"/>
      <c r="Z120" s="210"/>
      <c r="AA120" s="210"/>
      <c r="AB120" s="210"/>
      <c r="AC120" s="210"/>
      <c r="AD120" s="210"/>
      <c r="AE120" s="210"/>
      <c r="AF120" s="210"/>
      <c r="AG120" s="210" t="s">
        <v>288</v>
      </c>
      <c r="AH120" s="210">
        <v>0</v>
      </c>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ht="22.5" outlineLevel="1" x14ac:dyDescent="0.2">
      <c r="A121" s="233">
        <v>19</v>
      </c>
      <c r="B121" s="234" t="s">
        <v>406</v>
      </c>
      <c r="C121" s="252" t="s">
        <v>407</v>
      </c>
      <c r="D121" s="235" t="s">
        <v>269</v>
      </c>
      <c r="E121" s="236">
        <v>6.9130000000000003</v>
      </c>
      <c r="F121" s="237"/>
      <c r="G121" s="238">
        <f>ROUND(E121*F121,2)</f>
        <v>0</v>
      </c>
      <c r="H121" s="237"/>
      <c r="I121" s="238">
        <f>ROUND(E121*H121,2)</f>
        <v>0</v>
      </c>
      <c r="J121" s="237"/>
      <c r="K121" s="238">
        <f>ROUND(E121*J121,2)</f>
        <v>0</v>
      </c>
      <c r="L121" s="238">
        <v>21</v>
      </c>
      <c r="M121" s="238">
        <f>G121*(1+L121/100)</f>
        <v>0</v>
      </c>
      <c r="N121" s="236">
        <v>5.5999999999999995E-4</v>
      </c>
      <c r="O121" s="236">
        <f>ROUND(E121*N121,2)</f>
        <v>0</v>
      </c>
      <c r="P121" s="236">
        <v>6.6000000000000003E-2</v>
      </c>
      <c r="Q121" s="236">
        <f>ROUND(E121*P121,2)</f>
        <v>0.46</v>
      </c>
      <c r="R121" s="238" t="s">
        <v>291</v>
      </c>
      <c r="S121" s="238" t="s">
        <v>271</v>
      </c>
      <c r="T121" s="239" t="s">
        <v>272</v>
      </c>
      <c r="U121" s="221">
        <v>0.34699999999999998</v>
      </c>
      <c r="V121" s="221">
        <f>ROUND(E121*U121,2)</f>
        <v>2.4</v>
      </c>
      <c r="W121" s="221"/>
      <c r="X121" s="221" t="s">
        <v>273</v>
      </c>
      <c r="Y121" s="221" t="s">
        <v>274</v>
      </c>
      <c r="Z121" s="210"/>
      <c r="AA121" s="210"/>
      <c r="AB121" s="210"/>
      <c r="AC121" s="210"/>
      <c r="AD121" s="210"/>
      <c r="AE121" s="210"/>
      <c r="AF121" s="210"/>
      <c r="AG121" s="210" t="s">
        <v>275</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2" x14ac:dyDescent="0.2">
      <c r="A122" s="217"/>
      <c r="B122" s="218"/>
      <c r="C122" s="256" t="s">
        <v>408</v>
      </c>
      <c r="D122" s="223"/>
      <c r="E122" s="224">
        <v>6.9130000000000003</v>
      </c>
      <c r="F122" s="221"/>
      <c r="G122" s="221"/>
      <c r="H122" s="221"/>
      <c r="I122" s="221"/>
      <c r="J122" s="221"/>
      <c r="K122" s="221"/>
      <c r="L122" s="221"/>
      <c r="M122" s="221"/>
      <c r="N122" s="220"/>
      <c r="O122" s="220"/>
      <c r="P122" s="220"/>
      <c r="Q122" s="220"/>
      <c r="R122" s="221"/>
      <c r="S122" s="221"/>
      <c r="T122" s="221"/>
      <c r="U122" s="221"/>
      <c r="V122" s="221"/>
      <c r="W122" s="221"/>
      <c r="X122" s="221"/>
      <c r="Y122" s="221"/>
      <c r="Z122" s="210"/>
      <c r="AA122" s="210"/>
      <c r="AB122" s="210"/>
      <c r="AC122" s="210"/>
      <c r="AD122" s="210"/>
      <c r="AE122" s="210"/>
      <c r="AF122" s="210"/>
      <c r="AG122" s="210" t="s">
        <v>288</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33">
        <v>20</v>
      </c>
      <c r="B123" s="234" t="s">
        <v>409</v>
      </c>
      <c r="C123" s="252" t="s">
        <v>410</v>
      </c>
      <c r="D123" s="235" t="s">
        <v>269</v>
      </c>
      <c r="E123" s="236">
        <v>2.21</v>
      </c>
      <c r="F123" s="237"/>
      <c r="G123" s="238">
        <f>ROUND(E123*F123,2)</f>
        <v>0</v>
      </c>
      <c r="H123" s="237"/>
      <c r="I123" s="238">
        <f>ROUND(E123*H123,2)</f>
        <v>0</v>
      </c>
      <c r="J123" s="237"/>
      <c r="K123" s="238">
        <f>ROUND(E123*J123,2)</f>
        <v>0</v>
      </c>
      <c r="L123" s="238">
        <v>21</v>
      </c>
      <c r="M123" s="238">
        <f>G123*(1+L123/100)</f>
        <v>0</v>
      </c>
      <c r="N123" s="236">
        <v>2.1900000000000001E-3</v>
      </c>
      <c r="O123" s="236">
        <f>ROUND(E123*N123,2)</f>
        <v>0</v>
      </c>
      <c r="P123" s="236">
        <v>0.01</v>
      </c>
      <c r="Q123" s="236">
        <f>ROUND(E123*P123,2)</f>
        <v>0.02</v>
      </c>
      <c r="R123" s="238" t="s">
        <v>291</v>
      </c>
      <c r="S123" s="238" t="s">
        <v>271</v>
      </c>
      <c r="T123" s="239" t="s">
        <v>272</v>
      </c>
      <c r="U123" s="221">
        <v>0.52</v>
      </c>
      <c r="V123" s="221">
        <f>ROUND(E123*U123,2)</f>
        <v>1.1499999999999999</v>
      </c>
      <c r="W123" s="221"/>
      <c r="X123" s="221" t="s">
        <v>273</v>
      </c>
      <c r="Y123" s="221" t="s">
        <v>274</v>
      </c>
      <c r="Z123" s="210"/>
      <c r="AA123" s="210"/>
      <c r="AB123" s="210"/>
      <c r="AC123" s="210"/>
      <c r="AD123" s="210"/>
      <c r="AE123" s="210"/>
      <c r="AF123" s="210"/>
      <c r="AG123" s="210" t="s">
        <v>275</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2" x14ac:dyDescent="0.2">
      <c r="A124" s="217"/>
      <c r="B124" s="218"/>
      <c r="C124" s="256" t="s">
        <v>411</v>
      </c>
      <c r="D124" s="223"/>
      <c r="E124" s="224">
        <v>0.72</v>
      </c>
      <c r="F124" s="221"/>
      <c r="G124" s="221"/>
      <c r="H124" s="221"/>
      <c r="I124" s="221"/>
      <c r="J124" s="221"/>
      <c r="K124" s="221"/>
      <c r="L124" s="221"/>
      <c r="M124" s="221"/>
      <c r="N124" s="220"/>
      <c r="O124" s="220"/>
      <c r="P124" s="220"/>
      <c r="Q124" s="220"/>
      <c r="R124" s="221"/>
      <c r="S124" s="221"/>
      <c r="T124" s="221"/>
      <c r="U124" s="221"/>
      <c r="V124" s="221"/>
      <c r="W124" s="221"/>
      <c r="X124" s="221"/>
      <c r="Y124" s="221"/>
      <c r="Z124" s="210"/>
      <c r="AA124" s="210"/>
      <c r="AB124" s="210"/>
      <c r="AC124" s="210"/>
      <c r="AD124" s="210"/>
      <c r="AE124" s="210"/>
      <c r="AF124" s="210"/>
      <c r="AG124" s="210" t="s">
        <v>288</v>
      </c>
      <c r="AH124" s="210">
        <v>0</v>
      </c>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3" x14ac:dyDescent="0.2">
      <c r="A125" s="217"/>
      <c r="B125" s="218"/>
      <c r="C125" s="256" t="s">
        <v>412</v>
      </c>
      <c r="D125" s="223"/>
      <c r="E125" s="224">
        <v>0.36</v>
      </c>
      <c r="F125" s="221"/>
      <c r="G125" s="221"/>
      <c r="H125" s="221"/>
      <c r="I125" s="221"/>
      <c r="J125" s="221"/>
      <c r="K125" s="221"/>
      <c r="L125" s="221"/>
      <c r="M125" s="221"/>
      <c r="N125" s="220"/>
      <c r="O125" s="220"/>
      <c r="P125" s="220"/>
      <c r="Q125" s="220"/>
      <c r="R125" s="221"/>
      <c r="S125" s="221"/>
      <c r="T125" s="221"/>
      <c r="U125" s="221"/>
      <c r="V125" s="221"/>
      <c r="W125" s="221"/>
      <c r="X125" s="221"/>
      <c r="Y125" s="221"/>
      <c r="Z125" s="210"/>
      <c r="AA125" s="210"/>
      <c r="AB125" s="210"/>
      <c r="AC125" s="210"/>
      <c r="AD125" s="210"/>
      <c r="AE125" s="210"/>
      <c r="AF125" s="210"/>
      <c r="AG125" s="210" t="s">
        <v>288</v>
      </c>
      <c r="AH125" s="210">
        <v>0</v>
      </c>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3" x14ac:dyDescent="0.2">
      <c r="A126" s="217"/>
      <c r="B126" s="218"/>
      <c r="C126" s="256" t="s">
        <v>413</v>
      </c>
      <c r="D126" s="223"/>
      <c r="E126" s="224">
        <v>0.77</v>
      </c>
      <c r="F126" s="221"/>
      <c r="G126" s="221"/>
      <c r="H126" s="221"/>
      <c r="I126" s="221"/>
      <c r="J126" s="221"/>
      <c r="K126" s="221"/>
      <c r="L126" s="221"/>
      <c r="M126" s="221"/>
      <c r="N126" s="220"/>
      <c r="O126" s="220"/>
      <c r="P126" s="220"/>
      <c r="Q126" s="220"/>
      <c r="R126" s="221"/>
      <c r="S126" s="221"/>
      <c r="T126" s="221"/>
      <c r="U126" s="221"/>
      <c r="V126" s="221"/>
      <c r="W126" s="221"/>
      <c r="X126" s="221"/>
      <c r="Y126" s="221"/>
      <c r="Z126" s="210"/>
      <c r="AA126" s="210"/>
      <c r="AB126" s="210"/>
      <c r="AC126" s="210"/>
      <c r="AD126" s="210"/>
      <c r="AE126" s="210"/>
      <c r="AF126" s="210"/>
      <c r="AG126" s="210" t="s">
        <v>288</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6" t="s">
        <v>414</v>
      </c>
      <c r="D127" s="223"/>
      <c r="E127" s="224">
        <v>0.36</v>
      </c>
      <c r="F127" s="221"/>
      <c r="G127" s="221"/>
      <c r="H127" s="221"/>
      <c r="I127" s="221"/>
      <c r="J127" s="221"/>
      <c r="K127" s="221"/>
      <c r="L127" s="221"/>
      <c r="M127" s="221"/>
      <c r="N127" s="220"/>
      <c r="O127" s="220"/>
      <c r="P127" s="220"/>
      <c r="Q127" s="220"/>
      <c r="R127" s="221"/>
      <c r="S127" s="221"/>
      <c r="T127" s="221"/>
      <c r="U127" s="221"/>
      <c r="V127" s="221"/>
      <c r="W127" s="221"/>
      <c r="X127" s="221"/>
      <c r="Y127" s="221"/>
      <c r="Z127" s="210"/>
      <c r="AA127" s="210"/>
      <c r="AB127" s="210"/>
      <c r="AC127" s="210"/>
      <c r="AD127" s="210"/>
      <c r="AE127" s="210"/>
      <c r="AF127" s="210"/>
      <c r="AG127" s="210" t="s">
        <v>288</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33">
        <v>21</v>
      </c>
      <c r="B128" s="234" t="s">
        <v>415</v>
      </c>
      <c r="C128" s="252" t="s">
        <v>416</v>
      </c>
      <c r="D128" s="235" t="s">
        <v>269</v>
      </c>
      <c r="E128" s="236">
        <v>5.1920000000000002</v>
      </c>
      <c r="F128" s="237"/>
      <c r="G128" s="238">
        <f>ROUND(E128*F128,2)</f>
        <v>0</v>
      </c>
      <c r="H128" s="237"/>
      <c r="I128" s="238">
        <f>ROUND(E128*H128,2)</f>
        <v>0</v>
      </c>
      <c r="J128" s="237"/>
      <c r="K128" s="238">
        <f>ROUND(E128*J128,2)</f>
        <v>0</v>
      </c>
      <c r="L128" s="238">
        <v>21</v>
      </c>
      <c r="M128" s="238">
        <f>G128*(1+L128/100)</f>
        <v>0</v>
      </c>
      <c r="N128" s="236">
        <v>1E-3</v>
      </c>
      <c r="O128" s="236">
        <f>ROUND(E128*N128,2)</f>
        <v>0.01</v>
      </c>
      <c r="P128" s="236">
        <v>3.492E-2</v>
      </c>
      <c r="Q128" s="236">
        <f>ROUND(E128*P128,2)</f>
        <v>0.18</v>
      </c>
      <c r="R128" s="238" t="s">
        <v>291</v>
      </c>
      <c r="S128" s="238" t="s">
        <v>271</v>
      </c>
      <c r="T128" s="239" t="s">
        <v>272</v>
      </c>
      <c r="U128" s="221">
        <v>0.52100000000000002</v>
      </c>
      <c r="V128" s="221">
        <f>ROUND(E128*U128,2)</f>
        <v>2.71</v>
      </c>
      <c r="W128" s="221"/>
      <c r="X128" s="221" t="s">
        <v>273</v>
      </c>
      <c r="Y128" s="221" t="s">
        <v>274</v>
      </c>
      <c r="Z128" s="210"/>
      <c r="AA128" s="210"/>
      <c r="AB128" s="210"/>
      <c r="AC128" s="210"/>
      <c r="AD128" s="210"/>
      <c r="AE128" s="210"/>
      <c r="AF128" s="210"/>
      <c r="AG128" s="210" t="s">
        <v>275</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6" t="s">
        <v>417</v>
      </c>
      <c r="D129" s="223"/>
      <c r="E129" s="224">
        <v>1.056</v>
      </c>
      <c r="F129" s="221"/>
      <c r="G129" s="221"/>
      <c r="H129" s="221"/>
      <c r="I129" s="221"/>
      <c r="J129" s="221"/>
      <c r="K129" s="221"/>
      <c r="L129" s="221"/>
      <c r="M129" s="221"/>
      <c r="N129" s="220"/>
      <c r="O129" s="220"/>
      <c r="P129" s="220"/>
      <c r="Q129" s="220"/>
      <c r="R129" s="221"/>
      <c r="S129" s="221"/>
      <c r="T129" s="221"/>
      <c r="U129" s="221"/>
      <c r="V129" s="221"/>
      <c r="W129" s="221"/>
      <c r="X129" s="221"/>
      <c r="Y129" s="221"/>
      <c r="Z129" s="210"/>
      <c r="AA129" s="210"/>
      <c r="AB129" s="210"/>
      <c r="AC129" s="210"/>
      <c r="AD129" s="210"/>
      <c r="AE129" s="210"/>
      <c r="AF129" s="210"/>
      <c r="AG129" s="210" t="s">
        <v>288</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3" x14ac:dyDescent="0.2">
      <c r="A130" s="217"/>
      <c r="B130" s="218"/>
      <c r="C130" s="256" t="s">
        <v>418</v>
      </c>
      <c r="D130" s="223"/>
      <c r="E130" s="224">
        <v>1.056</v>
      </c>
      <c r="F130" s="221"/>
      <c r="G130" s="221"/>
      <c r="H130" s="221"/>
      <c r="I130" s="221"/>
      <c r="J130" s="221"/>
      <c r="K130" s="221"/>
      <c r="L130" s="221"/>
      <c r="M130" s="221"/>
      <c r="N130" s="220"/>
      <c r="O130" s="220"/>
      <c r="P130" s="220"/>
      <c r="Q130" s="220"/>
      <c r="R130" s="221"/>
      <c r="S130" s="221"/>
      <c r="T130" s="221"/>
      <c r="U130" s="221"/>
      <c r="V130" s="221"/>
      <c r="W130" s="221"/>
      <c r="X130" s="221"/>
      <c r="Y130" s="221"/>
      <c r="Z130" s="210"/>
      <c r="AA130" s="210"/>
      <c r="AB130" s="210"/>
      <c r="AC130" s="210"/>
      <c r="AD130" s="210"/>
      <c r="AE130" s="210"/>
      <c r="AF130" s="210"/>
      <c r="AG130" s="210" t="s">
        <v>288</v>
      </c>
      <c r="AH130" s="210">
        <v>0</v>
      </c>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3" x14ac:dyDescent="0.2">
      <c r="A131" s="217"/>
      <c r="B131" s="218"/>
      <c r="C131" s="256" t="s">
        <v>419</v>
      </c>
      <c r="D131" s="223"/>
      <c r="E131" s="224">
        <v>3.08</v>
      </c>
      <c r="F131" s="221"/>
      <c r="G131" s="221"/>
      <c r="H131" s="221"/>
      <c r="I131" s="221"/>
      <c r="J131" s="221"/>
      <c r="K131" s="221"/>
      <c r="L131" s="221"/>
      <c r="M131" s="221"/>
      <c r="N131" s="220"/>
      <c r="O131" s="220"/>
      <c r="P131" s="220"/>
      <c r="Q131" s="220"/>
      <c r="R131" s="221"/>
      <c r="S131" s="221"/>
      <c r="T131" s="221"/>
      <c r="U131" s="221"/>
      <c r="V131" s="221"/>
      <c r="W131" s="221"/>
      <c r="X131" s="221"/>
      <c r="Y131" s="221"/>
      <c r="Z131" s="210"/>
      <c r="AA131" s="210"/>
      <c r="AB131" s="210"/>
      <c r="AC131" s="210"/>
      <c r="AD131" s="210"/>
      <c r="AE131" s="210"/>
      <c r="AF131" s="210"/>
      <c r="AG131" s="210" t="s">
        <v>288</v>
      </c>
      <c r="AH131" s="210">
        <v>0</v>
      </c>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33">
        <v>22</v>
      </c>
      <c r="B132" s="234" t="s">
        <v>420</v>
      </c>
      <c r="C132" s="252" t="s">
        <v>421</v>
      </c>
      <c r="D132" s="235" t="s">
        <v>269</v>
      </c>
      <c r="E132" s="236">
        <v>12.6</v>
      </c>
      <c r="F132" s="237"/>
      <c r="G132" s="238">
        <f>ROUND(E132*F132,2)</f>
        <v>0</v>
      </c>
      <c r="H132" s="237"/>
      <c r="I132" s="238">
        <f>ROUND(E132*H132,2)</f>
        <v>0</v>
      </c>
      <c r="J132" s="237"/>
      <c r="K132" s="238">
        <f>ROUND(E132*J132,2)</f>
        <v>0</v>
      </c>
      <c r="L132" s="238">
        <v>21</v>
      </c>
      <c r="M132" s="238">
        <f>G132*(1+L132/100)</f>
        <v>0</v>
      </c>
      <c r="N132" s="236">
        <v>9.2000000000000003E-4</v>
      </c>
      <c r="O132" s="236">
        <f>ROUND(E132*N132,2)</f>
        <v>0.01</v>
      </c>
      <c r="P132" s="236">
        <v>0.04</v>
      </c>
      <c r="Q132" s="236">
        <f>ROUND(E132*P132,2)</f>
        <v>0.5</v>
      </c>
      <c r="R132" s="238" t="s">
        <v>291</v>
      </c>
      <c r="S132" s="238" t="s">
        <v>271</v>
      </c>
      <c r="T132" s="239" t="s">
        <v>272</v>
      </c>
      <c r="U132" s="221">
        <v>0.373</v>
      </c>
      <c r="V132" s="221">
        <f>ROUND(E132*U132,2)</f>
        <v>4.7</v>
      </c>
      <c r="W132" s="221"/>
      <c r="X132" s="221" t="s">
        <v>273</v>
      </c>
      <c r="Y132" s="221" t="s">
        <v>274</v>
      </c>
      <c r="Z132" s="210"/>
      <c r="AA132" s="210"/>
      <c r="AB132" s="210"/>
      <c r="AC132" s="210"/>
      <c r="AD132" s="210"/>
      <c r="AE132" s="210"/>
      <c r="AF132" s="210"/>
      <c r="AG132" s="210" t="s">
        <v>275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6" t="s">
        <v>422</v>
      </c>
      <c r="D133" s="223"/>
      <c r="E133" s="224">
        <v>3.15</v>
      </c>
      <c r="F133" s="221"/>
      <c r="G133" s="221"/>
      <c r="H133" s="221"/>
      <c r="I133" s="221"/>
      <c r="J133" s="221"/>
      <c r="K133" s="221"/>
      <c r="L133" s="221"/>
      <c r="M133" s="221"/>
      <c r="N133" s="220"/>
      <c r="O133" s="220"/>
      <c r="P133" s="220"/>
      <c r="Q133" s="220"/>
      <c r="R133" s="221"/>
      <c r="S133" s="221"/>
      <c r="T133" s="221"/>
      <c r="U133" s="221"/>
      <c r="V133" s="221"/>
      <c r="W133" s="221"/>
      <c r="X133" s="221"/>
      <c r="Y133" s="221"/>
      <c r="Z133" s="210"/>
      <c r="AA133" s="210"/>
      <c r="AB133" s="210"/>
      <c r="AC133" s="210"/>
      <c r="AD133" s="210"/>
      <c r="AE133" s="210"/>
      <c r="AF133" s="210"/>
      <c r="AG133" s="210" t="s">
        <v>288</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3" x14ac:dyDescent="0.2">
      <c r="A134" s="217"/>
      <c r="B134" s="218"/>
      <c r="C134" s="256" t="s">
        <v>423</v>
      </c>
      <c r="D134" s="223"/>
      <c r="E134" s="224">
        <v>9.4499999999999993</v>
      </c>
      <c r="F134" s="221"/>
      <c r="G134" s="221"/>
      <c r="H134" s="221"/>
      <c r="I134" s="221"/>
      <c r="J134" s="221"/>
      <c r="K134" s="221"/>
      <c r="L134" s="221"/>
      <c r="M134" s="221"/>
      <c r="N134" s="220"/>
      <c r="O134" s="220"/>
      <c r="P134" s="220"/>
      <c r="Q134" s="220"/>
      <c r="R134" s="221"/>
      <c r="S134" s="221"/>
      <c r="T134" s="221"/>
      <c r="U134" s="221"/>
      <c r="V134" s="221"/>
      <c r="W134" s="221"/>
      <c r="X134" s="221"/>
      <c r="Y134" s="221"/>
      <c r="Z134" s="210"/>
      <c r="AA134" s="210"/>
      <c r="AB134" s="210"/>
      <c r="AC134" s="210"/>
      <c r="AD134" s="210"/>
      <c r="AE134" s="210"/>
      <c r="AF134" s="210"/>
      <c r="AG134" s="210" t="s">
        <v>288</v>
      </c>
      <c r="AH134" s="210">
        <v>0</v>
      </c>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1" x14ac:dyDescent="0.2">
      <c r="A135" s="233">
        <v>23</v>
      </c>
      <c r="B135" s="234" t="s">
        <v>424</v>
      </c>
      <c r="C135" s="252" t="s">
        <v>425</v>
      </c>
      <c r="D135" s="235" t="s">
        <v>269</v>
      </c>
      <c r="E135" s="236">
        <v>4.0365000000000002</v>
      </c>
      <c r="F135" s="237"/>
      <c r="G135" s="238">
        <f>ROUND(E135*F135,2)</f>
        <v>0</v>
      </c>
      <c r="H135" s="237"/>
      <c r="I135" s="238">
        <f>ROUND(E135*H135,2)</f>
        <v>0</v>
      </c>
      <c r="J135" s="237"/>
      <c r="K135" s="238">
        <f>ROUND(E135*J135,2)</f>
        <v>0</v>
      </c>
      <c r="L135" s="238">
        <v>21</v>
      </c>
      <c r="M135" s="238">
        <f>G135*(1+L135/100)</f>
        <v>0</v>
      </c>
      <c r="N135" s="236">
        <v>1.17E-3</v>
      </c>
      <c r="O135" s="236">
        <f>ROUND(E135*N135,2)</f>
        <v>0</v>
      </c>
      <c r="P135" s="236">
        <v>0.03</v>
      </c>
      <c r="Q135" s="236">
        <f>ROUND(E135*P135,2)</f>
        <v>0.12</v>
      </c>
      <c r="R135" s="238" t="s">
        <v>291</v>
      </c>
      <c r="S135" s="238" t="s">
        <v>271</v>
      </c>
      <c r="T135" s="239" t="s">
        <v>272</v>
      </c>
      <c r="U135" s="221">
        <v>0.48099999999999998</v>
      </c>
      <c r="V135" s="221">
        <f>ROUND(E135*U135,2)</f>
        <v>1.94</v>
      </c>
      <c r="W135" s="221"/>
      <c r="X135" s="221" t="s">
        <v>273</v>
      </c>
      <c r="Y135" s="221" t="s">
        <v>274</v>
      </c>
      <c r="Z135" s="210"/>
      <c r="AA135" s="210"/>
      <c r="AB135" s="210"/>
      <c r="AC135" s="210"/>
      <c r="AD135" s="210"/>
      <c r="AE135" s="210"/>
      <c r="AF135" s="210"/>
      <c r="AG135" s="210" t="s">
        <v>275</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6" t="s">
        <v>426</v>
      </c>
      <c r="D136" s="223"/>
      <c r="E136" s="224">
        <v>1.9664999999999999</v>
      </c>
      <c r="F136" s="221"/>
      <c r="G136" s="221"/>
      <c r="H136" s="221"/>
      <c r="I136" s="221"/>
      <c r="J136" s="221"/>
      <c r="K136" s="221"/>
      <c r="L136" s="221"/>
      <c r="M136" s="221"/>
      <c r="N136" s="220"/>
      <c r="O136" s="220"/>
      <c r="P136" s="220"/>
      <c r="Q136" s="220"/>
      <c r="R136" s="221"/>
      <c r="S136" s="221"/>
      <c r="T136" s="221"/>
      <c r="U136" s="221"/>
      <c r="V136" s="221"/>
      <c r="W136" s="221"/>
      <c r="X136" s="221"/>
      <c r="Y136" s="221"/>
      <c r="Z136" s="210"/>
      <c r="AA136" s="210"/>
      <c r="AB136" s="210"/>
      <c r="AC136" s="210"/>
      <c r="AD136" s="210"/>
      <c r="AE136" s="210"/>
      <c r="AF136" s="210"/>
      <c r="AG136" s="210" t="s">
        <v>288</v>
      </c>
      <c r="AH136" s="210">
        <v>0</v>
      </c>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6" t="s">
        <v>427</v>
      </c>
      <c r="D137" s="223"/>
      <c r="E137" s="224">
        <v>2.0699999999999998</v>
      </c>
      <c r="F137" s="221"/>
      <c r="G137" s="221"/>
      <c r="H137" s="221"/>
      <c r="I137" s="221"/>
      <c r="J137" s="221"/>
      <c r="K137" s="221"/>
      <c r="L137" s="221"/>
      <c r="M137" s="221"/>
      <c r="N137" s="220"/>
      <c r="O137" s="220"/>
      <c r="P137" s="220"/>
      <c r="Q137" s="220"/>
      <c r="R137" s="221"/>
      <c r="S137" s="221"/>
      <c r="T137" s="221"/>
      <c r="U137" s="221"/>
      <c r="V137" s="221"/>
      <c r="W137" s="221"/>
      <c r="X137" s="221"/>
      <c r="Y137" s="221"/>
      <c r="Z137" s="210"/>
      <c r="AA137" s="210"/>
      <c r="AB137" s="210"/>
      <c r="AC137" s="210"/>
      <c r="AD137" s="210"/>
      <c r="AE137" s="210"/>
      <c r="AF137" s="210"/>
      <c r="AG137" s="210" t="s">
        <v>288</v>
      </c>
      <c r="AH137" s="210">
        <v>0</v>
      </c>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1" x14ac:dyDescent="0.2">
      <c r="A138" s="233">
        <v>24</v>
      </c>
      <c r="B138" s="234" t="s">
        <v>428</v>
      </c>
      <c r="C138" s="252" t="s">
        <v>429</v>
      </c>
      <c r="D138" s="235" t="s">
        <v>374</v>
      </c>
      <c r="E138" s="236">
        <v>13.84</v>
      </c>
      <c r="F138" s="237"/>
      <c r="G138" s="238">
        <f>ROUND(E138*F138,2)</f>
        <v>0</v>
      </c>
      <c r="H138" s="237"/>
      <c r="I138" s="238">
        <f>ROUND(E138*H138,2)</f>
        <v>0</v>
      </c>
      <c r="J138" s="237"/>
      <c r="K138" s="238">
        <f>ROUND(E138*J138,2)</f>
        <v>0</v>
      </c>
      <c r="L138" s="238">
        <v>21</v>
      </c>
      <c r="M138" s="238">
        <f>G138*(1+L138/100)</f>
        <v>0</v>
      </c>
      <c r="N138" s="236">
        <v>0</v>
      </c>
      <c r="O138" s="236">
        <f>ROUND(E138*N138,2)</f>
        <v>0</v>
      </c>
      <c r="P138" s="236">
        <v>1.188E-2</v>
      </c>
      <c r="Q138" s="236">
        <f>ROUND(E138*P138,2)</f>
        <v>0.16</v>
      </c>
      <c r="R138" s="238" t="s">
        <v>291</v>
      </c>
      <c r="S138" s="238" t="s">
        <v>271</v>
      </c>
      <c r="T138" s="239" t="s">
        <v>272</v>
      </c>
      <c r="U138" s="221">
        <v>9.2999999999999999E-2</v>
      </c>
      <c r="V138" s="221">
        <f>ROUND(E138*U138,2)</f>
        <v>1.29</v>
      </c>
      <c r="W138" s="221"/>
      <c r="X138" s="221" t="s">
        <v>273</v>
      </c>
      <c r="Y138" s="221" t="s">
        <v>274</v>
      </c>
      <c r="Z138" s="210"/>
      <c r="AA138" s="210"/>
      <c r="AB138" s="210"/>
      <c r="AC138" s="210"/>
      <c r="AD138" s="210"/>
      <c r="AE138" s="210"/>
      <c r="AF138" s="210"/>
      <c r="AG138" s="210" t="s">
        <v>275</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2" x14ac:dyDescent="0.2">
      <c r="A139" s="217"/>
      <c r="B139" s="218"/>
      <c r="C139" s="256" t="s">
        <v>430</v>
      </c>
      <c r="D139" s="223"/>
      <c r="E139" s="224">
        <v>9</v>
      </c>
      <c r="F139" s="221"/>
      <c r="G139" s="221"/>
      <c r="H139" s="221"/>
      <c r="I139" s="221"/>
      <c r="J139" s="221"/>
      <c r="K139" s="221"/>
      <c r="L139" s="221"/>
      <c r="M139" s="221"/>
      <c r="N139" s="220"/>
      <c r="O139" s="220"/>
      <c r="P139" s="220"/>
      <c r="Q139" s="220"/>
      <c r="R139" s="221"/>
      <c r="S139" s="221"/>
      <c r="T139" s="221"/>
      <c r="U139" s="221"/>
      <c r="V139" s="221"/>
      <c r="W139" s="221"/>
      <c r="X139" s="221"/>
      <c r="Y139" s="221"/>
      <c r="Z139" s="210"/>
      <c r="AA139" s="210"/>
      <c r="AB139" s="210"/>
      <c r="AC139" s="210"/>
      <c r="AD139" s="210"/>
      <c r="AE139" s="210"/>
      <c r="AF139" s="210"/>
      <c r="AG139" s="210" t="s">
        <v>288</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3" x14ac:dyDescent="0.2">
      <c r="A140" s="217"/>
      <c r="B140" s="218"/>
      <c r="C140" s="256" t="s">
        <v>431</v>
      </c>
      <c r="D140" s="223"/>
      <c r="E140" s="224">
        <v>2.64</v>
      </c>
      <c r="F140" s="221"/>
      <c r="G140" s="221"/>
      <c r="H140" s="221"/>
      <c r="I140" s="221"/>
      <c r="J140" s="221"/>
      <c r="K140" s="221"/>
      <c r="L140" s="221"/>
      <c r="M140" s="221"/>
      <c r="N140" s="220"/>
      <c r="O140" s="220"/>
      <c r="P140" s="220"/>
      <c r="Q140" s="220"/>
      <c r="R140" s="221"/>
      <c r="S140" s="221"/>
      <c r="T140" s="221"/>
      <c r="U140" s="221"/>
      <c r="V140" s="221"/>
      <c r="W140" s="221"/>
      <c r="X140" s="221"/>
      <c r="Y140" s="221"/>
      <c r="Z140" s="210"/>
      <c r="AA140" s="210"/>
      <c r="AB140" s="210"/>
      <c r="AC140" s="210"/>
      <c r="AD140" s="210"/>
      <c r="AE140" s="210"/>
      <c r="AF140" s="210"/>
      <c r="AG140" s="210" t="s">
        <v>288</v>
      </c>
      <c r="AH140" s="210">
        <v>0</v>
      </c>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3" x14ac:dyDescent="0.2">
      <c r="A141" s="217"/>
      <c r="B141" s="218"/>
      <c r="C141" s="256" t="s">
        <v>432</v>
      </c>
      <c r="D141" s="223"/>
      <c r="E141" s="224">
        <v>2.2000000000000002</v>
      </c>
      <c r="F141" s="221"/>
      <c r="G141" s="221"/>
      <c r="H141" s="221"/>
      <c r="I141" s="221"/>
      <c r="J141" s="221"/>
      <c r="K141" s="221"/>
      <c r="L141" s="221"/>
      <c r="M141" s="221"/>
      <c r="N141" s="220"/>
      <c r="O141" s="220"/>
      <c r="P141" s="220"/>
      <c r="Q141" s="220"/>
      <c r="R141" s="221"/>
      <c r="S141" s="221"/>
      <c r="T141" s="221"/>
      <c r="U141" s="221"/>
      <c r="V141" s="221"/>
      <c r="W141" s="221"/>
      <c r="X141" s="221"/>
      <c r="Y141" s="221"/>
      <c r="Z141" s="210"/>
      <c r="AA141" s="210"/>
      <c r="AB141" s="210"/>
      <c r="AC141" s="210"/>
      <c r="AD141" s="210"/>
      <c r="AE141" s="210"/>
      <c r="AF141" s="210"/>
      <c r="AG141" s="210" t="s">
        <v>288</v>
      </c>
      <c r="AH141" s="210">
        <v>0</v>
      </c>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1" x14ac:dyDescent="0.2">
      <c r="A142" s="233">
        <v>25</v>
      </c>
      <c r="B142" s="234" t="s">
        <v>433</v>
      </c>
      <c r="C142" s="252" t="s">
        <v>434</v>
      </c>
      <c r="D142" s="235" t="s">
        <v>374</v>
      </c>
      <c r="E142" s="236">
        <v>1.05</v>
      </c>
      <c r="F142" s="237"/>
      <c r="G142" s="238">
        <f>ROUND(E142*F142,2)</f>
        <v>0</v>
      </c>
      <c r="H142" s="237"/>
      <c r="I142" s="238">
        <f>ROUND(E142*H142,2)</f>
        <v>0</v>
      </c>
      <c r="J142" s="237"/>
      <c r="K142" s="238">
        <f>ROUND(E142*J142,2)</f>
        <v>0</v>
      </c>
      <c r="L142" s="238">
        <v>21</v>
      </c>
      <c r="M142" s="238">
        <f>G142*(1+L142/100)</f>
        <v>0</v>
      </c>
      <c r="N142" s="236">
        <v>1.6299999999999999E-3</v>
      </c>
      <c r="O142" s="236">
        <f>ROUND(E142*N142,2)</f>
        <v>0</v>
      </c>
      <c r="P142" s="236">
        <v>2.3900000000000001E-2</v>
      </c>
      <c r="Q142" s="236">
        <f>ROUND(E142*P142,2)</f>
        <v>0.03</v>
      </c>
      <c r="R142" s="238" t="s">
        <v>291</v>
      </c>
      <c r="S142" s="238" t="s">
        <v>271</v>
      </c>
      <c r="T142" s="239" t="s">
        <v>272</v>
      </c>
      <c r="U142" s="221">
        <v>3.5</v>
      </c>
      <c r="V142" s="221">
        <f>ROUND(E142*U142,2)</f>
        <v>3.68</v>
      </c>
      <c r="W142" s="221"/>
      <c r="X142" s="221" t="s">
        <v>273</v>
      </c>
      <c r="Y142" s="221" t="s">
        <v>274</v>
      </c>
      <c r="Z142" s="210"/>
      <c r="AA142" s="210"/>
      <c r="AB142" s="210"/>
      <c r="AC142" s="210"/>
      <c r="AD142" s="210"/>
      <c r="AE142" s="210"/>
      <c r="AF142" s="210"/>
      <c r="AG142" s="210" t="s">
        <v>275</v>
      </c>
      <c r="AH142" s="210"/>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2" x14ac:dyDescent="0.2">
      <c r="A143" s="217"/>
      <c r="B143" s="218"/>
      <c r="C143" s="256" t="s">
        <v>435</v>
      </c>
      <c r="D143" s="223"/>
      <c r="E143" s="224">
        <v>1.05</v>
      </c>
      <c r="F143" s="221"/>
      <c r="G143" s="221"/>
      <c r="H143" s="221"/>
      <c r="I143" s="221"/>
      <c r="J143" s="221"/>
      <c r="K143" s="221"/>
      <c r="L143" s="221"/>
      <c r="M143" s="221"/>
      <c r="N143" s="220"/>
      <c r="O143" s="220"/>
      <c r="P143" s="220"/>
      <c r="Q143" s="220"/>
      <c r="R143" s="221"/>
      <c r="S143" s="221"/>
      <c r="T143" s="221"/>
      <c r="U143" s="221"/>
      <c r="V143" s="221"/>
      <c r="W143" s="221"/>
      <c r="X143" s="221"/>
      <c r="Y143" s="221"/>
      <c r="Z143" s="210"/>
      <c r="AA143" s="210"/>
      <c r="AB143" s="210"/>
      <c r="AC143" s="210"/>
      <c r="AD143" s="210"/>
      <c r="AE143" s="210"/>
      <c r="AF143" s="210"/>
      <c r="AG143" s="210" t="s">
        <v>288</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1" x14ac:dyDescent="0.2">
      <c r="A144" s="233">
        <v>26</v>
      </c>
      <c r="B144" s="234" t="s">
        <v>436</v>
      </c>
      <c r="C144" s="252" t="s">
        <v>437</v>
      </c>
      <c r="D144" s="235" t="s">
        <v>374</v>
      </c>
      <c r="E144" s="236">
        <v>12</v>
      </c>
      <c r="F144" s="237"/>
      <c r="G144" s="238">
        <f>ROUND(E144*F144,2)</f>
        <v>0</v>
      </c>
      <c r="H144" s="237"/>
      <c r="I144" s="238">
        <f>ROUND(E144*H144,2)</f>
        <v>0</v>
      </c>
      <c r="J144" s="237"/>
      <c r="K144" s="238">
        <f>ROUND(E144*J144,2)</f>
        <v>0</v>
      </c>
      <c r="L144" s="238">
        <v>21</v>
      </c>
      <c r="M144" s="238">
        <f>G144*(1+L144/100)</f>
        <v>0</v>
      </c>
      <c r="N144" s="236">
        <v>0</v>
      </c>
      <c r="O144" s="236">
        <f>ROUND(E144*N144,2)</f>
        <v>0</v>
      </c>
      <c r="P144" s="236">
        <v>4.6000000000000001E-4</v>
      </c>
      <c r="Q144" s="236">
        <f>ROUND(E144*P144,2)</f>
        <v>0.01</v>
      </c>
      <c r="R144" s="238" t="s">
        <v>291</v>
      </c>
      <c r="S144" s="238" t="s">
        <v>271</v>
      </c>
      <c r="T144" s="239" t="s">
        <v>272</v>
      </c>
      <c r="U144" s="221">
        <v>1.5</v>
      </c>
      <c r="V144" s="221">
        <f>ROUND(E144*U144,2)</f>
        <v>18</v>
      </c>
      <c r="W144" s="221"/>
      <c r="X144" s="221" t="s">
        <v>273</v>
      </c>
      <c r="Y144" s="221" t="s">
        <v>274</v>
      </c>
      <c r="Z144" s="210"/>
      <c r="AA144" s="210"/>
      <c r="AB144" s="210"/>
      <c r="AC144" s="210"/>
      <c r="AD144" s="210"/>
      <c r="AE144" s="210"/>
      <c r="AF144" s="210"/>
      <c r="AG144" s="210" t="s">
        <v>275</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6" t="s">
        <v>438</v>
      </c>
      <c r="D145" s="223"/>
      <c r="E145" s="224">
        <v>12</v>
      </c>
      <c r="F145" s="221"/>
      <c r="G145" s="221"/>
      <c r="H145" s="221"/>
      <c r="I145" s="221"/>
      <c r="J145" s="221"/>
      <c r="K145" s="221"/>
      <c r="L145" s="221"/>
      <c r="M145" s="221"/>
      <c r="N145" s="220"/>
      <c r="O145" s="220"/>
      <c r="P145" s="220"/>
      <c r="Q145" s="220"/>
      <c r="R145" s="221"/>
      <c r="S145" s="221"/>
      <c r="T145" s="221"/>
      <c r="U145" s="221"/>
      <c r="V145" s="221"/>
      <c r="W145" s="221"/>
      <c r="X145" s="221"/>
      <c r="Y145" s="221"/>
      <c r="Z145" s="210"/>
      <c r="AA145" s="210"/>
      <c r="AB145" s="210"/>
      <c r="AC145" s="210"/>
      <c r="AD145" s="210"/>
      <c r="AE145" s="210"/>
      <c r="AF145" s="210"/>
      <c r="AG145" s="210" t="s">
        <v>288</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ht="22.5" outlineLevel="1" x14ac:dyDescent="0.2">
      <c r="A146" s="233">
        <v>27</v>
      </c>
      <c r="B146" s="234" t="s">
        <v>439</v>
      </c>
      <c r="C146" s="252" t="s">
        <v>440</v>
      </c>
      <c r="D146" s="235" t="s">
        <v>269</v>
      </c>
      <c r="E146" s="236">
        <v>45.978000000000002</v>
      </c>
      <c r="F146" s="237"/>
      <c r="G146" s="238">
        <f>ROUND(E146*F146,2)</f>
        <v>0</v>
      </c>
      <c r="H146" s="237"/>
      <c r="I146" s="238">
        <f>ROUND(E146*H146,2)</f>
        <v>0</v>
      </c>
      <c r="J146" s="237"/>
      <c r="K146" s="238">
        <f>ROUND(E146*J146,2)</f>
        <v>0</v>
      </c>
      <c r="L146" s="238">
        <v>21</v>
      </c>
      <c r="M146" s="238">
        <f>G146*(1+L146/100)</f>
        <v>0</v>
      </c>
      <c r="N146" s="236">
        <v>0</v>
      </c>
      <c r="O146" s="236">
        <f>ROUND(E146*N146,2)</f>
        <v>0</v>
      </c>
      <c r="P146" s="236">
        <v>6.8000000000000005E-2</v>
      </c>
      <c r="Q146" s="236">
        <f>ROUND(E146*P146,2)</f>
        <v>3.13</v>
      </c>
      <c r="R146" s="238" t="s">
        <v>291</v>
      </c>
      <c r="S146" s="238" t="s">
        <v>271</v>
      </c>
      <c r="T146" s="239" t="s">
        <v>272</v>
      </c>
      <c r="U146" s="221">
        <v>0.3</v>
      </c>
      <c r="V146" s="221">
        <f>ROUND(E146*U146,2)</f>
        <v>13.79</v>
      </c>
      <c r="W146" s="221"/>
      <c r="X146" s="221" t="s">
        <v>273</v>
      </c>
      <c r="Y146" s="221" t="s">
        <v>274</v>
      </c>
      <c r="Z146" s="210"/>
      <c r="AA146" s="210"/>
      <c r="AB146" s="210"/>
      <c r="AC146" s="210"/>
      <c r="AD146" s="210"/>
      <c r="AE146" s="210"/>
      <c r="AF146" s="210"/>
      <c r="AG146" s="210" t="s">
        <v>275</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2" x14ac:dyDescent="0.2">
      <c r="A147" s="217"/>
      <c r="B147" s="218"/>
      <c r="C147" s="253" t="s">
        <v>441</v>
      </c>
      <c r="D147" s="240"/>
      <c r="E147" s="240"/>
      <c r="F147" s="240"/>
      <c r="G147" s="240"/>
      <c r="H147" s="221"/>
      <c r="I147" s="221"/>
      <c r="J147" s="221"/>
      <c r="K147" s="221"/>
      <c r="L147" s="221"/>
      <c r="M147" s="221"/>
      <c r="N147" s="220"/>
      <c r="O147" s="220"/>
      <c r="P147" s="220"/>
      <c r="Q147" s="220"/>
      <c r="R147" s="221"/>
      <c r="S147" s="221"/>
      <c r="T147" s="221"/>
      <c r="U147" s="221"/>
      <c r="V147" s="221"/>
      <c r="W147" s="221"/>
      <c r="X147" s="221"/>
      <c r="Y147" s="221"/>
      <c r="Z147" s="210"/>
      <c r="AA147" s="210"/>
      <c r="AB147" s="210"/>
      <c r="AC147" s="210"/>
      <c r="AD147" s="210"/>
      <c r="AE147" s="210"/>
      <c r="AF147" s="210"/>
      <c r="AG147" s="210" t="s">
        <v>277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2" x14ac:dyDescent="0.2">
      <c r="A148" s="217"/>
      <c r="B148" s="218"/>
      <c r="C148" s="256" t="s">
        <v>442</v>
      </c>
      <c r="D148" s="223"/>
      <c r="E148" s="224">
        <v>4.34</v>
      </c>
      <c r="F148" s="221"/>
      <c r="G148" s="221"/>
      <c r="H148" s="221"/>
      <c r="I148" s="221"/>
      <c r="J148" s="221"/>
      <c r="K148" s="221"/>
      <c r="L148" s="221"/>
      <c r="M148" s="221"/>
      <c r="N148" s="220"/>
      <c r="O148" s="220"/>
      <c r="P148" s="220"/>
      <c r="Q148" s="220"/>
      <c r="R148" s="221"/>
      <c r="S148" s="221"/>
      <c r="T148" s="221"/>
      <c r="U148" s="221"/>
      <c r="V148" s="221"/>
      <c r="W148" s="221"/>
      <c r="X148" s="221"/>
      <c r="Y148" s="221"/>
      <c r="Z148" s="210"/>
      <c r="AA148" s="210"/>
      <c r="AB148" s="210"/>
      <c r="AC148" s="210"/>
      <c r="AD148" s="210"/>
      <c r="AE148" s="210"/>
      <c r="AF148" s="210"/>
      <c r="AG148" s="210" t="s">
        <v>288</v>
      </c>
      <c r="AH148" s="210">
        <v>0</v>
      </c>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6" t="s">
        <v>443</v>
      </c>
      <c r="D149" s="223"/>
      <c r="E149" s="224">
        <v>2.8</v>
      </c>
      <c r="F149" s="221"/>
      <c r="G149" s="221"/>
      <c r="H149" s="221"/>
      <c r="I149" s="221"/>
      <c r="J149" s="221"/>
      <c r="K149" s="221"/>
      <c r="L149" s="221"/>
      <c r="M149" s="221"/>
      <c r="N149" s="220"/>
      <c r="O149" s="220"/>
      <c r="P149" s="220"/>
      <c r="Q149" s="220"/>
      <c r="R149" s="221"/>
      <c r="S149" s="221"/>
      <c r="T149" s="221"/>
      <c r="U149" s="221"/>
      <c r="V149" s="221"/>
      <c r="W149" s="221"/>
      <c r="X149" s="221"/>
      <c r="Y149" s="221"/>
      <c r="Z149" s="210"/>
      <c r="AA149" s="210"/>
      <c r="AB149" s="210"/>
      <c r="AC149" s="210"/>
      <c r="AD149" s="210"/>
      <c r="AE149" s="210"/>
      <c r="AF149" s="210"/>
      <c r="AG149" s="210" t="s">
        <v>288</v>
      </c>
      <c r="AH149" s="210">
        <v>0</v>
      </c>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outlineLevel="3" x14ac:dyDescent="0.2">
      <c r="A150" s="217"/>
      <c r="B150" s="218"/>
      <c r="C150" s="256" t="s">
        <v>444</v>
      </c>
      <c r="D150" s="223"/>
      <c r="E150" s="224">
        <v>4.6059999999999999</v>
      </c>
      <c r="F150" s="221"/>
      <c r="G150" s="221"/>
      <c r="H150" s="221"/>
      <c r="I150" s="221"/>
      <c r="J150" s="221"/>
      <c r="K150" s="221"/>
      <c r="L150" s="221"/>
      <c r="M150" s="221"/>
      <c r="N150" s="220"/>
      <c r="O150" s="220"/>
      <c r="P150" s="220"/>
      <c r="Q150" s="220"/>
      <c r="R150" s="221"/>
      <c r="S150" s="221"/>
      <c r="T150" s="221"/>
      <c r="U150" s="221"/>
      <c r="V150" s="221"/>
      <c r="W150" s="221"/>
      <c r="X150" s="221"/>
      <c r="Y150" s="221"/>
      <c r="Z150" s="210"/>
      <c r="AA150" s="210"/>
      <c r="AB150" s="210"/>
      <c r="AC150" s="210"/>
      <c r="AD150" s="210"/>
      <c r="AE150" s="210"/>
      <c r="AF150" s="210"/>
      <c r="AG150" s="210" t="s">
        <v>288</v>
      </c>
      <c r="AH150" s="210">
        <v>0</v>
      </c>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3" x14ac:dyDescent="0.2">
      <c r="A151" s="217"/>
      <c r="B151" s="218"/>
      <c r="C151" s="256" t="s">
        <v>445</v>
      </c>
      <c r="D151" s="223"/>
      <c r="E151" s="224">
        <v>1.4159999999999999</v>
      </c>
      <c r="F151" s="221"/>
      <c r="G151" s="221"/>
      <c r="H151" s="221"/>
      <c r="I151" s="221"/>
      <c r="J151" s="221"/>
      <c r="K151" s="221"/>
      <c r="L151" s="221"/>
      <c r="M151" s="221"/>
      <c r="N151" s="220"/>
      <c r="O151" s="220"/>
      <c r="P151" s="220"/>
      <c r="Q151" s="220"/>
      <c r="R151" s="221"/>
      <c r="S151" s="221"/>
      <c r="T151" s="221"/>
      <c r="U151" s="221"/>
      <c r="V151" s="221"/>
      <c r="W151" s="221"/>
      <c r="X151" s="221"/>
      <c r="Y151" s="221"/>
      <c r="Z151" s="210"/>
      <c r="AA151" s="210"/>
      <c r="AB151" s="210"/>
      <c r="AC151" s="210"/>
      <c r="AD151" s="210"/>
      <c r="AE151" s="210"/>
      <c r="AF151" s="210"/>
      <c r="AG151" s="210" t="s">
        <v>288</v>
      </c>
      <c r="AH151" s="210">
        <v>0</v>
      </c>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3" x14ac:dyDescent="0.2">
      <c r="A152" s="217"/>
      <c r="B152" s="218"/>
      <c r="C152" s="256" t="s">
        <v>446</v>
      </c>
      <c r="D152" s="223"/>
      <c r="E152" s="224">
        <v>0.67200000000000004</v>
      </c>
      <c r="F152" s="221"/>
      <c r="G152" s="221"/>
      <c r="H152" s="221"/>
      <c r="I152" s="221"/>
      <c r="J152" s="221"/>
      <c r="K152" s="221"/>
      <c r="L152" s="221"/>
      <c r="M152" s="221"/>
      <c r="N152" s="220"/>
      <c r="O152" s="220"/>
      <c r="P152" s="220"/>
      <c r="Q152" s="220"/>
      <c r="R152" s="221"/>
      <c r="S152" s="221"/>
      <c r="T152" s="221"/>
      <c r="U152" s="221"/>
      <c r="V152" s="221"/>
      <c r="W152" s="221"/>
      <c r="X152" s="221"/>
      <c r="Y152" s="221"/>
      <c r="Z152" s="210"/>
      <c r="AA152" s="210"/>
      <c r="AB152" s="210"/>
      <c r="AC152" s="210"/>
      <c r="AD152" s="210"/>
      <c r="AE152" s="210"/>
      <c r="AF152" s="210"/>
      <c r="AG152" s="210" t="s">
        <v>288</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outlineLevel="3" x14ac:dyDescent="0.2">
      <c r="A153" s="217"/>
      <c r="B153" s="218"/>
      <c r="C153" s="256" t="s">
        <v>447</v>
      </c>
      <c r="D153" s="223"/>
      <c r="E153" s="224">
        <v>2.6179999999999999</v>
      </c>
      <c r="F153" s="221"/>
      <c r="G153" s="221"/>
      <c r="H153" s="221"/>
      <c r="I153" s="221"/>
      <c r="J153" s="221"/>
      <c r="K153" s="221"/>
      <c r="L153" s="221"/>
      <c r="M153" s="221"/>
      <c r="N153" s="220"/>
      <c r="O153" s="220"/>
      <c r="P153" s="220"/>
      <c r="Q153" s="220"/>
      <c r="R153" s="221"/>
      <c r="S153" s="221"/>
      <c r="T153" s="221"/>
      <c r="U153" s="221"/>
      <c r="V153" s="221"/>
      <c r="W153" s="221"/>
      <c r="X153" s="221"/>
      <c r="Y153" s="221"/>
      <c r="Z153" s="210"/>
      <c r="AA153" s="210"/>
      <c r="AB153" s="210"/>
      <c r="AC153" s="210"/>
      <c r="AD153" s="210"/>
      <c r="AE153" s="210"/>
      <c r="AF153" s="210"/>
      <c r="AG153" s="210" t="s">
        <v>288</v>
      </c>
      <c r="AH153" s="210">
        <v>0</v>
      </c>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3" x14ac:dyDescent="0.2">
      <c r="A154" s="217"/>
      <c r="B154" s="218"/>
      <c r="C154" s="256" t="s">
        <v>448</v>
      </c>
      <c r="D154" s="223"/>
      <c r="E154" s="224">
        <v>2.3380000000000001</v>
      </c>
      <c r="F154" s="221"/>
      <c r="G154" s="221"/>
      <c r="H154" s="221"/>
      <c r="I154" s="221"/>
      <c r="J154" s="221"/>
      <c r="K154" s="221"/>
      <c r="L154" s="221"/>
      <c r="M154" s="221"/>
      <c r="N154" s="220"/>
      <c r="O154" s="220"/>
      <c r="P154" s="220"/>
      <c r="Q154" s="220"/>
      <c r="R154" s="221"/>
      <c r="S154" s="221"/>
      <c r="T154" s="221"/>
      <c r="U154" s="221"/>
      <c r="V154" s="221"/>
      <c r="W154" s="221"/>
      <c r="X154" s="221"/>
      <c r="Y154" s="221"/>
      <c r="Z154" s="210"/>
      <c r="AA154" s="210"/>
      <c r="AB154" s="210"/>
      <c r="AC154" s="210"/>
      <c r="AD154" s="210"/>
      <c r="AE154" s="210"/>
      <c r="AF154" s="210"/>
      <c r="AG154" s="210" t="s">
        <v>288</v>
      </c>
      <c r="AH154" s="210">
        <v>0</v>
      </c>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3" x14ac:dyDescent="0.2">
      <c r="A155" s="217"/>
      <c r="B155" s="218"/>
      <c r="C155" s="256" t="s">
        <v>449</v>
      </c>
      <c r="D155" s="223"/>
      <c r="E155" s="224">
        <v>1.274</v>
      </c>
      <c r="F155" s="221"/>
      <c r="G155" s="221"/>
      <c r="H155" s="221"/>
      <c r="I155" s="221"/>
      <c r="J155" s="221"/>
      <c r="K155" s="221"/>
      <c r="L155" s="221"/>
      <c r="M155" s="221"/>
      <c r="N155" s="220"/>
      <c r="O155" s="220"/>
      <c r="P155" s="220"/>
      <c r="Q155" s="220"/>
      <c r="R155" s="221"/>
      <c r="S155" s="221"/>
      <c r="T155" s="221"/>
      <c r="U155" s="221"/>
      <c r="V155" s="221"/>
      <c r="W155" s="221"/>
      <c r="X155" s="221"/>
      <c r="Y155" s="221"/>
      <c r="Z155" s="210"/>
      <c r="AA155" s="210"/>
      <c r="AB155" s="210"/>
      <c r="AC155" s="210"/>
      <c r="AD155" s="210"/>
      <c r="AE155" s="210"/>
      <c r="AF155" s="210"/>
      <c r="AG155" s="210" t="s">
        <v>288</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3" x14ac:dyDescent="0.2">
      <c r="A156" s="217"/>
      <c r="B156" s="218"/>
      <c r="C156" s="256" t="s">
        <v>450</v>
      </c>
      <c r="D156" s="223"/>
      <c r="E156" s="224">
        <v>1.498</v>
      </c>
      <c r="F156" s="221"/>
      <c r="G156" s="221"/>
      <c r="H156" s="221"/>
      <c r="I156" s="221"/>
      <c r="J156" s="221"/>
      <c r="K156" s="221"/>
      <c r="L156" s="221"/>
      <c r="M156" s="221"/>
      <c r="N156" s="220"/>
      <c r="O156" s="220"/>
      <c r="P156" s="220"/>
      <c r="Q156" s="220"/>
      <c r="R156" s="221"/>
      <c r="S156" s="221"/>
      <c r="T156" s="221"/>
      <c r="U156" s="221"/>
      <c r="V156" s="221"/>
      <c r="W156" s="221"/>
      <c r="X156" s="221"/>
      <c r="Y156" s="221"/>
      <c r="Z156" s="210"/>
      <c r="AA156" s="210"/>
      <c r="AB156" s="210"/>
      <c r="AC156" s="210"/>
      <c r="AD156" s="210"/>
      <c r="AE156" s="210"/>
      <c r="AF156" s="210"/>
      <c r="AG156" s="210" t="s">
        <v>288</v>
      </c>
      <c r="AH156" s="210">
        <v>0</v>
      </c>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3" x14ac:dyDescent="0.2">
      <c r="A157" s="217"/>
      <c r="B157" s="218"/>
      <c r="C157" s="256" t="s">
        <v>451</v>
      </c>
      <c r="D157" s="223"/>
      <c r="E157" s="224">
        <v>0.51800000000000002</v>
      </c>
      <c r="F157" s="221"/>
      <c r="G157" s="221"/>
      <c r="H157" s="221"/>
      <c r="I157" s="221"/>
      <c r="J157" s="221"/>
      <c r="K157" s="221"/>
      <c r="L157" s="221"/>
      <c r="M157" s="221"/>
      <c r="N157" s="220"/>
      <c r="O157" s="220"/>
      <c r="P157" s="220"/>
      <c r="Q157" s="220"/>
      <c r="R157" s="221"/>
      <c r="S157" s="221"/>
      <c r="T157" s="221"/>
      <c r="U157" s="221"/>
      <c r="V157" s="221"/>
      <c r="W157" s="221"/>
      <c r="X157" s="221"/>
      <c r="Y157" s="221"/>
      <c r="Z157" s="210"/>
      <c r="AA157" s="210"/>
      <c r="AB157" s="210"/>
      <c r="AC157" s="210"/>
      <c r="AD157" s="210"/>
      <c r="AE157" s="210"/>
      <c r="AF157" s="210"/>
      <c r="AG157" s="210" t="s">
        <v>288</v>
      </c>
      <c r="AH157" s="210">
        <v>0</v>
      </c>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3" x14ac:dyDescent="0.2">
      <c r="A158" s="217"/>
      <c r="B158" s="218"/>
      <c r="C158" s="256" t="s">
        <v>452</v>
      </c>
      <c r="D158" s="223"/>
      <c r="E158" s="224">
        <v>0.29399999999999998</v>
      </c>
      <c r="F158" s="221"/>
      <c r="G158" s="221"/>
      <c r="H158" s="221"/>
      <c r="I158" s="221"/>
      <c r="J158" s="221"/>
      <c r="K158" s="221"/>
      <c r="L158" s="221"/>
      <c r="M158" s="221"/>
      <c r="N158" s="220"/>
      <c r="O158" s="220"/>
      <c r="P158" s="220"/>
      <c r="Q158" s="220"/>
      <c r="R158" s="221"/>
      <c r="S158" s="221"/>
      <c r="T158" s="221"/>
      <c r="U158" s="221"/>
      <c r="V158" s="221"/>
      <c r="W158" s="221"/>
      <c r="X158" s="221"/>
      <c r="Y158" s="221"/>
      <c r="Z158" s="210"/>
      <c r="AA158" s="210"/>
      <c r="AB158" s="210"/>
      <c r="AC158" s="210"/>
      <c r="AD158" s="210"/>
      <c r="AE158" s="210"/>
      <c r="AF158" s="210"/>
      <c r="AG158" s="210" t="s">
        <v>288</v>
      </c>
      <c r="AH158" s="210">
        <v>0</v>
      </c>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6" t="s">
        <v>453</v>
      </c>
      <c r="D159" s="223"/>
      <c r="E159" s="224">
        <v>3.92</v>
      </c>
      <c r="F159" s="221"/>
      <c r="G159" s="221"/>
      <c r="H159" s="221"/>
      <c r="I159" s="221"/>
      <c r="J159" s="221"/>
      <c r="K159" s="221"/>
      <c r="L159" s="221"/>
      <c r="M159" s="221"/>
      <c r="N159" s="220"/>
      <c r="O159" s="220"/>
      <c r="P159" s="220"/>
      <c r="Q159" s="220"/>
      <c r="R159" s="221"/>
      <c r="S159" s="221"/>
      <c r="T159" s="221"/>
      <c r="U159" s="221"/>
      <c r="V159" s="221"/>
      <c r="W159" s="221"/>
      <c r="X159" s="221"/>
      <c r="Y159" s="221"/>
      <c r="Z159" s="210"/>
      <c r="AA159" s="210"/>
      <c r="AB159" s="210"/>
      <c r="AC159" s="210"/>
      <c r="AD159" s="210"/>
      <c r="AE159" s="210"/>
      <c r="AF159" s="210"/>
      <c r="AG159" s="210" t="s">
        <v>288</v>
      </c>
      <c r="AH159" s="210">
        <v>0</v>
      </c>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3" x14ac:dyDescent="0.2">
      <c r="A160" s="217"/>
      <c r="B160" s="218"/>
      <c r="C160" s="256" t="s">
        <v>454</v>
      </c>
      <c r="D160" s="223"/>
      <c r="E160" s="224">
        <v>1.274</v>
      </c>
      <c r="F160" s="221"/>
      <c r="G160" s="221"/>
      <c r="H160" s="221"/>
      <c r="I160" s="221"/>
      <c r="J160" s="221"/>
      <c r="K160" s="221"/>
      <c r="L160" s="221"/>
      <c r="M160" s="221"/>
      <c r="N160" s="220"/>
      <c r="O160" s="220"/>
      <c r="P160" s="220"/>
      <c r="Q160" s="220"/>
      <c r="R160" s="221"/>
      <c r="S160" s="221"/>
      <c r="T160" s="221"/>
      <c r="U160" s="221"/>
      <c r="V160" s="221"/>
      <c r="W160" s="221"/>
      <c r="X160" s="221"/>
      <c r="Y160" s="221"/>
      <c r="Z160" s="210"/>
      <c r="AA160" s="210"/>
      <c r="AB160" s="210"/>
      <c r="AC160" s="210"/>
      <c r="AD160" s="210"/>
      <c r="AE160" s="210"/>
      <c r="AF160" s="210"/>
      <c r="AG160" s="210" t="s">
        <v>288</v>
      </c>
      <c r="AH160" s="210">
        <v>0</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3" x14ac:dyDescent="0.2">
      <c r="A161" s="217"/>
      <c r="B161" s="218"/>
      <c r="C161" s="256" t="s">
        <v>452</v>
      </c>
      <c r="D161" s="223"/>
      <c r="E161" s="224">
        <v>0.29399999999999998</v>
      </c>
      <c r="F161" s="221"/>
      <c r="G161" s="221"/>
      <c r="H161" s="221"/>
      <c r="I161" s="221"/>
      <c r="J161" s="221"/>
      <c r="K161" s="221"/>
      <c r="L161" s="221"/>
      <c r="M161" s="221"/>
      <c r="N161" s="220"/>
      <c r="O161" s="220"/>
      <c r="P161" s="220"/>
      <c r="Q161" s="220"/>
      <c r="R161" s="221"/>
      <c r="S161" s="221"/>
      <c r="T161" s="221"/>
      <c r="U161" s="221"/>
      <c r="V161" s="221"/>
      <c r="W161" s="221"/>
      <c r="X161" s="221"/>
      <c r="Y161" s="221"/>
      <c r="Z161" s="210"/>
      <c r="AA161" s="210"/>
      <c r="AB161" s="210"/>
      <c r="AC161" s="210"/>
      <c r="AD161" s="210"/>
      <c r="AE161" s="210"/>
      <c r="AF161" s="210"/>
      <c r="AG161" s="210" t="s">
        <v>288</v>
      </c>
      <c r="AH161" s="210">
        <v>0</v>
      </c>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3" x14ac:dyDescent="0.2">
      <c r="A162" s="217"/>
      <c r="B162" s="218"/>
      <c r="C162" s="256" t="s">
        <v>455</v>
      </c>
      <c r="D162" s="223"/>
      <c r="E162" s="224">
        <v>4.2</v>
      </c>
      <c r="F162" s="221"/>
      <c r="G162" s="221"/>
      <c r="H162" s="221"/>
      <c r="I162" s="221"/>
      <c r="J162" s="221"/>
      <c r="K162" s="221"/>
      <c r="L162" s="221"/>
      <c r="M162" s="221"/>
      <c r="N162" s="220"/>
      <c r="O162" s="220"/>
      <c r="P162" s="220"/>
      <c r="Q162" s="220"/>
      <c r="R162" s="221"/>
      <c r="S162" s="221"/>
      <c r="T162" s="221"/>
      <c r="U162" s="221"/>
      <c r="V162" s="221"/>
      <c r="W162" s="221"/>
      <c r="X162" s="221"/>
      <c r="Y162" s="221"/>
      <c r="Z162" s="210"/>
      <c r="AA162" s="210"/>
      <c r="AB162" s="210"/>
      <c r="AC162" s="210"/>
      <c r="AD162" s="210"/>
      <c r="AE162" s="210"/>
      <c r="AF162" s="210"/>
      <c r="AG162" s="210" t="s">
        <v>288</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6" t="s">
        <v>456</v>
      </c>
      <c r="D163" s="223"/>
      <c r="E163" s="224">
        <v>2.0859999999999999</v>
      </c>
      <c r="F163" s="221"/>
      <c r="G163" s="221"/>
      <c r="H163" s="221"/>
      <c r="I163" s="221"/>
      <c r="J163" s="221"/>
      <c r="K163" s="221"/>
      <c r="L163" s="221"/>
      <c r="M163" s="221"/>
      <c r="N163" s="220"/>
      <c r="O163" s="220"/>
      <c r="P163" s="220"/>
      <c r="Q163" s="220"/>
      <c r="R163" s="221"/>
      <c r="S163" s="221"/>
      <c r="T163" s="221"/>
      <c r="U163" s="221"/>
      <c r="V163" s="221"/>
      <c r="W163" s="221"/>
      <c r="X163" s="221"/>
      <c r="Y163" s="221"/>
      <c r="Z163" s="210"/>
      <c r="AA163" s="210"/>
      <c r="AB163" s="210"/>
      <c r="AC163" s="210"/>
      <c r="AD163" s="210"/>
      <c r="AE163" s="210"/>
      <c r="AF163" s="210"/>
      <c r="AG163" s="210" t="s">
        <v>288</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3" x14ac:dyDescent="0.2">
      <c r="A164" s="217"/>
      <c r="B164" s="218"/>
      <c r="C164" s="256" t="s">
        <v>457</v>
      </c>
      <c r="D164" s="223"/>
      <c r="E164" s="224">
        <v>1.1200000000000001</v>
      </c>
      <c r="F164" s="221"/>
      <c r="G164" s="221"/>
      <c r="H164" s="221"/>
      <c r="I164" s="221"/>
      <c r="J164" s="221"/>
      <c r="K164" s="221"/>
      <c r="L164" s="221"/>
      <c r="M164" s="221"/>
      <c r="N164" s="220"/>
      <c r="O164" s="220"/>
      <c r="P164" s="220"/>
      <c r="Q164" s="220"/>
      <c r="R164" s="221"/>
      <c r="S164" s="221"/>
      <c r="T164" s="221"/>
      <c r="U164" s="221"/>
      <c r="V164" s="221"/>
      <c r="W164" s="221"/>
      <c r="X164" s="221"/>
      <c r="Y164" s="221"/>
      <c r="Z164" s="210"/>
      <c r="AA164" s="210"/>
      <c r="AB164" s="210"/>
      <c r="AC164" s="210"/>
      <c r="AD164" s="210"/>
      <c r="AE164" s="210"/>
      <c r="AF164" s="210"/>
      <c r="AG164" s="210" t="s">
        <v>288</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3" x14ac:dyDescent="0.2">
      <c r="A165" s="217"/>
      <c r="B165" s="218"/>
      <c r="C165" s="256" t="s">
        <v>458</v>
      </c>
      <c r="D165" s="223"/>
      <c r="E165" s="224">
        <v>0.14000000000000001</v>
      </c>
      <c r="F165" s="221"/>
      <c r="G165" s="221"/>
      <c r="H165" s="221"/>
      <c r="I165" s="221"/>
      <c r="J165" s="221"/>
      <c r="K165" s="221"/>
      <c r="L165" s="221"/>
      <c r="M165" s="221"/>
      <c r="N165" s="220"/>
      <c r="O165" s="220"/>
      <c r="P165" s="220"/>
      <c r="Q165" s="220"/>
      <c r="R165" s="221"/>
      <c r="S165" s="221"/>
      <c r="T165" s="221"/>
      <c r="U165" s="221"/>
      <c r="V165" s="221"/>
      <c r="W165" s="221"/>
      <c r="X165" s="221"/>
      <c r="Y165" s="221"/>
      <c r="Z165" s="210"/>
      <c r="AA165" s="210"/>
      <c r="AB165" s="210"/>
      <c r="AC165" s="210"/>
      <c r="AD165" s="210"/>
      <c r="AE165" s="210"/>
      <c r="AF165" s="210"/>
      <c r="AG165" s="210" t="s">
        <v>288</v>
      </c>
      <c r="AH165" s="210">
        <v>0</v>
      </c>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outlineLevel="3" x14ac:dyDescent="0.2">
      <c r="A166" s="217"/>
      <c r="B166" s="218"/>
      <c r="C166" s="256" t="s">
        <v>459</v>
      </c>
      <c r="D166" s="223"/>
      <c r="E166" s="224">
        <v>0.96599999999999997</v>
      </c>
      <c r="F166" s="221"/>
      <c r="G166" s="221"/>
      <c r="H166" s="221"/>
      <c r="I166" s="221"/>
      <c r="J166" s="221"/>
      <c r="K166" s="221"/>
      <c r="L166" s="221"/>
      <c r="M166" s="221"/>
      <c r="N166" s="220"/>
      <c r="O166" s="220"/>
      <c r="P166" s="220"/>
      <c r="Q166" s="220"/>
      <c r="R166" s="221"/>
      <c r="S166" s="221"/>
      <c r="T166" s="221"/>
      <c r="U166" s="221"/>
      <c r="V166" s="221"/>
      <c r="W166" s="221"/>
      <c r="X166" s="221"/>
      <c r="Y166" s="221"/>
      <c r="Z166" s="210"/>
      <c r="AA166" s="210"/>
      <c r="AB166" s="210"/>
      <c r="AC166" s="210"/>
      <c r="AD166" s="210"/>
      <c r="AE166" s="210"/>
      <c r="AF166" s="210"/>
      <c r="AG166" s="210" t="s">
        <v>288</v>
      </c>
      <c r="AH166" s="210">
        <v>0</v>
      </c>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3" x14ac:dyDescent="0.2">
      <c r="A167" s="217"/>
      <c r="B167" s="218"/>
      <c r="C167" s="256" t="s">
        <v>460</v>
      </c>
      <c r="D167" s="223"/>
      <c r="E167" s="224">
        <v>2.464</v>
      </c>
      <c r="F167" s="221"/>
      <c r="G167" s="221"/>
      <c r="H167" s="221"/>
      <c r="I167" s="221"/>
      <c r="J167" s="221"/>
      <c r="K167" s="221"/>
      <c r="L167" s="221"/>
      <c r="M167" s="221"/>
      <c r="N167" s="220"/>
      <c r="O167" s="220"/>
      <c r="P167" s="220"/>
      <c r="Q167" s="220"/>
      <c r="R167" s="221"/>
      <c r="S167" s="221"/>
      <c r="T167" s="221"/>
      <c r="U167" s="221"/>
      <c r="V167" s="221"/>
      <c r="W167" s="221"/>
      <c r="X167" s="221"/>
      <c r="Y167" s="221"/>
      <c r="Z167" s="210"/>
      <c r="AA167" s="210"/>
      <c r="AB167" s="210"/>
      <c r="AC167" s="210"/>
      <c r="AD167" s="210"/>
      <c r="AE167" s="210"/>
      <c r="AF167" s="210"/>
      <c r="AG167" s="210" t="s">
        <v>288</v>
      </c>
      <c r="AH167" s="210">
        <v>0</v>
      </c>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6" t="s">
        <v>461</v>
      </c>
      <c r="D168" s="223"/>
      <c r="E168" s="224">
        <v>1.6519999999999999</v>
      </c>
      <c r="F168" s="221"/>
      <c r="G168" s="221"/>
      <c r="H168" s="221"/>
      <c r="I168" s="221"/>
      <c r="J168" s="221"/>
      <c r="K168" s="221"/>
      <c r="L168" s="221"/>
      <c r="M168" s="221"/>
      <c r="N168" s="220"/>
      <c r="O168" s="220"/>
      <c r="P168" s="220"/>
      <c r="Q168" s="220"/>
      <c r="R168" s="221"/>
      <c r="S168" s="221"/>
      <c r="T168" s="221"/>
      <c r="U168" s="221"/>
      <c r="V168" s="221"/>
      <c r="W168" s="221"/>
      <c r="X168" s="221"/>
      <c r="Y168" s="221"/>
      <c r="Z168" s="210"/>
      <c r="AA168" s="210"/>
      <c r="AB168" s="210"/>
      <c r="AC168" s="210"/>
      <c r="AD168" s="210"/>
      <c r="AE168" s="210"/>
      <c r="AF168" s="210"/>
      <c r="AG168" s="210" t="s">
        <v>288</v>
      </c>
      <c r="AH168" s="210">
        <v>0</v>
      </c>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3" x14ac:dyDescent="0.2">
      <c r="A169" s="217"/>
      <c r="B169" s="218"/>
      <c r="C169" s="256" t="s">
        <v>462</v>
      </c>
      <c r="D169" s="223"/>
      <c r="E169" s="224">
        <v>2.548</v>
      </c>
      <c r="F169" s="221"/>
      <c r="G169" s="221"/>
      <c r="H169" s="221"/>
      <c r="I169" s="221"/>
      <c r="J169" s="221"/>
      <c r="K169" s="221"/>
      <c r="L169" s="221"/>
      <c r="M169" s="221"/>
      <c r="N169" s="220"/>
      <c r="O169" s="220"/>
      <c r="P169" s="220"/>
      <c r="Q169" s="220"/>
      <c r="R169" s="221"/>
      <c r="S169" s="221"/>
      <c r="T169" s="221"/>
      <c r="U169" s="221"/>
      <c r="V169" s="221"/>
      <c r="W169" s="221"/>
      <c r="X169" s="221"/>
      <c r="Y169" s="221"/>
      <c r="Z169" s="210"/>
      <c r="AA169" s="210"/>
      <c r="AB169" s="210"/>
      <c r="AC169" s="210"/>
      <c r="AD169" s="210"/>
      <c r="AE169" s="210"/>
      <c r="AF169" s="210"/>
      <c r="AG169" s="210" t="s">
        <v>288</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6" t="s">
        <v>463</v>
      </c>
      <c r="D170" s="223"/>
      <c r="E170" s="224">
        <v>1.96</v>
      </c>
      <c r="F170" s="221"/>
      <c r="G170" s="221"/>
      <c r="H170" s="221"/>
      <c r="I170" s="221"/>
      <c r="J170" s="221"/>
      <c r="K170" s="221"/>
      <c r="L170" s="221"/>
      <c r="M170" s="221"/>
      <c r="N170" s="220"/>
      <c r="O170" s="220"/>
      <c r="P170" s="220"/>
      <c r="Q170" s="220"/>
      <c r="R170" s="221"/>
      <c r="S170" s="221"/>
      <c r="T170" s="221"/>
      <c r="U170" s="221"/>
      <c r="V170" s="221"/>
      <c r="W170" s="221"/>
      <c r="X170" s="221"/>
      <c r="Y170" s="221"/>
      <c r="Z170" s="210"/>
      <c r="AA170" s="210"/>
      <c r="AB170" s="210"/>
      <c r="AC170" s="210"/>
      <c r="AD170" s="210"/>
      <c r="AE170" s="210"/>
      <c r="AF170" s="210"/>
      <c r="AG170" s="210" t="s">
        <v>288</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6" t="s">
        <v>464</v>
      </c>
      <c r="D171" s="223"/>
      <c r="E171" s="224">
        <v>0.98</v>
      </c>
      <c r="F171" s="221"/>
      <c r="G171" s="221"/>
      <c r="H171" s="221"/>
      <c r="I171" s="221"/>
      <c r="J171" s="221"/>
      <c r="K171" s="221"/>
      <c r="L171" s="221"/>
      <c r="M171" s="221"/>
      <c r="N171" s="220"/>
      <c r="O171" s="220"/>
      <c r="P171" s="220"/>
      <c r="Q171" s="220"/>
      <c r="R171" s="221"/>
      <c r="S171" s="221"/>
      <c r="T171" s="221"/>
      <c r="U171" s="221"/>
      <c r="V171" s="221"/>
      <c r="W171" s="221"/>
      <c r="X171" s="221"/>
      <c r="Y171" s="221"/>
      <c r="Z171" s="210"/>
      <c r="AA171" s="210"/>
      <c r="AB171" s="210"/>
      <c r="AC171" s="210"/>
      <c r="AD171" s="210"/>
      <c r="AE171" s="210"/>
      <c r="AF171" s="210"/>
      <c r="AG171" s="210" t="s">
        <v>288</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ht="22.5" outlineLevel="1" x14ac:dyDescent="0.2">
      <c r="A172" s="233">
        <v>28</v>
      </c>
      <c r="B172" s="234" t="s">
        <v>465</v>
      </c>
      <c r="C172" s="252" t="s">
        <v>466</v>
      </c>
      <c r="D172" s="235" t="s">
        <v>269</v>
      </c>
      <c r="E172" s="236">
        <v>32.14</v>
      </c>
      <c r="F172" s="237"/>
      <c r="G172" s="238">
        <f>ROUND(E172*F172,2)</f>
        <v>0</v>
      </c>
      <c r="H172" s="237"/>
      <c r="I172" s="238">
        <f>ROUND(E172*H172,2)</f>
        <v>0</v>
      </c>
      <c r="J172" s="237"/>
      <c r="K172" s="238">
        <f>ROUND(E172*J172,2)</f>
        <v>0</v>
      </c>
      <c r="L172" s="238">
        <v>21</v>
      </c>
      <c r="M172" s="238">
        <f>G172*(1+L172/100)</f>
        <v>0</v>
      </c>
      <c r="N172" s="236">
        <v>1.2800000000000001E-3</v>
      </c>
      <c r="O172" s="236">
        <f>ROUND(E172*N172,2)</f>
        <v>0.04</v>
      </c>
      <c r="P172" s="236">
        <v>0.35436000000000001</v>
      </c>
      <c r="Q172" s="236">
        <f>ROUND(E172*P172,2)</f>
        <v>11.39</v>
      </c>
      <c r="R172" s="238" t="s">
        <v>467</v>
      </c>
      <c r="S172" s="238" t="s">
        <v>271</v>
      </c>
      <c r="T172" s="239" t="s">
        <v>468</v>
      </c>
      <c r="U172" s="221">
        <v>2.2692700000000001</v>
      </c>
      <c r="V172" s="221">
        <f>ROUND(E172*U172,2)</f>
        <v>72.930000000000007</v>
      </c>
      <c r="W172" s="221"/>
      <c r="X172" s="221" t="s">
        <v>469</v>
      </c>
      <c r="Y172" s="221" t="s">
        <v>274</v>
      </c>
      <c r="Z172" s="210"/>
      <c r="AA172" s="210"/>
      <c r="AB172" s="210"/>
      <c r="AC172" s="210"/>
      <c r="AD172" s="210"/>
      <c r="AE172" s="210"/>
      <c r="AF172" s="210"/>
      <c r="AG172" s="210" t="s">
        <v>470</v>
      </c>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2" x14ac:dyDescent="0.2">
      <c r="A173" s="217"/>
      <c r="B173" s="218"/>
      <c r="C173" s="253" t="s">
        <v>471</v>
      </c>
      <c r="D173" s="240"/>
      <c r="E173" s="240"/>
      <c r="F173" s="240"/>
      <c r="G173" s="240"/>
      <c r="H173" s="221"/>
      <c r="I173" s="221"/>
      <c r="J173" s="221"/>
      <c r="K173" s="221"/>
      <c r="L173" s="221"/>
      <c r="M173" s="221"/>
      <c r="N173" s="220"/>
      <c r="O173" s="220"/>
      <c r="P173" s="220"/>
      <c r="Q173" s="220"/>
      <c r="R173" s="221"/>
      <c r="S173" s="221"/>
      <c r="T173" s="221"/>
      <c r="U173" s="221"/>
      <c r="V173" s="221"/>
      <c r="W173" s="221"/>
      <c r="X173" s="221"/>
      <c r="Y173" s="221"/>
      <c r="Z173" s="210"/>
      <c r="AA173" s="210"/>
      <c r="AB173" s="210"/>
      <c r="AC173" s="210"/>
      <c r="AD173" s="210"/>
      <c r="AE173" s="210"/>
      <c r="AF173" s="210"/>
      <c r="AG173" s="210" t="s">
        <v>277</v>
      </c>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x14ac:dyDescent="0.2">
      <c r="A174" s="226" t="s">
        <v>265</v>
      </c>
      <c r="B174" s="227" t="s">
        <v>202</v>
      </c>
      <c r="C174" s="251" t="s">
        <v>203</v>
      </c>
      <c r="D174" s="228"/>
      <c r="E174" s="229"/>
      <c r="F174" s="230"/>
      <c r="G174" s="230">
        <f>SUMIF(AG175:AG189,"&lt;&gt;NOR",G175:G189)</f>
        <v>0</v>
      </c>
      <c r="H174" s="230"/>
      <c r="I174" s="230">
        <f>SUM(I175:I189)</f>
        <v>0</v>
      </c>
      <c r="J174" s="230"/>
      <c r="K174" s="230">
        <f>SUM(K175:K189)</f>
        <v>0</v>
      </c>
      <c r="L174" s="230"/>
      <c r="M174" s="230">
        <f>SUM(M175:M189)</f>
        <v>0</v>
      </c>
      <c r="N174" s="229"/>
      <c r="O174" s="229">
        <f>SUM(O175:O189)</f>
        <v>0</v>
      </c>
      <c r="P174" s="229"/>
      <c r="Q174" s="229">
        <f>SUM(Q175:Q189)</f>
        <v>1.52</v>
      </c>
      <c r="R174" s="230"/>
      <c r="S174" s="230"/>
      <c r="T174" s="231"/>
      <c r="U174" s="225"/>
      <c r="V174" s="225">
        <f>SUM(V175:V189)</f>
        <v>15.71</v>
      </c>
      <c r="W174" s="225"/>
      <c r="X174" s="225"/>
      <c r="Y174" s="225"/>
      <c r="AG174" t="s">
        <v>266</v>
      </c>
    </row>
    <row r="175" spans="1:60" outlineLevel="1" x14ac:dyDescent="0.2">
      <c r="A175" s="233">
        <v>29</v>
      </c>
      <c r="B175" s="234" t="s">
        <v>472</v>
      </c>
      <c r="C175" s="252" t="s">
        <v>473</v>
      </c>
      <c r="D175" s="235" t="s">
        <v>269</v>
      </c>
      <c r="E175" s="236">
        <v>296.83999999999997</v>
      </c>
      <c r="F175" s="237"/>
      <c r="G175" s="238">
        <f>ROUND(E175*F175,2)</f>
        <v>0</v>
      </c>
      <c r="H175" s="237"/>
      <c r="I175" s="238">
        <f>ROUND(E175*H175,2)</f>
        <v>0</v>
      </c>
      <c r="J175" s="237"/>
      <c r="K175" s="238">
        <f>ROUND(E175*J175,2)</f>
        <v>0</v>
      </c>
      <c r="L175" s="238">
        <v>21</v>
      </c>
      <c r="M175" s="238">
        <f>G175*(1+L175/100)</f>
        <v>0</v>
      </c>
      <c r="N175" s="236">
        <v>0</v>
      </c>
      <c r="O175" s="236">
        <f>ROUND(E175*N175,2)</f>
        <v>0</v>
      </c>
      <c r="P175" s="236">
        <v>4.8700000000000002E-3</v>
      </c>
      <c r="Q175" s="236">
        <f>ROUND(E175*P175,2)</f>
        <v>1.45</v>
      </c>
      <c r="R175" s="238" t="s">
        <v>474</v>
      </c>
      <c r="S175" s="238" t="s">
        <v>271</v>
      </c>
      <c r="T175" s="239" t="s">
        <v>272</v>
      </c>
      <c r="U175" s="221">
        <v>4.1000000000000002E-2</v>
      </c>
      <c r="V175" s="221">
        <f>ROUND(E175*U175,2)</f>
        <v>12.17</v>
      </c>
      <c r="W175" s="221"/>
      <c r="X175" s="221" t="s">
        <v>273</v>
      </c>
      <c r="Y175" s="221" t="s">
        <v>274</v>
      </c>
      <c r="Z175" s="210"/>
      <c r="AA175" s="210"/>
      <c r="AB175" s="210"/>
      <c r="AC175" s="210"/>
      <c r="AD175" s="210"/>
      <c r="AE175" s="210"/>
      <c r="AF175" s="210"/>
      <c r="AG175" s="210" t="s">
        <v>275</v>
      </c>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2" x14ac:dyDescent="0.2">
      <c r="A176" s="217"/>
      <c r="B176" s="218"/>
      <c r="C176" s="256" t="s">
        <v>475</v>
      </c>
      <c r="D176" s="223"/>
      <c r="E176" s="224">
        <v>63.6</v>
      </c>
      <c r="F176" s="221"/>
      <c r="G176" s="221"/>
      <c r="H176" s="221"/>
      <c r="I176" s="221"/>
      <c r="J176" s="221"/>
      <c r="K176" s="221"/>
      <c r="L176" s="221"/>
      <c r="M176" s="221"/>
      <c r="N176" s="220"/>
      <c r="O176" s="220"/>
      <c r="P176" s="220"/>
      <c r="Q176" s="220"/>
      <c r="R176" s="221"/>
      <c r="S176" s="221"/>
      <c r="T176" s="221"/>
      <c r="U176" s="221"/>
      <c r="V176" s="221"/>
      <c r="W176" s="221"/>
      <c r="X176" s="221"/>
      <c r="Y176" s="221"/>
      <c r="Z176" s="210"/>
      <c r="AA176" s="210"/>
      <c r="AB176" s="210"/>
      <c r="AC176" s="210"/>
      <c r="AD176" s="210"/>
      <c r="AE176" s="210"/>
      <c r="AF176" s="210"/>
      <c r="AG176" s="210" t="s">
        <v>288</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6" t="s">
        <v>476</v>
      </c>
      <c r="D177" s="223"/>
      <c r="E177" s="224">
        <v>31.8</v>
      </c>
      <c r="F177" s="221"/>
      <c r="G177" s="221"/>
      <c r="H177" s="221"/>
      <c r="I177" s="221"/>
      <c r="J177" s="221"/>
      <c r="K177" s="221"/>
      <c r="L177" s="221"/>
      <c r="M177" s="221"/>
      <c r="N177" s="220"/>
      <c r="O177" s="220"/>
      <c r="P177" s="220"/>
      <c r="Q177" s="220"/>
      <c r="R177" s="221"/>
      <c r="S177" s="221"/>
      <c r="T177" s="221"/>
      <c r="U177" s="221"/>
      <c r="V177" s="221"/>
      <c r="W177" s="221"/>
      <c r="X177" s="221"/>
      <c r="Y177" s="221"/>
      <c r="Z177" s="210"/>
      <c r="AA177" s="210"/>
      <c r="AB177" s="210"/>
      <c r="AC177" s="210"/>
      <c r="AD177" s="210"/>
      <c r="AE177" s="210"/>
      <c r="AF177" s="210"/>
      <c r="AG177" s="210" t="s">
        <v>288</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3" x14ac:dyDescent="0.2">
      <c r="A178" s="217"/>
      <c r="B178" s="218"/>
      <c r="C178" s="256" t="s">
        <v>477</v>
      </c>
      <c r="D178" s="223"/>
      <c r="E178" s="224">
        <v>22.06</v>
      </c>
      <c r="F178" s="221"/>
      <c r="G178" s="221"/>
      <c r="H178" s="221"/>
      <c r="I178" s="221"/>
      <c r="J178" s="221"/>
      <c r="K178" s="221"/>
      <c r="L178" s="221"/>
      <c r="M178" s="221"/>
      <c r="N178" s="220"/>
      <c r="O178" s="220"/>
      <c r="P178" s="220"/>
      <c r="Q178" s="220"/>
      <c r="R178" s="221"/>
      <c r="S178" s="221"/>
      <c r="T178" s="221"/>
      <c r="U178" s="221"/>
      <c r="V178" s="221"/>
      <c r="W178" s="221"/>
      <c r="X178" s="221"/>
      <c r="Y178" s="221"/>
      <c r="Z178" s="210"/>
      <c r="AA178" s="210"/>
      <c r="AB178" s="210"/>
      <c r="AC178" s="210"/>
      <c r="AD178" s="210"/>
      <c r="AE178" s="210"/>
      <c r="AF178" s="210"/>
      <c r="AG178" s="210" t="s">
        <v>288</v>
      </c>
      <c r="AH178" s="210">
        <v>0</v>
      </c>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3" x14ac:dyDescent="0.2">
      <c r="A179" s="217"/>
      <c r="B179" s="218"/>
      <c r="C179" s="256" t="s">
        <v>478</v>
      </c>
      <c r="D179" s="223"/>
      <c r="E179" s="224">
        <v>20.48</v>
      </c>
      <c r="F179" s="221"/>
      <c r="G179" s="221"/>
      <c r="H179" s="221"/>
      <c r="I179" s="221"/>
      <c r="J179" s="221"/>
      <c r="K179" s="221"/>
      <c r="L179" s="221"/>
      <c r="M179" s="221"/>
      <c r="N179" s="220"/>
      <c r="O179" s="220"/>
      <c r="P179" s="220"/>
      <c r="Q179" s="220"/>
      <c r="R179" s="221"/>
      <c r="S179" s="221"/>
      <c r="T179" s="221"/>
      <c r="U179" s="221"/>
      <c r="V179" s="221"/>
      <c r="W179" s="221"/>
      <c r="X179" s="221"/>
      <c r="Y179" s="221"/>
      <c r="Z179" s="210"/>
      <c r="AA179" s="210"/>
      <c r="AB179" s="210"/>
      <c r="AC179" s="210"/>
      <c r="AD179" s="210"/>
      <c r="AE179" s="210"/>
      <c r="AF179" s="210"/>
      <c r="AG179" s="210" t="s">
        <v>288</v>
      </c>
      <c r="AH179" s="210">
        <v>0</v>
      </c>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3" x14ac:dyDescent="0.2">
      <c r="A180" s="217"/>
      <c r="B180" s="218"/>
      <c r="C180" s="256" t="s">
        <v>479</v>
      </c>
      <c r="D180" s="223"/>
      <c r="E180" s="224">
        <v>23.68</v>
      </c>
      <c r="F180" s="221"/>
      <c r="G180" s="221"/>
      <c r="H180" s="221"/>
      <c r="I180" s="221"/>
      <c r="J180" s="221"/>
      <c r="K180" s="221"/>
      <c r="L180" s="221"/>
      <c r="M180" s="221"/>
      <c r="N180" s="220"/>
      <c r="O180" s="220"/>
      <c r="P180" s="220"/>
      <c r="Q180" s="220"/>
      <c r="R180" s="221"/>
      <c r="S180" s="221"/>
      <c r="T180" s="221"/>
      <c r="U180" s="221"/>
      <c r="V180" s="221"/>
      <c r="W180" s="221"/>
      <c r="X180" s="221"/>
      <c r="Y180" s="221"/>
      <c r="Z180" s="210"/>
      <c r="AA180" s="210"/>
      <c r="AB180" s="210"/>
      <c r="AC180" s="210"/>
      <c r="AD180" s="210"/>
      <c r="AE180" s="210"/>
      <c r="AF180" s="210"/>
      <c r="AG180" s="210" t="s">
        <v>288</v>
      </c>
      <c r="AH180" s="210">
        <v>0</v>
      </c>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3" x14ac:dyDescent="0.2">
      <c r="A181" s="217"/>
      <c r="B181" s="218"/>
      <c r="C181" s="256" t="s">
        <v>480</v>
      </c>
      <c r="D181" s="223"/>
      <c r="E181" s="224">
        <v>95.88</v>
      </c>
      <c r="F181" s="221"/>
      <c r="G181" s="221"/>
      <c r="H181" s="221"/>
      <c r="I181" s="221"/>
      <c r="J181" s="221"/>
      <c r="K181" s="221"/>
      <c r="L181" s="221"/>
      <c r="M181" s="221"/>
      <c r="N181" s="220"/>
      <c r="O181" s="220"/>
      <c r="P181" s="220"/>
      <c r="Q181" s="220"/>
      <c r="R181" s="221"/>
      <c r="S181" s="221"/>
      <c r="T181" s="221"/>
      <c r="U181" s="221"/>
      <c r="V181" s="221"/>
      <c r="W181" s="221"/>
      <c r="X181" s="221"/>
      <c r="Y181" s="221"/>
      <c r="Z181" s="210"/>
      <c r="AA181" s="210"/>
      <c r="AB181" s="210"/>
      <c r="AC181" s="210"/>
      <c r="AD181" s="210"/>
      <c r="AE181" s="210"/>
      <c r="AF181" s="210"/>
      <c r="AG181" s="210" t="s">
        <v>288</v>
      </c>
      <c r="AH181" s="210">
        <v>0</v>
      </c>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3" x14ac:dyDescent="0.2">
      <c r="A182" s="217"/>
      <c r="B182" s="218"/>
      <c r="C182" s="256" t="s">
        <v>481</v>
      </c>
      <c r="D182" s="223"/>
      <c r="E182" s="224">
        <v>6.06</v>
      </c>
      <c r="F182" s="221"/>
      <c r="G182" s="221"/>
      <c r="H182" s="221"/>
      <c r="I182" s="221"/>
      <c r="J182" s="221"/>
      <c r="K182" s="221"/>
      <c r="L182" s="221"/>
      <c r="M182" s="221"/>
      <c r="N182" s="220"/>
      <c r="O182" s="220"/>
      <c r="P182" s="220"/>
      <c r="Q182" s="220"/>
      <c r="R182" s="221"/>
      <c r="S182" s="221"/>
      <c r="T182" s="221"/>
      <c r="U182" s="221"/>
      <c r="V182" s="221"/>
      <c r="W182" s="221"/>
      <c r="X182" s="221"/>
      <c r="Y182" s="221"/>
      <c r="Z182" s="210"/>
      <c r="AA182" s="210"/>
      <c r="AB182" s="210"/>
      <c r="AC182" s="210"/>
      <c r="AD182" s="210"/>
      <c r="AE182" s="210"/>
      <c r="AF182" s="210"/>
      <c r="AG182" s="210" t="s">
        <v>288</v>
      </c>
      <c r="AH182" s="210">
        <v>0</v>
      </c>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6" t="s">
        <v>482</v>
      </c>
      <c r="D183" s="223"/>
      <c r="E183" s="224">
        <v>1.94</v>
      </c>
      <c r="F183" s="221"/>
      <c r="G183" s="221"/>
      <c r="H183" s="221"/>
      <c r="I183" s="221"/>
      <c r="J183" s="221"/>
      <c r="K183" s="221"/>
      <c r="L183" s="221"/>
      <c r="M183" s="221"/>
      <c r="N183" s="220"/>
      <c r="O183" s="220"/>
      <c r="P183" s="220"/>
      <c r="Q183" s="220"/>
      <c r="R183" s="221"/>
      <c r="S183" s="221"/>
      <c r="T183" s="221"/>
      <c r="U183" s="221"/>
      <c r="V183" s="221"/>
      <c r="W183" s="221"/>
      <c r="X183" s="221"/>
      <c r="Y183" s="221"/>
      <c r="Z183" s="210"/>
      <c r="AA183" s="210"/>
      <c r="AB183" s="210"/>
      <c r="AC183" s="210"/>
      <c r="AD183" s="210"/>
      <c r="AE183" s="210"/>
      <c r="AF183" s="210"/>
      <c r="AG183" s="210" t="s">
        <v>288</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3" x14ac:dyDescent="0.2">
      <c r="A184" s="217"/>
      <c r="B184" s="218"/>
      <c r="C184" s="256" t="s">
        <v>483</v>
      </c>
      <c r="D184" s="223"/>
      <c r="E184" s="224">
        <v>2.54</v>
      </c>
      <c r="F184" s="221"/>
      <c r="G184" s="221"/>
      <c r="H184" s="221"/>
      <c r="I184" s="221"/>
      <c r="J184" s="221"/>
      <c r="K184" s="221"/>
      <c r="L184" s="221"/>
      <c r="M184" s="221"/>
      <c r="N184" s="220"/>
      <c r="O184" s="220"/>
      <c r="P184" s="220"/>
      <c r="Q184" s="220"/>
      <c r="R184" s="221"/>
      <c r="S184" s="221"/>
      <c r="T184" s="221"/>
      <c r="U184" s="221"/>
      <c r="V184" s="221"/>
      <c r="W184" s="221"/>
      <c r="X184" s="221"/>
      <c r="Y184" s="221"/>
      <c r="Z184" s="210"/>
      <c r="AA184" s="210"/>
      <c r="AB184" s="210"/>
      <c r="AC184" s="210"/>
      <c r="AD184" s="210"/>
      <c r="AE184" s="210"/>
      <c r="AF184" s="210"/>
      <c r="AG184" s="210" t="s">
        <v>288</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3" x14ac:dyDescent="0.2">
      <c r="A185" s="217"/>
      <c r="B185" s="218"/>
      <c r="C185" s="256" t="s">
        <v>484</v>
      </c>
      <c r="D185" s="223"/>
      <c r="E185" s="224">
        <v>11.36</v>
      </c>
      <c r="F185" s="221"/>
      <c r="G185" s="221"/>
      <c r="H185" s="221"/>
      <c r="I185" s="221"/>
      <c r="J185" s="221"/>
      <c r="K185" s="221"/>
      <c r="L185" s="221"/>
      <c r="M185" s="221"/>
      <c r="N185" s="220"/>
      <c r="O185" s="220"/>
      <c r="P185" s="220"/>
      <c r="Q185" s="220"/>
      <c r="R185" s="221"/>
      <c r="S185" s="221"/>
      <c r="T185" s="221"/>
      <c r="U185" s="221"/>
      <c r="V185" s="221"/>
      <c r="W185" s="221"/>
      <c r="X185" s="221"/>
      <c r="Y185" s="221"/>
      <c r="Z185" s="210"/>
      <c r="AA185" s="210"/>
      <c r="AB185" s="210"/>
      <c r="AC185" s="210"/>
      <c r="AD185" s="210"/>
      <c r="AE185" s="210"/>
      <c r="AF185" s="210"/>
      <c r="AG185" s="210" t="s">
        <v>288</v>
      </c>
      <c r="AH185" s="210">
        <v>0</v>
      </c>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3" x14ac:dyDescent="0.2">
      <c r="A186" s="217"/>
      <c r="B186" s="218"/>
      <c r="C186" s="256" t="s">
        <v>485</v>
      </c>
      <c r="D186" s="223"/>
      <c r="E186" s="224">
        <v>2.54</v>
      </c>
      <c r="F186" s="221"/>
      <c r="G186" s="221"/>
      <c r="H186" s="221"/>
      <c r="I186" s="221"/>
      <c r="J186" s="221"/>
      <c r="K186" s="221"/>
      <c r="L186" s="221"/>
      <c r="M186" s="221"/>
      <c r="N186" s="220"/>
      <c r="O186" s="220"/>
      <c r="P186" s="220"/>
      <c r="Q186" s="220"/>
      <c r="R186" s="221"/>
      <c r="S186" s="221"/>
      <c r="T186" s="221"/>
      <c r="U186" s="221"/>
      <c r="V186" s="221"/>
      <c r="W186" s="221"/>
      <c r="X186" s="221"/>
      <c r="Y186" s="221"/>
      <c r="Z186" s="210"/>
      <c r="AA186" s="210"/>
      <c r="AB186" s="210"/>
      <c r="AC186" s="210"/>
      <c r="AD186" s="210"/>
      <c r="AE186" s="210"/>
      <c r="AF186" s="210"/>
      <c r="AG186" s="210" t="s">
        <v>288</v>
      </c>
      <c r="AH186" s="210">
        <v>0</v>
      </c>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56" t="s">
        <v>486</v>
      </c>
      <c r="D187" s="223"/>
      <c r="E187" s="224">
        <v>14.9</v>
      </c>
      <c r="F187" s="221"/>
      <c r="G187" s="221"/>
      <c r="H187" s="221"/>
      <c r="I187" s="221"/>
      <c r="J187" s="221"/>
      <c r="K187" s="221"/>
      <c r="L187" s="221"/>
      <c r="M187" s="221"/>
      <c r="N187" s="220"/>
      <c r="O187" s="220"/>
      <c r="P187" s="220"/>
      <c r="Q187" s="220"/>
      <c r="R187" s="221"/>
      <c r="S187" s="221"/>
      <c r="T187" s="221"/>
      <c r="U187" s="221"/>
      <c r="V187" s="221"/>
      <c r="W187" s="221"/>
      <c r="X187" s="221"/>
      <c r="Y187" s="221"/>
      <c r="Z187" s="210"/>
      <c r="AA187" s="210"/>
      <c r="AB187" s="210"/>
      <c r="AC187" s="210"/>
      <c r="AD187" s="210"/>
      <c r="AE187" s="210"/>
      <c r="AF187" s="210"/>
      <c r="AG187" s="210" t="s">
        <v>288</v>
      </c>
      <c r="AH187" s="210">
        <v>0</v>
      </c>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1" x14ac:dyDescent="0.2">
      <c r="A188" s="233">
        <v>30</v>
      </c>
      <c r="B188" s="234" t="s">
        <v>487</v>
      </c>
      <c r="C188" s="252" t="s">
        <v>488</v>
      </c>
      <c r="D188" s="235" t="s">
        <v>269</v>
      </c>
      <c r="E188" s="236">
        <v>101.04427</v>
      </c>
      <c r="F188" s="237"/>
      <c r="G188" s="238">
        <f>ROUND(E188*F188,2)</f>
        <v>0</v>
      </c>
      <c r="H188" s="237"/>
      <c r="I188" s="238">
        <f>ROUND(E188*H188,2)</f>
        <v>0</v>
      </c>
      <c r="J188" s="237"/>
      <c r="K188" s="238">
        <f>ROUND(E188*J188,2)</f>
        <v>0</v>
      </c>
      <c r="L188" s="238">
        <v>21</v>
      </c>
      <c r="M188" s="238">
        <f>G188*(1+L188/100)</f>
        <v>0</v>
      </c>
      <c r="N188" s="236">
        <v>0</v>
      </c>
      <c r="O188" s="236">
        <f>ROUND(E188*N188,2)</f>
        <v>0</v>
      </c>
      <c r="P188" s="236">
        <v>7.3999999999999999E-4</v>
      </c>
      <c r="Q188" s="236">
        <f>ROUND(E188*P188,2)</f>
        <v>7.0000000000000007E-2</v>
      </c>
      <c r="R188" s="238" t="s">
        <v>474</v>
      </c>
      <c r="S188" s="238" t="s">
        <v>271</v>
      </c>
      <c r="T188" s="239" t="s">
        <v>272</v>
      </c>
      <c r="U188" s="221">
        <v>3.5000000000000003E-2</v>
      </c>
      <c r="V188" s="221">
        <f>ROUND(E188*U188,2)</f>
        <v>3.54</v>
      </c>
      <c r="W188" s="221"/>
      <c r="X188" s="221" t="s">
        <v>273</v>
      </c>
      <c r="Y188" s="221" t="s">
        <v>274</v>
      </c>
      <c r="Z188" s="210"/>
      <c r="AA188" s="210"/>
      <c r="AB188" s="210"/>
      <c r="AC188" s="210"/>
      <c r="AD188" s="210"/>
      <c r="AE188" s="210"/>
      <c r="AF188" s="210"/>
      <c r="AG188" s="210" t="s">
        <v>275</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2" x14ac:dyDescent="0.2">
      <c r="A189" s="217"/>
      <c r="B189" s="218"/>
      <c r="C189" s="256" t="s">
        <v>489</v>
      </c>
      <c r="D189" s="223"/>
      <c r="E189" s="224">
        <v>101.04428</v>
      </c>
      <c r="F189" s="221"/>
      <c r="G189" s="221"/>
      <c r="H189" s="221"/>
      <c r="I189" s="221"/>
      <c r="J189" s="221"/>
      <c r="K189" s="221"/>
      <c r="L189" s="221"/>
      <c r="M189" s="221"/>
      <c r="N189" s="220"/>
      <c r="O189" s="220"/>
      <c r="P189" s="220"/>
      <c r="Q189" s="220"/>
      <c r="R189" s="221"/>
      <c r="S189" s="221"/>
      <c r="T189" s="221"/>
      <c r="U189" s="221"/>
      <c r="V189" s="221"/>
      <c r="W189" s="221"/>
      <c r="X189" s="221"/>
      <c r="Y189" s="221"/>
      <c r="Z189" s="210"/>
      <c r="AA189" s="210"/>
      <c r="AB189" s="210"/>
      <c r="AC189" s="210"/>
      <c r="AD189" s="210"/>
      <c r="AE189" s="210"/>
      <c r="AF189" s="210"/>
      <c r="AG189" s="210" t="s">
        <v>288</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x14ac:dyDescent="0.2">
      <c r="A190" s="226" t="s">
        <v>265</v>
      </c>
      <c r="B190" s="227" t="s">
        <v>204</v>
      </c>
      <c r="C190" s="251" t="s">
        <v>205</v>
      </c>
      <c r="D190" s="228"/>
      <c r="E190" s="229"/>
      <c r="F190" s="230"/>
      <c r="G190" s="230">
        <f>SUMIF(AG191:AG196,"&lt;&gt;NOR",G191:G196)</f>
        <v>0</v>
      </c>
      <c r="H190" s="230"/>
      <c r="I190" s="230">
        <f>SUM(I191:I196)</f>
        <v>0</v>
      </c>
      <c r="J190" s="230"/>
      <c r="K190" s="230">
        <f>SUM(K191:K196)</f>
        <v>0</v>
      </c>
      <c r="L190" s="230"/>
      <c r="M190" s="230">
        <f>SUM(M191:M196)</f>
        <v>0</v>
      </c>
      <c r="N190" s="229"/>
      <c r="O190" s="229">
        <f>SUM(O191:O196)</f>
        <v>0</v>
      </c>
      <c r="P190" s="229"/>
      <c r="Q190" s="229">
        <f>SUM(Q191:Q196)</f>
        <v>1.29</v>
      </c>
      <c r="R190" s="230"/>
      <c r="S190" s="230"/>
      <c r="T190" s="231"/>
      <c r="U190" s="225"/>
      <c r="V190" s="225">
        <f>SUM(V191:V196)</f>
        <v>17.03</v>
      </c>
      <c r="W190" s="225"/>
      <c r="X190" s="225"/>
      <c r="Y190" s="225"/>
      <c r="AG190" t="s">
        <v>266</v>
      </c>
    </row>
    <row r="191" spans="1:60" ht="22.5" outlineLevel="1" x14ac:dyDescent="0.2">
      <c r="A191" s="233">
        <v>31</v>
      </c>
      <c r="B191" s="234" t="s">
        <v>490</v>
      </c>
      <c r="C191" s="252" t="s">
        <v>491</v>
      </c>
      <c r="D191" s="235" t="s">
        <v>269</v>
      </c>
      <c r="E191" s="236">
        <v>207.72</v>
      </c>
      <c r="F191" s="237"/>
      <c r="G191" s="238">
        <f>ROUND(E191*F191,2)</f>
        <v>0</v>
      </c>
      <c r="H191" s="237"/>
      <c r="I191" s="238">
        <f>ROUND(E191*H191,2)</f>
        <v>0</v>
      </c>
      <c r="J191" s="237"/>
      <c r="K191" s="238">
        <f>ROUND(E191*J191,2)</f>
        <v>0</v>
      </c>
      <c r="L191" s="238">
        <v>21</v>
      </c>
      <c r="M191" s="238">
        <f>G191*(1+L191/100)</f>
        <v>0</v>
      </c>
      <c r="N191" s="236">
        <v>0</v>
      </c>
      <c r="O191" s="236">
        <f>ROUND(E191*N191,2)</f>
        <v>0</v>
      </c>
      <c r="P191" s="236">
        <v>6.0000000000000001E-3</v>
      </c>
      <c r="Q191" s="236">
        <f>ROUND(E191*P191,2)</f>
        <v>1.25</v>
      </c>
      <c r="R191" s="238" t="s">
        <v>474</v>
      </c>
      <c r="S191" s="238" t="s">
        <v>271</v>
      </c>
      <c r="T191" s="239" t="s">
        <v>272</v>
      </c>
      <c r="U191" s="221">
        <v>5.1999999999999998E-2</v>
      </c>
      <c r="V191" s="221">
        <f>ROUND(E191*U191,2)</f>
        <v>10.8</v>
      </c>
      <c r="W191" s="221"/>
      <c r="X191" s="221" t="s">
        <v>273</v>
      </c>
      <c r="Y191" s="221" t="s">
        <v>274</v>
      </c>
      <c r="Z191" s="210"/>
      <c r="AA191" s="210"/>
      <c r="AB191" s="210"/>
      <c r="AC191" s="210"/>
      <c r="AD191" s="210"/>
      <c r="AE191" s="210"/>
      <c r="AF191" s="210"/>
      <c r="AG191" s="210" t="s">
        <v>275</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2" x14ac:dyDescent="0.2">
      <c r="A192" s="217"/>
      <c r="B192" s="218"/>
      <c r="C192" s="256" t="s">
        <v>492</v>
      </c>
      <c r="D192" s="223"/>
      <c r="E192" s="224">
        <v>176.82</v>
      </c>
      <c r="F192" s="221"/>
      <c r="G192" s="221"/>
      <c r="H192" s="221"/>
      <c r="I192" s="221"/>
      <c r="J192" s="221"/>
      <c r="K192" s="221"/>
      <c r="L192" s="221"/>
      <c r="M192" s="221"/>
      <c r="N192" s="220"/>
      <c r="O192" s="220"/>
      <c r="P192" s="220"/>
      <c r="Q192" s="220"/>
      <c r="R192" s="221"/>
      <c r="S192" s="221"/>
      <c r="T192" s="221"/>
      <c r="U192" s="221"/>
      <c r="V192" s="221"/>
      <c r="W192" s="221"/>
      <c r="X192" s="221"/>
      <c r="Y192" s="221"/>
      <c r="Z192" s="210"/>
      <c r="AA192" s="210"/>
      <c r="AB192" s="210"/>
      <c r="AC192" s="210"/>
      <c r="AD192" s="210"/>
      <c r="AE192" s="210"/>
      <c r="AF192" s="210"/>
      <c r="AG192" s="210" t="s">
        <v>288</v>
      </c>
      <c r="AH192" s="210">
        <v>0</v>
      </c>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3" x14ac:dyDescent="0.2">
      <c r="A193" s="217"/>
      <c r="B193" s="218"/>
      <c r="C193" s="256" t="s">
        <v>493</v>
      </c>
      <c r="D193" s="223"/>
      <c r="E193" s="224">
        <v>30.9</v>
      </c>
      <c r="F193" s="221"/>
      <c r="G193" s="221"/>
      <c r="H193" s="221"/>
      <c r="I193" s="221"/>
      <c r="J193" s="221"/>
      <c r="K193" s="221"/>
      <c r="L193" s="221"/>
      <c r="M193" s="221"/>
      <c r="N193" s="220"/>
      <c r="O193" s="220"/>
      <c r="P193" s="220"/>
      <c r="Q193" s="220"/>
      <c r="R193" s="221"/>
      <c r="S193" s="221"/>
      <c r="T193" s="221"/>
      <c r="U193" s="221"/>
      <c r="V193" s="221"/>
      <c r="W193" s="221"/>
      <c r="X193" s="221"/>
      <c r="Y193" s="221"/>
      <c r="Z193" s="210"/>
      <c r="AA193" s="210"/>
      <c r="AB193" s="210"/>
      <c r="AC193" s="210"/>
      <c r="AD193" s="210"/>
      <c r="AE193" s="210"/>
      <c r="AF193" s="210"/>
      <c r="AG193" s="210" t="s">
        <v>288</v>
      </c>
      <c r="AH193" s="210">
        <v>0</v>
      </c>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1" x14ac:dyDescent="0.2">
      <c r="A194" s="233">
        <v>32</v>
      </c>
      <c r="B194" s="234" t="s">
        <v>494</v>
      </c>
      <c r="C194" s="252" t="s">
        <v>495</v>
      </c>
      <c r="D194" s="235" t="s">
        <v>269</v>
      </c>
      <c r="E194" s="236">
        <v>207.72</v>
      </c>
      <c r="F194" s="237"/>
      <c r="G194" s="238">
        <f>ROUND(E194*F194,2)</f>
        <v>0</v>
      </c>
      <c r="H194" s="237"/>
      <c r="I194" s="238">
        <f>ROUND(E194*H194,2)</f>
        <v>0</v>
      </c>
      <c r="J194" s="237"/>
      <c r="K194" s="238">
        <f>ROUND(E194*J194,2)</f>
        <v>0</v>
      </c>
      <c r="L194" s="238">
        <v>21</v>
      </c>
      <c r="M194" s="238">
        <f>G194*(1+L194/100)</f>
        <v>0</v>
      </c>
      <c r="N194" s="236">
        <v>0</v>
      </c>
      <c r="O194" s="236">
        <f>ROUND(E194*N194,2)</f>
        <v>0</v>
      </c>
      <c r="P194" s="236">
        <v>1.8000000000000001E-4</v>
      </c>
      <c r="Q194" s="236">
        <f>ROUND(E194*P194,2)</f>
        <v>0.04</v>
      </c>
      <c r="R194" s="238" t="s">
        <v>496</v>
      </c>
      <c r="S194" s="238" t="s">
        <v>271</v>
      </c>
      <c r="T194" s="239" t="s">
        <v>272</v>
      </c>
      <c r="U194" s="221">
        <v>0.03</v>
      </c>
      <c r="V194" s="221">
        <f>ROUND(E194*U194,2)</f>
        <v>6.23</v>
      </c>
      <c r="W194" s="221"/>
      <c r="X194" s="221" t="s">
        <v>273</v>
      </c>
      <c r="Y194" s="221" t="s">
        <v>274</v>
      </c>
      <c r="Z194" s="210"/>
      <c r="AA194" s="210"/>
      <c r="AB194" s="210"/>
      <c r="AC194" s="210"/>
      <c r="AD194" s="210"/>
      <c r="AE194" s="210"/>
      <c r="AF194" s="210"/>
      <c r="AG194" s="210" t="s">
        <v>275</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2" x14ac:dyDescent="0.2">
      <c r="A195" s="217"/>
      <c r="B195" s="218"/>
      <c r="C195" s="256" t="s">
        <v>497</v>
      </c>
      <c r="D195" s="223"/>
      <c r="E195" s="224">
        <v>176.82</v>
      </c>
      <c r="F195" s="221"/>
      <c r="G195" s="221"/>
      <c r="H195" s="221"/>
      <c r="I195" s="221"/>
      <c r="J195" s="221"/>
      <c r="K195" s="221"/>
      <c r="L195" s="221"/>
      <c r="M195" s="221"/>
      <c r="N195" s="220"/>
      <c r="O195" s="220"/>
      <c r="P195" s="220"/>
      <c r="Q195" s="220"/>
      <c r="R195" s="221"/>
      <c r="S195" s="221"/>
      <c r="T195" s="221"/>
      <c r="U195" s="221"/>
      <c r="V195" s="221"/>
      <c r="W195" s="221"/>
      <c r="X195" s="221"/>
      <c r="Y195" s="221"/>
      <c r="Z195" s="210"/>
      <c r="AA195" s="210"/>
      <c r="AB195" s="210"/>
      <c r="AC195" s="210"/>
      <c r="AD195" s="210"/>
      <c r="AE195" s="210"/>
      <c r="AF195" s="210"/>
      <c r="AG195" s="210" t="s">
        <v>288</v>
      </c>
      <c r="AH195" s="210">
        <v>0</v>
      </c>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3" x14ac:dyDescent="0.2">
      <c r="A196" s="217"/>
      <c r="B196" s="218"/>
      <c r="C196" s="256" t="s">
        <v>493</v>
      </c>
      <c r="D196" s="223"/>
      <c r="E196" s="224">
        <v>30.9</v>
      </c>
      <c r="F196" s="221"/>
      <c r="G196" s="221"/>
      <c r="H196" s="221"/>
      <c r="I196" s="221"/>
      <c r="J196" s="221"/>
      <c r="K196" s="221"/>
      <c r="L196" s="221"/>
      <c r="M196" s="221"/>
      <c r="N196" s="220"/>
      <c r="O196" s="220"/>
      <c r="P196" s="220"/>
      <c r="Q196" s="220"/>
      <c r="R196" s="221"/>
      <c r="S196" s="221"/>
      <c r="T196" s="221"/>
      <c r="U196" s="221"/>
      <c r="V196" s="221"/>
      <c r="W196" s="221"/>
      <c r="X196" s="221"/>
      <c r="Y196" s="221"/>
      <c r="Z196" s="210"/>
      <c r="AA196" s="210"/>
      <c r="AB196" s="210"/>
      <c r="AC196" s="210"/>
      <c r="AD196" s="210"/>
      <c r="AE196" s="210"/>
      <c r="AF196" s="210"/>
      <c r="AG196" s="210" t="s">
        <v>288</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x14ac:dyDescent="0.2">
      <c r="A197" s="226" t="s">
        <v>265</v>
      </c>
      <c r="B197" s="227" t="s">
        <v>206</v>
      </c>
      <c r="C197" s="251" t="s">
        <v>155</v>
      </c>
      <c r="D197" s="228"/>
      <c r="E197" s="229"/>
      <c r="F197" s="230"/>
      <c r="G197" s="230">
        <f>SUMIF(AG198:AG201,"&lt;&gt;NOR",G198:G201)</f>
        <v>0</v>
      </c>
      <c r="H197" s="230"/>
      <c r="I197" s="230">
        <f>SUM(I198:I201)</f>
        <v>0</v>
      </c>
      <c r="J197" s="230"/>
      <c r="K197" s="230">
        <f>SUM(K198:K201)</f>
        <v>0</v>
      </c>
      <c r="L197" s="230"/>
      <c r="M197" s="230">
        <f>SUM(M198:M201)</f>
        <v>0</v>
      </c>
      <c r="N197" s="229"/>
      <c r="O197" s="229">
        <f>SUM(O198:O201)</f>
        <v>0</v>
      </c>
      <c r="P197" s="229"/>
      <c r="Q197" s="229">
        <f>SUM(Q198:Q201)</f>
        <v>0.16</v>
      </c>
      <c r="R197" s="230"/>
      <c r="S197" s="230"/>
      <c r="T197" s="231"/>
      <c r="U197" s="225"/>
      <c r="V197" s="225">
        <f>SUM(V198:V201)</f>
        <v>4.47</v>
      </c>
      <c r="W197" s="225"/>
      <c r="X197" s="225"/>
      <c r="Y197" s="225"/>
      <c r="AG197" t="s">
        <v>266</v>
      </c>
    </row>
    <row r="198" spans="1:60" outlineLevel="1" x14ac:dyDescent="0.2">
      <c r="A198" s="241">
        <v>33</v>
      </c>
      <c r="B198" s="242" t="s">
        <v>498</v>
      </c>
      <c r="C198" s="254" t="s">
        <v>499</v>
      </c>
      <c r="D198" s="243" t="s">
        <v>500</v>
      </c>
      <c r="E198" s="244">
        <v>3</v>
      </c>
      <c r="F198" s="245"/>
      <c r="G198" s="246">
        <f>ROUND(E198*F198,2)</f>
        <v>0</v>
      </c>
      <c r="H198" s="245"/>
      <c r="I198" s="246">
        <f>ROUND(E198*H198,2)</f>
        <v>0</v>
      </c>
      <c r="J198" s="245"/>
      <c r="K198" s="246">
        <f>ROUND(E198*J198,2)</f>
        <v>0</v>
      </c>
      <c r="L198" s="246">
        <v>21</v>
      </c>
      <c r="M198" s="246">
        <f>G198*(1+L198/100)</f>
        <v>0</v>
      </c>
      <c r="N198" s="244">
        <v>0</v>
      </c>
      <c r="O198" s="244">
        <f>ROUND(E198*N198,2)</f>
        <v>0</v>
      </c>
      <c r="P198" s="244">
        <v>1.933E-2</v>
      </c>
      <c r="Q198" s="244">
        <f>ROUND(E198*P198,2)</f>
        <v>0.06</v>
      </c>
      <c r="R198" s="246" t="s">
        <v>501</v>
      </c>
      <c r="S198" s="246" t="s">
        <v>271</v>
      </c>
      <c r="T198" s="247" t="s">
        <v>272</v>
      </c>
      <c r="U198" s="221">
        <v>0.59</v>
      </c>
      <c r="V198" s="221">
        <f>ROUND(E198*U198,2)</f>
        <v>1.77</v>
      </c>
      <c r="W198" s="221"/>
      <c r="X198" s="221" t="s">
        <v>273</v>
      </c>
      <c r="Y198" s="221" t="s">
        <v>274</v>
      </c>
      <c r="Z198" s="210"/>
      <c r="AA198" s="210"/>
      <c r="AB198" s="210"/>
      <c r="AC198" s="210"/>
      <c r="AD198" s="210"/>
      <c r="AE198" s="210"/>
      <c r="AF198" s="210"/>
      <c r="AG198" s="210" t="s">
        <v>275</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1" x14ac:dyDescent="0.2">
      <c r="A199" s="241">
        <v>34</v>
      </c>
      <c r="B199" s="242" t="s">
        <v>502</v>
      </c>
      <c r="C199" s="254" t="s">
        <v>503</v>
      </c>
      <c r="D199" s="243" t="s">
        <v>500</v>
      </c>
      <c r="E199" s="244">
        <v>3</v>
      </c>
      <c r="F199" s="245"/>
      <c r="G199" s="246">
        <f>ROUND(E199*F199,2)</f>
        <v>0</v>
      </c>
      <c r="H199" s="245"/>
      <c r="I199" s="246">
        <f>ROUND(E199*H199,2)</f>
        <v>0</v>
      </c>
      <c r="J199" s="245"/>
      <c r="K199" s="246">
        <f>ROUND(E199*J199,2)</f>
        <v>0</v>
      </c>
      <c r="L199" s="246">
        <v>21</v>
      </c>
      <c r="M199" s="246">
        <f>G199*(1+L199/100)</f>
        <v>0</v>
      </c>
      <c r="N199" s="244">
        <v>0</v>
      </c>
      <c r="O199" s="244">
        <f>ROUND(E199*N199,2)</f>
        <v>0</v>
      </c>
      <c r="P199" s="244">
        <v>1.107E-2</v>
      </c>
      <c r="Q199" s="244">
        <f>ROUND(E199*P199,2)</f>
        <v>0.03</v>
      </c>
      <c r="R199" s="246" t="s">
        <v>501</v>
      </c>
      <c r="S199" s="246" t="s">
        <v>271</v>
      </c>
      <c r="T199" s="247" t="s">
        <v>272</v>
      </c>
      <c r="U199" s="221">
        <v>0.22700000000000001</v>
      </c>
      <c r="V199" s="221">
        <f>ROUND(E199*U199,2)</f>
        <v>0.68</v>
      </c>
      <c r="W199" s="221"/>
      <c r="X199" s="221" t="s">
        <v>273</v>
      </c>
      <c r="Y199" s="221" t="s">
        <v>274</v>
      </c>
      <c r="Z199" s="210"/>
      <c r="AA199" s="210"/>
      <c r="AB199" s="210"/>
      <c r="AC199" s="210"/>
      <c r="AD199" s="210"/>
      <c r="AE199" s="210"/>
      <c r="AF199" s="210"/>
      <c r="AG199" s="210" t="s">
        <v>275</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41">
        <v>35</v>
      </c>
      <c r="B200" s="242" t="s">
        <v>504</v>
      </c>
      <c r="C200" s="254" t="s">
        <v>505</v>
      </c>
      <c r="D200" s="243" t="s">
        <v>500</v>
      </c>
      <c r="E200" s="244">
        <v>3</v>
      </c>
      <c r="F200" s="245"/>
      <c r="G200" s="246">
        <f>ROUND(E200*F200,2)</f>
        <v>0</v>
      </c>
      <c r="H200" s="245"/>
      <c r="I200" s="246">
        <f>ROUND(E200*H200,2)</f>
        <v>0</v>
      </c>
      <c r="J200" s="245"/>
      <c r="K200" s="246">
        <f>ROUND(E200*J200,2)</f>
        <v>0</v>
      </c>
      <c r="L200" s="246">
        <v>21</v>
      </c>
      <c r="M200" s="246">
        <f>G200*(1+L200/100)</f>
        <v>0</v>
      </c>
      <c r="N200" s="244">
        <v>0</v>
      </c>
      <c r="O200" s="244">
        <f>ROUND(E200*N200,2)</f>
        <v>0</v>
      </c>
      <c r="P200" s="244">
        <v>1.9460000000000002E-2</v>
      </c>
      <c r="Q200" s="244">
        <f>ROUND(E200*P200,2)</f>
        <v>0.06</v>
      </c>
      <c r="R200" s="246" t="s">
        <v>501</v>
      </c>
      <c r="S200" s="246" t="s">
        <v>271</v>
      </c>
      <c r="T200" s="247" t="s">
        <v>272</v>
      </c>
      <c r="U200" s="221">
        <v>0.38200000000000001</v>
      </c>
      <c r="V200" s="221">
        <f>ROUND(E200*U200,2)</f>
        <v>1.1499999999999999</v>
      </c>
      <c r="W200" s="221"/>
      <c r="X200" s="221" t="s">
        <v>273</v>
      </c>
      <c r="Y200" s="221" t="s">
        <v>274</v>
      </c>
      <c r="Z200" s="210"/>
      <c r="AA200" s="210"/>
      <c r="AB200" s="210"/>
      <c r="AC200" s="210"/>
      <c r="AD200" s="210"/>
      <c r="AE200" s="210"/>
      <c r="AF200" s="210"/>
      <c r="AG200" s="210" t="s">
        <v>275</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1" x14ac:dyDescent="0.2">
      <c r="A201" s="241">
        <v>36</v>
      </c>
      <c r="B201" s="242" t="s">
        <v>506</v>
      </c>
      <c r="C201" s="254" t="s">
        <v>507</v>
      </c>
      <c r="D201" s="243" t="s">
        <v>500</v>
      </c>
      <c r="E201" s="244">
        <v>4</v>
      </c>
      <c r="F201" s="245"/>
      <c r="G201" s="246">
        <f>ROUND(E201*F201,2)</f>
        <v>0</v>
      </c>
      <c r="H201" s="245"/>
      <c r="I201" s="246">
        <f>ROUND(E201*H201,2)</f>
        <v>0</v>
      </c>
      <c r="J201" s="245"/>
      <c r="K201" s="246">
        <f>ROUND(E201*J201,2)</f>
        <v>0</v>
      </c>
      <c r="L201" s="246">
        <v>21</v>
      </c>
      <c r="M201" s="246">
        <f>G201*(1+L201/100)</f>
        <v>0</v>
      </c>
      <c r="N201" s="244">
        <v>0</v>
      </c>
      <c r="O201" s="244">
        <f>ROUND(E201*N201,2)</f>
        <v>0</v>
      </c>
      <c r="P201" s="244">
        <v>1.56E-3</v>
      </c>
      <c r="Q201" s="244">
        <f>ROUND(E201*P201,2)</f>
        <v>0.01</v>
      </c>
      <c r="R201" s="246" t="s">
        <v>501</v>
      </c>
      <c r="S201" s="246" t="s">
        <v>271</v>
      </c>
      <c r="T201" s="247" t="s">
        <v>272</v>
      </c>
      <c r="U201" s="221">
        <v>0.217</v>
      </c>
      <c r="V201" s="221">
        <f>ROUND(E201*U201,2)</f>
        <v>0.87</v>
      </c>
      <c r="W201" s="221"/>
      <c r="X201" s="221" t="s">
        <v>273</v>
      </c>
      <c r="Y201" s="221" t="s">
        <v>274</v>
      </c>
      <c r="Z201" s="210"/>
      <c r="AA201" s="210"/>
      <c r="AB201" s="210"/>
      <c r="AC201" s="210"/>
      <c r="AD201" s="210"/>
      <c r="AE201" s="210"/>
      <c r="AF201" s="210"/>
      <c r="AG201" s="210" t="s">
        <v>275</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x14ac:dyDescent="0.2">
      <c r="A202" s="226" t="s">
        <v>265</v>
      </c>
      <c r="B202" s="227" t="s">
        <v>209</v>
      </c>
      <c r="C202" s="251" t="s">
        <v>210</v>
      </c>
      <c r="D202" s="228"/>
      <c r="E202" s="229"/>
      <c r="F202" s="230"/>
      <c r="G202" s="230">
        <f>SUMIF(AG203:AG209,"&lt;&gt;NOR",G203:G209)</f>
        <v>0</v>
      </c>
      <c r="H202" s="230"/>
      <c r="I202" s="230">
        <f>SUM(I203:I209)</f>
        <v>0</v>
      </c>
      <c r="J202" s="230"/>
      <c r="K202" s="230">
        <f>SUM(K203:K209)</f>
        <v>0</v>
      </c>
      <c r="L202" s="230"/>
      <c r="M202" s="230">
        <f>SUM(M203:M209)</f>
        <v>0</v>
      </c>
      <c r="N202" s="229"/>
      <c r="O202" s="229">
        <f>SUM(O203:O209)</f>
        <v>0</v>
      </c>
      <c r="P202" s="229"/>
      <c r="Q202" s="229">
        <f>SUM(Q203:Q209)</f>
        <v>2.31</v>
      </c>
      <c r="R202" s="230"/>
      <c r="S202" s="230"/>
      <c r="T202" s="231"/>
      <c r="U202" s="225"/>
      <c r="V202" s="225">
        <f>SUM(V203:V209)</f>
        <v>21.59</v>
      </c>
      <c r="W202" s="225"/>
      <c r="X202" s="225"/>
      <c r="Y202" s="225"/>
      <c r="AG202" t="s">
        <v>266</v>
      </c>
    </row>
    <row r="203" spans="1:60" ht="22.5" outlineLevel="1" x14ac:dyDescent="0.2">
      <c r="A203" s="233">
        <v>37</v>
      </c>
      <c r="B203" s="234" t="s">
        <v>508</v>
      </c>
      <c r="C203" s="252" t="s">
        <v>509</v>
      </c>
      <c r="D203" s="235" t="s">
        <v>374</v>
      </c>
      <c r="E203" s="236">
        <v>164.96</v>
      </c>
      <c r="F203" s="237"/>
      <c r="G203" s="238">
        <f>ROUND(E203*F203,2)</f>
        <v>0</v>
      </c>
      <c r="H203" s="237"/>
      <c r="I203" s="238">
        <f>ROUND(E203*H203,2)</f>
        <v>0</v>
      </c>
      <c r="J203" s="237"/>
      <c r="K203" s="238">
        <f>ROUND(E203*J203,2)</f>
        <v>0</v>
      </c>
      <c r="L203" s="238">
        <v>21</v>
      </c>
      <c r="M203" s="238">
        <f>G203*(1+L203/100)</f>
        <v>0</v>
      </c>
      <c r="N203" s="236">
        <v>0</v>
      </c>
      <c r="O203" s="236">
        <f>ROUND(E203*N203,2)</f>
        <v>0</v>
      </c>
      <c r="P203" s="236">
        <v>1.4E-2</v>
      </c>
      <c r="Q203" s="236">
        <f>ROUND(E203*P203,2)</f>
        <v>2.31</v>
      </c>
      <c r="R203" s="238" t="s">
        <v>510</v>
      </c>
      <c r="S203" s="238" t="s">
        <v>271</v>
      </c>
      <c r="T203" s="239" t="s">
        <v>272</v>
      </c>
      <c r="U203" s="221">
        <v>0.128</v>
      </c>
      <c r="V203" s="221">
        <f>ROUND(E203*U203,2)</f>
        <v>21.11</v>
      </c>
      <c r="W203" s="221"/>
      <c r="X203" s="221" t="s">
        <v>273</v>
      </c>
      <c r="Y203" s="221" t="s">
        <v>274</v>
      </c>
      <c r="Z203" s="210"/>
      <c r="AA203" s="210"/>
      <c r="AB203" s="210"/>
      <c r="AC203" s="210"/>
      <c r="AD203" s="210"/>
      <c r="AE203" s="210"/>
      <c r="AF203" s="210"/>
      <c r="AG203" s="210" t="s">
        <v>275</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2" x14ac:dyDescent="0.2">
      <c r="A204" s="217"/>
      <c r="B204" s="218"/>
      <c r="C204" s="256" t="s">
        <v>511</v>
      </c>
      <c r="D204" s="223"/>
      <c r="E204" s="224">
        <v>115.605</v>
      </c>
      <c r="F204" s="221"/>
      <c r="G204" s="221"/>
      <c r="H204" s="221"/>
      <c r="I204" s="221"/>
      <c r="J204" s="221"/>
      <c r="K204" s="221"/>
      <c r="L204" s="221"/>
      <c r="M204" s="221"/>
      <c r="N204" s="220"/>
      <c r="O204" s="220"/>
      <c r="P204" s="220"/>
      <c r="Q204" s="220"/>
      <c r="R204" s="221"/>
      <c r="S204" s="221"/>
      <c r="T204" s="221"/>
      <c r="U204" s="221"/>
      <c r="V204" s="221"/>
      <c r="W204" s="221"/>
      <c r="X204" s="221"/>
      <c r="Y204" s="221"/>
      <c r="Z204" s="210"/>
      <c r="AA204" s="210"/>
      <c r="AB204" s="210"/>
      <c r="AC204" s="210"/>
      <c r="AD204" s="210"/>
      <c r="AE204" s="210"/>
      <c r="AF204" s="210"/>
      <c r="AG204" s="210" t="s">
        <v>288</v>
      </c>
      <c r="AH204" s="210">
        <v>0</v>
      </c>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6" t="s">
        <v>512</v>
      </c>
      <c r="D205" s="223"/>
      <c r="E205" s="224">
        <v>18.355</v>
      </c>
      <c r="F205" s="221"/>
      <c r="G205" s="221"/>
      <c r="H205" s="221"/>
      <c r="I205" s="221"/>
      <c r="J205" s="221"/>
      <c r="K205" s="221"/>
      <c r="L205" s="221"/>
      <c r="M205" s="221"/>
      <c r="N205" s="220"/>
      <c r="O205" s="220"/>
      <c r="P205" s="220"/>
      <c r="Q205" s="220"/>
      <c r="R205" s="221"/>
      <c r="S205" s="221"/>
      <c r="T205" s="221"/>
      <c r="U205" s="221"/>
      <c r="V205" s="221"/>
      <c r="W205" s="221"/>
      <c r="X205" s="221"/>
      <c r="Y205" s="221"/>
      <c r="Z205" s="210"/>
      <c r="AA205" s="210"/>
      <c r="AB205" s="210"/>
      <c r="AC205" s="210"/>
      <c r="AD205" s="210"/>
      <c r="AE205" s="210"/>
      <c r="AF205" s="210"/>
      <c r="AG205" s="210" t="s">
        <v>288</v>
      </c>
      <c r="AH205" s="210">
        <v>0</v>
      </c>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3" x14ac:dyDescent="0.2">
      <c r="A206" s="217"/>
      <c r="B206" s="218"/>
      <c r="C206" s="256" t="s">
        <v>513</v>
      </c>
      <c r="D206" s="223"/>
      <c r="E206" s="224">
        <v>18</v>
      </c>
      <c r="F206" s="221"/>
      <c r="G206" s="221"/>
      <c r="H206" s="221"/>
      <c r="I206" s="221"/>
      <c r="J206" s="221"/>
      <c r="K206" s="221"/>
      <c r="L206" s="221"/>
      <c r="M206" s="221"/>
      <c r="N206" s="220"/>
      <c r="O206" s="220"/>
      <c r="P206" s="220"/>
      <c r="Q206" s="220"/>
      <c r="R206" s="221"/>
      <c r="S206" s="221"/>
      <c r="T206" s="221"/>
      <c r="U206" s="221"/>
      <c r="V206" s="221"/>
      <c r="W206" s="221"/>
      <c r="X206" s="221"/>
      <c r="Y206" s="221"/>
      <c r="Z206" s="210"/>
      <c r="AA206" s="210"/>
      <c r="AB206" s="210"/>
      <c r="AC206" s="210"/>
      <c r="AD206" s="210"/>
      <c r="AE206" s="210"/>
      <c r="AF206" s="210"/>
      <c r="AG206" s="210" t="s">
        <v>288</v>
      </c>
      <c r="AH206" s="210">
        <v>0</v>
      </c>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3" x14ac:dyDescent="0.2">
      <c r="A207" s="217"/>
      <c r="B207" s="218"/>
      <c r="C207" s="256" t="s">
        <v>514</v>
      </c>
      <c r="D207" s="223"/>
      <c r="E207" s="224">
        <v>13</v>
      </c>
      <c r="F207" s="221"/>
      <c r="G207" s="221"/>
      <c r="H207" s="221"/>
      <c r="I207" s="221"/>
      <c r="J207" s="221"/>
      <c r="K207" s="221"/>
      <c r="L207" s="221"/>
      <c r="M207" s="221"/>
      <c r="N207" s="220"/>
      <c r="O207" s="220"/>
      <c r="P207" s="220"/>
      <c r="Q207" s="220"/>
      <c r="R207" s="221"/>
      <c r="S207" s="221"/>
      <c r="T207" s="221"/>
      <c r="U207" s="221"/>
      <c r="V207" s="221"/>
      <c r="W207" s="221"/>
      <c r="X207" s="221"/>
      <c r="Y207" s="221"/>
      <c r="Z207" s="210"/>
      <c r="AA207" s="210"/>
      <c r="AB207" s="210"/>
      <c r="AC207" s="210"/>
      <c r="AD207" s="210"/>
      <c r="AE207" s="210"/>
      <c r="AF207" s="210"/>
      <c r="AG207" s="210" t="s">
        <v>288</v>
      </c>
      <c r="AH207" s="210">
        <v>0</v>
      </c>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ht="22.5" outlineLevel="1" x14ac:dyDescent="0.2">
      <c r="A208" s="233">
        <v>38</v>
      </c>
      <c r="B208" s="234" t="s">
        <v>515</v>
      </c>
      <c r="C208" s="252" t="s">
        <v>516</v>
      </c>
      <c r="D208" s="235" t="s">
        <v>269</v>
      </c>
      <c r="E208" s="236">
        <v>0.375</v>
      </c>
      <c r="F208" s="237"/>
      <c r="G208" s="238">
        <f>ROUND(E208*F208,2)</f>
        <v>0</v>
      </c>
      <c r="H208" s="237"/>
      <c r="I208" s="238">
        <f>ROUND(E208*H208,2)</f>
        <v>0</v>
      </c>
      <c r="J208" s="237"/>
      <c r="K208" s="238">
        <f>ROUND(E208*J208,2)</f>
        <v>0</v>
      </c>
      <c r="L208" s="238">
        <v>21</v>
      </c>
      <c r="M208" s="238">
        <f>G208*(1+L208/100)</f>
        <v>0</v>
      </c>
      <c r="N208" s="236">
        <v>1.6000000000000001E-4</v>
      </c>
      <c r="O208" s="236">
        <f>ROUND(E208*N208,2)</f>
        <v>0</v>
      </c>
      <c r="P208" s="236">
        <v>1.32E-2</v>
      </c>
      <c r="Q208" s="236">
        <f>ROUND(E208*P208,2)</f>
        <v>0</v>
      </c>
      <c r="R208" s="238" t="s">
        <v>510</v>
      </c>
      <c r="S208" s="238" t="s">
        <v>271</v>
      </c>
      <c r="T208" s="239" t="s">
        <v>272</v>
      </c>
      <c r="U208" s="221">
        <v>1.2858000000000001</v>
      </c>
      <c r="V208" s="221">
        <f>ROUND(E208*U208,2)</f>
        <v>0.48</v>
      </c>
      <c r="W208" s="221"/>
      <c r="X208" s="221" t="s">
        <v>273</v>
      </c>
      <c r="Y208" s="221" t="s">
        <v>274</v>
      </c>
      <c r="Z208" s="210"/>
      <c r="AA208" s="210"/>
      <c r="AB208" s="210"/>
      <c r="AC208" s="210"/>
      <c r="AD208" s="210"/>
      <c r="AE208" s="210"/>
      <c r="AF208" s="210"/>
      <c r="AG208" s="210" t="s">
        <v>275</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2" x14ac:dyDescent="0.2">
      <c r="A209" s="217"/>
      <c r="B209" s="218"/>
      <c r="C209" s="256" t="s">
        <v>517</v>
      </c>
      <c r="D209" s="223"/>
      <c r="E209" s="224">
        <v>0.375</v>
      </c>
      <c r="F209" s="221"/>
      <c r="G209" s="221"/>
      <c r="H209" s="221"/>
      <c r="I209" s="221"/>
      <c r="J209" s="221"/>
      <c r="K209" s="221"/>
      <c r="L209" s="221"/>
      <c r="M209" s="221"/>
      <c r="N209" s="220"/>
      <c r="O209" s="220"/>
      <c r="P209" s="220"/>
      <c r="Q209" s="220"/>
      <c r="R209" s="221"/>
      <c r="S209" s="221"/>
      <c r="T209" s="221"/>
      <c r="U209" s="221"/>
      <c r="V209" s="221"/>
      <c r="W209" s="221"/>
      <c r="X209" s="221"/>
      <c r="Y209" s="221"/>
      <c r="Z209" s="210"/>
      <c r="AA209" s="210"/>
      <c r="AB209" s="210"/>
      <c r="AC209" s="210"/>
      <c r="AD209" s="210"/>
      <c r="AE209" s="210"/>
      <c r="AF209" s="210"/>
      <c r="AG209" s="210" t="s">
        <v>288</v>
      </c>
      <c r="AH209" s="210">
        <v>0</v>
      </c>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x14ac:dyDescent="0.2">
      <c r="A210" s="226" t="s">
        <v>265</v>
      </c>
      <c r="B210" s="227" t="s">
        <v>211</v>
      </c>
      <c r="C210" s="251" t="s">
        <v>212</v>
      </c>
      <c r="D210" s="228"/>
      <c r="E210" s="229"/>
      <c r="F210" s="230"/>
      <c r="G210" s="230">
        <f>SUMIF(AG211:AG222,"&lt;&gt;NOR",G211:G222)</f>
        <v>0</v>
      </c>
      <c r="H210" s="230"/>
      <c r="I210" s="230">
        <f>SUM(I211:I222)</f>
        <v>0</v>
      </c>
      <c r="J210" s="230"/>
      <c r="K210" s="230">
        <f>SUM(K211:K222)</f>
        <v>0</v>
      </c>
      <c r="L210" s="230"/>
      <c r="M210" s="230">
        <f>SUM(M211:M222)</f>
        <v>0</v>
      </c>
      <c r="N210" s="229"/>
      <c r="O210" s="229">
        <f>SUM(O211:O222)</f>
        <v>0</v>
      </c>
      <c r="P210" s="229"/>
      <c r="Q210" s="229">
        <f>SUM(Q211:Q222)</f>
        <v>0.29000000000000004</v>
      </c>
      <c r="R210" s="230"/>
      <c r="S210" s="230"/>
      <c r="T210" s="231"/>
      <c r="U210" s="225"/>
      <c r="V210" s="225">
        <f>SUM(V211:V222)</f>
        <v>10.08</v>
      </c>
      <c r="W210" s="225"/>
      <c r="X210" s="225"/>
      <c r="Y210" s="225"/>
      <c r="AG210" t="s">
        <v>266</v>
      </c>
    </row>
    <row r="211" spans="1:60" outlineLevel="1" x14ac:dyDescent="0.2">
      <c r="A211" s="233">
        <v>39</v>
      </c>
      <c r="B211" s="234" t="s">
        <v>518</v>
      </c>
      <c r="C211" s="252" t="s">
        <v>519</v>
      </c>
      <c r="D211" s="235" t="s">
        <v>374</v>
      </c>
      <c r="E211" s="236">
        <v>35.56</v>
      </c>
      <c r="F211" s="237"/>
      <c r="G211" s="238">
        <f>ROUND(E211*F211,2)</f>
        <v>0</v>
      </c>
      <c r="H211" s="237"/>
      <c r="I211" s="238">
        <f>ROUND(E211*H211,2)</f>
        <v>0</v>
      </c>
      <c r="J211" s="237"/>
      <c r="K211" s="238">
        <f>ROUND(E211*J211,2)</f>
        <v>0</v>
      </c>
      <c r="L211" s="238">
        <v>21</v>
      </c>
      <c r="M211" s="238">
        <f>G211*(1+L211/100)</f>
        <v>0</v>
      </c>
      <c r="N211" s="236">
        <v>0</v>
      </c>
      <c r="O211" s="236">
        <f>ROUND(E211*N211,2)</f>
        <v>0</v>
      </c>
      <c r="P211" s="236">
        <v>3.3600000000000001E-3</v>
      </c>
      <c r="Q211" s="236">
        <f>ROUND(E211*P211,2)</f>
        <v>0.12</v>
      </c>
      <c r="R211" s="238" t="s">
        <v>520</v>
      </c>
      <c r="S211" s="238" t="s">
        <v>271</v>
      </c>
      <c r="T211" s="239" t="s">
        <v>272</v>
      </c>
      <c r="U211" s="221">
        <v>6.9000000000000006E-2</v>
      </c>
      <c r="V211" s="221">
        <f>ROUND(E211*U211,2)</f>
        <v>2.4500000000000002</v>
      </c>
      <c r="W211" s="221"/>
      <c r="X211" s="221" t="s">
        <v>273</v>
      </c>
      <c r="Y211" s="221" t="s">
        <v>274</v>
      </c>
      <c r="Z211" s="210"/>
      <c r="AA211" s="210"/>
      <c r="AB211" s="210"/>
      <c r="AC211" s="210"/>
      <c r="AD211" s="210"/>
      <c r="AE211" s="210"/>
      <c r="AF211" s="210"/>
      <c r="AG211" s="210" t="s">
        <v>275</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2" x14ac:dyDescent="0.2">
      <c r="A212" s="217"/>
      <c r="B212" s="218"/>
      <c r="C212" s="256" t="s">
        <v>521</v>
      </c>
      <c r="D212" s="223"/>
      <c r="E212" s="224">
        <v>35.56</v>
      </c>
      <c r="F212" s="221"/>
      <c r="G212" s="221"/>
      <c r="H212" s="221"/>
      <c r="I212" s="221"/>
      <c r="J212" s="221"/>
      <c r="K212" s="221"/>
      <c r="L212" s="221"/>
      <c r="M212" s="221"/>
      <c r="N212" s="220"/>
      <c r="O212" s="220"/>
      <c r="P212" s="220"/>
      <c r="Q212" s="220"/>
      <c r="R212" s="221"/>
      <c r="S212" s="221"/>
      <c r="T212" s="221"/>
      <c r="U212" s="221"/>
      <c r="V212" s="221"/>
      <c r="W212" s="221"/>
      <c r="X212" s="221"/>
      <c r="Y212" s="221"/>
      <c r="Z212" s="210"/>
      <c r="AA212" s="210"/>
      <c r="AB212" s="210"/>
      <c r="AC212" s="210"/>
      <c r="AD212" s="210"/>
      <c r="AE212" s="210"/>
      <c r="AF212" s="210"/>
      <c r="AG212" s="210" t="s">
        <v>288</v>
      </c>
      <c r="AH212" s="210">
        <v>0</v>
      </c>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1" x14ac:dyDescent="0.2">
      <c r="A213" s="241">
        <v>40</v>
      </c>
      <c r="B213" s="242" t="s">
        <v>522</v>
      </c>
      <c r="C213" s="254" t="s">
        <v>523</v>
      </c>
      <c r="D213" s="243" t="s">
        <v>378</v>
      </c>
      <c r="E213" s="244">
        <v>3</v>
      </c>
      <c r="F213" s="245"/>
      <c r="G213" s="246">
        <f>ROUND(E213*F213,2)</f>
        <v>0</v>
      </c>
      <c r="H213" s="245"/>
      <c r="I213" s="246">
        <f>ROUND(E213*H213,2)</f>
        <v>0</v>
      </c>
      <c r="J213" s="245"/>
      <c r="K213" s="246">
        <f>ROUND(E213*J213,2)</f>
        <v>0</v>
      </c>
      <c r="L213" s="246">
        <v>21</v>
      </c>
      <c r="M213" s="246">
        <f>G213*(1+L213/100)</f>
        <v>0</v>
      </c>
      <c r="N213" s="244">
        <v>0</v>
      </c>
      <c r="O213" s="244">
        <f>ROUND(E213*N213,2)</f>
        <v>0</v>
      </c>
      <c r="P213" s="244">
        <v>3.2200000000000002E-3</v>
      </c>
      <c r="Q213" s="244">
        <f>ROUND(E213*P213,2)</f>
        <v>0.01</v>
      </c>
      <c r="R213" s="246" t="s">
        <v>520</v>
      </c>
      <c r="S213" s="246" t="s">
        <v>271</v>
      </c>
      <c r="T213" s="247" t="s">
        <v>272</v>
      </c>
      <c r="U213" s="221">
        <v>0.19550000000000001</v>
      </c>
      <c r="V213" s="221">
        <f>ROUND(E213*U213,2)</f>
        <v>0.59</v>
      </c>
      <c r="W213" s="221"/>
      <c r="X213" s="221" t="s">
        <v>273</v>
      </c>
      <c r="Y213" s="221" t="s">
        <v>274</v>
      </c>
      <c r="Z213" s="210"/>
      <c r="AA213" s="210"/>
      <c r="AB213" s="210"/>
      <c r="AC213" s="210"/>
      <c r="AD213" s="210"/>
      <c r="AE213" s="210"/>
      <c r="AF213" s="210"/>
      <c r="AG213" s="210" t="s">
        <v>275</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1" x14ac:dyDescent="0.2">
      <c r="A214" s="233">
        <v>41</v>
      </c>
      <c r="B214" s="234" t="s">
        <v>524</v>
      </c>
      <c r="C214" s="252" t="s">
        <v>525</v>
      </c>
      <c r="D214" s="235" t="s">
        <v>374</v>
      </c>
      <c r="E214" s="236">
        <v>18.335000000000001</v>
      </c>
      <c r="F214" s="237"/>
      <c r="G214" s="238">
        <f>ROUND(E214*F214,2)</f>
        <v>0</v>
      </c>
      <c r="H214" s="237"/>
      <c r="I214" s="238">
        <f>ROUND(E214*H214,2)</f>
        <v>0</v>
      </c>
      <c r="J214" s="237"/>
      <c r="K214" s="238">
        <f>ROUND(E214*J214,2)</f>
        <v>0</v>
      </c>
      <c r="L214" s="238">
        <v>21</v>
      </c>
      <c r="M214" s="238">
        <f>G214*(1+L214/100)</f>
        <v>0</v>
      </c>
      <c r="N214" s="236">
        <v>0</v>
      </c>
      <c r="O214" s="236">
        <f>ROUND(E214*N214,2)</f>
        <v>0</v>
      </c>
      <c r="P214" s="236">
        <v>1.92E-3</v>
      </c>
      <c r="Q214" s="236">
        <f>ROUND(E214*P214,2)</f>
        <v>0.04</v>
      </c>
      <c r="R214" s="238" t="s">
        <v>520</v>
      </c>
      <c r="S214" s="238" t="s">
        <v>271</v>
      </c>
      <c r="T214" s="239" t="s">
        <v>272</v>
      </c>
      <c r="U214" s="221">
        <v>5.7500000000000002E-2</v>
      </c>
      <c r="V214" s="221">
        <f>ROUND(E214*U214,2)</f>
        <v>1.05</v>
      </c>
      <c r="W214" s="221"/>
      <c r="X214" s="221" t="s">
        <v>273</v>
      </c>
      <c r="Y214" s="221" t="s">
        <v>274</v>
      </c>
      <c r="Z214" s="210"/>
      <c r="AA214" s="210"/>
      <c r="AB214" s="210"/>
      <c r="AC214" s="210"/>
      <c r="AD214" s="210"/>
      <c r="AE214" s="210"/>
      <c r="AF214" s="210"/>
      <c r="AG214" s="210" t="s">
        <v>275</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2" x14ac:dyDescent="0.2">
      <c r="A215" s="217"/>
      <c r="B215" s="218"/>
      <c r="C215" s="256" t="s">
        <v>526</v>
      </c>
      <c r="D215" s="223"/>
      <c r="E215" s="224">
        <v>18.335000000000001</v>
      </c>
      <c r="F215" s="221"/>
      <c r="G215" s="221"/>
      <c r="H215" s="221"/>
      <c r="I215" s="221"/>
      <c r="J215" s="221"/>
      <c r="K215" s="221"/>
      <c r="L215" s="221"/>
      <c r="M215" s="221"/>
      <c r="N215" s="220"/>
      <c r="O215" s="220"/>
      <c r="P215" s="220"/>
      <c r="Q215" s="220"/>
      <c r="R215" s="221"/>
      <c r="S215" s="221"/>
      <c r="T215" s="221"/>
      <c r="U215" s="221"/>
      <c r="V215" s="221"/>
      <c r="W215" s="221"/>
      <c r="X215" s="221"/>
      <c r="Y215" s="221"/>
      <c r="Z215" s="210"/>
      <c r="AA215" s="210"/>
      <c r="AB215" s="210"/>
      <c r="AC215" s="210"/>
      <c r="AD215" s="210"/>
      <c r="AE215" s="210"/>
      <c r="AF215" s="210"/>
      <c r="AG215" s="210" t="s">
        <v>288</v>
      </c>
      <c r="AH215" s="210">
        <v>0</v>
      </c>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1" x14ac:dyDescent="0.2">
      <c r="A216" s="233">
        <v>42</v>
      </c>
      <c r="B216" s="234" t="s">
        <v>527</v>
      </c>
      <c r="C216" s="252" t="s">
        <v>528</v>
      </c>
      <c r="D216" s="235" t="s">
        <v>374</v>
      </c>
      <c r="E216" s="236">
        <v>16.239999999999998</v>
      </c>
      <c r="F216" s="237"/>
      <c r="G216" s="238">
        <f>ROUND(E216*F216,2)</f>
        <v>0</v>
      </c>
      <c r="H216" s="237"/>
      <c r="I216" s="238">
        <f>ROUND(E216*H216,2)</f>
        <v>0</v>
      </c>
      <c r="J216" s="237"/>
      <c r="K216" s="238">
        <f>ROUND(E216*J216,2)</f>
        <v>0</v>
      </c>
      <c r="L216" s="238">
        <v>21</v>
      </c>
      <c r="M216" s="238">
        <f>G216*(1+L216/100)</f>
        <v>0</v>
      </c>
      <c r="N216" s="236">
        <v>0</v>
      </c>
      <c r="O216" s="236">
        <f>ROUND(E216*N216,2)</f>
        <v>0</v>
      </c>
      <c r="P216" s="236">
        <v>1.3500000000000001E-3</v>
      </c>
      <c r="Q216" s="236">
        <f>ROUND(E216*P216,2)</f>
        <v>0.02</v>
      </c>
      <c r="R216" s="238" t="s">
        <v>520</v>
      </c>
      <c r="S216" s="238" t="s">
        <v>271</v>
      </c>
      <c r="T216" s="239" t="s">
        <v>272</v>
      </c>
      <c r="U216" s="221">
        <v>9.1999999999999998E-2</v>
      </c>
      <c r="V216" s="221">
        <f>ROUND(E216*U216,2)</f>
        <v>1.49</v>
      </c>
      <c r="W216" s="221"/>
      <c r="X216" s="221" t="s">
        <v>273</v>
      </c>
      <c r="Y216" s="221" t="s">
        <v>274</v>
      </c>
      <c r="Z216" s="210"/>
      <c r="AA216" s="210"/>
      <c r="AB216" s="210"/>
      <c r="AC216" s="210"/>
      <c r="AD216" s="210"/>
      <c r="AE216" s="210"/>
      <c r="AF216" s="210"/>
      <c r="AG216" s="210" t="s">
        <v>275</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2" x14ac:dyDescent="0.2">
      <c r="A217" s="217"/>
      <c r="B217" s="218"/>
      <c r="C217" s="256" t="s">
        <v>430</v>
      </c>
      <c r="D217" s="223"/>
      <c r="E217" s="224">
        <v>9</v>
      </c>
      <c r="F217" s="221"/>
      <c r="G217" s="221"/>
      <c r="H217" s="221"/>
      <c r="I217" s="221"/>
      <c r="J217" s="221"/>
      <c r="K217" s="221"/>
      <c r="L217" s="221"/>
      <c r="M217" s="221"/>
      <c r="N217" s="220"/>
      <c r="O217" s="220"/>
      <c r="P217" s="220"/>
      <c r="Q217" s="220"/>
      <c r="R217" s="221"/>
      <c r="S217" s="221"/>
      <c r="T217" s="221"/>
      <c r="U217" s="221"/>
      <c r="V217" s="221"/>
      <c r="W217" s="221"/>
      <c r="X217" s="221"/>
      <c r="Y217" s="221"/>
      <c r="Z217" s="210"/>
      <c r="AA217" s="210"/>
      <c r="AB217" s="210"/>
      <c r="AC217" s="210"/>
      <c r="AD217" s="210"/>
      <c r="AE217" s="210"/>
      <c r="AF217" s="210"/>
      <c r="AG217" s="210" t="s">
        <v>288</v>
      </c>
      <c r="AH217" s="210">
        <v>0</v>
      </c>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3" x14ac:dyDescent="0.2">
      <c r="A218" s="217"/>
      <c r="B218" s="218"/>
      <c r="C218" s="256" t="s">
        <v>529</v>
      </c>
      <c r="D218" s="223"/>
      <c r="E218" s="224">
        <v>2.2000000000000002</v>
      </c>
      <c r="F218" s="221"/>
      <c r="G218" s="221"/>
      <c r="H218" s="221"/>
      <c r="I218" s="221"/>
      <c r="J218" s="221"/>
      <c r="K218" s="221"/>
      <c r="L218" s="221"/>
      <c r="M218" s="221"/>
      <c r="N218" s="220"/>
      <c r="O218" s="220"/>
      <c r="P218" s="220"/>
      <c r="Q218" s="220"/>
      <c r="R218" s="221"/>
      <c r="S218" s="221"/>
      <c r="T218" s="221"/>
      <c r="U218" s="221"/>
      <c r="V218" s="221"/>
      <c r="W218" s="221"/>
      <c r="X218" s="221"/>
      <c r="Y218" s="221"/>
      <c r="Z218" s="210"/>
      <c r="AA218" s="210"/>
      <c r="AB218" s="210"/>
      <c r="AC218" s="210"/>
      <c r="AD218" s="210"/>
      <c r="AE218" s="210"/>
      <c r="AF218" s="210"/>
      <c r="AG218" s="210" t="s">
        <v>288</v>
      </c>
      <c r="AH218" s="210">
        <v>0</v>
      </c>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3" x14ac:dyDescent="0.2">
      <c r="A219" s="217"/>
      <c r="B219" s="218"/>
      <c r="C219" s="256" t="s">
        <v>530</v>
      </c>
      <c r="D219" s="223"/>
      <c r="E219" s="224">
        <v>2.64</v>
      </c>
      <c r="F219" s="221"/>
      <c r="G219" s="221"/>
      <c r="H219" s="221"/>
      <c r="I219" s="221"/>
      <c r="J219" s="221"/>
      <c r="K219" s="221"/>
      <c r="L219" s="221"/>
      <c r="M219" s="221"/>
      <c r="N219" s="220"/>
      <c r="O219" s="220"/>
      <c r="P219" s="220"/>
      <c r="Q219" s="220"/>
      <c r="R219" s="221"/>
      <c r="S219" s="221"/>
      <c r="T219" s="221"/>
      <c r="U219" s="221"/>
      <c r="V219" s="221"/>
      <c r="W219" s="221"/>
      <c r="X219" s="221"/>
      <c r="Y219" s="221"/>
      <c r="Z219" s="210"/>
      <c r="AA219" s="210"/>
      <c r="AB219" s="210"/>
      <c r="AC219" s="210"/>
      <c r="AD219" s="210"/>
      <c r="AE219" s="210"/>
      <c r="AF219" s="210"/>
      <c r="AG219" s="210" t="s">
        <v>288</v>
      </c>
      <c r="AH219" s="210">
        <v>0</v>
      </c>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3" x14ac:dyDescent="0.2">
      <c r="A220" s="217"/>
      <c r="B220" s="218"/>
      <c r="C220" s="256" t="s">
        <v>531</v>
      </c>
      <c r="D220" s="223"/>
      <c r="E220" s="224">
        <v>2.4</v>
      </c>
      <c r="F220" s="221"/>
      <c r="G220" s="221"/>
      <c r="H220" s="221"/>
      <c r="I220" s="221"/>
      <c r="J220" s="221"/>
      <c r="K220" s="221"/>
      <c r="L220" s="221"/>
      <c r="M220" s="221"/>
      <c r="N220" s="220"/>
      <c r="O220" s="220"/>
      <c r="P220" s="220"/>
      <c r="Q220" s="220"/>
      <c r="R220" s="221"/>
      <c r="S220" s="221"/>
      <c r="T220" s="221"/>
      <c r="U220" s="221"/>
      <c r="V220" s="221"/>
      <c r="W220" s="221"/>
      <c r="X220" s="221"/>
      <c r="Y220" s="221"/>
      <c r="Z220" s="210"/>
      <c r="AA220" s="210"/>
      <c r="AB220" s="210"/>
      <c r="AC220" s="210"/>
      <c r="AD220" s="210"/>
      <c r="AE220" s="210"/>
      <c r="AF220" s="210"/>
      <c r="AG220" s="210" t="s">
        <v>288</v>
      </c>
      <c r="AH220" s="210">
        <v>0</v>
      </c>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1" x14ac:dyDescent="0.2">
      <c r="A221" s="233">
        <v>43</v>
      </c>
      <c r="B221" s="234" t="s">
        <v>532</v>
      </c>
      <c r="C221" s="252" t="s">
        <v>533</v>
      </c>
      <c r="D221" s="235" t="s">
        <v>374</v>
      </c>
      <c r="E221" s="236">
        <v>43.44</v>
      </c>
      <c r="F221" s="237"/>
      <c r="G221" s="238">
        <f>ROUND(E221*F221,2)</f>
        <v>0</v>
      </c>
      <c r="H221" s="237"/>
      <c r="I221" s="238">
        <f>ROUND(E221*H221,2)</f>
        <v>0</v>
      </c>
      <c r="J221" s="237"/>
      <c r="K221" s="238">
        <f>ROUND(E221*J221,2)</f>
        <v>0</v>
      </c>
      <c r="L221" s="238">
        <v>21</v>
      </c>
      <c r="M221" s="238">
        <f>G221*(1+L221/100)</f>
        <v>0</v>
      </c>
      <c r="N221" s="236">
        <v>0</v>
      </c>
      <c r="O221" s="236">
        <f>ROUND(E221*N221,2)</f>
        <v>0</v>
      </c>
      <c r="P221" s="236">
        <v>2.3E-3</v>
      </c>
      <c r="Q221" s="236">
        <f>ROUND(E221*P221,2)</f>
        <v>0.1</v>
      </c>
      <c r="R221" s="238" t="s">
        <v>520</v>
      </c>
      <c r="S221" s="238" t="s">
        <v>271</v>
      </c>
      <c r="T221" s="239" t="s">
        <v>272</v>
      </c>
      <c r="U221" s="221">
        <v>0.10349999999999999</v>
      </c>
      <c r="V221" s="221">
        <f>ROUND(E221*U221,2)</f>
        <v>4.5</v>
      </c>
      <c r="W221" s="221"/>
      <c r="X221" s="221" t="s">
        <v>273</v>
      </c>
      <c r="Y221" s="221" t="s">
        <v>274</v>
      </c>
      <c r="Z221" s="210"/>
      <c r="AA221" s="210"/>
      <c r="AB221" s="210"/>
      <c r="AC221" s="210"/>
      <c r="AD221" s="210"/>
      <c r="AE221" s="210"/>
      <c r="AF221" s="210"/>
      <c r="AG221" s="210" t="s">
        <v>275</v>
      </c>
      <c r="AH221" s="210"/>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2" x14ac:dyDescent="0.2">
      <c r="A222" s="217"/>
      <c r="B222" s="218"/>
      <c r="C222" s="256" t="s">
        <v>534</v>
      </c>
      <c r="D222" s="223"/>
      <c r="E222" s="224">
        <v>43.44</v>
      </c>
      <c r="F222" s="221"/>
      <c r="G222" s="221"/>
      <c r="H222" s="221"/>
      <c r="I222" s="221"/>
      <c r="J222" s="221"/>
      <c r="K222" s="221"/>
      <c r="L222" s="221"/>
      <c r="M222" s="221"/>
      <c r="N222" s="220"/>
      <c r="O222" s="220"/>
      <c r="P222" s="220"/>
      <c r="Q222" s="220"/>
      <c r="R222" s="221"/>
      <c r="S222" s="221"/>
      <c r="T222" s="221"/>
      <c r="U222" s="221"/>
      <c r="V222" s="221"/>
      <c r="W222" s="221"/>
      <c r="X222" s="221"/>
      <c r="Y222" s="221"/>
      <c r="Z222" s="210"/>
      <c r="AA222" s="210"/>
      <c r="AB222" s="210"/>
      <c r="AC222" s="210"/>
      <c r="AD222" s="210"/>
      <c r="AE222" s="210"/>
      <c r="AF222" s="210"/>
      <c r="AG222" s="210" t="s">
        <v>288</v>
      </c>
      <c r="AH222" s="210">
        <v>0</v>
      </c>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x14ac:dyDescent="0.2">
      <c r="A223" s="226" t="s">
        <v>265</v>
      </c>
      <c r="B223" s="227" t="s">
        <v>217</v>
      </c>
      <c r="C223" s="251" t="s">
        <v>218</v>
      </c>
      <c r="D223" s="228"/>
      <c r="E223" s="229"/>
      <c r="F223" s="230"/>
      <c r="G223" s="230">
        <f>SUMIF(AG224:AG226,"&lt;&gt;NOR",G224:G226)</f>
        <v>0</v>
      </c>
      <c r="H223" s="230"/>
      <c r="I223" s="230">
        <f>SUM(I224:I226)</f>
        <v>0</v>
      </c>
      <c r="J223" s="230"/>
      <c r="K223" s="230">
        <f>SUM(K224:K226)</f>
        <v>0</v>
      </c>
      <c r="L223" s="230"/>
      <c r="M223" s="230">
        <f>SUM(M224:M226)</f>
        <v>0</v>
      </c>
      <c r="N223" s="229"/>
      <c r="O223" s="229">
        <f>SUM(O224:O226)</f>
        <v>0</v>
      </c>
      <c r="P223" s="229"/>
      <c r="Q223" s="229">
        <f>SUM(Q224:Q226)</f>
        <v>2.23</v>
      </c>
      <c r="R223" s="230"/>
      <c r="S223" s="230"/>
      <c r="T223" s="231"/>
      <c r="U223" s="225"/>
      <c r="V223" s="225">
        <f>SUM(V224:V226)</f>
        <v>21.19</v>
      </c>
      <c r="W223" s="225"/>
      <c r="X223" s="225"/>
      <c r="Y223" s="225"/>
      <c r="AG223" t="s">
        <v>266</v>
      </c>
    </row>
    <row r="224" spans="1:60" outlineLevel="1" x14ac:dyDescent="0.2">
      <c r="A224" s="233">
        <v>44</v>
      </c>
      <c r="B224" s="234" t="s">
        <v>535</v>
      </c>
      <c r="C224" s="252" t="s">
        <v>536</v>
      </c>
      <c r="D224" s="235" t="s">
        <v>269</v>
      </c>
      <c r="E224" s="236">
        <v>111.54</v>
      </c>
      <c r="F224" s="237"/>
      <c r="G224" s="238">
        <f>ROUND(E224*F224,2)</f>
        <v>0</v>
      </c>
      <c r="H224" s="237"/>
      <c r="I224" s="238">
        <f>ROUND(E224*H224,2)</f>
        <v>0</v>
      </c>
      <c r="J224" s="237"/>
      <c r="K224" s="238">
        <f>ROUND(E224*J224,2)</f>
        <v>0</v>
      </c>
      <c r="L224" s="238">
        <v>21</v>
      </c>
      <c r="M224" s="238">
        <f>G224*(1+L224/100)</f>
        <v>0</v>
      </c>
      <c r="N224" s="236">
        <v>0</v>
      </c>
      <c r="O224" s="236">
        <f>ROUND(E224*N224,2)</f>
        <v>0</v>
      </c>
      <c r="P224" s="236">
        <v>0.02</v>
      </c>
      <c r="Q224" s="236">
        <f>ROUND(E224*P224,2)</f>
        <v>2.23</v>
      </c>
      <c r="R224" s="238" t="s">
        <v>537</v>
      </c>
      <c r="S224" s="238" t="s">
        <v>271</v>
      </c>
      <c r="T224" s="239" t="s">
        <v>272</v>
      </c>
      <c r="U224" s="221">
        <v>0.19</v>
      </c>
      <c r="V224" s="221">
        <f>ROUND(E224*U224,2)</f>
        <v>21.19</v>
      </c>
      <c r="W224" s="221"/>
      <c r="X224" s="221" t="s">
        <v>273</v>
      </c>
      <c r="Y224" s="221" t="s">
        <v>274</v>
      </c>
      <c r="Z224" s="210"/>
      <c r="AA224" s="210"/>
      <c r="AB224" s="210"/>
      <c r="AC224" s="210"/>
      <c r="AD224" s="210"/>
      <c r="AE224" s="210"/>
      <c r="AF224" s="210"/>
      <c r="AG224" s="210" t="s">
        <v>275</v>
      </c>
      <c r="AH224" s="210"/>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2" x14ac:dyDescent="0.2">
      <c r="A225" s="217"/>
      <c r="B225" s="218"/>
      <c r="C225" s="256" t="s">
        <v>475</v>
      </c>
      <c r="D225" s="223"/>
      <c r="E225" s="224">
        <v>63.6</v>
      </c>
      <c r="F225" s="221"/>
      <c r="G225" s="221"/>
      <c r="H225" s="221"/>
      <c r="I225" s="221"/>
      <c r="J225" s="221"/>
      <c r="K225" s="221"/>
      <c r="L225" s="221"/>
      <c r="M225" s="221"/>
      <c r="N225" s="220"/>
      <c r="O225" s="220"/>
      <c r="P225" s="220"/>
      <c r="Q225" s="220"/>
      <c r="R225" s="221"/>
      <c r="S225" s="221"/>
      <c r="T225" s="221"/>
      <c r="U225" s="221"/>
      <c r="V225" s="221"/>
      <c r="W225" s="221"/>
      <c r="X225" s="221"/>
      <c r="Y225" s="221"/>
      <c r="Z225" s="210"/>
      <c r="AA225" s="210"/>
      <c r="AB225" s="210"/>
      <c r="AC225" s="210"/>
      <c r="AD225" s="210"/>
      <c r="AE225" s="210"/>
      <c r="AF225" s="210"/>
      <c r="AG225" s="210" t="s">
        <v>288</v>
      </c>
      <c r="AH225" s="210">
        <v>0</v>
      </c>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3" x14ac:dyDescent="0.2">
      <c r="A226" s="217"/>
      <c r="B226" s="218"/>
      <c r="C226" s="256" t="s">
        <v>538</v>
      </c>
      <c r="D226" s="223"/>
      <c r="E226" s="224">
        <v>47.94</v>
      </c>
      <c r="F226" s="221"/>
      <c r="G226" s="221"/>
      <c r="H226" s="221"/>
      <c r="I226" s="221"/>
      <c r="J226" s="221"/>
      <c r="K226" s="221"/>
      <c r="L226" s="221"/>
      <c r="M226" s="221"/>
      <c r="N226" s="220"/>
      <c r="O226" s="220"/>
      <c r="P226" s="220"/>
      <c r="Q226" s="220"/>
      <c r="R226" s="221"/>
      <c r="S226" s="221"/>
      <c r="T226" s="221"/>
      <c r="U226" s="221"/>
      <c r="V226" s="221"/>
      <c r="W226" s="221"/>
      <c r="X226" s="221"/>
      <c r="Y226" s="221"/>
      <c r="Z226" s="210"/>
      <c r="AA226" s="210"/>
      <c r="AB226" s="210"/>
      <c r="AC226" s="210"/>
      <c r="AD226" s="210"/>
      <c r="AE226" s="210"/>
      <c r="AF226" s="210"/>
      <c r="AG226" s="210" t="s">
        <v>288</v>
      </c>
      <c r="AH226" s="210">
        <v>0</v>
      </c>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x14ac:dyDescent="0.2">
      <c r="A227" s="226" t="s">
        <v>265</v>
      </c>
      <c r="B227" s="227" t="s">
        <v>219</v>
      </c>
      <c r="C227" s="251" t="s">
        <v>220</v>
      </c>
      <c r="D227" s="228"/>
      <c r="E227" s="229"/>
      <c r="F227" s="230"/>
      <c r="G227" s="230">
        <f>SUMIF(AG228:AG229,"&lt;&gt;NOR",G228:G229)</f>
        <v>0</v>
      </c>
      <c r="H227" s="230"/>
      <c r="I227" s="230">
        <f>SUM(I228:I229)</f>
        <v>0</v>
      </c>
      <c r="J227" s="230"/>
      <c r="K227" s="230">
        <f>SUM(K228:K229)</f>
        <v>0</v>
      </c>
      <c r="L227" s="230"/>
      <c r="M227" s="230">
        <f>SUM(M228:M229)</f>
        <v>0</v>
      </c>
      <c r="N227" s="229"/>
      <c r="O227" s="229">
        <f>SUM(O228:O229)</f>
        <v>0</v>
      </c>
      <c r="P227" s="229"/>
      <c r="Q227" s="229">
        <f>SUM(Q228:Q229)</f>
        <v>0.04</v>
      </c>
      <c r="R227" s="230"/>
      <c r="S227" s="230"/>
      <c r="T227" s="231"/>
      <c r="U227" s="225"/>
      <c r="V227" s="225">
        <f>SUM(V228:V229)</f>
        <v>1.1599999999999999</v>
      </c>
      <c r="W227" s="225"/>
      <c r="X227" s="225"/>
      <c r="Y227" s="225"/>
      <c r="AG227" t="s">
        <v>266</v>
      </c>
    </row>
    <row r="228" spans="1:60" ht="22.5" outlineLevel="1" x14ac:dyDescent="0.2">
      <c r="A228" s="233">
        <v>45</v>
      </c>
      <c r="B228" s="234" t="s">
        <v>539</v>
      </c>
      <c r="C228" s="252" t="s">
        <v>540</v>
      </c>
      <c r="D228" s="235" t="s">
        <v>269</v>
      </c>
      <c r="E228" s="236">
        <v>11.03</v>
      </c>
      <c r="F228" s="237"/>
      <c r="G228" s="238">
        <f>ROUND(E228*F228,2)</f>
        <v>0</v>
      </c>
      <c r="H228" s="237"/>
      <c r="I228" s="238">
        <f>ROUND(E228*H228,2)</f>
        <v>0</v>
      </c>
      <c r="J228" s="237"/>
      <c r="K228" s="238">
        <f>ROUND(E228*J228,2)</f>
        <v>0</v>
      </c>
      <c r="L228" s="238">
        <v>21</v>
      </c>
      <c r="M228" s="238">
        <f>G228*(1+L228/100)</f>
        <v>0</v>
      </c>
      <c r="N228" s="236">
        <v>0</v>
      </c>
      <c r="O228" s="236">
        <f>ROUND(E228*N228,2)</f>
        <v>0</v>
      </c>
      <c r="P228" s="236">
        <v>3.5000000000000001E-3</v>
      </c>
      <c r="Q228" s="236">
        <f>ROUND(E228*P228,2)</f>
        <v>0.04</v>
      </c>
      <c r="R228" s="238" t="s">
        <v>537</v>
      </c>
      <c r="S228" s="238" t="s">
        <v>271</v>
      </c>
      <c r="T228" s="239" t="s">
        <v>272</v>
      </c>
      <c r="U228" s="221">
        <v>0.105</v>
      </c>
      <c r="V228" s="221">
        <f>ROUND(E228*U228,2)</f>
        <v>1.1599999999999999</v>
      </c>
      <c r="W228" s="221"/>
      <c r="X228" s="221" t="s">
        <v>273</v>
      </c>
      <c r="Y228" s="221" t="s">
        <v>274</v>
      </c>
      <c r="Z228" s="210"/>
      <c r="AA228" s="210"/>
      <c r="AB228" s="210"/>
      <c r="AC228" s="210"/>
      <c r="AD228" s="210"/>
      <c r="AE228" s="210"/>
      <c r="AF228" s="210"/>
      <c r="AG228" s="210" t="s">
        <v>275</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outlineLevel="2" x14ac:dyDescent="0.2">
      <c r="A229" s="217"/>
      <c r="B229" s="218"/>
      <c r="C229" s="256" t="s">
        <v>541</v>
      </c>
      <c r="D229" s="223"/>
      <c r="E229" s="224">
        <v>11.03</v>
      </c>
      <c r="F229" s="221"/>
      <c r="G229" s="221"/>
      <c r="H229" s="221"/>
      <c r="I229" s="221"/>
      <c r="J229" s="221"/>
      <c r="K229" s="221"/>
      <c r="L229" s="221"/>
      <c r="M229" s="221"/>
      <c r="N229" s="220"/>
      <c r="O229" s="220"/>
      <c r="P229" s="220"/>
      <c r="Q229" s="220"/>
      <c r="R229" s="221"/>
      <c r="S229" s="221"/>
      <c r="T229" s="221"/>
      <c r="U229" s="221"/>
      <c r="V229" s="221"/>
      <c r="W229" s="221"/>
      <c r="X229" s="221"/>
      <c r="Y229" s="221"/>
      <c r="Z229" s="210"/>
      <c r="AA229" s="210"/>
      <c r="AB229" s="210"/>
      <c r="AC229" s="210"/>
      <c r="AD229" s="210"/>
      <c r="AE229" s="210"/>
      <c r="AF229" s="210"/>
      <c r="AG229" s="210" t="s">
        <v>288</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x14ac:dyDescent="0.2">
      <c r="A230" s="226" t="s">
        <v>265</v>
      </c>
      <c r="B230" s="227" t="s">
        <v>227</v>
      </c>
      <c r="C230" s="251" t="s">
        <v>228</v>
      </c>
      <c r="D230" s="228"/>
      <c r="E230" s="229"/>
      <c r="F230" s="230"/>
      <c r="G230" s="230">
        <f>SUMIF(AG231:AG232,"&lt;&gt;NOR",G231:G232)</f>
        <v>0</v>
      </c>
      <c r="H230" s="230"/>
      <c r="I230" s="230">
        <f>SUM(I231:I232)</f>
        <v>0</v>
      </c>
      <c r="J230" s="230"/>
      <c r="K230" s="230">
        <f>SUM(K231:K232)</f>
        <v>0</v>
      </c>
      <c r="L230" s="230"/>
      <c r="M230" s="230">
        <f>SUM(M231:M232)</f>
        <v>0</v>
      </c>
      <c r="N230" s="229"/>
      <c r="O230" s="229">
        <f>SUM(O231:O232)</f>
        <v>0</v>
      </c>
      <c r="P230" s="229"/>
      <c r="Q230" s="229">
        <f>SUM(Q231:Q232)</f>
        <v>0</v>
      </c>
      <c r="R230" s="230"/>
      <c r="S230" s="230"/>
      <c r="T230" s="231"/>
      <c r="U230" s="225"/>
      <c r="V230" s="225">
        <f>SUM(V231:V232)</f>
        <v>0</v>
      </c>
      <c r="W230" s="225"/>
      <c r="X230" s="225"/>
      <c r="Y230" s="225"/>
      <c r="AG230" t="s">
        <v>266</v>
      </c>
    </row>
    <row r="231" spans="1:60" outlineLevel="1" x14ac:dyDescent="0.2">
      <c r="A231" s="241">
        <v>46</v>
      </c>
      <c r="B231" s="242" t="s">
        <v>542</v>
      </c>
      <c r="C231" s="254" t="s">
        <v>543</v>
      </c>
      <c r="D231" s="243" t="s">
        <v>500</v>
      </c>
      <c r="E231" s="244">
        <v>1</v>
      </c>
      <c r="F231" s="245"/>
      <c r="G231" s="246">
        <f>ROUND(E231*F231,2)</f>
        <v>0</v>
      </c>
      <c r="H231" s="245"/>
      <c r="I231" s="246">
        <f>ROUND(E231*H231,2)</f>
        <v>0</v>
      </c>
      <c r="J231" s="245"/>
      <c r="K231" s="246">
        <f>ROUND(E231*J231,2)</f>
        <v>0</v>
      </c>
      <c r="L231" s="246">
        <v>21</v>
      </c>
      <c r="M231" s="246">
        <f>G231*(1+L231/100)</f>
        <v>0</v>
      </c>
      <c r="N231" s="244">
        <v>0</v>
      </c>
      <c r="O231" s="244">
        <f>ROUND(E231*N231,2)</f>
        <v>0</v>
      </c>
      <c r="P231" s="244">
        <v>0</v>
      </c>
      <c r="Q231" s="244">
        <f>ROUND(E231*P231,2)</f>
        <v>0</v>
      </c>
      <c r="R231" s="246"/>
      <c r="S231" s="246" t="s">
        <v>544</v>
      </c>
      <c r="T231" s="247" t="s">
        <v>545</v>
      </c>
      <c r="U231" s="221">
        <v>0</v>
      </c>
      <c r="V231" s="221">
        <f>ROUND(E231*U231,2)</f>
        <v>0</v>
      </c>
      <c r="W231" s="221"/>
      <c r="X231" s="221" t="s">
        <v>273</v>
      </c>
      <c r="Y231" s="221" t="s">
        <v>274</v>
      </c>
      <c r="Z231" s="210"/>
      <c r="AA231" s="210"/>
      <c r="AB231" s="210"/>
      <c r="AC231" s="210"/>
      <c r="AD231" s="210"/>
      <c r="AE231" s="210"/>
      <c r="AF231" s="210"/>
      <c r="AG231" s="210" t="s">
        <v>275</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outlineLevel="1" x14ac:dyDescent="0.2">
      <c r="A232" s="241">
        <v>47</v>
      </c>
      <c r="B232" s="242" t="s">
        <v>546</v>
      </c>
      <c r="C232" s="254" t="s">
        <v>547</v>
      </c>
      <c r="D232" s="243" t="s">
        <v>500</v>
      </c>
      <c r="E232" s="244">
        <v>1</v>
      </c>
      <c r="F232" s="245"/>
      <c r="G232" s="246">
        <f>ROUND(E232*F232,2)</f>
        <v>0</v>
      </c>
      <c r="H232" s="245"/>
      <c r="I232" s="246">
        <f>ROUND(E232*H232,2)</f>
        <v>0</v>
      </c>
      <c r="J232" s="245"/>
      <c r="K232" s="246">
        <f>ROUND(E232*J232,2)</f>
        <v>0</v>
      </c>
      <c r="L232" s="246">
        <v>21</v>
      </c>
      <c r="M232" s="246">
        <f>G232*(1+L232/100)</f>
        <v>0</v>
      </c>
      <c r="N232" s="244">
        <v>0</v>
      </c>
      <c r="O232" s="244">
        <f>ROUND(E232*N232,2)</f>
        <v>0</v>
      </c>
      <c r="P232" s="244">
        <v>0</v>
      </c>
      <c r="Q232" s="244">
        <f>ROUND(E232*P232,2)</f>
        <v>0</v>
      </c>
      <c r="R232" s="246"/>
      <c r="S232" s="246" t="s">
        <v>544</v>
      </c>
      <c r="T232" s="247" t="s">
        <v>545</v>
      </c>
      <c r="U232" s="221">
        <v>0</v>
      </c>
      <c r="V232" s="221">
        <f>ROUND(E232*U232,2)</f>
        <v>0</v>
      </c>
      <c r="W232" s="221"/>
      <c r="X232" s="221" t="s">
        <v>273</v>
      </c>
      <c r="Y232" s="221" t="s">
        <v>274</v>
      </c>
      <c r="Z232" s="210"/>
      <c r="AA232" s="210"/>
      <c r="AB232" s="210"/>
      <c r="AC232" s="210"/>
      <c r="AD232" s="210"/>
      <c r="AE232" s="210"/>
      <c r="AF232" s="210"/>
      <c r="AG232" s="210" t="s">
        <v>275</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row>
    <row r="233" spans="1:60" x14ac:dyDescent="0.2">
      <c r="A233" s="226" t="s">
        <v>265</v>
      </c>
      <c r="B233" s="227" t="s">
        <v>231</v>
      </c>
      <c r="C233" s="251" t="s">
        <v>232</v>
      </c>
      <c r="D233" s="228"/>
      <c r="E233" s="229"/>
      <c r="F233" s="230"/>
      <c r="G233" s="230">
        <f>SUMIF(AG234:AG239,"&lt;&gt;NOR",G234:G239)</f>
        <v>0</v>
      </c>
      <c r="H233" s="230"/>
      <c r="I233" s="230">
        <f>SUM(I234:I239)</f>
        <v>0</v>
      </c>
      <c r="J233" s="230"/>
      <c r="K233" s="230">
        <f>SUM(K234:K239)</f>
        <v>0</v>
      </c>
      <c r="L233" s="230"/>
      <c r="M233" s="230">
        <f>SUM(M234:M239)</f>
        <v>0</v>
      </c>
      <c r="N233" s="229"/>
      <c r="O233" s="229">
        <f>SUM(O234:O239)</f>
        <v>0</v>
      </c>
      <c r="P233" s="229"/>
      <c r="Q233" s="229">
        <f>SUM(Q234:Q239)</f>
        <v>0</v>
      </c>
      <c r="R233" s="230"/>
      <c r="S233" s="230"/>
      <c r="T233" s="231"/>
      <c r="U233" s="225"/>
      <c r="V233" s="225">
        <f>SUM(V234:V239)</f>
        <v>25.22</v>
      </c>
      <c r="W233" s="225"/>
      <c r="X233" s="225"/>
      <c r="Y233" s="225"/>
      <c r="AG233" t="s">
        <v>266</v>
      </c>
    </row>
    <row r="234" spans="1:60" outlineLevel="1" x14ac:dyDescent="0.2">
      <c r="A234" s="233">
        <v>48</v>
      </c>
      <c r="B234" s="234" t="s">
        <v>548</v>
      </c>
      <c r="C234" s="252" t="s">
        <v>549</v>
      </c>
      <c r="D234" s="235" t="s">
        <v>374</v>
      </c>
      <c r="E234" s="236">
        <v>95.863</v>
      </c>
      <c r="F234" s="237"/>
      <c r="G234" s="238">
        <f>ROUND(E234*F234,2)</f>
        <v>0</v>
      </c>
      <c r="H234" s="237"/>
      <c r="I234" s="238">
        <f>ROUND(E234*H234,2)</f>
        <v>0</v>
      </c>
      <c r="J234" s="237"/>
      <c r="K234" s="238">
        <f>ROUND(E234*J234,2)</f>
        <v>0</v>
      </c>
      <c r="L234" s="238">
        <v>21</v>
      </c>
      <c r="M234" s="238">
        <f>G234*(1+L234/100)</f>
        <v>0</v>
      </c>
      <c r="N234" s="236">
        <v>0</v>
      </c>
      <c r="O234" s="236">
        <f>ROUND(E234*N234,2)</f>
        <v>0</v>
      </c>
      <c r="P234" s="236">
        <v>0</v>
      </c>
      <c r="Q234" s="236">
        <f>ROUND(E234*P234,2)</f>
        <v>0</v>
      </c>
      <c r="R234" s="238" t="s">
        <v>231</v>
      </c>
      <c r="S234" s="238" t="s">
        <v>271</v>
      </c>
      <c r="T234" s="239" t="s">
        <v>272</v>
      </c>
      <c r="U234" s="221">
        <v>0.248</v>
      </c>
      <c r="V234" s="221">
        <f>ROUND(E234*U234,2)</f>
        <v>23.77</v>
      </c>
      <c r="W234" s="221"/>
      <c r="X234" s="221" t="s">
        <v>273</v>
      </c>
      <c r="Y234" s="221" t="s">
        <v>274</v>
      </c>
      <c r="Z234" s="210"/>
      <c r="AA234" s="210"/>
      <c r="AB234" s="210"/>
      <c r="AC234" s="210"/>
      <c r="AD234" s="210"/>
      <c r="AE234" s="210"/>
      <c r="AF234" s="210"/>
      <c r="AG234" s="210" t="s">
        <v>275</v>
      </c>
      <c r="AH234" s="210"/>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2" x14ac:dyDescent="0.2">
      <c r="A235" s="217"/>
      <c r="B235" s="218"/>
      <c r="C235" s="256" t="s">
        <v>550</v>
      </c>
      <c r="D235" s="223"/>
      <c r="E235" s="224">
        <v>78.72</v>
      </c>
      <c r="F235" s="221"/>
      <c r="G235" s="221"/>
      <c r="H235" s="221"/>
      <c r="I235" s="221"/>
      <c r="J235" s="221"/>
      <c r="K235" s="221"/>
      <c r="L235" s="221"/>
      <c r="M235" s="221"/>
      <c r="N235" s="220"/>
      <c r="O235" s="220"/>
      <c r="P235" s="220"/>
      <c r="Q235" s="220"/>
      <c r="R235" s="221"/>
      <c r="S235" s="221"/>
      <c r="T235" s="221"/>
      <c r="U235" s="221"/>
      <c r="V235" s="221"/>
      <c r="W235" s="221"/>
      <c r="X235" s="221"/>
      <c r="Y235" s="221"/>
      <c r="Z235" s="210"/>
      <c r="AA235" s="210"/>
      <c r="AB235" s="210"/>
      <c r="AC235" s="210"/>
      <c r="AD235" s="210"/>
      <c r="AE235" s="210"/>
      <c r="AF235" s="210"/>
      <c r="AG235" s="210" t="s">
        <v>288</v>
      </c>
      <c r="AH235" s="210">
        <v>0</v>
      </c>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3" x14ac:dyDescent="0.2">
      <c r="A236" s="217"/>
      <c r="B236" s="218"/>
      <c r="C236" s="256" t="s">
        <v>551</v>
      </c>
      <c r="D236" s="223"/>
      <c r="E236" s="224">
        <v>17.143000000000001</v>
      </c>
      <c r="F236" s="221"/>
      <c r="G236" s="221"/>
      <c r="H236" s="221"/>
      <c r="I236" s="221"/>
      <c r="J236" s="221"/>
      <c r="K236" s="221"/>
      <c r="L236" s="221"/>
      <c r="M236" s="221"/>
      <c r="N236" s="220"/>
      <c r="O236" s="220"/>
      <c r="P236" s="220"/>
      <c r="Q236" s="220"/>
      <c r="R236" s="221"/>
      <c r="S236" s="221"/>
      <c r="T236" s="221"/>
      <c r="U236" s="221"/>
      <c r="V236" s="221"/>
      <c r="W236" s="221"/>
      <c r="X236" s="221"/>
      <c r="Y236" s="221"/>
      <c r="Z236" s="210"/>
      <c r="AA236" s="210"/>
      <c r="AB236" s="210"/>
      <c r="AC236" s="210"/>
      <c r="AD236" s="210"/>
      <c r="AE236" s="210"/>
      <c r="AF236" s="210"/>
      <c r="AG236" s="210" t="s">
        <v>288</v>
      </c>
      <c r="AH236" s="210">
        <v>0</v>
      </c>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1" x14ac:dyDescent="0.2">
      <c r="A237" s="241">
        <v>49</v>
      </c>
      <c r="B237" s="242" t="s">
        <v>552</v>
      </c>
      <c r="C237" s="254" t="s">
        <v>553</v>
      </c>
      <c r="D237" s="243" t="s">
        <v>378</v>
      </c>
      <c r="E237" s="244">
        <v>2</v>
      </c>
      <c r="F237" s="245"/>
      <c r="G237" s="246">
        <f>ROUND(E237*F237,2)</f>
        <v>0</v>
      </c>
      <c r="H237" s="245"/>
      <c r="I237" s="246">
        <f>ROUND(E237*H237,2)</f>
        <v>0</v>
      </c>
      <c r="J237" s="245"/>
      <c r="K237" s="246">
        <f>ROUND(E237*J237,2)</f>
        <v>0</v>
      </c>
      <c r="L237" s="246">
        <v>21</v>
      </c>
      <c r="M237" s="246">
        <f>G237*(1+L237/100)</f>
        <v>0</v>
      </c>
      <c r="N237" s="244">
        <v>0</v>
      </c>
      <c r="O237" s="244">
        <f>ROUND(E237*N237,2)</f>
        <v>0</v>
      </c>
      <c r="P237" s="244">
        <v>0</v>
      </c>
      <c r="Q237" s="244">
        <f>ROUND(E237*P237,2)</f>
        <v>0</v>
      </c>
      <c r="R237" s="246" t="s">
        <v>231</v>
      </c>
      <c r="S237" s="246" t="s">
        <v>271</v>
      </c>
      <c r="T237" s="247" t="s">
        <v>272</v>
      </c>
      <c r="U237" s="221">
        <v>0.4</v>
      </c>
      <c r="V237" s="221">
        <f>ROUND(E237*U237,2)</f>
        <v>0.8</v>
      </c>
      <c r="W237" s="221"/>
      <c r="X237" s="221" t="s">
        <v>273</v>
      </c>
      <c r="Y237" s="221" t="s">
        <v>274</v>
      </c>
      <c r="Z237" s="210"/>
      <c r="AA237" s="210"/>
      <c r="AB237" s="210"/>
      <c r="AC237" s="210"/>
      <c r="AD237" s="210"/>
      <c r="AE237" s="210"/>
      <c r="AF237" s="210"/>
      <c r="AG237" s="210" t="s">
        <v>275</v>
      </c>
      <c r="AH237" s="210"/>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1" x14ac:dyDescent="0.2">
      <c r="A238" s="233">
        <v>50</v>
      </c>
      <c r="B238" s="234" t="s">
        <v>554</v>
      </c>
      <c r="C238" s="252" t="s">
        <v>555</v>
      </c>
      <c r="D238" s="235" t="s">
        <v>378</v>
      </c>
      <c r="E238" s="236">
        <v>1</v>
      </c>
      <c r="F238" s="237"/>
      <c r="G238" s="238">
        <f>ROUND(E238*F238,2)</f>
        <v>0</v>
      </c>
      <c r="H238" s="237"/>
      <c r="I238" s="238">
        <f>ROUND(E238*H238,2)</f>
        <v>0</v>
      </c>
      <c r="J238" s="237"/>
      <c r="K238" s="238">
        <f>ROUND(E238*J238,2)</f>
        <v>0</v>
      </c>
      <c r="L238" s="238">
        <v>21</v>
      </c>
      <c r="M238" s="238">
        <f>G238*(1+L238/100)</f>
        <v>0</v>
      </c>
      <c r="N238" s="236">
        <v>0</v>
      </c>
      <c r="O238" s="236">
        <f>ROUND(E238*N238,2)</f>
        <v>0</v>
      </c>
      <c r="P238" s="236">
        <v>0</v>
      </c>
      <c r="Q238" s="236">
        <f>ROUND(E238*P238,2)</f>
        <v>0</v>
      </c>
      <c r="R238" s="238" t="s">
        <v>231</v>
      </c>
      <c r="S238" s="238" t="s">
        <v>271</v>
      </c>
      <c r="T238" s="239" t="s">
        <v>272</v>
      </c>
      <c r="U238" s="221">
        <v>0.65</v>
      </c>
      <c r="V238" s="221">
        <f>ROUND(E238*U238,2)</f>
        <v>0.65</v>
      </c>
      <c r="W238" s="221"/>
      <c r="X238" s="221" t="s">
        <v>273</v>
      </c>
      <c r="Y238" s="221" t="s">
        <v>274</v>
      </c>
      <c r="Z238" s="210"/>
      <c r="AA238" s="210"/>
      <c r="AB238" s="210"/>
      <c r="AC238" s="210"/>
      <c r="AD238" s="210"/>
      <c r="AE238" s="210"/>
      <c r="AF238" s="210"/>
      <c r="AG238" s="210" t="s">
        <v>275</v>
      </c>
      <c r="AH238" s="210"/>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2" x14ac:dyDescent="0.2">
      <c r="A239" s="217"/>
      <c r="B239" s="218"/>
      <c r="C239" s="256" t="s">
        <v>556</v>
      </c>
      <c r="D239" s="223"/>
      <c r="E239" s="224">
        <v>1</v>
      </c>
      <c r="F239" s="221"/>
      <c r="G239" s="221"/>
      <c r="H239" s="221"/>
      <c r="I239" s="221"/>
      <c r="J239" s="221"/>
      <c r="K239" s="221"/>
      <c r="L239" s="221"/>
      <c r="M239" s="221"/>
      <c r="N239" s="220"/>
      <c r="O239" s="220"/>
      <c r="P239" s="220"/>
      <c r="Q239" s="220"/>
      <c r="R239" s="221"/>
      <c r="S239" s="221"/>
      <c r="T239" s="221"/>
      <c r="U239" s="221"/>
      <c r="V239" s="221"/>
      <c r="W239" s="221"/>
      <c r="X239" s="221"/>
      <c r="Y239" s="221"/>
      <c r="Z239" s="210"/>
      <c r="AA239" s="210"/>
      <c r="AB239" s="210"/>
      <c r="AC239" s="210"/>
      <c r="AD239" s="210"/>
      <c r="AE239" s="210"/>
      <c r="AF239" s="210"/>
      <c r="AG239" s="210" t="s">
        <v>288</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x14ac:dyDescent="0.2">
      <c r="A240" s="226" t="s">
        <v>265</v>
      </c>
      <c r="B240" s="227" t="s">
        <v>233</v>
      </c>
      <c r="C240" s="251" t="s">
        <v>234</v>
      </c>
      <c r="D240" s="228"/>
      <c r="E240" s="229"/>
      <c r="F240" s="230"/>
      <c r="G240" s="230">
        <f>SUMIF(AG241:AG255,"&lt;&gt;NOR",G241:G255)</f>
        <v>0</v>
      </c>
      <c r="H240" s="230"/>
      <c r="I240" s="230">
        <f>SUM(I241:I255)</f>
        <v>0</v>
      </c>
      <c r="J240" s="230"/>
      <c r="K240" s="230">
        <f>SUM(K241:K255)</f>
        <v>0</v>
      </c>
      <c r="L240" s="230"/>
      <c r="M240" s="230">
        <f>SUM(M241:M255)</f>
        <v>0</v>
      </c>
      <c r="N240" s="229"/>
      <c r="O240" s="229">
        <f>SUM(O241:O255)</f>
        <v>0</v>
      </c>
      <c r="P240" s="229"/>
      <c r="Q240" s="229">
        <f>SUM(Q241:Q255)</f>
        <v>0</v>
      </c>
      <c r="R240" s="230"/>
      <c r="S240" s="230"/>
      <c r="T240" s="231"/>
      <c r="U240" s="225"/>
      <c r="V240" s="225">
        <f>SUM(V241:V255)</f>
        <v>346.74</v>
      </c>
      <c r="W240" s="225"/>
      <c r="X240" s="225"/>
      <c r="Y240" s="225"/>
      <c r="AG240" t="s">
        <v>266</v>
      </c>
    </row>
    <row r="241" spans="1:60" outlineLevel="1" x14ac:dyDescent="0.2">
      <c r="A241" s="233">
        <v>51</v>
      </c>
      <c r="B241" s="234" t="s">
        <v>557</v>
      </c>
      <c r="C241" s="252" t="s">
        <v>558</v>
      </c>
      <c r="D241" s="235" t="s">
        <v>559</v>
      </c>
      <c r="E241" s="236">
        <v>1833.7086999999999</v>
      </c>
      <c r="F241" s="237"/>
      <c r="G241" s="238">
        <f>ROUND(E241*F241,2)</f>
        <v>0</v>
      </c>
      <c r="H241" s="237"/>
      <c r="I241" s="238">
        <f>ROUND(E241*H241,2)</f>
        <v>0</v>
      </c>
      <c r="J241" s="237"/>
      <c r="K241" s="238">
        <f>ROUND(E241*J241,2)</f>
        <v>0</v>
      </c>
      <c r="L241" s="238">
        <v>21</v>
      </c>
      <c r="M241" s="238">
        <f>G241*(1+L241/100)</f>
        <v>0</v>
      </c>
      <c r="N241" s="236">
        <v>0</v>
      </c>
      <c r="O241" s="236">
        <f>ROUND(E241*N241,2)</f>
        <v>0</v>
      </c>
      <c r="P241" s="236">
        <v>0</v>
      </c>
      <c r="Q241" s="236">
        <f>ROUND(E241*P241,2)</f>
        <v>0</v>
      </c>
      <c r="R241" s="238" t="s">
        <v>291</v>
      </c>
      <c r="S241" s="238" t="s">
        <v>271</v>
      </c>
      <c r="T241" s="239" t="s">
        <v>272</v>
      </c>
      <c r="U241" s="221">
        <v>0</v>
      </c>
      <c r="V241" s="221">
        <f>ROUND(E241*U241,2)</f>
        <v>0</v>
      </c>
      <c r="W241" s="221"/>
      <c r="X241" s="221" t="s">
        <v>273</v>
      </c>
      <c r="Y241" s="221" t="s">
        <v>274</v>
      </c>
      <c r="Z241" s="210"/>
      <c r="AA241" s="210"/>
      <c r="AB241" s="210"/>
      <c r="AC241" s="210"/>
      <c r="AD241" s="210"/>
      <c r="AE241" s="210"/>
      <c r="AF241" s="210"/>
      <c r="AG241" s="210" t="s">
        <v>275</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2" x14ac:dyDescent="0.2">
      <c r="A242" s="217"/>
      <c r="B242" s="218"/>
      <c r="C242" s="257" t="s">
        <v>560</v>
      </c>
      <c r="D242" s="250"/>
      <c r="E242" s="250"/>
      <c r="F242" s="250"/>
      <c r="G242" s="250"/>
      <c r="H242" s="221"/>
      <c r="I242" s="221"/>
      <c r="J242" s="221"/>
      <c r="K242" s="221"/>
      <c r="L242" s="221"/>
      <c r="M242" s="221"/>
      <c r="N242" s="220"/>
      <c r="O242" s="220"/>
      <c r="P242" s="220"/>
      <c r="Q242" s="220"/>
      <c r="R242" s="221"/>
      <c r="S242" s="221"/>
      <c r="T242" s="221"/>
      <c r="U242" s="221"/>
      <c r="V242" s="221"/>
      <c r="W242" s="221"/>
      <c r="X242" s="221"/>
      <c r="Y242" s="221"/>
      <c r="Z242" s="210"/>
      <c r="AA242" s="210"/>
      <c r="AB242" s="210"/>
      <c r="AC242" s="210"/>
      <c r="AD242" s="210"/>
      <c r="AE242" s="210"/>
      <c r="AF242" s="210"/>
      <c r="AG242" s="210" t="s">
        <v>286</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2" x14ac:dyDescent="0.2">
      <c r="A243" s="217"/>
      <c r="B243" s="218"/>
      <c r="C243" s="256" t="s">
        <v>561</v>
      </c>
      <c r="D243" s="223"/>
      <c r="E243" s="224">
        <v>1833.7086999999999</v>
      </c>
      <c r="F243" s="221"/>
      <c r="G243" s="221"/>
      <c r="H243" s="221"/>
      <c r="I243" s="221"/>
      <c r="J243" s="221"/>
      <c r="K243" s="221"/>
      <c r="L243" s="221"/>
      <c r="M243" s="221"/>
      <c r="N243" s="220"/>
      <c r="O243" s="220"/>
      <c r="P243" s="220"/>
      <c r="Q243" s="220"/>
      <c r="R243" s="221"/>
      <c r="S243" s="221"/>
      <c r="T243" s="221"/>
      <c r="U243" s="221"/>
      <c r="V243" s="221"/>
      <c r="W243" s="221"/>
      <c r="X243" s="221"/>
      <c r="Y243" s="221"/>
      <c r="Z243" s="210"/>
      <c r="AA243" s="210"/>
      <c r="AB243" s="210"/>
      <c r="AC243" s="210"/>
      <c r="AD243" s="210"/>
      <c r="AE243" s="210"/>
      <c r="AF243" s="210"/>
      <c r="AG243" s="210" t="s">
        <v>288</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1" x14ac:dyDescent="0.2">
      <c r="A244" s="241">
        <v>52</v>
      </c>
      <c r="B244" s="242" t="s">
        <v>562</v>
      </c>
      <c r="C244" s="254" t="s">
        <v>563</v>
      </c>
      <c r="D244" s="243" t="s">
        <v>559</v>
      </c>
      <c r="E244" s="244">
        <v>183.37087</v>
      </c>
      <c r="F244" s="245"/>
      <c r="G244" s="246">
        <f>ROUND(E244*F244,2)</f>
        <v>0</v>
      </c>
      <c r="H244" s="245"/>
      <c r="I244" s="246">
        <f>ROUND(E244*H244,2)</f>
        <v>0</v>
      </c>
      <c r="J244" s="245"/>
      <c r="K244" s="246">
        <f>ROUND(E244*J244,2)</f>
        <v>0</v>
      </c>
      <c r="L244" s="246">
        <v>21</v>
      </c>
      <c r="M244" s="246">
        <f>G244*(1+L244/100)</f>
        <v>0</v>
      </c>
      <c r="N244" s="244">
        <v>0</v>
      </c>
      <c r="O244" s="244">
        <f>ROUND(E244*N244,2)</f>
        <v>0</v>
      </c>
      <c r="P244" s="244">
        <v>0</v>
      </c>
      <c r="Q244" s="244">
        <f>ROUND(E244*P244,2)</f>
        <v>0</v>
      </c>
      <c r="R244" s="246"/>
      <c r="S244" s="246" t="s">
        <v>271</v>
      </c>
      <c r="T244" s="247" t="s">
        <v>272</v>
      </c>
      <c r="U244" s="221">
        <v>0.45800000000000002</v>
      </c>
      <c r="V244" s="221">
        <f>ROUND(E244*U244,2)</f>
        <v>83.98</v>
      </c>
      <c r="W244" s="221"/>
      <c r="X244" s="221" t="s">
        <v>564</v>
      </c>
      <c r="Y244" s="221" t="s">
        <v>274</v>
      </c>
      <c r="Z244" s="210"/>
      <c r="AA244" s="210"/>
      <c r="AB244" s="210"/>
      <c r="AC244" s="210"/>
      <c r="AD244" s="210"/>
      <c r="AE244" s="210"/>
      <c r="AF244" s="210"/>
      <c r="AG244" s="210" t="s">
        <v>565</v>
      </c>
      <c r="AH244" s="210"/>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1" x14ac:dyDescent="0.2">
      <c r="A245" s="233">
        <v>53</v>
      </c>
      <c r="B245" s="234" t="s">
        <v>566</v>
      </c>
      <c r="C245" s="252" t="s">
        <v>567</v>
      </c>
      <c r="D245" s="235" t="s">
        <v>559</v>
      </c>
      <c r="E245" s="236">
        <v>183.37087</v>
      </c>
      <c r="F245" s="237"/>
      <c r="G245" s="238">
        <f>ROUND(E245*F245,2)</f>
        <v>0</v>
      </c>
      <c r="H245" s="237"/>
      <c r="I245" s="238">
        <f>ROUND(E245*H245,2)</f>
        <v>0</v>
      </c>
      <c r="J245" s="237"/>
      <c r="K245" s="238">
        <f>ROUND(E245*J245,2)</f>
        <v>0</v>
      </c>
      <c r="L245" s="238">
        <v>21</v>
      </c>
      <c r="M245" s="238">
        <f>G245*(1+L245/100)</f>
        <v>0</v>
      </c>
      <c r="N245" s="236">
        <v>0</v>
      </c>
      <c r="O245" s="236">
        <f>ROUND(E245*N245,2)</f>
        <v>0</v>
      </c>
      <c r="P245" s="236">
        <v>0</v>
      </c>
      <c r="Q245" s="236">
        <f>ROUND(E245*P245,2)</f>
        <v>0</v>
      </c>
      <c r="R245" s="238" t="s">
        <v>291</v>
      </c>
      <c r="S245" s="238" t="s">
        <v>271</v>
      </c>
      <c r="T245" s="239" t="s">
        <v>272</v>
      </c>
      <c r="U245" s="221">
        <v>0.49</v>
      </c>
      <c r="V245" s="221">
        <f>ROUND(E245*U245,2)</f>
        <v>89.85</v>
      </c>
      <c r="W245" s="221"/>
      <c r="X245" s="221" t="s">
        <v>564</v>
      </c>
      <c r="Y245" s="221" t="s">
        <v>274</v>
      </c>
      <c r="Z245" s="210"/>
      <c r="AA245" s="210"/>
      <c r="AB245" s="210"/>
      <c r="AC245" s="210"/>
      <c r="AD245" s="210"/>
      <c r="AE245" s="210"/>
      <c r="AF245" s="210"/>
      <c r="AG245" s="210" t="s">
        <v>565</v>
      </c>
      <c r="AH245" s="210"/>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2" x14ac:dyDescent="0.2">
      <c r="A246" s="217"/>
      <c r="B246" s="218"/>
      <c r="C246" s="257" t="s">
        <v>568</v>
      </c>
      <c r="D246" s="250"/>
      <c r="E246" s="250"/>
      <c r="F246" s="250"/>
      <c r="G246" s="250"/>
      <c r="H246" s="221"/>
      <c r="I246" s="221"/>
      <c r="J246" s="221"/>
      <c r="K246" s="221"/>
      <c r="L246" s="221"/>
      <c r="M246" s="221"/>
      <c r="N246" s="220"/>
      <c r="O246" s="220"/>
      <c r="P246" s="220"/>
      <c r="Q246" s="220"/>
      <c r="R246" s="221"/>
      <c r="S246" s="221"/>
      <c r="T246" s="221"/>
      <c r="U246" s="221"/>
      <c r="V246" s="221"/>
      <c r="W246" s="221"/>
      <c r="X246" s="221"/>
      <c r="Y246" s="221"/>
      <c r="Z246" s="210"/>
      <c r="AA246" s="210"/>
      <c r="AB246" s="210"/>
      <c r="AC246" s="210"/>
      <c r="AD246" s="210"/>
      <c r="AE246" s="210"/>
      <c r="AF246" s="210"/>
      <c r="AG246" s="210" t="s">
        <v>286</v>
      </c>
      <c r="AH246" s="210"/>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ht="22.5" outlineLevel="1" x14ac:dyDescent="0.2">
      <c r="A247" s="241">
        <v>54</v>
      </c>
      <c r="B247" s="242" t="s">
        <v>569</v>
      </c>
      <c r="C247" s="254" t="s">
        <v>570</v>
      </c>
      <c r="D247" s="243" t="s">
        <v>559</v>
      </c>
      <c r="E247" s="244">
        <v>183.37087</v>
      </c>
      <c r="F247" s="245"/>
      <c r="G247" s="246">
        <f>ROUND(E247*F247,2)</f>
        <v>0</v>
      </c>
      <c r="H247" s="245"/>
      <c r="I247" s="246">
        <f>ROUND(E247*H247,2)</f>
        <v>0</v>
      </c>
      <c r="J247" s="245"/>
      <c r="K247" s="246">
        <f>ROUND(E247*J247,2)</f>
        <v>0</v>
      </c>
      <c r="L247" s="246">
        <v>21</v>
      </c>
      <c r="M247" s="246">
        <f>G247*(1+L247/100)</f>
        <v>0</v>
      </c>
      <c r="N247" s="244">
        <v>0</v>
      </c>
      <c r="O247" s="244">
        <f>ROUND(E247*N247,2)</f>
        <v>0</v>
      </c>
      <c r="P247" s="244">
        <v>0</v>
      </c>
      <c r="Q247" s="244">
        <f>ROUND(E247*P247,2)</f>
        <v>0</v>
      </c>
      <c r="R247" s="246" t="s">
        <v>291</v>
      </c>
      <c r="S247" s="246" t="s">
        <v>271</v>
      </c>
      <c r="T247" s="247" t="s">
        <v>272</v>
      </c>
      <c r="U247" s="221">
        <v>0.105</v>
      </c>
      <c r="V247" s="221">
        <f>ROUND(E247*U247,2)</f>
        <v>19.25</v>
      </c>
      <c r="W247" s="221"/>
      <c r="X247" s="221" t="s">
        <v>564</v>
      </c>
      <c r="Y247" s="221" t="s">
        <v>274</v>
      </c>
      <c r="Z247" s="210"/>
      <c r="AA247" s="210"/>
      <c r="AB247" s="210"/>
      <c r="AC247" s="210"/>
      <c r="AD247" s="210"/>
      <c r="AE247" s="210"/>
      <c r="AF247" s="210"/>
      <c r="AG247" s="210" t="s">
        <v>565</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1" x14ac:dyDescent="0.2">
      <c r="A248" s="233">
        <v>55</v>
      </c>
      <c r="B248" s="234" t="s">
        <v>571</v>
      </c>
      <c r="C248" s="252" t="s">
        <v>572</v>
      </c>
      <c r="D248" s="235" t="s">
        <v>559</v>
      </c>
      <c r="E248" s="236">
        <v>183.37087</v>
      </c>
      <c r="F248" s="237"/>
      <c r="G248" s="238">
        <f>ROUND(E248*F248,2)</f>
        <v>0</v>
      </c>
      <c r="H248" s="237"/>
      <c r="I248" s="238">
        <f>ROUND(E248*H248,2)</f>
        <v>0</v>
      </c>
      <c r="J248" s="237"/>
      <c r="K248" s="238">
        <f>ROUND(E248*J248,2)</f>
        <v>0</v>
      </c>
      <c r="L248" s="238">
        <v>21</v>
      </c>
      <c r="M248" s="238">
        <f>G248*(1+L248/100)</f>
        <v>0</v>
      </c>
      <c r="N248" s="236">
        <v>0</v>
      </c>
      <c r="O248" s="236">
        <f>ROUND(E248*N248,2)</f>
        <v>0</v>
      </c>
      <c r="P248" s="236">
        <v>0</v>
      </c>
      <c r="Q248" s="236">
        <f>ROUND(E248*P248,2)</f>
        <v>0</v>
      </c>
      <c r="R248" s="238" t="s">
        <v>291</v>
      </c>
      <c r="S248" s="238" t="s">
        <v>271</v>
      </c>
      <c r="T248" s="239" t="s">
        <v>272</v>
      </c>
      <c r="U248" s="221">
        <v>0</v>
      </c>
      <c r="V248" s="221">
        <f>ROUND(E248*U248,2)</f>
        <v>0</v>
      </c>
      <c r="W248" s="221"/>
      <c r="X248" s="221" t="s">
        <v>564</v>
      </c>
      <c r="Y248" s="221" t="s">
        <v>274</v>
      </c>
      <c r="Z248" s="210"/>
      <c r="AA248" s="210"/>
      <c r="AB248" s="210"/>
      <c r="AC248" s="210"/>
      <c r="AD248" s="210"/>
      <c r="AE248" s="210"/>
      <c r="AF248" s="210"/>
      <c r="AG248" s="210" t="s">
        <v>565</v>
      </c>
      <c r="AH248" s="210"/>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2" x14ac:dyDescent="0.2">
      <c r="A249" s="217"/>
      <c r="B249" s="218"/>
      <c r="C249" s="257" t="s">
        <v>573</v>
      </c>
      <c r="D249" s="250"/>
      <c r="E249" s="250"/>
      <c r="F249" s="250"/>
      <c r="G249" s="250"/>
      <c r="H249" s="221"/>
      <c r="I249" s="221"/>
      <c r="J249" s="221"/>
      <c r="K249" s="221"/>
      <c r="L249" s="221"/>
      <c r="M249" s="221"/>
      <c r="N249" s="220"/>
      <c r="O249" s="220"/>
      <c r="P249" s="220"/>
      <c r="Q249" s="220"/>
      <c r="R249" s="221"/>
      <c r="S249" s="221"/>
      <c r="T249" s="221"/>
      <c r="U249" s="221"/>
      <c r="V249" s="221"/>
      <c r="W249" s="221"/>
      <c r="X249" s="221"/>
      <c r="Y249" s="221"/>
      <c r="Z249" s="210"/>
      <c r="AA249" s="210"/>
      <c r="AB249" s="210"/>
      <c r="AC249" s="210"/>
      <c r="AD249" s="210"/>
      <c r="AE249" s="210"/>
      <c r="AF249" s="210"/>
      <c r="AG249" s="210" t="s">
        <v>286</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3" x14ac:dyDescent="0.2">
      <c r="A250" s="217"/>
      <c r="B250" s="218"/>
      <c r="C250" s="255" t="s">
        <v>574</v>
      </c>
      <c r="D250" s="249"/>
      <c r="E250" s="249"/>
      <c r="F250" s="249"/>
      <c r="G250" s="249"/>
      <c r="H250" s="221"/>
      <c r="I250" s="221"/>
      <c r="J250" s="221"/>
      <c r="K250" s="221"/>
      <c r="L250" s="221"/>
      <c r="M250" s="221"/>
      <c r="N250" s="220"/>
      <c r="O250" s="220"/>
      <c r="P250" s="220"/>
      <c r="Q250" s="220"/>
      <c r="R250" s="221"/>
      <c r="S250" s="221"/>
      <c r="T250" s="221"/>
      <c r="U250" s="221"/>
      <c r="V250" s="221"/>
      <c r="W250" s="221"/>
      <c r="X250" s="221"/>
      <c r="Y250" s="221"/>
      <c r="Z250" s="210"/>
      <c r="AA250" s="210"/>
      <c r="AB250" s="210"/>
      <c r="AC250" s="210"/>
      <c r="AD250" s="210"/>
      <c r="AE250" s="210"/>
      <c r="AF250" s="210"/>
      <c r="AG250" s="210" t="s">
        <v>286</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ht="22.5" outlineLevel="1" x14ac:dyDescent="0.2">
      <c r="A251" s="233">
        <v>56</v>
      </c>
      <c r="B251" s="234" t="s">
        <v>575</v>
      </c>
      <c r="C251" s="252" t="s">
        <v>576</v>
      </c>
      <c r="D251" s="235" t="s">
        <v>559</v>
      </c>
      <c r="E251" s="236">
        <v>183.37087</v>
      </c>
      <c r="F251" s="237"/>
      <c r="G251" s="238">
        <f>ROUND(E251*F251,2)</f>
        <v>0</v>
      </c>
      <c r="H251" s="237"/>
      <c r="I251" s="238">
        <f>ROUND(E251*H251,2)</f>
        <v>0</v>
      </c>
      <c r="J251" s="237"/>
      <c r="K251" s="238">
        <f>ROUND(E251*J251,2)</f>
        <v>0</v>
      </c>
      <c r="L251" s="238">
        <v>21</v>
      </c>
      <c r="M251" s="238">
        <f>G251*(1+L251/100)</f>
        <v>0</v>
      </c>
      <c r="N251" s="236">
        <v>0</v>
      </c>
      <c r="O251" s="236">
        <f>ROUND(E251*N251,2)</f>
        <v>0</v>
      </c>
      <c r="P251" s="236">
        <v>0</v>
      </c>
      <c r="Q251" s="236">
        <f>ROUND(E251*P251,2)</f>
        <v>0</v>
      </c>
      <c r="R251" s="238" t="s">
        <v>577</v>
      </c>
      <c r="S251" s="238" t="s">
        <v>271</v>
      </c>
      <c r="T251" s="239" t="s">
        <v>272</v>
      </c>
      <c r="U251" s="221">
        <v>0.83199999999999996</v>
      </c>
      <c r="V251" s="221">
        <f>ROUND(E251*U251,2)</f>
        <v>152.56</v>
      </c>
      <c r="W251" s="221"/>
      <c r="X251" s="221" t="s">
        <v>564</v>
      </c>
      <c r="Y251" s="221" t="s">
        <v>274</v>
      </c>
      <c r="Z251" s="210"/>
      <c r="AA251" s="210"/>
      <c r="AB251" s="210"/>
      <c r="AC251" s="210"/>
      <c r="AD251" s="210"/>
      <c r="AE251" s="210"/>
      <c r="AF251" s="210"/>
      <c r="AG251" s="210" t="s">
        <v>565</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2" x14ac:dyDescent="0.2">
      <c r="A252" s="217"/>
      <c r="B252" s="218"/>
      <c r="C252" s="253" t="s">
        <v>578</v>
      </c>
      <c r="D252" s="240"/>
      <c r="E252" s="240"/>
      <c r="F252" s="240"/>
      <c r="G252" s="240"/>
      <c r="H252" s="221"/>
      <c r="I252" s="221"/>
      <c r="J252" s="221"/>
      <c r="K252" s="221"/>
      <c r="L252" s="221"/>
      <c r="M252" s="221"/>
      <c r="N252" s="220"/>
      <c r="O252" s="220"/>
      <c r="P252" s="220"/>
      <c r="Q252" s="220"/>
      <c r="R252" s="221"/>
      <c r="S252" s="221"/>
      <c r="T252" s="221"/>
      <c r="U252" s="221"/>
      <c r="V252" s="221"/>
      <c r="W252" s="221"/>
      <c r="X252" s="221"/>
      <c r="Y252" s="221"/>
      <c r="Z252" s="210"/>
      <c r="AA252" s="210"/>
      <c r="AB252" s="210"/>
      <c r="AC252" s="210"/>
      <c r="AD252" s="210"/>
      <c r="AE252" s="210"/>
      <c r="AF252" s="210"/>
      <c r="AG252" s="210" t="s">
        <v>277</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48" t="str">
        <f>C252</f>
        <v>nebo vybouraných hmot nošením nebo přehazováním k místu nakládky přístupnému normálním dopravním prostředkům do 10 m,</v>
      </c>
      <c r="BB252" s="210"/>
      <c r="BC252" s="210"/>
      <c r="BD252" s="210"/>
      <c r="BE252" s="210"/>
      <c r="BF252" s="210"/>
      <c r="BG252" s="210"/>
      <c r="BH252" s="210"/>
    </row>
    <row r="253" spans="1:60" ht="22.5" outlineLevel="2" x14ac:dyDescent="0.2">
      <c r="A253" s="217"/>
      <c r="B253" s="218"/>
      <c r="C253" s="255" t="s">
        <v>579</v>
      </c>
      <c r="D253" s="249"/>
      <c r="E253" s="249"/>
      <c r="F253" s="249"/>
      <c r="G253" s="249"/>
      <c r="H253" s="221"/>
      <c r="I253" s="221"/>
      <c r="J253" s="221"/>
      <c r="K253" s="221"/>
      <c r="L253" s="221"/>
      <c r="M253" s="221"/>
      <c r="N253" s="220"/>
      <c r="O253" s="220"/>
      <c r="P253" s="220"/>
      <c r="Q253" s="220"/>
      <c r="R253" s="221"/>
      <c r="S253" s="221"/>
      <c r="T253" s="221"/>
      <c r="U253" s="221"/>
      <c r="V253" s="221"/>
      <c r="W253" s="221"/>
      <c r="X253" s="221"/>
      <c r="Y253" s="221"/>
      <c r="Z253" s="210"/>
      <c r="AA253" s="210"/>
      <c r="AB253" s="210"/>
      <c r="AC253" s="210"/>
      <c r="AD253" s="210"/>
      <c r="AE253" s="210"/>
      <c r="AF253" s="210"/>
      <c r="AG253" s="210" t="s">
        <v>286</v>
      </c>
      <c r="AH253" s="210"/>
      <c r="AI253" s="210"/>
      <c r="AJ253" s="210"/>
      <c r="AK253" s="210"/>
      <c r="AL253" s="210"/>
      <c r="AM253" s="210"/>
      <c r="AN253" s="210"/>
      <c r="AO253" s="210"/>
      <c r="AP253" s="210"/>
      <c r="AQ253" s="210"/>
      <c r="AR253" s="210"/>
      <c r="AS253" s="210"/>
      <c r="AT253" s="210"/>
      <c r="AU253" s="210"/>
      <c r="AV253" s="210"/>
      <c r="AW253" s="210"/>
      <c r="AX253" s="210"/>
      <c r="AY253" s="210"/>
      <c r="AZ253" s="210"/>
      <c r="BA253" s="248" t="str">
        <f>C253</f>
        <v>S naložením suti nebo vybouraných hmot do dopravního prostředku a na jejich vyložením, popřípadě přeložením na normální dopravní prostředek.</v>
      </c>
      <c r="BB253" s="210"/>
      <c r="BC253" s="210"/>
      <c r="BD253" s="210"/>
      <c r="BE253" s="210"/>
      <c r="BF253" s="210"/>
      <c r="BG253" s="210"/>
      <c r="BH253" s="210"/>
    </row>
    <row r="254" spans="1:60" outlineLevel="1" x14ac:dyDescent="0.2">
      <c r="A254" s="233">
        <v>57</v>
      </c>
      <c r="B254" s="234" t="s">
        <v>580</v>
      </c>
      <c r="C254" s="252" t="s">
        <v>581</v>
      </c>
      <c r="D254" s="235" t="s">
        <v>559</v>
      </c>
      <c r="E254" s="236">
        <v>183.37087</v>
      </c>
      <c r="F254" s="237"/>
      <c r="G254" s="238">
        <f>ROUND(E254*F254,2)</f>
        <v>0</v>
      </c>
      <c r="H254" s="237"/>
      <c r="I254" s="238">
        <f>ROUND(E254*H254,2)</f>
        <v>0</v>
      </c>
      <c r="J254" s="237"/>
      <c r="K254" s="238">
        <f>ROUND(E254*J254,2)</f>
        <v>0</v>
      </c>
      <c r="L254" s="238">
        <v>21</v>
      </c>
      <c r="M254" s="238">
        <f>G254*(1+L254/100)</f>
        <v>0</v>
      </c>
      <c r="N254" s="236">
        <v>0</v>
      </c>
      <c r="O254" s="236">
        <f>ROUND(E254*N254,2)</f>
        <v>0</v>
      </c>
      <c r="P254" s="236">
        <v>0</v>
      </c>
      <c r="Q254" s="236">
        <f>ROUND(E254*P254,2)</f>
        <v>0</v>
      </c>
      <c r="R254" s="238" t="s">
        <v>582</v>
      </c>
      <c r="S254" s="238" t="s">
        <v>271</v>
      </c>
      <c r="T254" s="239" t="s">
        <v>272</v>
      </c>
      <c r="U254" s="221">
        <v>6.0000000000000001E-3</v>
      </c>
      <c r="V254" s="221">
        <f>ROUND(E254*U254,2)</f>
        <v>1.1000000000000001</v>
      </c>
      <c r="W254" s="221"/>
      <c r="X254" s="221" t="s">
        <v>564</v>
      </c>
      <c r="Y254" s="221" t="s">
        <v>274</v>
      </c>
      <c r="Z254" s="210"/>
      <c r="AA254" s="210"/>
      <c r="AB254" s="210"/>
      <c r="AC254" s="210"/>
      <c r="AD254" s="210"/>
      <c r="AE254" s="210"/>
      <c r="AF254" s="210"/>
      <c r="AG254" s="210" t="s">
        <v>565</v>
      </c>
      <c r="AH254" s="210"/>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2" x14ac:dyDescent="0.2">
      <c r="A255" s="217"/>
      <c r="B255" s="218"/>
      <c r="C255" s="253" t="s">
        <v>583</v>
      </c>
      <c r="D255" s="240"/>
      <c r="E255" s="240"/>
      <c r="F255" s="240"/>
      <c r="G255" s="240"/>
      <c r="H255" s="221"/>
      <c r="I255" s="221"/>
      <c r="J255" s="221"/>
      <c r="K255" s="221"/>
      <c r="L255" s="221"/>
      <c r="M255" s="221"/>
      <c r="N255" s="220"/>
      <c r="O255" s="220"/>
      <c r="P255" s="220"/>
      <c r="Q255" s="220"/>
      <c r="R255" s="221"/>
      <c r="S255" s="221"/>
      <c r="T255" s="221"/>
      <c r="U255" s="221"/>
      <c r="V255" s="221"/>
      <c r="W255" s="221"/>
      <c r="X255" s="221"/>
      <c r="Y255" s="221"/>
      <c r="Z255" s="210"/>
      <c r="AA255" s="210"/>
      <c r="AB255" s="210"/>
      <c r="AC255" s="210"/>
      <c r="AD255" s="210"/>
      <c r="AE255" s="210"/>
      <c r="AF255" s="210"/>
      <c r="AG255" s="210" t="s">
        <v>277</v>
      </c>
      <c r="AH255" s="210"/>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x14ac:dyDescent="0.2">
      <c r="A256" s="3"/>
      <c r="B256" s="4"/>
      <c r="C256" s="258"/>
      <c r="D256" s="6"/>
      <c r="E256" s="3"/>
      <c r="F256" s="3"/>
      <c r="G256" s="3"/>
      <c r="H256" s="3"/>
      <c r="I256" s="3"/>
      <c r="J256" s="3"/>
      <c r="K256" s="3"/>
      <c r="L256" s="3"/>
      <c r="M256" s="3"/>
      <c r="N256" s="3"/>
      <c r="O256" s="3"/>
      <c r="P256" s="3"/>
      <c r="Q256" s="3"/>
      <c r="R256" s="3"/>
      <c r="S256" s="3"/>
      <c r="T256" s="3"/>
      <c r="U256" s="3"/>
      <c r="V256" s="3"/>
      <c r="W256" s="3"/>
      <c r="X256" s="3"/>
      <c r="Y256" s="3"/>
      <c r="AE256">
        <v>12</v>
      </c>
      <c r="AF256">
        <v>21</v>
      </c>
      <c r="AG256" t="s">
        <v>251</v>
      </c>
    </row>
    <row r="257" spans="1:33" x14ac:dyDescent="0.2">
      <c r="A257" s="213"/>
      <c r="B257" s="214" t="s">
        <v>29</v>
      </c>
      <c r="C257" s="259"/>
      <c r="D257" s="215"/>
      <c r="E257" s="216"/>
      <c r="F257" s="216"/>
      <c r="G257" s="232">
        <f>G8+G12+G174+G190+G197+G202+G210+G223+G227+G230+G233+G240</f>
        <v>0</v>
      </c>
      <c r="H257" s="3"/>
      <c r="I257" s="3"/>
      <c r="J257" s="3"/>
      <c r="K257" s="3"/>
      <c r="L257" s="3"/>
      <c r="M257" s="3"/>
      <c r="N257" s="3"/>
      <c r="O257" s="3"/>
      <c r="P257" s="3"/>
      <c r="Q257" s="3"/>
      <c r="R257" s="3"/>
      <c r="S257" s="3"/>
      <c r="T257" s="3"/>
      <c r="U257" s="3"/>
      <c r="V257" s="3"/>
      <c r="W257" s="3"/>
      <c r="X257" s="3"/>
      <c r="Y257" s="3"/>
      <c r="AE257">
        <f>SUMIF(L7:L255,AE256,G7:G255)</f>
        <v>0</v>
      </c>
      <c r="AF257">
        <f>SUMIF(L7:L255,AF256,G7:G255)</f>
        <v>0</v>
      </c>
      <c r="AG257" t="s">
        <v>584</v>
      </c>
    </row>
    <row r="258" spans="1:33" x14ac:dyDescent="0.2">
      <c r="C258" s="260"/>
      <c r="D258" s="10"/>
      <c r="AG258" t="s">
        <v>585</v>
      </c>
    </row>
    <row r="259" spans="1:33" x14ac:dyDescent="0.2">
      <c r="D259" s="10"/>
    </row>
    <row r="260" spans="1:33" x14ac:dyDescent="0.2">
      <c r="D260" s="10"/>
    </row>
    <row r="261" spans="1:33" x14ac:dyDescent="0.2">
      <c r="D261" s="10"/>
    </row>
    <row r="262" spans="1:33" x14ac:dyDescent="0.2">
      <c r="D262" s="10"/>
    </row>
    <row r="263" spans="1:33" x14ac:dyDescent="0.2">
      <c r="D263" s="10"/>
    </row>
    <row r="264" spans="1:33" x14ac:dyDescent="0.2">
      <c r="D264" s="10"/>
    </row>
    <row r="265" spans="1:33" x14ac:dyDescent="0.2">
      <c r="D265" s="10"/>
    </row>
    <row r="266" spans="1:33" x14ac:dyDescent="0.2">
      <c r="D266" s="10"/>
    </row>
    <row r="267" spans="1:33" x14ac:dyDescent="0.2">
      <c r="D267" s="10"/>
    </row>
    <row r="268" spans="1:33" x14ac:dyDescent="0.2">
      <c r="D268" s="10"/>
    </row>
    <row r="269" spans="1:33" x14ac:dyDescent="0.2">
      <c r="D269" s="10"/>
    </row>
    <row r="270" spans="1:33" x14ac:dyDescent="0.2">
      <c r="D270" s="10"/>
    </row>
    <row r="271" spans="1:33" x14ac:dyDescent="0.2">
      <c r="D271" s="10"/>
    </row>
    <row r="272" spans="1:33"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Aiah1X/SRkRzQTEeMFCN7EP4aDrf7vvIt7qJk6gYVLthW7tFWzGurPs4Rmi5rvEW6ZQSPfUE6F++eqoyemNMkg==" saltValue="iAcsfgl2DgBKqqdrPLuTRA==" spinCount="100000" sheet="1" formatRows="0"/>
  <mergeCells count="26">
    <mergeCell ref="C253:G253"/>
    <mergeCell ref="C255:G255"/>
    <mergeCell ref="C173:G173"/>
    <mergeCell ref="C242:G242"/>
    <mergeCell ref="C246:G246"/>
    <mergeCell ref="C249:G249"/>
    <mergeCell ref="C250:G250"/>
    <mergeCell ref="C252:G252"/>
    <mergeCell ref="C52:G52"/>
    <mergeCell ref="C55:G55"/>
    <mergeCell ref="C85:G85"/>
    <mergeCell ref="C96:G96"/>
    <mergeCell ref="C98:G98"/>
    <mergeCell ref="C147:G147"/>
    <mergeCell ref="C15:G15"/>
    <mergeCell ref="C18:G18"/>
    <mergeCell ref="C21:G21"/>
    <mergeCell ref="C24:G24"/>
    <mergeCell ref="C34:G34"/>
    <mergeCell ref="C40:G40"/>
    <mergeCell ref="A1:G1"/>
    <mergeCell ref="C2:G2"/>
    <mergeCell ref="C3:G3"/>
    <mergeCell ref="C4:G4"/>
    <mergeCell ref="C10:G10"/>
    <mergeCell ref="C14:G1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CBD66-9CEF-4E10-87E5-875F07D57894}">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47</v>
      </c>
      <c r="C3" s="199" t="s">
        <v>48</v>
      </c>
      <c r="D3" s="197"/>
      <c r="E3" s="197"/>
      <c r="F3" s="197"/>
      <c r="G3" s="198"/>
      <c r="AC3" s="174" t="s">
        <v>240</v>
      </c>
      <c r="AG3" t="s">
        <v>241</v>
      </c>
    </row>
    <row r="4" spans="1:60" ht="24.95" customHeight="1" x14ac:dyDescent="0.2">
      <c r="A4" s="200" t="s">
        <v>9</v>
      </c>
      <c r="B4" s="201" t="s">
        <v>51</v>
      </c>
      <c r="C4" s="202" t="s">
        <v>52</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138</v>
      </c>
      <c r="C8" s="251" t="s">
        <v>139</v>
      </c>
      <c r="D8" s="228"/>
      <c r="E8" s="229"/>
      <c r="F8" s="230"/>
      <c r="G8" s="230">
        <f>SUMIF(AG9:AG37,"&lt;&gt;NOR",G9:G37)</f>
        <v>0</v>
      </c>
      <c r="H8" s="230"/>
      <c r="I8" s="230">
        <f>SUM(I9:I37)</f>
        <v>0</v>
      </c>
      <c r="J8" s="230"/>
      <c r="K8" s="230">
        <f>SUM(K9:K37)</f>
        <v>0</v>
      </c>
      <c r="L8" s="230"/>
      <c r="M8" s="230">
        <f>SUM(M9:M37)</f>
        <v>0</v>
      </c>
      <c r="N8" s="229"/>
      <c r="O8" s="229">
        <f>SUM(O9:O37)</f>
        <v>0</v>
      </c>
      <c r="P8" s="229"/>
      <c r="Q8" s="229">
        <f>SUM(Q9:Q37)</f>
        <v>0</v>
      </c>
      <c r="R8" s="230"/>
      <c r="S8" s="230"/>
      <c r="T8" s="231"/>
      <c r="U8" s="225"/>
      <c r="V8" s="225">
        <f>SUM(V9:V37)</f>
        <v>15.399999999999999</v>
      </c>
      <c r="W8" s="225"/>
      <c r="X8" s="225"/>
      <c r="Y8" s="225"/>
      <c r="AG8" t="s">
        <v>266</v>
      </c>
    </row>
    <row r="9" spans="1:60" ht="22.5" outlineLevel="1" x14ac:dyDescent="0.2">
      <c r="A9" s="233">
        <v>1</v>
      </c>
      <c r="B9" s="234" t="s">
        <v>586</v>
      </c>
      <c r="C9" s="252" t="s">
        <v>587</v>
      </c>
      <c r="D9" s="235" t="s">
        <v>282</v>
      </c>
      <c r="E9" s="236">
        <v>11.01465</v>
      </c>
      <c r="F9" s="237"/>
      <c r="G9" s="238">
        <f>ROUND(E9*F9,2)</f>
        <v>0</v>
      </c>
      <c r="H9" s="237"/>
      <c r="I9" s="238">
        <f>ROUND(E9*H9,2)</f>
        <v>0</v>
      </c>
      <c r="J9" s="237"/>
      <c r="K9" s="238">
        <f>ROUND(E9*J9,2)</f>
        <v>0</v>
      </c>
      <c r="L9" s="238">
        <v>21</v>
      </c>
      <c r="M9" s="238">
        <f>G9*(1+L9/100)</f>
        <v>0</v>
      </c>
      <c r="N9" s="236">
        <v>0</v>
      </c>
      <c r="O9" s="236">
        <f>ROUND(E9*N9,2)</f>
        <v>0</v>
      </c>
      <c r="P9" s="236">
        <v>0</v>
      </c>
      <c r="Q9" s="236">
        <f>ROUND(E9*P9,2)</f>
        <v>0</v>
      </c>
      <c r="R9" s="238" t="s">
        <v>588</v>
      </c>
      <c r="S9" s="238" t="s">
        <v>271</v>
      </c>
      <c r="T9" s="239" t="s">
        <v>272</v>
      </c>
      <c r="U9" s="221">
        <v>0.08</v>
      </c>
      <c r="V9" s="221">
        <f>ROUND(E9*U9,2)</f>
        <v>0.88</v>
      </c>
      <c r="W9" s="221"/>
      <c r="X9" s="221" t="s">
        <v>273</v>
      </c>
      <c r="Y9" s="221" t="s">
        <v>274</v>
      </c>
      <c r="Z9" s="210"/>
      <c r="AA9" s="210"/>
      <c r="AB9" s="210"/>
      <c r="AC9" s="210"/>
      <c r="AD9" s="210"/>
      <c r="AE9" s="210"/>
      <c r="AF9" s="210"/>
      <c r="AG9" s="210" t="s">
        <v>275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3" t="s">
        <v>589</v>
      </c>
      <c r="D10" s="240"/>
      <c r="E10" s="240"/>
      <c r="F10" s="240"/>
      <c r="G10" s="240"/>
      <c r="H10" s="221"/>
      <c r="I10" s="221"/>
      <c r="J10" s="221"/>
      <c r="K10" s="221"/>
      <c r="L10" s="221"/>
      <c r="M10" s="221"/>
      <c r="N10" s="220"/>
      <c r="O10" s="220"/>
      <c r="P10" s="220"/>
      <c r="Q10" s="220"/>
      <c r="R10" s="221"/>
      <c r="S10" s="221"/>
      <c r="T10" s="221"/>
      <c r="U10" s="221"/>
      <c r="V10" s="221"/>
      <c r="W10" s="221"/>
      <c r="X10" s="221"/>
      <c r="Y10" s="221"/>
      <c r="Z10" s="210"/>
      <c r="AA10" s="210"/>
      <c r="AB10" s="210"/>
      <c r="AC10" s="210"/>
      <c r="AD10" s="210"/>
      <c r="AE10" s="210"/>
      <c r="AF10" s="210"/>
      <c r="AG10" s="210" t="s">
        <v>277</v>
      </c>
      <c r="AH10" s="210"/>
      <c r="AI10" s="210"/>
      <c r="AJ10" s="210"/>
      <c r="AK10" s="210"/>
      <c r="AL10" s="210"/>
      <c r="AM10" s="210"/>
      <c r="AN10" s="210"/>
      <c r="AO10" s="210"/>
      <c r="AP10" s="210"/>
      <c r="AQ10" s="210"/>
      <c r="AR10" s="210"/>
      <c r="AS10" s="210"/>
      <c r="AT10" s="210"/>
      <c r="AU10" s="210"/>
      <c r="AV10" s="210"/>
      <c r="AW10" s="210"/>
      <c r="AX10" s="210"/>
      <c r="AY10" s="210"/>
      <c r="AZ10" s="210"/>
      <c r="BA10" s="248" t="str">
        <f>C10</f>
        <v>nezapažené pro spodní stavbu železnic, s přemístěním výkopku v příčných profilech do 15 m nebo s naložením na dopravní prostředek,</v>
      </c>
      <c r="BB10" s="210"/>
      <c r="BC10" s="210"/>
      <c r="BD10" s="210"/>
      <c r="BE10" s="210"/>
      <c r="BF10" s="210"/>
      <c r="BG10" s="210"/>
      <c r="BH10" s="210"/>
    </row>
    <row r="11" spans="1:60" outlineLevel="2" x14ac:dyDescent="0.2">
      <c r="A11" s="217"/>
      <c r="B11" s="218"/>
      <c r="C11" s="256" t="s">
        <v>590</v>
      </c>
      <c r="D11" s="223"/>
      <c r="E11" s="224">
        <v>11.01465</v>
      </c>
      <c r="F11" s="221"/>
      <c r="G11" s="221"/>
      <c r="H11" s="221"/>
      <c r="I11" s="221"/>
      <c r="J11" s="221"/>
      <c r="K11" s="221"/>
      <c r="L11" s="221"/>
      <c r="M11" s="221"/>
      <c r="N11" s="220"/>
      <c r="O11" s="220"/>
      <c r="P11" s="220"/>
      <c r="Q11" s="220"/>
      <c r="R11" s="221"/>
      <c r="S11" s="221"/>
      <c r="T11" s="221"/>
      <c r="U11" s="221"/>
      <c r="V11" s="221"/>
      <c r="W11" s="221"/>
      <c r="X11" s="221"/>
      <c r="Y11" s="221"/>
      <c r="Z11" s="210"/>
      <c r="AA11" s="210"/>
      <c r="AB11" s="210"/>
      <c r="AC11" s="210"/>
      <c r="AD11" s="210"/>
      <c r="AE11" s="210"/>
      <c r="AF11" s="210"/>
      <c r="AG11" s="210" t="s">
        <v>288</v>
      </c>
      <c r="AH11" s="210">
        <v>5</v>
      </c>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33">
        <v>2</v>
      </c>
      <c r="B12" s="234" t="s">
        <v>591</v>
      </c>
      <c r="C12" s="252" t="s">
        <v>592</v>
      </c>
      <c r="D12" s="235" t="s">
        <v>282</v>
      </c>
      <c r="E12" s="236">
        <v>11.01465</v>
      </c>
      <c r="F12" s="237"/>
      <c r="G12" s="238">
        <f>ROUND(E12*F12,2)</f>
        <v>0</v>
      </c>
      <c r="H12" s="237"/>
      <c r="I12" s="238">
        <f>ROUND(E12*H12,2)</f>
        <v>0</v>
      </c>
      <c r="J12" s="237"/>
      <c r="K12" s="238">
        <f>ROUND(E12*J12,2)</f>
        <v>0</v>
      </c>
      <c r="L12" s="238">
        <v>21</v>
      </c>
      <c r="M12" s="238">
        <f>G12*(1+L12/100)</f>
        <v>0</v>
      </c>
      <c r="N12" s="236">
        <v>0</v>
      </c>
      <c r="O12" s="236">
        <f>ROUND(E12*N12,2)</f>
        <v>0</v>
      </c>
      <c r="P12" s="236">
        <v>0</v>
      </c>
      <c r="Q12" s="236">
        <f>ROUND(E12*P12,2)</f>
        <v>0</v>
      </c>
      <c r="R12" s="238" t="s">
        <v>588</v>
      </c>
      <c r="S12" s="238" t="s">
        <v>271</v>
      </c>
      <c r="T12" s="239" t="s">
        <v>272</v>
      </c>
      <c r="U12" s="221">
        <v>0.36499999999999999</v>
      </c>
      <c r="V12" s="221">
        <f>ROUND(E12*U12,2)</f>
        <v>4.0199999999999996</v>
      </c>
      <c r="W12" s="221"/>
      <c r="X12" s="221" t="s">
        <v>273</v>
      </c>
      <c r="Y12" s="221" t="s">
        <v>274</v>
      </c>
      <c r="Z12" s="210"/>
      <c r="AA12" s="210"/>
      <c r="AB12" s="210"/>
      <c r="AC12" s="210"/>
      <c r="AD12" s="210"/>
      <c r="AE12" s="210"/>
      <c r="AF12" s="210"/>
      <c r="AG12" s="210" t="s">
        <v>275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ht="22.5" outlineLevel="2" x14ac:dyDescent="0.2">
      <c r="A13" s="217"/>
      <c r="B13" s="218"/>
      <c r="C13" s="253" t="s">
        <v>593</v>
      </c>
      <c r="D13" s="240"/>
      <c r="E13" s="240"/>
      <c r="F13" s="240"/>
      <c r="G13" s="240"/>
      <c r="H13" s="221"/>
      <c r="I13" s="221"/>
      <c r="J13" s="221"/>
      <c r="K13" s="221"/>
      <c r="L13" s="221"/>
      <c r="M13" s="221"/>
      <c r="N13" s="220"/>
      <c r="O13" s="220"/>
      <c r="P13" s="220"/>
      <c r="Q13" s="220"/>
      <c r="R13" s="221"/>
      <c r="S13" s="221"/>
      <c r="T13" s="221"/>
      <c r="U13" s="221"/>
      <c r="V13" s="221"/>
      <c r="W13" s="221"/>
      <c r="X13" s="221"/>
      <c r="Y13" s="221"/>
      <c r="Z13" s="210"/>
      <c r="AA13" s="210"/>
      <c r="AB13" s="210"/>
      <c r="AC13" s="210"/>
      <c r="AD13" s="210"/>
      <c r="AE13" s="210"/>
      <c r="AF13" s="210"/>
      <c r="AG13" s="210" t="s">
        <v>277</v>
      </c>
      <c r="AH13" s="210"/>
      <c r="AI13" s="210"/>
      <c r="AJ13" s="210"/>
      <c r="AK13" s="210"/>
      <c r="AL13" s="210"/>
      <c r="AM13" s="210"/>
      <c r="AN13" s="210"/>
      <c r="AO13" s="210"/>
      <c r="AP13" s="210"/>
      <c r="AQ13" s="210"/>
      <c r="AR13" s="210"/>
      <c r="AS13" s="210"/>
      <c r="AT13" s="210"/>
      <c r="AU13" s="210"/>
      <c r="AV13" s="210"/>
      <c r="AW13" s="210"/>
      <c r="AX13" s="210"/>
      <c r="AY13" s="210"/>
      <c r="AZ13" s="210"/>
      <c r="BA13" s="248" t="str">
        <f>C13</f>
        <v>zapažených i nezapažených s urovnáním dna do předepsaného profilu a spádu, s přehozením výkopku na přilehlém terénu na vzdálenost do 3 m od podélné osy rýhy nebo s naložením výkopku na dopravní prostředek.</v>
      </c>
      <c r="BB13" s="210"/>
      <c r="BC13" s="210"/>
      <c r="BD13" s="210"/>
      <c r="BE13" s="210"/>
      <c r="BF13" s="210"/>
      <c r="BG13" s="210"/>
      <c r="BH13" s="210"/>
    </row>
    <row r="14" spans="1:60" outlineLevel="2" x14ac:dyDescent="0.2">
      <c r="A14" s="217"/>
      <c r="B14" s="218"/>
      <c r="C14" s="256" t="s">
        <v>594</v>
      </c>
      <c r="D14" s="223"/>
      <c r="E14" s="224">
        <v>2.5527000000000002</v>
      </c>
      <c r="F14" s="221"/>
      <c r="G14" s="221"/>
      <c r="H14" s="221"/>
      <c r="I14" s="221"/>
      <c r="J14" s="221"/>
      <c r="K14" s="221"/>
      <c r="L14" s="221"/>
      <c r="M14" s="221"/>
      <c r="N14" s="220"/>
      <c r="O14" s="220"/>
      <c r="P14" s="220"/>
      <c r="Q14" s="220"/>
      <c r="R14" s="221"/>
      <c r="S14" s="221"/>
      <c r="T14" s="221"/>
      <c r="U14" s="221"/>
      <c r="V14" s="221"/>
      <c r="W14" s="221"/>
      <c r="X14" s="221"/>
      <c r="Y14" s="221"/>
      <c r="Z14" s="210"/>
      <c r="AA14" s="210"/>
      <c r="AB14" s="210"/>
      <c r="AC14" s="210"/>
      <c r="AD14" s="210"/>
      <c r="AE14" s="210"/>
      <c r="AF14" s="210"/>
      <c r="AG14" s="210" t="s">
        <v>288</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6" t="s">
        <v>595</v>
      </c>
      <c r="D15" s="223"/>
      <c r="E15" s="224">
        <v>1.1049</v>
      </c>
      <c r="F15" s="221"/>
      <c r="G15" s="221"/>
      <c r="H15" s="221"/>
      <c r="I15" s="221"/>
      <c r="J15" s="221"/>
      <c r="K15" s="221"/>
      <c r="L15" s="221"/>
      <c r="M15" s="221"/>
      <c r="N15" s="220"/>
      <c r="O15" s="220"/>
      <c r="P15" s="220"/>
      <c r="Q15" s="220"/>
      <c r="R15" s="221"/>
      <c r="S15" s="221"/>
      <c r="T15" s="221"/>
      <c r="U15" s="221"/>
      <c r="V15" s="221"/>
      <c r="W15" s="221"/>
      <c r="X15" s="221"/>
      <c r="Y15" s="221"/>
      <c r="Z15" s="210"/>
      <c r="AA15" s="210"/>
      <c r="AB15" s="210"/>
      <c r="AC15" s="210"/>
      <c r="AD15" s="210"/>
      <c r="AE15" s="210"/>
      <c r="AF15" s="210"/>
      <c r="AG15" s="210" t="s">
        <v>288</v>
      </c>
      <c r="AH15" s="210">
        <v>0</v>
      </c>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6" t="s">
        <v>596</v>
      </c>
      <c r="D16" s="223"/>
      <c r="E16" s="224">
        <v>2.6669999999999998</v>
      </c>
      <c r="F16" s="221"/>
      <c r="G16" s="221"/>
      <c r="H16" s="221"/>
      <c r="I16" s="221"/>
      <c r="J16" s="221"/>
      <c r="K16" s="221"/>
      <c r="L16" s="221"/>
      <c r="M16" s="221"/>
      <c r="N16" s="220"/>
      <c r="O16" s="220"/>
      <c r="P16" s="220"/>
      <c r="Q16" s="220"/>
      <c r="R16" s="221"/>
      <c r="S16" s="221"/>
      <c r="T16" s="221"/>
      <c r="U16" s="221"/>
      <c r="V16" s="221"/>
      <c r="W16" s="221"/>
      <c r="X16" s="221"/>
      <c r="Y16" s="221"/>
      <c r="Z16" s="210"/>
      <c r="AA16" s="210"/>
      <c r="AB16" s="210"/>
      <c r="AC16" s="210"/>
      <c r="AD16" s="210"/>
      <c r="AE16" s="210"/>
      <c r="AF16" s="210"/>
      <c r="AG16" s="210" t="s">
        <v>288</v>
      </c>
      <c r="AH16" s="210">
        <v>0</v>
      </c>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3" x14ac:dyDescent="0.2">
      <c r="A17" s="217"/>
      <c r="B17" s="218"/>
      <c r="C17" s="256" t="s">
        <v>597</v>
      </c>
      <c r="D17" s="223"/>
      <c r="E17" s="224">
        <v>0.81915000000000004</v>
      </c>
      <c r="F17" s="221"/>
      <c r="G17" s="221"/>
      <c r="H17" s="221"/>
      <c r="I17" s="221"/>
      <c r="J17" s="221"/>
      <c r="K17" s="221"/>
      <c r="L17" s="221"/>
      <c r="M17" s="221"/>
      <c r="N17" s="220"/>
      <c r="O17" s="220"/>
      <c r="P17" s="220"/>
      <c r="Q17" s="220"/>
      <c r="R17" s="221"/>
      <c r="S17" s="221"/>
      <c r="T17" s="221"/>
      <c r="U17" s="221"/>
      <c r="V17" s="221"/>
      <c r="W17" s="221"/>
      <c r="X17" s="221"/>
      <c r="Y17" s="221"/>
      <c r="Z17" s="210"/>
      <c r="AA17" s="210"/>
      <c r="AB17" s="210"/>
      <c r="AC17" s="210"/>
      <c r="AD17" s="210"/>
      <c r="AE17" s="210"/>
      <c r="AF17" s="210"/>
      <c r="AG17" s="210" t="s">
        <v>288</v>
      </c>
      <c r="AH17" s="210">
        <v>0</v>
      </c>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3" x14ac:dyDescent="0.2">
      <c r="A18" s="217"/>
      <c r="B18" s="218"/>
      <c r="C18" s="256" t="s">
        <v>597</v>
      </c>
      <c r="D18" s="223"/>
      <c r="E18" s="224">
        <v>0.81915000000000004</v>
      </c>
      <c r="F18" s="221"/>
      <c r="G18" s="221"/>
      <c r="H18" s="221"/>
      <c r="I18" s="221"/>
      <c r="J18" s="221"/>
      <c r="K18" s="221"/>
      <c r="L18" s="221"/>
      <c r="M18" s="221"/>
      <c r="N18" s="220"/>
      <c r="O18" s="220"/>
      <c r="P18" s="220"/>
      <c r="Q18" s="220"/>
      <c r="R18" s="221"/>
      <c r="S18" s="221"/>
      <c r="T18" s="221"/>
      <c r="U18" s="221"/>
      <c r="V18" s="221"/>
      <c r="W18" s="221"/>
      <c r="X18" s="221"/>
      <c r="Y18" s="221"/>
      <c r="Z18" s="210"/>
      <c r="AA18" s="210"/>
      <c r="AB18" s="210"/>
      <c r="AC18" s="210"/>
      <c r="AD18" s="210"/>
      <c r="AE18" s="210"/>
      <c r="AF18" s="210"/>
      <c r="AG18" s="210" t="s">
        <v>288</v>
      </c>
      <c r="AH18" s="210">
        <v>0</v>
      </c>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3" x14ac:dyDescent="0.2">
      <c r="A19" s="217"/>
      <c r="B19" s="218"/>
      <c r="C19" s="256" t="s">
        <v>598</v>
      </c>
      <c r="D19" s="223"/>
      <c r="E19" s="224">
        <v>0.39419999999999999</v>
      </c>
      <c r="F19" s="221"/>
      <c r="G19" s="221"/>
      <c r="H19" s="221"/>
      <c r="I19" s="221"/>
      <c r="J19" s="221"/>
      <c r="K19" s="221"/>
      <c r="L19" s="221"/>
      <c r="M19" s="221"/>
      <c r="N19" s="220"/>
      <c r="O19" s="220"/>
      <c r="P19" s="220"/>
      <c r="Q19" s="220"/>
      <c r="R19" s="221"/>
      <c r="S19" s="221"/>
      <c r="T19" s="221"/>
      <c r="U19" s="221"/>
      <c r="V19" s="221"/>
      <c r="W19" s="221"/>
      <c r="X19" s="221"/>
      <c r="Y19" s="221"/>
      <c r="Z19" s="210"/>
      <c r="AA19" s="210"/>
      <c r="AB19" s="210"/>
      <c r="AC19" s="210"/>
      <c r="AD19" s="210"/>
      <c r="AE19" s="210"/>
      <c r="AF19" s="210"/>
      <c r="AG19" s="210" t="s">
        <v>288</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6" t="s">
        <v>599</v>
      </c>
      <c r="D20" s="223"/>
      <c r="E20" s="224">
        <v>0.68579999999999997</v>
      </c>
      <c r="F20" s="221"/>
      <c r="G20" s="221"/>
      <c r="H20" s="221"/>
      <c r="I20" s="221"/>
      <c r="J20" s="221"/>
      <c r="K20" s="221"/>
      <c r="L20" s="221"/>
      <c r="M20" s="221"/>
      <c r="N20" s="220"/>
      <c r="O20" s="220"/>
      <c r="P20" s="220"/>
      <c r="Q20" s="220"/>
      <c r="R20" s="221"/>
      <c r="S20" s="221"/>
      <c r="T20" s="221"/>
      <c r="U20" s="221"/>
      <c r="V20" s="221"/>
      <c r="W20" s="221"/>
      <c r="X20" s="221"/>
      <c r="Y20" s="221"/>
      <c r="Z20" s="210"/>
      <c r="AA20" s="210"/>
      <c r="AB20" s="210"/>
      <c r="AC20" s="210"/>
      <c r="AD20" s="210"/>
      <c r="AE20" s="210"/>
      <c r="AF20" s="210"/>
      <c r="AG20" s="210" t="s">
        <v>288</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3" x14ac:dyDescent="0.2">
      <c r="A21" s="217"/>
      <c r="B21" s="218"/>
      <c r="C21" s="256" t="s">
        <v>600</v>
      </c>
      <c r="D21" s="223"/>
      <c r="E21" s="224">
        <v>1.04775</v>
      </c>
      <c r="F21" s="221"/>
      <c r="G21" s="221"/>
      <c r="H21" s="221"/>
      <c r="I21" s="221"/>
      <c r="J21" s="221"/>
      <c r="K21" s="221"/>
      <c r="L21" s="221"/>
      <c r="M21" s="221"/>
      <c r="N21" s="220"/>
      <c r="O21" s="220"/>
      <c r="P21" s="220"/>
      <c r="Q21" s="220"/>
      <c r="R21" s="221"/>
      <c r="S21" s="221"/>
      <c r="T21" s="221"/>
      <c r="U21" s="221"/>
      <c r="V21" s="221"/>
      <c r="W21" s="221"/>
      <c r="X21" s="221"/>
      <c r="Y21" s="221"/>
      <c r="Z21" s="210"/>
      <c r="AA21" s="210"/>
      <c r="AB21" s="210"/>
      <c r="AC21" s="210"/>
      <c r="AD21" s="210"/>
      <c r="AE21" s="210"/>
      <c r="AF21" s="210"/>
      <c r="AG21" s="210" t="s">
        <v>288</v>
      </c>
      <c r="AH21" s="210">
        <v>0</v>
      </c>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3" x14ac:dyDescent="0.2">
      <c r="A22" s="217"/>
      <c r="B22" s="218"/>
      <c r="C22" s="256" t="s">
        <v>601</v>
      </c>
      <c r="D22" s="223"/>
      <c r="E22" s="224">
        <v>0.92400000000000004</v>
      </c>
      <c r="F22" s="221"/>
      <c r="G22" s="221"/>
      <c r="H22" s="221"/>
      <c r="I22" s="221"/>
      <c r="J22" s="221"/>
      <c r="K22" s="221"/>
      <c r="L22" s="221"/>
      <c r="M22" s="221"/>
      <c r="N22" s="220"/>
      <c r="O22" s="220"/>
      <c r="P22" s="220"/>
      <c r="Q22" s="220"/>
      <c r="R22" s="221"/>
      <c r="S22" s="221"/>
      <c r="T22" s="221"/>
      <c r="U22" s="221"/>
      <c r="V22" s="221"/>
      <c r="W22" s="221"/>
      <c r="X22" s="221"/>
      <c r="Y22" s="221"/>
      <c r="Z22" s="210"/>
      <c r="AA22" s="210"/>
      <c r="AB22" s="210"/>
      <c r="AC22" s="210"/>
      <c r="AD22" s="210"/>
      <c r="AE22" s="210"/>
      <c r="AF22" s="210"/>
      <c r="AG22" s="210" t="s">
        <v>288</v>
      </c>
      <c r="AH22" s="210">
        <v>0</v>
      </c>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33">
        <v>3</v>
      </c>
      <c r="B23" s="234" t="s">
        <v>602</v>
      </c>
      <c r="C23" s="252" t="s">
        <v>603</v>
      </c>
      <c r="D23" s="235" t="s">
        <v>282</v>
      </c>
      <c r="E23" s="236">
        <v>0.9</v>
      </c>
      <c r="F23" s="237"/>
      <c r="G23" s="238">
        <f>ROUND(E23*F23,2)</f>
        <v>0</v>
      </c>
      <c r="H23" s="237"/>
      <c r="I23" s="238">
        <f>ROUND(E23*H23,2)</f>
        <v>0</v>
      </c>
      <c r="J23" s="237"/>
      <c r="K23" s="238">
        <f>ROUND(E23*J23,2)</f>
        <v>0</v>
      </c>
      <c r="L23" s="238">
        <v>21</v>
      </c>
      <c r="M23" s="238">
        <f>G23*(1+L23/100)</f>
        <v>0</v>
      </c>
      <c r="N23" s="236">
        <v>0</v>
      </c>
      <c r="O23" s="236">
        <f>ROUND(E23*N23,2)</f>
        <v>0</v>
      </c>
      <c r="P23" s="236">
        <v>0</v>
      </c>
      <c r="Q23" s="236">
        <f>ROUND(E23*P23,2)</f>
        <v>0</v>
      </c>
      <c r="R23" s="238" t="s">
        <v>588</v>
      </c>
      <c r="S23" s="238" t="s">
        <v>271</v>
      </c>
      <c r="T23" s="239" t="s">
        <v>272</v>
      </c>
      <c r="U23" s="221">
        <v>6.298</v>
      </c>
      <c r="V23" s="221">
        <f>ROUND(E23*U23,2)</f>
        <v>5.67</v>
      </c>
      <c r="W23" s="221"/>
      <c r="X23" s="221" t="s">
        <v>273</v>
      </c>
      <c r="Y23" s="221" t="s">
        <v>274</v>
      </c>
      <c r="Z23" s="210"/>
      <c r="AA23" s="210"/>
      <c r="AB23" s="210"/>
      <c r="AC23" s="210"/>
      <c r="AD23" s="210"/>
      <c r="AE23" s="210"/>
      <c r="AF23" s="210"/>
      <c r="AG23" s="210" t="s">
        <v>275</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2" x14ac:dyDescent="0.2">
      <c r="A24" s="217"/>
      <c r="B24" s="218"/>
      <c r="C24" s="253" t="s">
        <v>604</v>
      </c>
      <c r="D24" s="240"/>
      <c r="E24" s="240"/>
      <c r="F24" s="240"/>
      <c r="G24" s="240"/>
      <c r="H24" s="221"/>
      <c r="I24" s="221"/>
      <c r="J24" s="221"/>
      <c r="K24" s="221"/>
      <c r="L24" s="221"/>
      <c r="M24" s="221"/>
      <c r="N24" s="220"/>
      <c r="O24" s="220"/>
      <c r="P24" s="220"/>
      <c r="Q24" s="220"/>
      <c r="R24" s="221"/>
      <c r="S24" s="221"/>
      <c r="T24" s="221"/>
      <c r="U24" s="221"/>
      <c r="V24" s="221"/>
      <c r="W24" s="221"/>
      <c r="X24" s="221"/>
      <c r="Y24" s="221"/>
      <c r="Z24" s="210"/>
      <c r="AA24" s="210"/>
      <c r="AB24" s="210"/>
      <c r="AC24" s="210"/>
      <c r="AD24" s="210"/>
      <c r="AE24" s="210"/>
      <c r="AF24" s="210"/>
      <c r="AG24" s="210" t="s">
        <v>277</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2" x14ac:dyDescent="0.2">
      <c r="A25" s="217"/>
      <c r="B25" s="218"/>
      <c r="C25" s="256" t="s">
        <v>605</v>
      </c>
      <c r="D25" s="223"/>
      <c r="E25" s="224">
        <v>0.9</v>
      </c>
      <c r="F25" s="221"/>
      <c r="G25" s="221"/>
      <c r="H25" s="221"/>
      <c r="I25" s="221"/>
      <c r="J25" s="221"/>
      <c r="K25" s="221"/>
      <c r="L25" s="221"/>
      <c r="M25" s="221"/>
      <c r="N25" s="220"/>
      <c r="O25" s="220"/>
      <c r="P25" s="220"/>
      <c r="Q25" s="220"/>
      <c r="R25" s="221"/>
      <c r="S25" s="221"/>
      <c r="T25" s="221"/>
      <c r="U25" s="221"/>
      <c r="V25" s="221"/>
      <c r="W25" s="221"/>
      <c r="X25" s="221"/>
      <c r="Y25" s="221"/>
      <c r="Z25" s="210"/>
      <c r="AA25" s="210"/>
      <c r="AB25" s="210"/>
      <c r="AC25" s="210"/>
      <c r="AD25" s="210"/>
      <c r="AE25" s="210"/>
      <c r="AF25" s="210"/>
      <c r="AG25" s="210" t="s">
        <v>288</v>
      </c>
      <c r="AH25" s="210">
        <v>0</v>
      </c>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33">
        <v>4</v>
      </c>
      <c r="B26" s="234" t="s">
        <v>606</v>
      </c>
      <c r="C26" s="252" t="s">
        <v>607</v>
      </c>
      <c r="D26" s="235" t="s">
        <v>282</v>
      </c>
      <c r="E26" s="236">
        <v>22.029250000000001</v>
      </c>
      <c r="F26" s="237"/>
      <c r="G26" s="238">
        <f>ROUND(E26*F26,2)</f>
        <v>0</v>
      </c>
      <c r="H26" s="237"/>
      <c r="I26" s="238">
        <f>ROUND(E26*H26,2)</f>
        <v>0</v>
      </c>
      <c r="J26" s="237"/>
      <c r="K26" s="238">
        <f>ROUND(E26*J26,2)</f>
        <v>0</v>
      </c>
      <c r="L26" s="238">
        <v>21</v>
      </c>
      <c r="M26" s="238">
        <f>G26*(1+L26/100)</f>
        <v>0</v>
      </c>
      <c r="N26" s="236">
        <v>0</v>
      </c>
      <c r="O26" s="236">
        <f>ROUND(E26*N26,2)</f>
        <v>0</v>
      </c>
      <c r="P26" s="236">
        <v>0</v>
      </c>
      <c r="Q26" s="236">
        <f>ROUND(E26*P26,2)</f>
        <v>0</v>
      </c>
      <c r="R26" s="238" t="s">
        <v>588</v>
      </c>
      <c r="S26" s="238" t="s">
        <v>271</v>
      </c>
      <c r="T26" s="239" t="s">
        <v>272</v>
      </c>
      <c r="U26" s="221">
        <v>7.3999999999999996E-2</v>
      </c>
      <c r="V26" s="221">
        <f>ROUND(E26*U26,2)</f>
        <v>1.63</v>
      </c>
      <c r="W26" s="221"/>
      <c r="X26" s="221" t="s">
        <v>273</v>
      </c>
      <c r="Y26" s="221" t="s">
        <v>274</v>
      </c>
      <c r="Z26" s="210"/>
      <c r="AA26" s="210"/>
      <c r="AB26" s="210"/>
      <c r="AC26" s="210"/>
      <c r="AD26" s="210"/>
      <c r="AE26" s="210"/>
      <c r="AF26" s="210"/>
      <c r="AG26" s="210" t="s">
        <v>275</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3" t="s">
        <v>608</v>
      </c>
      <c r="D27" s="240"/>
      <c r="E27" s="240"/>
      <c r="F27" s="240"/>
      <c r="G27" s="240"/>
      <c r="H27" s="221"/>
      <c r="I27" s="221"/>
      <c r="J27" s="221"/>
      <c r="K27" s="221"/>
      <c r="L27" s="221"/>
      <c r="M27" s="221"/>
      <c r="N27" s="220"/>
      <c r="O27" s="220"/>
      <c r="P27" s="220"/>
      <c r="Q27" s="220"/>
      <c r="R27" s="221"/>
      <c r="S27" s="221"/>
      <c r="T27" s="221"/>
      <c r="U27" s="221"/>
      <c r="V27" s="221"/>
      <c r="W27" s="221"/>
      <c r="X27" s="221"/>
      <c r="Y27" s="221"/>
      <c r="Z27" s="210"/>
      <c r="AA27" s="210"/>
      <c r="AB27" s="210"/>
      <c r="AC27" s="210"/>
      <c r="AD27" s="210"/>
      <c r="AE27" s="210"/>
      <c r="AF27" s="210"/>
      <c r="AG27" s="210" t="s">
        <v>277</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2" x14ac:dyDescent="0.2">
      <c r="A28" s="217"/>
      <c r="B28" s="218"/>
      <c r="C28" s="256" t="s">
        <v>590</v>
      </c>
      <c r="D28" s="223"/>
      <c r="E28" s="224">
        <v>11.01465</v>
      </c>
      <c r="F28" s="221"/>
      <c r="G28" s="221"/>
      <c r="H28" s="221"/>
      <c r="I28" s="221"/>
      <c r="J28" s="221"/>
      <c r="K28" s="221"/>
      <c r="L28" s="221"/>
      <c r="M28" s="221"/>
      <c r="N28" s="220"/>
      <c r="O28" s="220"/>
      <c r="P28" s="220"/>
      <c r="Q28" s="220"/>
      <c r="R28" s="221"/>
      <c r="S28" s="221"/>
      <c r="T28" s="221"/>
      <c r="U28" s="221"/>
      <c r="V28" s="221"/>
      <c r="W28" s="221"/>
      <c r="X28" s="221"/>
      <c r="Y28" s="221"/>
      <c r="Z28" s="210"/>
      <c r="AA28" s="210"/>
      <c r="AB28" s="210"/>
      <c r="AC28" s="210"/>
      <c r="AD28" s="210"/>
      <c r="AE28" s="210"/>
      <c r="AF28" s="210"/>
      <c r="AG28" s="210" t="s">
        <v>288</v>
      </c>
      <c r="AH28" s="210">
        <v>5</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6" t="s">
        <v>609</v>
      </c>
      <c r="D29" s="223"/>
      <c r="E29" s="224">
        <v>11.0146</v>
      </c>
      <c r="F29" s="221"/>
      <c r="G29" s="221"/>
      <c r="H29" s="221"/>
      <c r="I29" s="221"/>
      <c r="J29" s="221"/>
      <c r="K29" s="221"/>
      <c r="L29" s="221"/>
      <c r="M29" s="221"/>
      <c r="N29" s="220"/>
      <c r="O29" s="220"/>
      <c r="P29" s="220"/>
      <c r="Q29" s="220"/>
      <c r="R29" s="221"/>
      <c r="S29" s="221"/>
      <c r="T29" s="221"/>
      <c r="U29" s="221"/>
      <c r="V29" s="221"/>
      <c r="W29" s="221"/>
      <c r="X29" s="221"/>
      <c r="Y29" s="221"/>
      <c r="Z29" s="210"/>
      <c r="AA29" s="210"/>
      <c r="AB29" s="210"/>
      <c r="AC29" s="210"/>
      <c r="AD29" s="210"/>
      <c r="AE29" s="210"/>
      <c r="AF29" s="210"/>
      <c r="AG29" s="210" t="s">
        <v>288</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ht="22.5" outlineLevel="1" x14ac:dyDescent="0.2">
      <c r="A30" s="233">
        <v>5</v>
      </c>
      <c r="B30" s="234" t="s">
        <v>610</v>
      </c>
      <c r="C30" s="252" t="s">
        <v>611</v>
      </c>
      <c r="D30" s="235" t="s">
        <v>282</v>
      </c>
      <c r="E30" s="236">
        <v>0.9</v>
      </c>
      <c r="F30" s="237"/>
      <c r="G30" s="238">
        <f>ROUND(E30*F30,2)</f>
        <v>0</v>
      </c>
      <c r="H30" s="237"/>
      <c r="I30" s="238">
        <f>ROUND(E30*H30,2)</f>
        <v>0</v>
      </c>
      <c r="J30" s="237"/>
      <c r="K30" s="238">
        <f>ROUND(E30*J30,2)</f>
        <v>0</v>
      </c>
      <c r="L30" s="238">
        <v>21</v>
      </c>
      <c r="M30" s="238">
        <f>G30*(1+L30/100)</f>
        <v>0</v>
      </c>
      <c r="N30" s="236">
        <v>0</v>
      </c>
      <c r="O30" s="236">
        <f>ROUND(E30*N30,2)</f>
        <v>0</v>
      </c>
      <c r="P30" s="236">
        <v>0</v>
      </c>
      <c r="Q30" s="236">
        <f>ROUND(E30*P30,2)</f>
        <v>0</v>
      </c>
      <c r="R30" s="238" t="s">
        <v>588</v>
      </c>
      <c r="S30" s="238" t="s">
        <v>271</v>
      </c>
      <c r="T30" s="239" t="s">
        <v>272</v>
      </c>
      <c r="U30" s="221">
        <v>0.66800000000000004</v>
      </c>
      <c r="V30" s="221">
        <f>ROUND(E30*U30,2)</f>
        <v>0.6</v>
      </c>
      <c r="W30" s="221"/>
      <c r="X30" s="221" t="s">
        <v>273</v>
      </c>
      <c r="Y30" s="221" t="s">
        <v>274</v>
      </c>
      <c r="Z30" s="210"/>
      <c r="AA30" s="210"/>
      <c r="AB30" s="210"/>
      <c r="AC30" s="210"/>
      <c r="AD30" s="210"/>
      <c r="AE30" s="210"/>
      <c r="AF30" s="210"/>
      <c r="AG30" s="210" t="s">
        <v>275</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2" x14ac:dyDescent="0.2">
      <c r="A31" s="217"/>
      <c r="B31" s="218"/>
      <c r="C31" s="253" t="s">
        <v>612</v>
      </c>
      <c r="D31" s="240"/>
      <c r="E31" s="240"/>
      <c r="F31" s="240"/>
      <c r="G31" s="240"/>
      <c r="H31" s="221"/>
      <c r="I31" s="221"/>
      <c r="J31" s="221"/>
      <c r="K31" s="221"/>
      <c r="L31" s="221"/>
      <c r="M31" s="221"/>
      <c r="N31" s="220"/>
      <c r="O31" s="220"/>
      <c r="P31" s="220"/>
      <c r="Q31" s="220"/>
      <c r="R31" s="221"/>
      <c r="S31" s="221"/>
      <c r="T31" s="221"/>
      <c r="U31" s="221"/>
      <c r="V31" s="221"/>
      <c r="W31" s="221"/>
      <c r="X31" s="221"/>
      <c r="Y31" s="221"/>
      <c r="Z31" s="210"/>
      <c r="AA31" s="210"/>
      <c r="AB31" s="210"/>
      <c r="AC31" s="210"/>
      <c r="AD31" s="210"/>
      <c r="AE31" s="210"/>
      <c r="AF31" s="210"/>
      <c r="AG31" s="210" t="s">
        <v>277</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2" x14ac:dyDescent="0.2">
      <c r="A32" s="217"/>
      <c r="B32" s="218"/>
      <c r="C32" s="256" t="s">
        <v>613</v>
      </c>
      <c r="D32" s="223"/>
      <c r="E32" s="224">
        <v>0.9</v>
      </c>
      <c r="F32" s="221"/>
      <c r="G32" s="221"/>
      <c r="H32" s="221"/>
      <c r="I32" s="221"/>
      <c r="J32" s="221"/>
      <c r="K32" s="221"/>
      <c r="L32" s="221"/>
      <c r="M32" s="221"/>
      <c r="N32" s="220"/>
      <c r="O32" s="220"/>
      <c r="P32" s="220"/>
      <c r="Q32" s="220"/>
      <c r="R32" s="221"/>
      <c r="S32" s="221"/>
      <c r="T32" s="221"/>
      <c r="U32" s="221"/>
      <c r="V32" s="221"/>
      <c r="W32" s="221"/>
      <c r="X32" s="221"/>
      <c r="Y32" s="221"/>
      <c r="Z32" s="210"/>
      <c r="AA32" s="210"/>
      <c r="AB32" s="210"/>
      <c r="AC32" s="210"/>
      <c r="AD32" s="210"/>
      <c r="AE32" s="210"/>
      <c r="AF32" s="210"/>
      <c r="AG32" s="210" t="s">
        <v>288</v>
      </c>
      <c r="AH32" s="210">
        <v>5</v>
      </c>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ht="22.5" outlineLevel="1" x14ac:dyDescent="0.2">
      <c r="A33" s="233">
        <v>6</v>
      </c>
      <c r="B33" s="234" t="s">
        <v>614</v>
      </c>
      <c r="C33" s="252" t="s">
        <v>615</v>
      </c>
      <c r="D33" s="235" t="s">
        <v>282</v>
      </c>
      <c r="E33" s="236">
        <v>12.858219999999999</v>
      </c>
      <c r="F33" s="237"/>
      <c r="G33" s="238">
        <f>ROUND(E33*F33,2)</f>
        <v>0</v>
      </c>
      <c r="H33" s="237"/>
      <c r="I33" s="238">
        <f>ROUND(E33*H33,2)</f>
        <v>0</v>
      </c>
      <c r="J33" s="237"/>
      <c r="K33" s="238">
        <f>ROUND(E33*J33,2)</f>
        <v>0</v>
      </c>
      <c r="L33" s="238">
        <v>21</v>
      </c>
      <c r="M33" s="238">
        <f>G33*(1+L33/100)</f>
        <v>0</v>
      </c>
      <c r="N33" s="236">
        <v>0</v>
      </c>
      <c r="O33" s="236">
        <f>ROUND(E33*N33,2)</f>
        <v>0</v>
      </c>
      <c r="P33" s="236">
        <v>0</v>
      </c>
      <c r="Q33" s="236">
        <f>ROUND(E33*P33,2)</f>
        <v>0</v>
      </c>
      <c r="R33" s="238" t="s">
        <v>588</v>
      </c>
      <c r="S33" s="238" t="s">
        <v>271</v>
      </c>
      <c r="T33" s="239" t="s">
        <v>272</v>
      </c>
      <c r="U33" s="221">
        <v>0.20200000000000001</v>
      </c>
      <c r="V33" s="221">
        <f>ROUND(E33*U33,2)</f>
        <v>2.6</v>
      </c>
      <c r="W33" s="221"/>
      <c r="X33" s="221" t="s">
        <v>273</v>
      </c>
      <c r="Y33" s="221" t="s">
        <v>274</v>
      </c>
      <c r="Z33" s="210"/>
      <c r="AA33" s="210"/>
      <c r="AB33" s="210"/>
      <c r="AC33" s="210"/>
      <c r="AD33" s="210"/>
      <c r="AE33" s="210"/>
      <c r="AF33" s="210"/>
      <c r="AG33" s="210" t="s">
        <v>275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2" x14ac:dyDescent="0.2">
      <c r="A34" s="217"/>
      <c r="B34" s="218"/>
      <c r="C34" s="253" t="s">
        <v>616</v>
      </c>
      <c r="D34" s="240"/>
      <c r="E34" s="240"/>
      <c r="F34" s="240"/>
      <c r="G34" s="240"/>
      <c r="H34" s="221"/>
      <c r="I34" s="221"/>
      <c r="J34" s="221"/>
      <c r="K34" s="221"/>
      <c r="L34" s="221"/>
      <c r="M34" s="221"/>
      <c r="N34" s="220"/>
      <c r="O34" s="220"/>
      <c r="P34" s="220"/>
      <c r="Q34" s="220"/>
      <c r="R34" s="221"/>
      <c r="S34" s="221"/>
      <c r="T34" s="221"/>
      <c r="U34" s="221"/>
      <c r="V34" s="221"/>
      <c r="W34" s="221"/>
      <c r="X34" s="221"/>
      <c r="Y34" s="221"/>
      <c r="Z34" s="210"/>
      <c r="AA34" s="210"/>
      <c r="AB34" s="210"/>
      <c r="AC34" s="210"/>
      <c r="AD34" s="210"/>
      <c r="AE34" s="210"/>
      <c r="AF34" s="210"/>
      <c r="AG34" s="210" t="s">
        <v>277</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2" x14ac:dyDescent="0.2">
      <c r="A35" s="217"/>
      <c r="B35" s="218"/>
      <c r="C35" s="255" t="s">
        <v>617</v>
      </c>
      <c r="D35" s="249"/>
      <c r="E35" s="249"/>
      <c r="F35" s="249"/>
      <c r="G35" s="249"/>
      <c r="H35" s="221"/>
      <c r="I35" s="221"/>
      <c r="J35" s="221"/>
      <c r="K35" s="221"/>
      <c r="L35" s="221"/>
      <c r="M35" s="221"/>
      <c r="N35" s="220"/>
      <c r="O35" s="220"/>
      <c r="P35" s="220"/>
      <c r="Q35" s="220"/>
      <c r="R35" s="221"/>
      <c r="S35" s="221"/>
      <c r="T35" s="221"/>
      <c r="U35" s="221"/>
      <c r="V35" s="221"/>
      <c r="W35" s="221"/>
      <c r="X35" s="221"/>
      <c r="Y35" s="221"/>
      <c r="Z35" s="210"/>
      <c r="AA35" s="210"/>
      <c r="AB35" s="210"/>
      <c r="AC35" s="210"/>
      <c r="AD35" s="210"/>
      <c r="AE35" s="210"/>
      <c r="AF35" s="210"/>
      <c r="AG35" s="210" t="s">
        <v>286</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2" x14ac:dyDescent="0.2">
      <c r="A36" s="217"/>
      <c r="B36" s="218"/>
      <c r="C36" s="256" t="s">
        <v>618</v>
      </c>
      <c r="D36" s="223"/>
      <c r="E36" s="224">
        <v>5.1100000000000003</v>
      </c>
      <c r="F36" s="221"/>
      <c r="G36" s="221"/>
      <c r="H36" s="221"/>
      <c r="I36" s="221"/>
      <c r="J36" s="221"/>
      <c r="K36" s="221"/>
      <c r="L36" s="221"/>
      <c r="M36" s="221"/>
      <c r="N36" s="220"/>
      <c r="O36" s="220"/>
      <c r="P36" s="220"/>
      <c r="Q36" s="220"/>
      <c r="R36" s="221"/>
      <c r="S36" s="221"/>
      <c r="T36" s="221"/>
      <c r="U36" s="221"/>
      <c r="V36" s="221"/>
      <c r="W36" s="221"/>
      <c r="X36" s="221"/>
      <c r="Y36" s="221"/>
      <c r="Z36" s="210"/>
      <c r="AA36" s="210"/>
      <c r="AB36" s="210"/>
      <c r="AC36" s="210"/>
      <c r="AD36" s="210"/>
      <c r="AE36" s="210"/>
      <c r="AF36" s="210"/>
      <c r="AG36" s="210" t="s">
        <v>288</v>
      </c>
      <c r="AH36" s="210">
        <v>0</v>
      </c>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3" x14ac:dyDescent="0.2">
      <c r="A37" s="217"/>
      <c r="B37" s="218"/>
      <c r="C37" s="256" t="s">
        <v>619</v>
      </c>
      <c r="D37" s="223"/>
      <c r="E37" s="224">
        <v>7.7482199999999999</v>
      </c>
      <c r="F37" s="221"/>
      <c r="G37" s="221"/>
      <c r="H37" s="221"/>
      <c r="I37" s="221"/>
      <c r="J37" s="221"/>
      <c r="K37" s="221"/>
      <c r="L37" s="221"/>
      <c r="M37" s="221"/>
      <c r="N37" s="220"/>
      <c r="O37" s="220"/>
      <c r="P37" s="220"/>
      <c r="Q37" s="220"/>
      <c r="R37" s="221"/>
      <c r="S37" s="221"/>
      <c r="T37" s="221"/>
      <c r="U37" s="221"/>
      <c r="V37" s="221"/>
      <c r="W37" s="221"/>
      <c r="X37" s="221"/>
      <c r="Y37" s="221"/>
      <c r="Z37" s="210"/>
      <c r="AA37" s="210"/>
      <c r="AB37" s="210"/>
      <c r="AC37" s="210"/>
      <c r="AD37" s="210"/>
      <c r="AE37" s="210"/>
      <c r="AF37" s="210"/>
      <c r="AG37" s="210" t="s">
        <v>288</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x14ac:dyDescent="0.2">
      <c r="A38" s="226" t="s">
        <v>265</v>
      </c>
      <c r="B38" s="227" t="s">
        <v>140</v>
      </c>
      <c r="C38" s="251" t="s">
        <v>142</v>
      </c>
      <c r="D38" s="228"/>
      <c r="E38" s="229"/>
      <c r="F38" s="230"/>
      <c r="G38" s="230">
        <f>SUMIF(AG39:AG93,"&lt;&gt;NOR",G39:G93)</f>
        <v>0</v>
      </c>
      <c r="H38" s="230"/>
      <c r="I38" s="230">
        <f>SUM(I39:I93)</f>
        <v>0</v>
      </c>
      <c r="J38" s="230"/>
      <c r="K38" s="230">
        <f>SUM(K39:K93)</f>
        <v>0</v>
      </c>
      <c r="L38" s="230"/>
      <c r="M38" s="230">
        <f>SUM(M39:M93)</f>
        <v>0</v>
      </c>
      <c r="N38" s="229"/>
      <c r="O38" s="229">
        <f>SUM(O39:O93)</f>
        <v>56.61</v>
      </c>
      <c r="P38" s="229"/>
      <c r="Q38" s="229">
        <f>SUM(Q39:Q93)</f>
        <v>0</v>
      </c>
      <c r="R38" s="230"/>
      <c r="S38" s="230"/>
      <c r="T38" s="231"/>
      <c r="U38" s="225"/>
      <c r="V38" s="225">
        <f>SUM(V39:V93)</f>
        <v>50.209999999999994</v>
      </c>
      <c r="W38" s="225"/>
      <c r="X38" s="225"/>
      <c r="Y38" s="225"/>
      <c r="AG38" t="s">
        <v>266</v>
      </c>
    </row>
    <row r="39" spans="1:60" ht="22.5" outlineLevel="1" x14ac:dyDescent="0.2">
      <c r="A39" s="233">
        <v>7</v>
      </c>
      <c r="B39" s="234" t="s">
        <v>620</v>
      </c>
      <c r="C39" s="252" t="s">
        <v>621</v>
      </c>
      <c r="D39" s="235" t="s">
        <v>269</v>
      </c>
      <c r="E39" s="236">
        <v>35.228000000000002</v>
      </c>
      <c r="F39" s="237"/>
      <c r="G39" s="238">
        <f>ROUND(E39*F39,2)</f>
        <v>0</v>
      </c>
      <c r="H39" s="237"/>
      <c r="I39" s="238">
        <f>ROUND(E39*H39,2)</f>
        <v>0</v>
      </c>
      <c r="J39" s="237"/>
      <c r="K39" s="238">
        <f>ROUND(E39*J39,2)</f>
        <v>0</v>
      </c>
      <c r="L39" s="238">
        <v>21</v>
      </c>
      <c r="M39" s="238">
        <f>G39*(1+L39/100)</f>
        <v>0</v>
      </c>
      <c r="N39" s="236">
        <v>0</v>
      </c>
      <c r="O39" s="236">
        <f>ROUND(E39*N39,2)</f>
        <v>0</v>
      </c>
      <c r="P39" s="236">
        <v>0</v>
      </c>
      <c r="Q39" s="236">
        <f>ROUND(E39*P39,2)</f>
        <v>0</v>
      </c>
      <c r="R39" s="238" t="s">
        <v>588</v>
      </c>
      <c r="S39" s="238" t="s">
        <v>271</v>
      </c>
      <c r="T39" s="239" t="s">
        <v>272</v>
      </c>
      <c r="U39" s="221">
        <v>0.15</v>
      </c>
      <c r="V39" s="221">
        <f>ROUND(E39*U39,2)</f>
        <v>5.28</v>
      </c>
      <c r="W39" s="221"/>
      <c r="X39" s="221" t="s">
        <v>273</v>
      </c>
      <c r="Y39" s="221" t="s">
        <v>274</v>
      </c>
      <c r="Z39" s="210"/>
      <c r="AA39" s="210"/>
      <c r="AB39" s="210"/>
      <c r="AC39" s="210"/>
      <c r="AD39" s="210"/>
      <c r="AE39" s="210"/>
      <c r="AF39" s="210"/>
      <c r="AG39" s="210" t="s">
        <v>275</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2" x14ac:dyDescent="0.2">
      <c r="A40" s="217"/>
      <c r="B40" s="218"/>
      <c r="C40" s="253" t="s">
        <v>622</v>
      </c>
      <c r="D40" s="240"/>
      <c r="E40" s="240"/>
      <c r="F40" s="240"/>
      <c r="G40" s="240"/>
      <c r="H40" s="221"/>
      <c r="I40" s="221"/>
      <c r="J40" s="221"/>
      <c r="K40" s="221"/>
      <c r="L40" s="221"/>
      <c r="M40" s="221"/>
      <c r="N40" s="220"/>
      <c r="O40" s="220"/>
      <c r="P40" s="220"/>
      <c r="Q40" s="220"/>
      <c r="R40" s="221"/>
      <c r="S40" s="221"/>
      <c r="T40" s="221"/>
      <c r="U40" s="221"/>
      <c r="V40" s="221"/>
      <c r="W40" s="221"/>
      <c r="X40" s="221"/>
      <c r="Y40" s="221"/>
      <c r="Z40" s="210"/>
      <c r="AA40" s="210"/>
      <c r="AB40" s="210"/>
      <c r="AC40" s="210"/>
      <c r="AD40" s="210"/>
      <c r="AE40" s="210"/>
      <c r="AF40" s="210"/>
      <c r="AG40" s="210" t="s">
        <v>277</v>
      </c>
      <c r="AH40" s="210"/>
      <c r="AI40" s="210"/>
      <c r="AJ40" s="210"/>
      <c r="AK40" s="210"/>
      <c r="AL40" s="210"/>
      <c r="AM40" s="210"/>
      <c r="AN40" s="210"/>
      <c r="AO40" s="210"/>
      <c r="AP40" s="210"/>
      <c r="AQ40" s="210"/>
      <c r="AR40" s="210"/>
      <c r="AS40" s="210"/>
      <c r="AT40" s="210"/>
      <c r="AU40" s="210"/>
      <c r="AV40" s="210"/>
      <c r="AW40" s="210"/>
      <c r="AX40" s="210"/>
      <c r="AY40" s="210"/>
      <c r="AZ40" s="210"/>
      <c r="BA40" s="248" t="str">
        <f>C40</f>
        <v>z rostlé horniny tř.1 - 4 pod násypy z hornin soudržných do 92% PS a hornin nesoudržných sypkých relativní ulehlosti I(d) do 0,8</v>
      </c>
      <c r="BB40" s="210"/>
      <c r="BC40" s="210"/>
      <c r="BD40" s="210"/>
      <c r="BE40" s="210"/>
      <c r="BF40" s="210"/>
      <c r="BG40" s="210"/>
      <c r="BH40" s="210"/>
    </row>
    <row r="41" spans="1:60" outlineLevel="2" x14ac:dyDescent="0.2">
      <c r="A41" s="217"/>
      <c r="B41" s="218"/>
      <c r="C41" s="256" t="s">
        <v>623</v>
      </c>
      <c r="D41" s="223"/>
      <c r="E41" s="224">
        <v>14</v>
      </c>
      <c r="F41" s="221"/>
      <c r="G41" s="221"/>
      <c r="H41" s="221"/>
      <c r="I41" s="221"/>
      <c r="J41" s="221"/>
      <c r="K41" s="221"/>
      <c r="L41" s="221"/>
      <c r="M41" s="221"/>
      <c r="N41" s="220"/>
      <c r="O41" s="220"/>
      <c r="P41" s="220"/>
      <c r="Q41" s="220"/>
      <c r="R41" s="221"/>
      <c r="S41" s="221"/>
      <c r="T41" s="221"/>
      <c r="U41" s="221"/>
      <c r="V41" s="221"/>
      <c r="W41" s="221"/>
      <c r="X41" s="221"/>
      <c r="Y41" s="221"/>
      <c r="Z41" s="210"/>
      <c r="AA41" s="210"/>
      <c r="AB41" s="210"/>
      <c r="AC41" s="210"/>
      <c r="AD41" s="210"/>
      <c r="AE41" s="210"/>
      <c r="AF41" s="210"/>
      <c r="AG41" s="210" t="s">
        <v>288</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3" x14ac:dyDescent="0.2">
      <c r="A42" s="217"/>
      <c r="B42" s="218"/>
      <c r="C42" s="256" t="s">
        <v>624</v>
      </c>
      <c r="D42" s="223"/>
      <c r="E42" s="224">
        <v>21.228000000000002</v>
      </c>
      <c r="F42" s="221"/>
      <c r="G42" s="221"/>
      <c r="H42" s="221"/>
      <c r="I42" s="221"/>
      <c r="J42" s="221"/>
      <c r="K42" s="221"/>
      <c r="L42" s="221"/>
      <c r="M42" s="221"/>
      <c r="N42" s="220"/>
      <c r="O42" s="220"/>
      <c r="P42" s="220"/>
      <c r="Q42" s="220"/>
      <c r="R42" s="221"/>
      <c r="S42" s="221"/>
      <c r="T42" s="221"/>
      <c r="U42" s="221"/>
      <c r="V42" s="221"/>
      <c r="W42" s="221"/>
      <c r="X42" s="221"/>
      <c r="Y42" s="221"/>
      <c r="Z42" s="210"/>
      <c r="AA42" s="210"/>
      <c r="AB42" s="210"/>
      <c r="AC42" s="210"/>
      <c r="AD42" s="210"/>
      <c r="AE42" s="210"/>
      <c r="AF42" s="210"/>
      <c r="AG42" s="210" t="s">
        <v>288</v>
      </c>
      <c r="AH42" s="210">
        <v>0</v>
      </c>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33">
        <v>8</v>
      </c>
      <c r="B43" s="234" t="s">
        <v>625</v>
      </c>
      <c r="C43" s="252" t="s">
        <v>626</v>
      </c>
      <c r="D43" s="235" t="s">
        <v>282</v>
      </c>
      <c r="E43" s="236">
        <v>8.4727499999999996</v>
      </c>
      <c r="F43" s="237"/>
      <c r="G43" s="238">
        <f>ROUND(E43*F43,2)</f>
        <v>0</v>
      </c>
      <c r="H43" s="237"/>
      <c r="I43" s="238">
        <f>ROUND(E43*H43,2)</f>
        <v>0</v>
      </c>
      <c r="J43" s="237"/>
      <c r="K43" s="238">
        <f>ROUND(E43*J43,2)</f>
        <v>0</v>
      </c>
      <c r="L43" s="238">
        <v>21</v>
      </c>
      <c r="M43" s="238">
        <f>G43*(1+L43/100)</f>
        <v>0</v>
      </c>
      <c r="N43" s="236">
        <v>2.5249999999999999</v>
      </c>
      <c r="O43" s="236">
        <f>ROUND(E43*N43,2)</f>
        <v>21.39</v>
      </c>
      <c r="P43" s="236">
        <v>0</v>
      </c>
      <c r="Q43" s="236">
        <f>ROUND(E43*P43,2)</f>
        <v>0</v>
      </c>
      <c r="R43" s="238" t="s">
        <v>627</v>
      </c>
      <c r="S43" s="238" t="s">
        <v>271</v>
      </c>
      <c r="T43" s="239" t="s">
        <v>272</v>
      </c>
      <c r="U43" s="221">
        <v>0.48</v>
      </c>
      <c r="V43" s="221">
        <f>ROUND(E43*U43,2)</f>
        <v>4.07</v>
      </c>
      <c r="W43" s="221"/>
      <c r="X43" s="221" t="s">
        <v>273</v>
      </c>
      <c r="Y43" s="221" t="s">
        <v>274</v>
      </c>
      <c r="Z43" s="210"/>
      <c r="AA43" s="210"/>
      <c r="AB43" s="210"/>
      <c r="AC43" s="210"/>
      <c r="AD43" s="210"/>
      <c r="AE43" s="210"/>
      <c r="AF43" s="210"/>
      <c r="AG43" s="210" t="s">
        <v>275</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2" x14ac:dyDescent="0.2">
      <c r="A44" s="217"/>
      <c r="B44" s="218"/>
      <c r="C44" s="253" t="s">
        <v>628</v>
      </c>
      <c r="D44" s="240"/>
      <c r="E44" s="240"/>
      <c r="F44" s="240"/>
      <c r="G44" s="240"/>
      <c r="H44" s="221"/>
      <c r="I44" s="221"/>
      <c r="J44" s="221"/>
      <c r="K44" s="221"/>
      <c r="L44" s="221"/>
      <c r="M44" s="221"/>
      <c r="N44" s="220"/>
      <c r="O44" s="220"/>
      <c r="P44" s="220"/>
      <c r="Q44" s="220"/>
      <c r="R44" s="221"/>
      <c r="S44" s="221"/>
      <c r="T44" s="221"/>
      <c r="U44" s="221"/>
      <c r="V44" s="221"/>
      <c r="W44" s="221"/>
      <c r="X44" s="221"/>
      <c r="Y44" s="221"/>
      <c r="Z44" s="210"/>
      <c r="AA44" s="210"/>
      <c r="AB44" s="210"/>
      <c r="AC44" s="210"/>
      <c r="AD44" s="210"/>
      <c r="AE44" s="210"/>
      <c r="AF44" s="210"/>
      <c r="AG44" s="210" t="s">
        <v>277</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2" x14ac:dyDescent="0.2">
      <c r="A45" s="217"/>
      <c r="B45" s="218"/>
      <c r="C45" s="256" t="s">
        <v>629</v>
      </c>
      <c r="D45" s="223"/>
      <c r="E45" s="224">
        <v>2.4955500000000002</v>
      </c>
      <c r="F45" s="221"/>
      <c r="G45" s="221"/>
      <c r="H45" s="221"/>
      <c r="I45" s="221"/>
      <c r="J45" s="221"/>
      <c r="K45" s="221"/>
      <c r="L45" s="221"/>
      <c r="M45" s="221"/>
      <c r="N45" s="220"/>
      <c r="O45" s="220"/>
      <c r="P45" s="220"/>
      <c r="Q45" s="220"/>
      <c r="R45" s="221"/>
      <c r="S45" s="221"/>
      <c r="T45" s="221"/>
      <c r="U45" s="221"/>
      <c r="V45" s="221"/>
      <c r="W45" s="221"/>
      <c r="X45" s="221"/>
      <c r="Y45" s="221"/>
      <c r="Z45" s="210"/>
      <c r="AA45" s="210"/>
      <c r="AB45" s="210"/>
      <c r="AC45" s="210"/>
      <c r="AD45" s="210"/>
      <c r="AE45" s="210"/>
      <c r="AF45" s="210"/>
      <c r="AG45" s="210" t="s">
        <v>288</v>
      </c>
      <c r="AH45" s="210">
        <v>0</v>
      </c>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6" t="s">
        <v>630</v>
      </c>
      <c r="D46" s="223"/>
      <c r="E46" s="224">
        <v>3.819</v>
      </c>
      <c r="F46" s="221"/>
      <c r="G46" s="221"/>
      <c r="H46" s="221"/>
      <c r="I46" s="221"/>
      <c r="J46" s="221"/>
      <c r="K46" s="221"/>
      <c r="L46" s="221"/>
      <c r="M46" s="221"/>
      <c r="N46" s="220"/>
      <c r="O46" s="220"/>
      <c r="P46" s="220"/>
      <c r="Q46" s="220"/>
      <c r="R46" s="221"/>
      <c r="S46" s="221"/>
      <c r="T46" s="221"/>
      <c r="U46" s="221"/>
      <c r="V46" s="221"/>
      <c r="W46" s="221"/>
      <c r="X46" s="221"/>
      <c r="Y46" s="221"/>
      <c r="Z46" s="210"/>
      <c r="AA46" s="210"/>
      <c r="AB46" s="210"/>
      <c r="AC46" s="210"/>
      <c r="AD46" s="210"/>
      <c r="AE46" s="210"/>
      <c r="AF46" s="210"/>
      <c r="AG46" s="210" t="s">
        <v>288</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6" t="s">
        <v>631</v>
      </c>
      <c r="D47" s="223"/>
      <c r="E47" s="224">
        <v>2.1581999999999999</v>
      </c>
      <c r="F47" s="221"/>
      <c r="G47" s="221"/>
      <c r="H47" s="221"/>
      <c r="I47" s="221"/>
      <c r="J47" s="221"/>
      <c r="K47" s="221"/>
      <c r="L47" s="221"/>
      <c r="M47" s="221"/>
      <c r="N47" s="220"/>
      <c r="O47" s="220"/>
      <c r="P47" s="220"/>
      <c r="Q47" s="220"/>
      <c r="R47" s="221"/>
      <c r="S47" s="221"/>
      <c r="T47" s="221"/>
      <c r="U47" s="221"/>
      <c r="V47" s="221"/>
      <c r="W47" s="221"/>
      <c r="X47" s="221"/>
      <c r="Y47" s="221"/>
      <c r="Z47" s="210"/>
      <c r="AA47" s="210"/>
      <c r="AB47" s="210"/>
      <c r="AC47" s="210"/>
      <c r="AD47" s="210"/>
      <c r="AE47" s="210"/>
      <c r="AF47" s="210"/>
      <c r="AG47" s="210" t="s">
        <v>288</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33">
        <v>9</v>
      </c>
      <c r="B48" s="234" t="s">
        <v>632</v>
      </c>
      <c r="C48" s="252" t="s">
        <v>633</v>
      </c>
      <c r="D48" s="235" t="s">
        <v>269</v>
      </c>
      <c r="E48" s="236">
        <v>5.8769999999999998</v>
      </c>
      <c r="F48" s="237"/>
      <c r="G48" s="238">
        <f>ROUND(E48*F48,2)</f>
        <v>0</v>
      </c>
      <c r="H48" s="237"/>
      <c r="I48" s="238">
        <f>ROUND(E48*H48,2)</f>
        <v>0</v>
      </c>
      <c r="J48" s="237"/>
      <c r="K48" s="238">
        <f>ROUND(E48*J48,2)</f>
        <v>0</v>
      </c>
      <c r="L48" s="238">
        <v>21</v>
      </c>
      <c r="M48" s="238">
        <f>G48*(1+L48/100)</f>
        <v>0</v>
      </c>
      <c r="N48" s="236">
        <v>3.9190000000000003E-2</v>
      </c>
      <c r="O48" s="236">
        <f>ROUND(E48*N48,2)</f>
        <v>0.23</v>
      </c>
      <c r="P48" s="236">
        <v>0</v>
      </c>
      <c r="Q48" s="236">
        <f>ROUND(E48*P48,2)</f>
        <v>0</v>
      </c>
      <c r="R48" s="238" t="s">
        <v>627</v>
      </c>
      <c r="S48" s="238" t="s">
        <v>271</v>
      </c>
      <c r="T48" s="239" t="s">
        <v>272</v>
      </c>
      <c r="U48" s="221">
        <v>1.6</v>
      </c>
      <c r="V48" s="221">
        <f>ROUND(E48*U48,2)</f>
        <v>9.4</v>
      </c>
      <c r="W48" s="221"/>
      <c r="X48" s="221" t="s">
        <v>273</v>
      </c>
      <c r="Y48" s="221" t="s">
        <v>274</v>
      </c>
      <c r="Z48" s="210"/>
      <c r="AA48" s="210"/>
      <c r="AB48" s="210"/>
      <c r="AC48" s="210"/>
      <c r="AD48" s="210"/>
      <c r="AE48" s="210"/>
      <c r="AF48" s="210"/>
      <c r="AG48" s="210" t="s">
        <v>275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ht="22.5" outlineLevel="2" x14ac:dyDescent="0.2">
      <c r="A49" s="217"/>
      <c r="B49" s="218"/>
      <c r="C49" s="253" t="s">
        <v>634</v>
      </c>
      <c r="D49" s="240"/>
      <c r="E49" s="240"/>
      <c r="F49" s="240"/>
      <c r="G49" s="240"/>
      <c r="H49" s="221"/>
      <c r="I49" s="221"/>
      <c r="J49" s="221"/>
      <c r="K49" s="221"/>
      <c r="L49" s="221"/>
      <c r="M49" s="221"/>
      <c r="N49" s="220"/>
      <c r="O49" s="220"/>
      <c r="P49" s="220"/>
      <c r="Q49" s="220"/>
      <c r="R49" s="221"/>
      <c r="S49" s="221"/>
      <c r="T49" s="221"/>
      <c r="U49" s="221"/>
      <c r="V49" s="221"/>
      <c r="W49" s="221"/>
      <c r="X49" s="221"/>
      <c r="Y49" s="221"/>
      <c r="Z49" s="210"/>
      <c r="AA49" s="210"/>
      <c r="AB49" s="210"/>
      <c r="AC49" s="210"/>
      <c r="AD49" s="210"/>
      <c r="AE49" s="210"/>
      <c r="AF49" s="210"/>
      <c r="AG49" s="210" t="s">
        <v>277</v>
      </c>
      <c r="AH49" s="210"/>
      <c r="AI49" s="210"/>
      <c r="AJ49" s="210"/>
      <c r="AK49" s="210"/>
      <c r="AL49" s="210"/>
      <c r="AM49" s="210"/>
      <c r="AN49" s="210"/>
      <c r="AO49" s="210"/>
      <c r="AP49" s="210"/>
      <c r="AQ49" s="210"/>
      <c r="AR49" s="210"/>
      <c r="AS49" s="210"/>
      <c r="AT49" s="210"/>
      <c r="AU49" s="210"/>
      <c r="AV49" s="210"/>
      <c r="AW49" s="210"/>
      <c r="AX49" s="210"/>
      <c r="AY49" s="210"/>
      <c r="AZ49" s="210"/>
      <c r="BA49" s="248" t="str">
        <f>C49</f>
        <v>svislé nebo šikmé (odkloněné) , půdorysně přímé nebo zalomené, stěn základových desek ve volných nebo zapažených jámách, rýhách, šachtách, včetně případných vzpěr,</v>
      </c>
      <c r="BB49" s="210"/>
      <c r="BC49" s="210"/>
      <c r="BD49" s="210"/>
      <c r="BE49" s="210"/>
      <c r="BF49" s="210"/>
      <c r="BG49" s="210"/>
      <c r="BH49" s="210"/>
    </row>
    <row r="50" spans="1:60" outlineLevel="2" x14ac:dyDescent="0.2">
      <c r="A50" s="217"/>
      <c r="B50" s="218"/>
      <c r="C50" s="256" t="s">
        <v>635</v>
      </c>
      <c r="D50" s="223"/>
      <c r="E50" s="224">
        <v>2.7269999999999999</v>
      </c>
      <c r="F50" s="221"/>
      <c r="G50" s="221"/>
      <c r="H50" s="221"/>
      <c r="I50" s="221"/>
      <c r="J50" s="221"/>
      <c r="K50" s="221"/>
      <c r="L50" s="221"/>
      <c r="M50" s="221"/>
      <c r="N50" s="220"/>
      <c r="O50" s="220"/>
      <c r="P50" s="220"/>
      <c r="Q50" s="220"/>
      <c r="R50" s="221"/>
      <c r="S50" s="221"/>
      <c r="T50" s="221"/>
      <c r="U50" s="221"/>
      <c r="V50" s="221"/>
      <c r="W50" s="221"/>
      <c r="X50" s="221"/>
      <c r="Y50" s="221"/>
      <c r="Z50" s="210"/>
      <c r="AA50" s="210"/>
      <c r="AB50" s="210"/>
      <c r="AC50" s="210"/>
      <c r="AD50" s="210"/>
      <c r="AE50" s="210"/>
      <c r="AF50" s="210"/>
      <c r="AG50" s="210" t="s">
        <v>288</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3" x14ac:dyDescent="0.2">
      <c r="A51" s="217"/>
      <c r="B51" s="218"/>
      <c r="C51" s="256" t="s">
        <v>636</v>
      </c>
      <c r="D51" s="223"/>
      <c r="E51" s="224">
        <v>3.15</v>
      </c>
      <c r="F51" s="221"/>
      <c r="G51" s="221"/>
      <c r="H51" s="221"/>
      <c r="I51" s="221"/>
      <c r="J51" s="221"/>
      <c r="K51" s="221"/>
      <c r="L51" s="221"/>
      <c r="M51" s="221"/>
      <c r="N51" s="220"/>
      <c r="O51" s="220"/>
      <c r="P51" s="220"/>
      <c r="Q51" s="220"/>
      <c r="R51" s="221"/>
      <c r="S51" s="221"/>
      <c r="T51" s="221"/>
      <c r="U51" s="221"/>
      <c r="V51" s="221"/>
      <c r="W51" s="221"/>
      <c r="X51" s="221"/>
      <c r="Y51" s="221"/>
      <c r="Z51" s="210"/>
      <c r="AA51" s="210"/>
      <c r="AB51" s="210"/>
      <c r="AC51" s="210"/>
      <c r="AD51" s="210"/>
      <c r="AE51" s="210"/>
      <c r="AF51" s="210"/>
      <c r="AG51" s="210" t="s">
        <v>288</v>
      </c>
      <c r="AH51" s="210">
        <v>0</v>
      </c>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33">
        <v>10</v>
      </c>
      <c r="B52" s="234" t="s">
        <v>637</v>
      </c>
      <c r="C52" s="252" t="s">
        <v>638</v>
      </c>
      <c r="D52" s="235" t="s">
        <v>269</v>
      </c>
      <c r="E52" s="236">
        <v>5.8769999999999998</v>
      </c>
      <c r="F52" s="237"/>
      <c r="G52" s="238">
        <f>ROUND(E52*F52,2)</f>
        <v>0</v>
      </c>
      <c r="H52" s="237"/>
      <c r="I52" s="238">
        <f>ROUND(E52*H52,2)</f>
        <v>0</v>
      </c>
      <c r="J52" s="237"/>
      <c r="K52" s="238">
        <f>ROUND(E52*J52,2)</f>
        <v>0</v>
      </c>
      <c r="L52" s="238">
        <v>21</v>
      </c>
      <c r="M52" s="238">
        <f>G52*(1+L52/100)</f>
        <v>0</v>
      </c>
      <c r="N52" s="236">
        <v>0</v>
      </c>
      <c r="O52" s="236">
        <f>ROUND(E52*N52,2)</f>
        <v>0</v>
      </c>
      <c r="P52" s="236">
        <v>0</v>
      </c>
      <c r="Q52" s="236">
        <f>ROUND(E52*P52,2)</f>
        <v>0</v>
      </c>
      <c r="R52" s="238" t="s">
        <v>627</v>
      </c>
      <c r="S52" s="238" t="s">
        <v>271</v>
      </c>
      <c r="T52" s="239" t="s">
        <v>272</v>
      </c>
      <c r="U52" s="221">
        <v>0.32</v>
      </c>
      <c r="V52" s="221">
        <f>ROUND(E52*U52,2)</f>
        <v>1.88</v>
      </c>
      <c r="W52" s="221"/>
      <c r="X52" s="221" t="s">
        <v>273</v>
      </c>
      <c r="Y52" s="221" t="s">
        <v>274</v>
      </c>
      <c r="Z52" s="210"/>
      <c r="AA52" s="210"/>
      <c r="AB52" s="210"/>
      <c r="AC52" s="210"/>
      <c r="AD52" s="210"/>
      <c r="AE52" s="210"/>
      <c r="AF52" s="210"/>
      <c r="AG52" s="210" t="s">
        <v>275</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2" x14ac:dyDescent="0.2">
      <c r="A53" s="217"/>
      <c r="B53" s="218"/>
      <c r="C53" s="253" t="s">
        <v>634</v>
      </c>
      <c r="D53" s="240"/>
      <c r="E53" s="240"/>
      <c r="F53" s="240"/>
      <c r="G53" s="240"/>
      <c r="H53" s="221"/>
      <c r="I53" s="221"/>
      <c r="J53" s="221"/>
      <c r="K53" s="221"/>
      <c r="L53" s="221"/>
      <c r="M53" s="221"/>
      <c r="N53" s="220"/>
      <c r="O53" s="220"/>
      <c r="P53" s="220"/>
      <c r="Q53" s="220"/>
      <c r="R53" s="221"/>
      <c r="S53" s="221"/>
      <c r="T53" s="221"/>
      <c r="U53" s="221"/>
      <c r="V53" s="221"/>
      <c r="W53" s="221"/>
      <c r="X53" s="221"/>
      <c r="Y53" s="221"/>
      <c r="Z53" s="210"/>
      <c r="AA53" s="210"/>
      <c r="AB53" s="210"/>
      <c r="AC53" s="210"/>
      <c r="AD53" s="210"/>
      <c r="AE53" s="210"/>
      <c r="AF53" s="210"/>
      <c r="AG53" s="210" t="s">
        <v>277</v>
      </c>
      <c r="AH53" s="210"/>
      <c r="AI53" s="210"/>
      <c r="AJ53" s="210"/>
      <c r="AK53" s="210"/>
      <c r="AL53" s="210"/>
      <c r="AM53" s="210"/>
      <c r="AN53" s="210"/>
      <c r="AO53" s="210"/>
      <c r="AP53" s="210"/>
      <c r="AQ53" s="210"/>
      <c r="AR53" s="210"/>
      <c r="AS53" s="210"/>
      <c r="AT53" s="210"/>
      <c r="AU53" s="210"/>
      <c r="AV53" s="210"/>
      <c r="AW53" s="210"/>
      <c r="AX53" s="210"/>
      <c r="AY53" s="210"/>
      <c r="AZ53" s="210"/>
      <c r="BA53" s="248" t="str">
        <f>C53</f>
        <v>svislé nebo šikmé (odkloněné) , půdorysně přímé nebo zalomené, stěn základových desek ve volných nebo zapažených jámách, rýhách, šachtách, včetně případných vzpěr,</v>
      </c>
      <c r="BB53" s="210"/>
      <c r="BC53" s="210"/>
      <c r="BD53" s="210"/>
      <c r="BE53" s="210"/>
      <c r="BF53" s="210"/>
      <c r="BG53" s="210"/>
      <c r="BH53" s="210"/>
    </row>
    <row r="54" spans="1:60" outlineLevel="2" x14ac:dyDescent="0.2">
      <c r="A54" s="217"/>
      <c r="B54" s="218"/>
      <c r="C54" s="255" t="s">
        <v>639</v>
      </c>
      <c r="D54" s="249"/>
      <c r="E54" s="249"/>
      <c r="F54" s="249"/>
      <c r="G54" s="249"/>
      <c r="H54" s="221"/>
      <c r="I54" s="221"/>
      <c r="J54" s="221"/>
      <c r="K54" s="221"/>
      <c r="L54" s="221"/>
      <c r="M54" s="221"/>
      <c r="N54" s="220"/>
      <c r="O54" s="220"/>
      <c r="P54" s="220"/>
      <c r="Q54" s="220"/>
      <c r="R54" s="221"/>
      <c r="S54" s="221"/>
      <c r="T54" s="221"/>
      <c r="U54" s="221"/>
      <c r="V54" s="221"/>
      <c r="W54" s="221"/>
      <c r="X54" s="221"/>
      <c r="Y54" s="221"/>
      <c r="Z54" s="210"/>
      <c r="AA54" s="210"/>
      <c r="AB54" s="210"/>
      <c r="AC54" s="210"/>
      <c r="AD54" s="210"/>
      <c r="AE54" s="210"/>
      <c r="AF54" s="210"/>
      <c r="AG54" s="210" t="s">
        <v>286</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2" x14ac:dyDescent="0.2">
      <c r="A55" s="217"/>
      <c r="B55" s="218"/>
      <c r="C55" s="256" t="s">
        <v>640</v>
      </c>
      <c r="D55" s="223"/>
      <c r="E55" s="224">
        <v>5.8769999999999998</v>
      </c>
      <c r="F55" s="221"/>
      <c r="G55" s="221"/>
      <c r="H55" s="221"/>
      <c r="I55" s="221"/>
      <c r="J55" s="221"/>
      <c r="K55" s="221"/>
      <c r="L55" s="221"/>
      <c r="M55" s="221"/>
      <c r="N55" s="220"/>
      <c r="O55" s="220"/>
      <c r="P55" s="220"/>
      <c r="Q55" s="220"/>
      <c r="R55" s="221"/>
      <c r="S55" s="221"/>
      <c r="T55" s="221"/>
      <c r="U55" s="221"/>
      <c r="V55" s="221"/>
      <c r="W55" s="221"/>
      <c r="X55" s="221"/>
      <c r="Y55" s="221"/>
      <c r="Z55" s="210"/>
      <c r="AA55" s="210"/>
      <c r="AB55" s="210"/>
      <c r="AC55" s="210"/>
      <c r="AD55" s="210"/>
      <c r="AE55" s="210"/>
      <c r="AF55" s="210"/>
      <c r="AG55" s="210" t="s">
        <v>288</v>
      </c>
      <c r="AH55" s="210">
        <v>5</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ht="22.5" outlineLevel="1" x14ac:dyDescent="0.2">
      <c r="A56" s="233">
        <v>11</v>
      </c>
      <c r="B56" s="234" t="s">
        <v>641</v>
      </c>
      <c r="C56" s="252" t="s">
        <v>642</v>
      </c>
      <c r="D56" s="235" t="s">
        <v>559</v>
      </c>
      <c r="E56" s="236">
        <v>2.6159999999999999E-2</v>
      </c>
      <c r="F56" s="237"/>
      <c r="G56" s="238">
        <f>ROUND(E56*F56,2)</f>
        <v>0</v>
      </c>
      <c r="H56" s="237"/>
      <c r="I56" s="238">
        <f>ROUND(E56*H56,2)</f>
        <v>0</v>
      </c>
      <c r="J56" s="237"/>
      <c r="K56" s="238">
        <f>ROUND(E56*J56,2)</f>
        <v>0</v>
      </c>
      <c r="L56" s="238">
        <v>21</v>
      </c>
      <c r="M56" s="238">
        <f>G56*(1+L56/100)</f>
        <v>0</v>
      </c>
      <c r="N56" s="236">
        <v>1.0718099999999999</v>
      </c>
      <c r="O56" s="236">
        <f>ROUND(E56*N56,2)</f>
        <v>0.03</v>
      </c>
      <c r="P56" s="236">
        <v>0</v>
      </c>
      <c r="Q56" s="236">
        <f>ROUND(E56*P56,2)</f>
        <v>0</v>
      </c>
      <c r="R56" s="238" t="s">
        <v>627</v>
      </c>
      <c r="S56" s="238" t="s">
        <v>271</v>
      </c>
      <c r="T56" s="239" t="s">
        <v>272</v>
      </c>
      <c r="U56" s="221">
        <v>15.231</v>
      </c>
      <c r="V56" s="221">
        <f>ROUND(E56*U56,2)</f>
        <v>0.4</v>
      </c>
      <c r="W56" s="221"/>
      <c r="X56" s="221" t="s">
        <v>273</v>
      </c>
      <c r="Y56" s="221" t="s">
        <v>274</v>
      </c>
      <c r="Z56" s="210"/>
      <c r="AA56" s="210"/>
      <c r="AB56" s="210"/>
      <c r="AC56" s="210"/>
      <c r="AD56" s="210"/>
      <c r="AE56" s="210"/>
      <c r="AF56" s="210"/>
      <c r="AG56" s="210" t="s">
        <v>275</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2" x14ac:dyDescent="0.2">
      <c r="A57" s="217"/>
      <c r="B57" s="218"/>
      <c r="C57" s="253" t="s">
        <v>643</v>
      </c>
      <c r="D57" s="240"/>
      <c r="E57" s="240"/>
      <c r="F57" s="240"/>
      <c r="G57" s="240"/>
      <c r="H57" s="221"/>
      <c r="I57" s="221"/>
      <c r="J57" s="221"/>
      <c r="K57" s="221"/>
      <c r="L57" s="221"/>
      <c r="M57" s="221"/>
      <c r="N57" s="220"/>
      <c r="O57" s="220"/>
      <c r="P57" s="220"/>
      <c r="Q57" s="220"/>
      <c r="R57" s="221"/>
      <c r="S57" s="221"/>
      <c r="T57" s="221"/>
      <c r="U57" s="221"/>
      <c r="V57" s="221"/>
      <c r="W57" s="221"/>
      <c r="X57" s="221"/>
      <c r="Y57" s="221"/>
      <c r="Z57" s="210"/>
      <c r="AA57" s="210"/>
      <c r="AB57" s="210"/>
      <c r="AC57" s="210"/>
      <c r="AD57" s="210"/>
      <c r="AE57" s="210"/>
      <c r="AF57" s="210"/>
      <c r="AG57" s="210" t="s">
        <v>277</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56" t="s">
        <v>644</v>
      </c>
      <c r="D58" s="223"/>
      <c r="E58" s="224">
        <v>2.6159999999999999E-2</v>
      </c>
      <c r="F58" s="221"/>
      <c r="G58" s="221"/>
      <c r="H58" s="221"/>
      <c r="I58" s="221"/>
      <c r="J58" s="221"/>
      <c r="K58" s="221"/>
      <c r="L58" s="221"/>
      <c r="M58" s="221"/>
      <c r="N58" s="220"/>
      <c r="O58" s="220"/>
      <c r="P58" s="220"/>
      <c r="Q58" s="220"/>
      <c r="R58" s="221"/>
      <c r="S58" s="221"/>
      <c r="T58" s="221"/>
      <c r="U58" s="221"/>
      <c r="V58" s="221"/>
      <c r="W58" s="221"/>
      <c r="X58" s="221"/>
      <c r="Y58" s="221"/>
      <c r="Z58" s="210"/>
      <c r="AA58" s="210"/>
      <c r="AB58" s="210"/>
      <c r="AC58" s="210"/>
      <c r="AD58" s="210"/>
      <c r="AE58" s="210"/>
      <c r="AF58" s="210"/>
      <c r="AG58" s="210" t="s">
        <v>288</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ht="22.5" outlineLevel="1" x14ac:dyDescent="0.2">
      <c r="A59" s="233">
        <v>12</v>
      </c>
      <c r="B59" s="234" t="s">
        <v>645</v>
      </c>
      <c r="C59" s="252" t="s">
        <v>646</v>
      </c>
      <c r="D59" s="235" t="s">
        <v>559</v>
      </c>
      <c r="E59" s="236">
        <v>0.54557999999999995</v>
      </c>
      <c r="F59" s="237"/>
      <c r="G59" s="238">
        <f>ROUND(E59*F59,2)</f>
        <v>0</v>
      </c>
      <c r="H59" s="237"/>
      <c r="I59" s="238">
        <f>ROUND(E59*H59,2)</f>
        <v>0</v>
      </c>
      <c r="J59" s="237"/>
      <c r="K59" s="238">
        <f>ROUND(E59*J59,2)</f>
        <v>0</v>
      </c>
      <c r="L59" s="238">
        <v>21</v>
      </c>
      <c r="M59" s="238">
        <f>G59*(1+L59/100)</f>
        <v>0</v>
      </c>
      <c r="N59" s="236">
        <v>1.0717399999999999</v>
      </c>
      <c r="O59" s="236">
        <f>ROUND(E59*N59,2)</f>
        <v>0.57999999999999996</v>
      </c>
      <c r="P59" s="236">
        <v>0</v>
      </c>
      <c r="Q59" s="236">
        <f>ROUND(E59*P59,2)</f>
        <v>0</v>
      </c>
      <c r="R59" s="238" t="s">
        <v>627</v>
      </c>
      <c r="S59" s="238" t="s">
        <v>271</v>
      </c>
      <c r="T59" s="239" t="s">
        <v>272</v>
      </c>
      <c r="U59" s="221">
        <v>15.231</v>
      </c>
      <c r="V59" s="221">
        <f>ROUND(E59*U59,2)</f>
        <v>8.31</v>
      </c>
      <c r="W59" s="221"/>
      <c r="X59" s="221" t="s">
        <v>273</v>
      </c>
      <c r="Y59" s="221" t="s">
        <v>274</v>
      </c>
      <c r="Z59" s="210"/>
      <c r="AA59" s="210"/>
      <c r="AB59" s="210"/>
      <c r="AC59" s="210"/>
      <c r="AD59" s="210"/>
      <c r="AE59" s="210"/>
      <c r="AF59" s="210"/>
      <c r="AG59" s="210" t="s">
        <v>275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2" x14ac:dyDescent="0.2">
      <c r="A60" s="217"/>
      <c r="B60" s="218"/>
      <c r="C60" s="253" t="s">
        <v>643</v>
      </c>
      <c r="D60" s="240"/>
      <c r="E60" s="240"/>
      <c r="F60" s="240"/>
      <c r="G60" s="240"/>
      <c r="H60" s="221"/>
      <c r="I60" s="221"/>
      <c r="J60" s="221"/>
      <c r="K60" s="221"/>
      <c r="L60" s="221"/>
      <c r="M60" s="221"/>
      <c r="N60" s="220"/>
      <c r="O60" s="220"/>
      <c r="P60" s="220"/>
      <c r="Q60" s="220"/>
      <c r="R60" s="221"/>
      <c r="S60" s="221"/>
      <c r="T60" s="221"/>
      <c r="U60" s="221"/>
      <c r="V60" s="221"/>
      <c r="W60" s="221"/>
      <c r="X60" s="221"/>
      <c r="Y60" s="221"/>
      <c r="Z60" s="210"/>
      <c r="AA60" s="210"/>
      <c r="AB60" s="210"/>
      <c r="AC60" s="210"/>
      <c r="AD60" s="210"/>
      <c r="AE60" s="210"/>
      <c r="AF60" s="210"/>
      <c r="AG60" s="210" t="s">
        <v>277</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56" t="s">
        <v>647</v>
      </c>
      <c r="D61" s="223"/>
      <c r="E61" s="224">
        <v>0.21562000000000001</v>
      </c>
      <c r="F61" s="221"/>
      <c r="G61" s="221"/>
      <c r="H61" s="221"/>
      <c r="I61" s="221"/>
      <c r="J61" s="221"/>
      <c r="K61" s="221"/>
      <c r="L61" s="221"/>
      <c r="M61" s="221"/>
      <c r="N61" s="220"/>
      <c r="O61" s="220"/>
      <c r="P61" s="220"/>
      <c r="Q61" s="220"/>
      <c r="R61" s="221"/>
      <c r="S61" s="221"/>
      <c r="T61" s="221"/>
      <c r="U61" s="221"/>
      <c r="V61" s="221"/>
      <c r="W61" s="221"/>
      <c r="X61" s="221"/>
      <c r="Y61" s="221"/>
      <c r="Z61" s="210"/>
      <c r="AA61" s="210"/>
      <c r="AB61" s="210"/>
      <c r="AC61" s="210"/>
      <c r="AD61" s="210"/>
      <c r="AE61" s="210"/>
      <c r="AF61" s="210"/>
      <c r="AG61" s="210" t="s">
        <v>288</v>
      </c>
      <c r="AH61" s="210">
        <v>0</v>
      </c>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3" x14ac:dyDescent="0.2">
      <c r="A62" s="217"/>
      <c r="B62" s="218"/>
      <c r="C62" s="256" t="s">
        <v>648</v>
      </c>
      <c r="D62" s="223"/>
      <c r="E62" s="224">
        <v>0.32995999999999998</v>
      </c>
      <c r="F62" s="221"/>
      <c r="G62" s="221"/>
      <c r="H62" s="221"/>
      <c r="I62" s="221"/>
      <c r="J62" s="221"/>
      <c r="K62" s="221"/>
      <c r="L62" s="221"/>
      <c r="M62" s="221"/>
      <c r="N62" s="220"/>
      <c r="O62" s="220"/>
      <c r="P62" s="220"/>
      <c r="Q62" s="220"/>
      <c r="R62" s="221"/>
      <c r="S62" s="221"/>
      <c r="T62" s="221"/>
      <c r="U62" s="221"/>
      <c r="V62" s="221"/>
      <c r="W62" s="221"/>
      <c r="X62" s="221"/>
      <c r="Y62" s="221"/>
      <c r="Z62" s="210"/>
      <c r="AA62" s="210"/>
      <c r="AB62" s="210"/>
      <c r="AC62" s="210"/>
      <c r="AD62" s="210"/>
      <c r="AE62" s="210"/>
      <c r="AF62" s="210"/>
      <c r="AG62" s="210" t="s">
        <v>288</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33">
        <v>13</v>
      </c>
      <c r="B63" s="234" t="s">
        <v>649</v>
      </c>
      <c r="C63" s="252" t="s">
        <v>650</v>
      </c>
      <c r="D63" s="235" t="s">
        <v>282</v>
      </c>
      <c r="E63" s="236">
        <v>9.9990000000000006</v>
      </c>
      <c r="F63" s="237"/>
      <c r="G63" s="238">
        <f>ROUND(E63*F63,2)</f>
        <v>0</v>
      </c>
      <c r="H63" s="237"/>
      <c r="I63" s="238">
        <f>ROUND(E63*H63,2)</f>
        <v>0</v>
      </c>
      <c r="J63" s="237"/>
      <c r="K63" s="238">
        <f>ROUND(E63*J63,2)</f>
        <v>0</v>
      </c>
      <c r="L63" s="238">
        <v>21</v>
      </c>
      <c r="M63" s="238">
        <f>G63*(1+L63/100)</f>
        <v>0</v>
      </c>
      <c r="N63" s="236">
        <v>2.5249999999999999</v>
      </c>
      <c r="O63" s="236">
        <f>ROUND(E63*N63,2)</f>
        <v>25.25</v>
      </c>
      <c r="P63" s="236">
        <v>0</v>
      </c>
      <c r="Q63" s="236">
        <f>ROUND(E63*P63,2)</f>
        <v>0</v>
      </c>
      <c r="R63" s="238" t="s">
        <v>627</v>
      </c>
      <c r="S63" s="238" t="s">
        <v>271</v>
      </c>
      <c r="T63" s="239" t="s">
        <v>272</v>
      </c>
      <c r="U63" s="221">
        <v>0.47699999999999998</v>
      </c>
      <c r="V63" s="221">
        <f>ROUND(E63*U63,2)</f>
        <v>4.7699999999999996</v>
      </c>
      <c r="W63" s="221"/>
      <c r="X63" s="221" t="s">
        <v>273</v>
      </c>
      <c r="Y63" s="221" t="s">
        <v>274</v>
      </c>
      <c r="Z63" s="210"/>
      <c r="AA63" s="210"/>
      <c r="AB63" s="210"/>
      <c r="AC63" s="210"/>
      <c r="AD63" s="210"/>
      <c r="AE63" s="210"/>
      <c r="AF63" s="210"/>
      <c r="AG63" s="210" t="s">
        <v>275</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2" x14ac:dyDescent="0.2">
      <c r="A64" s="217"/>
      <c r="B64" s="218"/>
      <c r="C64" s="257" t="s">
        <v>651</v>
      </c>
      <c r="D64" s="250"/>
      <c r="E64" s="250"/>
      <c r="F64" s="250"/>
      <c r="G64" s="250"/>
      <c r="H64" s="221"/>
      <c r="I64" s="221"/>
      <c r="J64" s="221"/>
      <c r="K64" s="221"/>
      <c r="L64" s="221"/>
      <c r="M64" s="221"/>
      <c r="N64" s="220"/>
      <c r="O64" s="220"/>
      <c r="P64" s="220"/>
      <c r="Q64" s="220"/>
      <c r="R64" s="221"/>
      <c r="S64" s="221"/>
      <c r="T64" s="221"/>
      <c r="U64" s="221"/>
      <c r="V64" s="221"/>
      <c r="W64" s="221"/>
      <c r="X64" s="221"/>
      <c r="Y64" s="221"/>
      <c r="Z64" s="210"/>
      <c r="AA64" s="210"/>
      <c r="AB64" s="210"/>
      <c r="AC64" s="210"/>
      <c r="AD64" s="210"/>
      <c r="AE64" s="210"/>
      <c r="AF64" s="210"/>
      <c r="AG64" s="210" t="s">
        <v>286</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2" x14ac:dyDescent="0.2">
      <c r="A65" s="217"/>
      <c r="B65" s="218"/>
      <c r="C65" s="256" t="s">
        <v>652</v>
      </c>
      <c r="D65" s="223"/>
      <c r="E65" s="224">
        <v>2.0099999999999998</v>
      </c>
      <c r="F65" s="221"/>
      <c r="G65" s="221"/>
      <c r="H65" s="221"/>
      <c r="I65" s="221"/>
      <c r="J65" s="221"/>
      <c r="K65" s="221"/>
      <c r="L65" s="221"/>
      <c r="M65" s="221"/>
      <c r="N65" s="220"/>
      <c r="O65" s="220"/>
      <c r="P65" s="220"/>
      <c r="Q65" s="220"/>
      <c r="R65" s="221"/>
      <c r="S65" s="221"/>
      <c r="T65" s="221"/>
      <c r="U65" s="221"/>
      <c r="V65" s="221"/>
      <c r="W65" s="221"/>
      <c r="X65" s="221"/>
      <c r="Y65" s="221"/>
      <c r="Z65" s="210"/>
      <c r="AA65" s="210"/>
      <c r="AB65" s="210"/>
      <c r="AC65" s="210"/>
      <c r="AD65" s="210"/>
      <c r="AE65" s="210"/>
      <c r="AF65" s="210"/>
      <c r="AG65" s="210" t="s">
        <v>288</v>
      </c>
      <c r="AH65" s="210">
        <v>0</v>
      </c>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3" x14ac:dyDescent="0.2">
      <c r="A66" s="217"/>
      <c r="B66" s="218"/>
      <c r="C66" s="256" t="s">
        <v>653</v>
      </c>
      <c r="D66" s="223"/>
      <c r="E66" s="224">
        <v>0.87</v>
      </c>
      <c r="F66" s="221"/>
      <c r="G66" s="221"/>
      <c r="H66" s="221"/>
      <c r="I66" s="221"/>
      <c r="J66" s="221"/>
      <c r="K66" s="221"/>
      <c r="L66" s="221"/>
      <c r="M66" s="221"/>
      <c r="N66" s="220"/>
      <c r="O66" s="220"/>
      <c r="P66" s="220"/>
      <c r="Q66" s="220"/>
      <c r="R66" s="221"/>
      <c r="S66" s="221"/>
      <c r="T66" s="221"/>
      <c r="U66" s="221"/>
      <c r="V66" s="221"/>
      <c r="W66" s="221"/>
      <c r="X66" s="221"/>
      <c r="Y66" s="221"/>
      <c r="Z66" s="210"/>
      <c r="AA66" s="210"/>
      <c r="AB66" s="210"/>
      <c r="AC66" s="210"/>
      <c r="AD66" s="210"/>
      <c r="AE66" s="210"/>
      <c r="AF66" s="210"/>
      <c r="AG66" s="210" t="s">
        <v>288</v>
      </c>
      <c r="AH66" s="210">
        <v>0</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6" t="s">
        <v>654</v>
      </c>
      <c r="D67" s="223"/>
      <c r="E67" s="224">
        <v>2.1</v>
      </c>
      <c r="F67" s="221"/>
      <c r="G67" s="221"/>
      <c r="H67" s="221"/>
      <c r="I67" s="221"/>
      <c r="J67" s="221"/>
      <c r="K67" s="221"/>
      <c r="L67" s="221"/>
      <c r="M67" s="221"/>
      <c r="N67" s="220"/>
      <c r="O67" s="220"/>
      <c r="P67" s="220"/>
      <c r="Q67" s="220"/>
      <c r="R67" s="221"/>
      <c r="S67" s="221"/>
      <c r="T67" s="221"/>
      <c r="U67" s="221"/>
      <c r="V67" s="221"/>
      <c r="W67" s="221"/>
      <c r="X67" s="221"/>
      <c r="Y67" s="221"/>
      <c r="Z67" s="210"/>
      <c r="AA67" s="210"/>
      <c r="AB67" s="210"/>
      <c r="AC67" s="210"/>
      <c r="AD67" s="210"/>
      <c r="AE67" s="210"/>
      <c r="AF67" s="210"/>
      <c r="AG67" s="210" t="s">
        <v>288</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3" x14ac:dyDescent="0.2">
      <c r="A68" s="217"/>
      <c r="B68" s="218"/>
      <c r="C68" s="256" t="s">
        <v>655</v>
      </c>
      <c r="D68" s="223"/>
      <c r="E68" s="224">
        <v>0.64500000000000002</v>
      </c>
      <c r="F68" s="221"/>
      <c r="G68" s="221"/>
      <c r="H68" s="221"/>
      <c r="I68" s="221"/>
      <c r="J68" s="221"/>
      <c r="K68" s="221"/>
      <c r="L68" s="221"/>
      <c r="M68" s="221"/>
      <c r="N68" s="220"/>
      <c r="O68" s="220"/>
      <c r="P68" s="220"/>
      <c r="Q68" s="220"/>
      <c r="R68" s="221"/>
      <c r="S68" s="221"/>
      <c r="T68" s="221"/>
      <c r="U68" s="221"/>
      <c r="V68" s="221"/>
      <c r="W68" s="221"/>
      <c r="X68" s="221"/>
      <c r="Y68" s="221"/>
      <c r="Z68" s="210"/>
      <c r="AA68" s="210"/>
      <c r="AB68" s="210"/>
      <c r="AC68" s="210"/>
      <c r="AD68" s="210"/>
      <c r="AE68" s="210"/>
      <c r="AF68" s="210"/>
      <c r="AG68" s="210" t="s">
        <v>288</v>
      </c>
      <c r="AH68" s="210">
        <v>0</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3" x14ac:dyDescent="0.2">
      <c r="A69" s="217"/>
      <c r="B69" s="218"/>
      <c r="C69" s="256" t="s">
        <v>655</v>
      </c>
      <c r="D69" s="223"/>
      <c r="E69" s="224">
        <v>0.64500000000000002</v>
      </c>
      <c r="F69" s="221"/>
      <c r="G69" s="221"/>
      <c r="H69" s="221"/>
      <c r="I69" s="221"/>
      <c r="J69" s="221"/>
      <c r="K69" s="221"/>
      <c r="L69" s="221"/>
      <c r="M69" s="221"/>
      <c r="N69" s="220"/>
      <c r="O69" s="220"/>
      <c r="P69" s="220"/>
      <c r="Q69" s="220"/>
      <c r="R69" s="221"/>
      <c r="S69" s="221"/>
      <c r="T69" s="221"/>
      <c r="U69" s="221"/>
      <c r="V69" s="221"/>
      <c r="W69" s="221"/>
      <c r="X69" s="221"/>
      <c r="Y69" s="221"/>
      <c r="Z69" s="210"/>
      <c r="AA69" s="210"/>
      <c r="AB69" s="210"/>
      <c r="AC69" s="210"/>
      <c r="AD69" s="210"/>
      <c r="AE69" s="210"/>
      <c r="AF69" s="210"/>
      <c r="AG69" s="210" t="s">
        <v>288</v>
      </c>
      <c r="AH69" s="210">
        <v>0</v>
      </c>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3" x14ac:dyDescent="0.2">
      <c r="A70" s="217"/>
      <c r="B70" s="218"/>
      <c r="C70" s="256" t="s">
        <v>656</v>
      </c>
      <c r="D70" s="223"/>
      <c r="E70" s="224">
        <v>0.54</v>
      </c>
      <c r="F70" s="221"/>
      <c r="G70" s="221"/>
      <c r="H70" s="221"/>
      <c r="I70" s="221"/>
      <c r="J70" s="221"/>
      <c r="K70" s="221"/>
      <c r="L70" s="221"/>
      <c r="M70" s="221"/>
      <c r="N70" s="220"/>
      <c r="O70" s="220"/>
      <c r="P70" s="220"/>
      <c r="Q70" s="220"/>
      <c r="R70" s="221"/>
      <c r="S70" s="221"/>
      <c r="T70" s="221"/>
      <c r="U70" s="221"/>
      <c r="V70" s="221"/>
      <c r="W70" s="221"/>
      <c r="X70" s="221"/>
      <c r="Y70" s="221"/>
      <c r="Z70" s="210"/>
      <c r="AA70" s="210"/>
      <c r="AB70" s="210"/>
      <c r="AC70" s="210"/>
      <c r="AD70" s="210"/>
      <c r="AE70" s="210"/>
      <c r="AF70" s="210"/>
      <c r="AG70" s="210" t="s">
        <v>288</v>
      </c>
      <c r="AH70" s="210">
        <v>0</v>
      </c>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3" x14ac:dyDescent="0.2">
      <c r="A71" s="217"/>
      <c r="B71" s="218"/>
      <c r="C71" s="256" t="s">
        <v>656</v>
      </c>
      <c r="D71" s="223"/>
      <c r="E71" s="224">
        <v>0.54</v>
      </c>
      <c r="F71" s="221"/>
      <c r="G71" s="221"/>
      <c r="H71" s="221"/>
      <c r="I71" s="221"/>
      <c r="J71" s="221"/>
      <c r="K71" s="221"/>
      <c r="L71" s="221"/>
      <c r="M71" s="221"/>
      <c r="N71" s="220"/>
      <c r="O71" s="220"/>
      <c r="P71" s="220"/>
      <c r="Q71" s="220"/>
      <c r="R71" s="221"/>
      <c r="S71" s="221"/>
      <c r="T71" s="221"/>
      <c r="U71" s="221"/>
      <c r="V71" s="221"/>
      <c r="W71" s="221"/>
      <c r="X71" s="221"/>
      <c r="Y71" s="221"/>
      <c r="Z71" s="210"/>
      <c r="AA71" s="210"/>
      <c r="AB71" s="210"/>
      <c r="AC71" s="210"/>
      <c r="AD71" s="210"/>
      <c r="AE71" s="210"/>
      <c r="AF71" s="210"/>
      <c r="AG71" s="210" t="s">
        <v>288</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3" x14ac:dyDescent="0.2">
      <c r="A72" s="217"/>
      <c r="B72" s="218"/>
      <c r="C72" s="256" t="s">
        <v>657</v>
      </c>
      <c r="D72" s="223"/>
      <c r="E72" s="224">
        <v>0.82499999999999996</v>
      </c>
      <c r="F72" s="221"/>
      <c r="G72" s="221"/>
      <c r="H72" s="221"/>
      <c r="I72" s="221"/>
      <c r="J72" s="221"/>
      <c r="K72" s="221"/>
      <c r="L72" s="221"/>
      <c r="M72" s="221"/>
      <c r="N72" s="220"/>
      <c r="O72" s="220"/>
      <c r="P72" s="220"/>
      <c r="Q72" s="220"/>
      <c r="R72" s="221"/>
      <c r="S72" s="221"/>
      <c r="T72" s="221"/>
      <c r="U72" s="221"/>
      <c r="V72" s="221"/>
      <c r="W72" s="221"/>
      <c r="X72" s="221"/>
      <c r="Y72" s="221"/>
      <c r="Z72" s="210"/>
      <c r="AA72" s="210"/>
      <c r="AB72" s="210"/>
      <c r="AC72" s="210"/>
      <c r="AD72" s="210"/>
      <c r="AE72" s="210"/>
      <c r="AF72" s="210"/>
      <c r="AG72" s="210" t="s">
        <v>288</v>
      </c>
      <c r="AH72" s="210">
        <v>0</v>
      </c>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3" x14ac:dyDescent="0.2">
      <c r="A73" s="217"/>
      <c r="B73" s="218"/>
      <c r="C73" s="256" t="s">
        <v>658</v>
      </c>
      <c r="D73" s="223"/>
      <c r="E73" s="224">
        <v>0.92400000000000004</v>
      </c>
      <c r="F73" s="221"/>
      <c r="G73" s="221"/>
      <c r="H73" s="221"/>
      <c r="I73" s="221"/>
      <c r="J73" s="221"/>
      <c r="K73" s="221"/>
      <c r="L73" s="221"/>
      <c r="M73" s="221"/>
      <c r="N73" s="220"/>
      <c r="O73" s="220"/>
      <c r="P73" s="220"/>
      <c r="Q73" s="220"/>
      <c r="R73" s="221"/>
      <c r="S73" s="221"/>
      <c r="T73" s="221"/>
      <c r="U73" s="221"/>
      <c r="V73" s="221"/>
      <c r="W73" s="221"/>
      <c r="X73" s="221"/>
      <c r="Y73" s="221"/>
      <c r="Z73" s="210"/>
      <c r="AA73" s="210"/>
      <c r="AB73" s="210"/>
      <c r="AC73" s="210"/>
      <c r="AD73" s="210"/>
      <c r="AE73" s="210"/>
      <c r="AF73" s="210"/>
      <c r="AG73" s="210" t="s">
        <v>288</v>
      </c>
      <c r="AH73" s="210">
        <v>0</v>
      </c>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3" x14ac:dyDescent="0.2">
      <c r="A74" s="217"/>
      <c r="B74" s="218"/>
      <c r="C74" s="256" t="s">
        <v>659</v>
      </c>
      <c r="D74" s="223"/>
      <c r="E74" s="224">
        <v>0.9</v>
      </c>
      <c r="F74" s="221"/>
      <c r="G74" s="221"/>
      <c r="H74" s="221"/>
      <c r="I74" s="221"/>
      <c r="J74" s="221"/>
      <c r="K74" s="221"/>
      <c r="L74" s="221"/>
      <c r="M74" s="221"/>
      <c r="N74" s="220"/>
      <c r="O74" s="220"/>
      <c r="P74" s="220"/>
      <c r="Q74" s="220"/>
      <c r="R74" s="221"/>
      <c r="S74" s="221"/>
      <c r="T74" s="221"/>
      <c r="U74" s="221"/>
      <c r="V74" s="221"/>
      <c r="W74" s="221"/>
      <c r="X74" s="221"/>
      <c r="Y74" s="221"/>
      <c r="Z74" s="210"/>
      <c r="AA74" s="210"/>
      <c r="AB74" s="210"/>
      <c r="AC74" s="210"/>
      <c r="AD74" s="210"/>
      <c r="AE74" s="210"/>
      <c r="AF74" s="210"/>
      <c r="AG74" s="210" t="s">
        <v>288</v>
      </c>
      <c r="AH74" s="210">
        <v>0</v>
      </c>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ht="22.5" outlineLevel="1" x14ac:dyDescent="0.2">
      <c r="A75" s="233">
        <v>14</v>
      </c>
      <c r="B75" s="234" t="s">
        <v>660</v>
      </c>
      <c r="C75" s="252" t="s">
        <v>661</v>
      </c>
      <c r="D75" s="235" t="s">
        <v>378</v>
      </c>
      <c r="E75" s="236">
        <v>2</v>
      </c>
      <c r="F75" s="237"/>
      <c r="G75" s="238">
        <f>ROUND(E75*F75,2)</f>
        <v>0</v>
      </c>
      <c r="H75" s="237"/>
      <c r="I75" s="238">
        <f>ROUND(E75*H75,2)</f>
        <v>0</v>
      </c>
      <c r="J75" s="237"/>
      <c r="K75" s="238">
        <f>ROUND(E75*J75,2)</f>
        <v>0</v>
      </c>
      <c r="L75" s="238">
        <v>21</v>
      </c>
      <c r="M75" s="238">
        <f>G75*(1+L75/100)</f>
        <v>0</v>
      </c>
      <c r="N75" s="236">
        <v>4.9800000000000001E-3</v>
      </c>
      <c r="O75" s="236">
        <f>ROUND(E75*N75,2)</f>
        <v>0.01</v>
      </c>
      <c r="P75" s="236">
        <v>0</v>
      </c>
      <c r="Q75" s="236">
        <f>ROUND(E75*P75,2)</f>
        <v>0</v>
      </c>
      <c r="R75" s="238" t="s">
        <v>375</v>
      </c>
      <c r="S75" s="238" t="s">
        <v>271</v>
      </c>
      <c r="T75" s="239" t="s">
        <v>272</v>
      </c>
      <c r="U75" s="221">
        <v>0.623</v>
      </c>
      <c r="V75" s="221">
        <f>ROUND(E75*U75,2)</f>
        <v>1.25</v>
      </c>
      <c r="W75" s="221"/>
      <c r="X75" s="221" t="s">
        <v>273</v>
      </c>
      <c r="Y75" s="221" t="s">
        <v>274</v>
      </c>
      <c r="Z75" s="210"/>
      <c r="AA75" s="210"/>
      <c r="AB75" s="210"/>
      <c r="AC75" s="210"/>
      <c r="AD75" s="210"/>
      <c r="AE75" s="210"/>
      <c r="AF75" s="210"/>
      <c r="AG75" s="210" t="s">
        <v>275</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2" x14ac:dyDescent="0.2">
      <c r="A76" s="217"/>
      <c r="B76" s="218"/>
      <c r="C76" s="253" t="s">
        <v>662</v>
      </c>
      <c r="D76" s="240"/>
      <c r="E76" s="240"/>
      <c r="F76" s="240"/>
      <c r="G76" s="240"/>
      <c r="H76" s="221"/>
      <c r="I76" s="221"/>
      <c r="J76" s="221"/>
      <c r="K76" s="221"/>
      <c r="L76" s="221"/>
      <c r="M76" s="221"/>
      <c r="N76" s="220"/>
      <c r="O76" s="220"/>
      <c r="P76" s="220"/>
      <c r="Q76" s="220"/>
      <c r="R76" s="221"/>
      <c r="S76" s="221"/>
      <c r="T76" s="221"/>
      <c r="U76" s="221"/>
      <c r="V76" s="221"/>
      <c r="W76" s="221"/>
      <c r="X76" s="221"/>
      <c r="Y76" s="221"/>
      <c r="Z76" s="210"/>
      <c r="AA76" s="210"/>
      <c r="AB76" s="210"/>
      <c r="AC76" s="210"/>
      <c r="AD76" s="210"/>
      <c r="AE76" s="210"/>
      <c r="AF76" s="210"/>
      <c r="AG76" s="210" t="s">
        <v>277</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33">
        <v>15</v>
      </c>
      <c r="B77" s="234" t="s">
        <v>663</v>
      </c>
      <c r="C77" s="252" t="s">
        <v>664</v>
      </c>
      <c r="D77" s="235" t="s">
        <v>378</v>
      </c>
      <c r="E77" s="236">
        <v>20</v>
      </c>
      <c r="F77" s="237"/>
      <c r="G77" s="238">
        <f>ROUND(E77*F77,2)</f>
        <v>0</v>
      </c>
      <c r="H77" s="237"/>
      <c r="I77" s="238">
        <f>ROUND(E77*H77,2)</f>
        <v>0</v>
      </c>
      <c r="J77" s="237"/>
      <c r="K77" s="238">
        <f>ROUND(E77*J77,2)</f>
        <v>0</v>
      </c>
      <c r="L77" s="238">
        <v>21</v>
      </c>
      <c r="M77" s="238">
        <f>G77*(1+L77/100)</f>
        <v>0</v>
      </c>
      <c r="N77" s="236">
        <v>1.12E-2</v>
      </c>
      <c r="O77" s="236">
        <f>ROUND(E77*N77,2)</f>
        <v>0.22</v>
      </c>
      <c r="P77" s="236">
        <v>0</v>
      </c>
      <c r="Q77" s="236">
        <f>ROUND(E77*P77,2)</f>
        <v>0</v>
      </c>
      <c r="R77" s="238" t="s">
        <v>577</v>
      </c>
      <c r="S77" s="238" t="s">
        <v>271</v>
      </c>
      <c r="T77" s="239" t="s">
        <v>272</v>
      </c>
      <c r="U77" s="221">
        <v>0.28799999999999998</v>
      </c>
      <c r="V77" s="221">
        <f>ROUND(E77*U77,2)</f>
        <v>5.76</v>
      </c>
      <c r="W77" s="221"/>
      <c r="X77" s="221" t="s">
        <v>273</v>
      </c>
      <c r="Y77" s="221" t="s">
        <v>274</v>
      </c>
      <c r="Z77" s="210"/>
      <c r="AA77" s="210"/>
      <c r="AB77" s="210"/>
      <c r="AC77" s="210"/>
      <c r="AD77" s="210"/>
      <c r="AE77" s="210"/>
      <c r="AF77" s="210"/>
      <c r="AG77" s="210" t="s">
        <v>275</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2" x14ac:dyDescent="0.2">
      <c r="A78" s="217"/>
      <c r="B78" s="218"/>
      <c r="C78" s="257" t="s">
        <v>665</v>
      </c>
      <c r="D78" s="250"/>
      <c r="E78" s="250"/>
      <c r="F78" s="250"/>
      <c r="G78" s="250"/>
      <c r="H78" s="221"/>
      <c r="I78" s="221"/>
      <c r="J78" s="221"/>
      <c r="K78" s="221"/>
      <c r="L78" s="221"/>
      <c r="M78" s="221"/>
      <c r="N78" s="220"/>
      <c r="O78" s="220"/>
      <c r="P78" s="220"/>
      <c r="Q78" s="220"/>
      <c r="R78" s="221"/>
      <c r="S78" s="221"/>
      <c r="T78" s="221"/>
      <c r="U78" s="221"/>
      <c r="V78" s="221"/>
      <c r="W78" s="221"/>
      <c r="X78" s="221"/>
      <c r="Y78" s="221"/>
      <c r="Z78" s="210"/>
      <c r="AA78" s="210"/>
      <c r="AB78" s="210"/>
      <c r="AC78" s="210"/>
      <c r="AD78" s="210"/>
      <c r="AE78" s="210"/>
      <c r="AF78" s="210"/>
      <c r="AG78" s="210" t="s">
        <v>286</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2" x14ac:dyDescent="0.2">
      <c r="A79" s="217"/>
      <c r="B79" s="218"/>
      <c r="C79" s="256" t="s">
        <v>666</v>
      </c>
      <c r="D79" s="223"/>
      <c r="E79" s="224">
        <v>2</v>
      </c>
      <c r="F79" s="221"/>
      <c r="G79" s="221"/>
      <c r="H79" s="221"/>
      <c r="I79" s="221"/>
      <c r="J79" s="221"/>
      <c r="K79" s="221"/>
      <c r="L79" s="221"/>
      <c r="M79" s="221"/>
      <c r="N79" s="220"/>
      <c r="O79" s="220"/>
      <c r="P79" s="220"/>
      <c r="Q79" s="220"/>
      <c r="R79" s="221"/>
      <c r="S79" s="221"/>
      <c r="T79" s="221"/>
      <c r="U79" s="221"/>
      <c r="V79" s="221"/>
      <c r="W79" s="221"/>
      <c r="X79" s="221"/>
      <c r="Y79" s="221"/>
      <c r="Z79" s="210"/>
      <c r="AA79" s="210"/>
      <c r="AB79" s="210"/>
      <c r="AC79" s="210"/>
      <c r="AD79" s="210"/>
      <c r="AE79" s="210"/>
      <c r="AF79" s="210"/>
      <c r="AG79" s="210" t="s">
        <v>288</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3" x14ac:dyDescent="0.2">
      <c r="A80" s="217"/>
      <c r="B80" s="218"/>
      <c r="C80" s="256" t="s">
        <v>667</v>
      </c>
      <c r="D80" s="223"/>
      <c r="E80" s="224">
        <v>2</v>
      </c>
      <c r="F80" s="221"/>
      <c r="G80" s="221"/>
      <c r="H80" s="221"/>
      <c r="I80" s="221"/>
      <c r="J80" s="221"/>
      <c r="K80" s="221"/>
      <c r="L80" s="221"/>
      <c r="M80" s="221"/>
      <c r="N80" s="220"/>
      <c r="O80" s="220"/>
      <c r="P80" s="220"/>
      <c r="Q80" s="220"/>
      <c r="R80" s="221"/>
      <c r="S80" s="221"/>
      <c r="T80" s="221"/>
      <c r="U80" s="221"/>
      <c r="V80" s="221"/>
      <c r="W80" s="221"/>
      <c r="X80" s="221"/>
      <c r="Y80" s="221"/>
      <c r="Z80" s="210"/>
      <c r="AA80" s="210"/>
      <c r="AB80" s="210"/>
      <c r="AC80" s="210"/>
      <c r="AD80" s="210"/>
      <c r="AE80" s="210"/>
      <c r="AF80" s="210"/>
      <c r="AG80" s="210" t="s">
        <v>288</v>
      </c>
      <c r="AH80" s="210">
        <v>0</v>
      </c>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3" x14ac:dyDescent="0.2">
      <c r="A81" s="217"/>
      <c r="B81" s="218"/>
      <c r="C81" s="256" t="s">
        <v>668</v>
      </c>
      <c r="D81" s="223"/>
      <c r="E81" s="224">
        <v>2</v>
      </c>
      <c r="F81" s="221"/>
      <c r="G81" s="221"/>
      <c r="H81" s="221"/>
      <c r="I81" s="221"/>
      <c r="J81" s="221"/>
      <c r="K81" s="221"/>
      <c r="L81" s="221"/>
      <c r="M81" s="221"/>
      <c r="N81" s="220"/>
      <c r="O81" s="220"/>
      <c r="P81" s="220"/>
      <c r="Q81" s="220"/>
      <c r="R81" s="221"/>
      <c r="S81" s="221"/>
      <c r="T81" s="221"/>
      <c r="U81" s="221"/>
      <c r="V81" s="221"/>
      <c r="W81" s="221"/>
      <c r="X81" s="221"/>
      <c r="Y81" s="221"/>
      <c r="Z81" s="210"/>
      <c r="AA81" s="210"/>
      <c r="AB81" s="210"/>
      <c r="AC81" s="210"/>
      <c r="AD81" s="210"/>
      <c r="AE81" s="210"/>
      <c r="AF81" s="210"/>
      <c r="AG81" s="210" t="s">
        <v>288</v>
      </c>
      <c r="AH81" s="210">
        <v>0</v>
      </c>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3" x14ac:dyDescent="0.2">
      <c r="A82" s="217"/>
      <c r="B82" s="218"/>
      <c r="C82" s="256" t="s">
        <v>669</v>
      </c>
      <c r="D82" s="223"/>
      <c r="E82" s="224">
        <v>2</v>
      </c>
      <c r="F82" s="221"/>
      <c r="G82" s="221"/>
      <c r="H82" s="221"/>
      <c r="I82" s="221"/>
      <c r="J82" s="221"/>
      <c r="K82" s="221"/>
      <c r="L82" s="221"/>
      <c r="M82" s="221"/>
      <c r="N82" s="220"/>
      <c r="O82" s="220"/>
      <c r="P82" s="220"/>
      <c r="Q82" s="220"/>
      <c r="R82" s="221"/>
      <c r="S82" s="221"/>
      <c r="T82" s="221"/>
      <c r="U82" s="221"/>
      <c r="V82" s="221"/>
      <c r="W82" s="221"/>
      <c r="X82" s="221"/>
      <c r="Y82" s="221"/>
      <c r="Z82" s="210"/>
      <c r="AA82" s="210"/>
      <c r="AB82" s="210"/>
      <c r="AC82" s="210"/>
      <c r="AD82" s="210"/>
      <c r="AE82" s="210"/>
      <c r="AF82" s="210"/>
      <c r="AG82" s="210" t="s">
        <v>288</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3" x14ac:dyDescent="0.2">
      <c r="A83" s="217"/>
      <c r="B83" s="218"/>
      <c r="C83" s="256" t="s">
        <v>670</v>
      </c>
      <c r="D83" s="223"/>
      <c r="E83" s="224">
        <v>2</v>
      </c>
      <c r="F83" s="221"/>
      <c r="G83" s="221"/>
      <c r="H83" s="221"/>
      <c r="I83" s="221"/>
      <c r="J83" s="221"/>
      <c r="K83" s="221"/>
      <c r="L83" s="221"/>
      <c r="M83" s="221"/>
      <c r="N83" s="220"/>
      <c r="O83" s="220"/>
      <c r="P83" s="220"/>
      <c r="Q83" s="220"/>
      <c r="R83" s="221"/>
      <c r="S83" s="221"/>
      <c r="T83" s="221"/>
      <c r="U83" s="221"/>
      <c r="V83" s="221"/>
      <c r="W83" s="221"/>
      <c r="X83" s="221"/>
      <c r="Y83" s="221"/>
      <c r="Z83" s="210"/>
      <c r="AA83" s="210"/>
      <c r="AB83" s="210"/>
      <c r="AC83" s="210"/>
      <c r="AD83" s="210"/>
      <c r="AE83" s="210"/>
      <c r="AF83" s="210"/>
      <c r="AG83" s="210" t="s">
        <v>288</v>
      </c>
      <c r="AH83" s="210">
        <v>0</v>
      </c>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3" x14ac:dyDescent="0.2">
      <c r="A84" s="217"/>
      <c r="B84" s="218"/>
      <c r="C84" s="256" t="s">
        <v>671</v>
      </c>
      <c r="D84" s="223"/>
      <c r="E84" s="224">
        <v>2</v>
      </c>
      <c r="F84" s="221"/>
      <c r="G84" s="221"/>
      <c r="H84" s="221"/>
      <c r="I84" s="221"/>
      <c r="J84" s="221"/>
      <c r="K84" s="221"/>
      <c r="L84" s="221"/>
      <c r="M84" s="221"/>
      <c r="N84" s="220"/>
      <c r="O84" s="220"/>
      <c r="P84" s="220"/>
      <c r="Q84" s="220"/>
      <c r="R84" s="221"/>
      <c r="S84" s="221"/>
      <c r="T84" s="221"/>
      <c r="U84" s="221"/>
      <c r="V84" s="221"/>
      <c r="W84" s="221"/>
      <c r="X84" s="221"/>
      <c r="Y84" s="221"/>
      <c r="Z84" s="210"/>
      <c r="AA84" s="210"/>
      <c r="AB84" s="210"/>
      <c r="AC84" s="210"/>
      <c r="AD84" s="210"/>
      <c r="AE84" s="210"/>
      <c r="AF84" s="210"/>
      <c r="AG84" s="210" t="s">
        <v>288</v>
      </c>
      <c r="AH84" s="210">
        <v>0</v>
      </c>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3" x14ac:dyDescent="0.2">
      <c r="A85" s="217"/>
      <c r="B85" s="218"/>
      <c r="C85" s="256" t="s">
        <v>672</v>
      </c>
      <c r="D85" s="223"/>
      <c r="E85" s="224">
        <v>2</v>
      </c>
      <c r="F85" s="221"/>
      <c r="G85" s="221"/>
      <c r="H85" s="221"/>
      <c r="I85" s="221"/>
      <c r="J85" s="221"/>
      <c r="K85" s="221"/>
      <c r="L85" s="221"/>
      <c r="M85" s="221"/>
      <c r="N85" s="220"/>
      <c r="O85" s="220"/>
      <c r="P85" s="220"/>
      <c r="Q85" s="220"/>
      <c r="R85" s="221"/>
      <c r="S85" s="221"/>
      <c r="T85" s="221"/>
      <c r="U85" s="221"/>
      <c r="V85" s="221"/>
      <c r="W85" s="221"/>
      <c r="X85" s="221"/>
      <c r="Y85" s="221"/>
      <c r="Z85" s="210"/>
      <c r="AA85" s="210"/>
      <c r="AB85" s="210"/>
      <c r="AC85" s="210"/>
      <c r="AD85" s="210"/>
      <c r="AE85" s="210"/>
      <c r="AF85" s="210"/>
      <c r="AG85" s="210" t="s">
        <v>288</v>
      </c>
      <c r="AH85" s="210">
        <v>0</v>
      </c>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3" x14ac:dyDescent="0.2">
      <c r="A86" s="217"/>
      <c r="B86" s="218"/>
      <c r="C86" s="256" t="s">
        <v>673</v>
      </c>
      <c r="D86" s="223"/>
      <c r="E86" s="224">
        <v>2</v>
      </c>
      <c r="F86" s="221"/>
      <c r="G86" s="221"/>
      <c r="H86" s="221"/>
      <c r="I86" s="221"/>
      <c r="J86" s="221"/>
      <c r="K86" s="221"/>
      <c r="L86" s="221"/>
      <c r="M86" s="221"/>
      <c r="N86" s="220"/>
      <c r="O86" s="220"/>
      <c r="P86" s="220"/>
      <c r="Q86" s="220"/>
      <c r="R86" s="221"/>
      <c r="S86" s="221"/>
      <c r="T86" s="221"/>
      <c r="U86" s="221"/>
      <c r="V86" s="221"/>
      <c r="W86" s="221"/>
      <c r="X86" s="221"/>
      <c r="Y86" s="221"/>
      <c r="Z86" s="210"/>
      <c r="AA86" s="210"/>
      <c r="AB86" s="210"/>
      <c r="AC86" s="210"/>
      <c r="AD86" s="210"/>
      <c r="AE86" s="210"/>
      <c r="AF86" s="210"/>
      <c r="AG86" s="210" t="s">
        <v>288</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3" x14ac:dyDescent="0.2">
      <c r="A87" s="217"/>
      <c r="B87" s="218"/>
      <c r="C87" s="256" t="s">
        <v>674</v>
      </c>
      <c r="D87" s="223"/>
      <c r="E87" s="224">
        <v>2</v>
      </c>
      <c r="F87" s="221"/>
      <c r="G87" s="221"/>
      <c r="H87" s="221"/>
      <c r="I87" s="221"/>
      <c r="J87" s="221"/>
      <c r="K87" s="221"/>
      <c r="L87" s="221"/>
      <c r="M87" s="221"/>
      <c r="N87" s="220"/>
      <c r="O87" s="220"/>
      <c r="P87" s="220"/>
      <c r="Q87" s="220"/>
      <c r="R87" s="221"/>
      <c r="S87" s="221"/>
      <c r="T87" s="221"/>
      <c r="U87" s="221"/>
      <c r="V87" s="221"/>
      <c r="W87" s="221"/>
      <c r="X87" s="221"/>
      <c r="Y87" s="221"/>
      <c r="Z87" s="210"/>
      <c r="AA87" s="210"/>
      <c r="AB87" s="210"/>
      <c r="AC87" s="210"/>
      <c r="AD87" s="210"/>
      <c r="AE87" s="210"/>
      <c r="AF87" s="210"/>
      <c r="AG87" s="210" t="s">
        <v>288</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3" x14ac:dyDescent="0.2">
      <c r="A88" s="217"/>
      <c r="B88" s="218"/>
      <c r="C88" s="256" t="s">
        <v>675</v>
      </c>
      <c r="D88" s="223"/>
      <c r="E88" s="224">
        <v>2</v>
      </c>
      <c r="F88" s="221"/>
      <c r="G88" s="221"/>
      <c r="H88" s="221"/>
      <c r="I88" s="221"/>
      <c r="J88" s="221"/>
      <c r="K88" s="221"/>
      <c r="L88" s="221"/>
      <c r="M88" s="221"/>
      <c r="N88" s="220"/>
      <c r="O88" s="220"/>
      <c r="P88" s="220"/>
      <c r="Q88" s="220"/>
      <c r="R88" s="221"/>
      <c r="S88" s="221"/>
      <c r="T88" s="221"/>
      <c r="U88" s="221"/>
      <c r="V88" s="221"/>
      <c r="W88" s="221"/>
      <c r="X88" s="221"/>
      <c r="Y88" s="221"/>
      <c r="Z88" s="210"/>
      <c r="AA88" s="210"/>
      <c r="AB88" s="210"/>
      <c r="AC88" s="210"/>
      <c r="AD88" s="210"/>
      <c r="AE88" s="210"/>
      <c r="AF88" s="210"/>
      <c r="AG88" s="210" t="s">
        <v>288</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33">
        <v>16</v>
      </c>
      <c r="B89" s="234" t="s">
        <v>676</v>
      </c>
      <c r="C89" s="252" t="s">
        <v>677</v>
      </c>
      <c r="D89" s="235" t="s">
        <v>282</v>
      </c>
      <c r="E89" s="236">
        <v>3.5228000000000002</v>
      </c>
      <c r="F89" s="237"/>
      <c r="G89" s="238">
        <f>ROUND(E89*F89,2)</f>
        <v>0</v>
      </c>
      <c r="H89" s="237"/>
      <c r="I89" s="238">
        <f>ROUND(E89*H89,2)</f>
        <v>0</v>
      </c>
      <c r="J89" s="237"/>
      <c r="K89" s="238">
        <f>ROUND(E89*J89,2)</f>
        <v>0</v>
      </c>
      <c r="L89" s="238">
        <v>21</v>
      </c>
      <c r="M89" s="238">
        <f>G89*(1+L89/100)</f>
        <v>0</v>
      </c>
      <c r="N89" s="236">
        <v>2.5249999999999999</v>
      </c>
      <c r="O89" s="236">
        <f>ROUND(E89*N89,2)</f>
        <v>8.9</v>
      </c>
      <c r="P89" s="236">
        <v>0</v>
      </c>
      <c r="Q89" s="236">
        <f>ROUND(E89*P89,2)</f>
        <v>0</v>
      </c>
      <c r="R89" s="238" t="s">
        <v>627</v>
      </c>
      <c r="S89" s="238" t="s">
        <v>271</v>
      </c>
      <c r="T89" s="239" t="s">
        <v>272</v>
      </c>
      <c r="U89" s="221">
        <v>2.58</v>
      </c>
      <c r="V89" s="221">
        <f>ROUND(E89*U89,2)</f>
        <v>9.09</v>
      </c>
      <c r="W89" s="221"/>
      <c r="X89" s="221" t="s">
        <v>273</v>
      </c>
      <c r="Y89" s="221" t="s">
        <v>274</v>
      </c>
      <c r="Z89" s="210"/>
      <c r="AA89" s="210"/>
      <c r="AB89" s="210"/>
      <c r="AC89" s="210"/>
      <c r="AD89" s="210"/>
      <c r="AE89" s="210"/>
      <c r="AF89" s="210"/>
      <c r="AG89" s="210" t="s">
        <v>275</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2" x14ac:dyDescent="0.2">
      <c r="A90" s="217"/>
      <c r="B90" s="218"/>
      <c r="C90" s="253" t="s">
        <v>678</v>
      </c>
      <c r="D90" s="240"/>
      <c r="E90" s="240"/>
      <c r="F90" s="240"/>
      <c r="G90" s="240"/>
      <c r="H90" s="221"/>
      <c r="I90" s="221"/>
      <c r="J90" s="221"/>
      <c r="K90" s="221"/>
      <c r="L90" s="221"/>
      <c r="M90" s="221"/>
      <c r="N90" s="220"/>
      <c r="O90" s="220"/>
      <c r="P90" s="220"/>
      <c r="Q90" s="220"/>
      <c r="R90" s="221"/>
      <c r="S90" s="221"/>
      <c r="T90" s="221"/>
      <c r="U90" s="221"/>
      <c r="V90" s="221"/>
      <c r="W90" s="221"/>
      <c r="X90" s="221"/>
      <c r="Y90" s="221"/>
      <c r="Z90" s="210"/>
      <c r="AA90" s="210"/>
      <c r="AB90" s="210"/>
      <c r="AC90" s="210"/>
      <c r="AD90" s="210"/>
      <c r="AE90" s="210"/>
      <c r="AF90" s="210"/>
      <c r="AG90" s="210" t="s">
        <v>277</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2" x14ac:dyDescent="0.2">
      <c r="A91" s="217"/>
      <c r="B91" s="218"/>
      <c r="C91" s="255" t="s">
        <v>679</v>
      </c>
      <c r="D91" s="249"/>
      <c r="E91" s="249"/>
      <c r="F91" s="249"/>
      <c r="G91" s="249"/>
      <c r="H91" s="221"/>
      <c r="I91" s="221"/>
      <c r="J91" s="221"/>
      <c r="K91" s="221"/>
      <c r="L91" s="221"/>
      <c r="M91" s="221"/>
      <c r="N91" s="220"/>
      <c r="O91" s="220"/>
      <c r="P91" s="220"/>
      <c r="Q91" s="220"/>
      <c r="R91" s="221"/>
      <c r="S91" s="221"/>
      <c r="T91" s="221"/>
      <c r="U91" s="221"/>
      <c r="V91" s="221"/>
      <c r="W91" s="221"/>
      <c r="X91" s="221"/>
      <c r="Y91" s="221"/>
      <c r="Z91" s="210"/>
      <c r="AA91" s="210"/>
      <c r="AB91" s="210"/>
      <c r="AC91" s="210"/>
      <c r="AD91" s="210"/>
      <c r="AE91" s="210"/>
      <c r="AF91" s="210"/>
      <c r="AG91" s="210" t="s">
        <v>286</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2" x14ac:dyDescent="0.2">
      <c r="A92" s="217"/>
      <c r="B92" s="218"/>
      <c r="C92" s="256" t="s">
        <v>680</v>
      </c>
      <c r="D92" s="223"/>
      <c r="E92" s="224">
        <v>1.4</v>
      </c>
      <c r="F92" s="221"/>
      <c r="G92" s="221"/>
      <c r="H92" s="221"/>
      <c r="I92" s="221"/>
      <c r="J92" s="221"/>
      <c r="K92" s="221"/>
      <c r="L92" s="221"/>
      <c r="M92" s="221"/>
      <c r="N92" s="220"/>
      <c r="O92" s="220"/>
      <c r="P92" s="220"/>
      <c r="Q92" s="220"/>
      <c r="R92" s="221"/>
      <c r="S92" s="221"/>
      <c r="T92" s="221"/>
      <c r="U92" s="221"/>
      <c r="V92" s="221"/>
      <c r="W92" s="221"/>
      <c r="X92" s="221"/>
      <c r="Y92" s="221"/>
      <c r="Z92" s="210"/>
      <c r="AA92" s="210"/>
      <c r="AB92" s="210"/>
      <c r="AC92" s="210"/>
      <c r="AD92" s="210"/>
      <c r="AE92" s="210"/>
      <c r="AF92" s="210"/>
      <c r="AG92" s="210" t="s">
        <v>288</v>
      </c>
      <c r="AH92" s="210">
        <v>0</v>
      </c>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3" x14ac:dyDescent="0.2">
      <c r="A93" s="217"/>
      <c r="B93" s="218"/>
      <c r="C93" s="256" t="s">
        <v>681</v>
      </c>
      <c r="D93" s="223"/>
      <c r="E93" s="224">
        <v>2.1227999999999998</v>
      </c>
      <c r="F93" s="221"/>
      <c r="G93" s="221"/>
      <c r="H93" s="221"/>
      <c r="I93" s="221"/>
      <c r="J93" s="221"/>
      <c r="K93" s="221"/>
      <c r="L93" s="221"/>
      <c r="M93" s="221"/>
      <c r="N93" s="220"/>
      <c r="O93" s="220"/>
      <c r="P93" s="220"/>
      <c r="Q93" s="220"/>
      <c r="R93" s="221"/>
      <c r="S93" s="221"/>
      <c r="T93" s="221"/>
      <c r="U93" s="221"/>
      <c r="V93" s="221"/>
      <c r="W93" s="221"/>
      <c r="X93" s="221"/>
      <c r="Y93" s="221"/>
      <c r="Z93" s="210"/>
      <c r="AA93" s="210"/>
      <c r="AB93" s="210"/>
      <c r="AC93" s="210"/>
      <c r="AD93" s="210"/>
      <c r="AE93" s="210"/>
      <c r="AF93" s="210"/>
      <c r="AG93" s="210" t="s">
        <v>288</v>
      </c>
      <c r="AH93" s="210">
        <v>0</v>
      </c>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x14ac:dyDescent="0.2">
      <c r="A94" s="226" t="s">
        <v>265</v>
      </c>
      <c r="B94" s="227" t="s">
        <v>143</v>
      </c>
      <c r="C94" s="251" t="s">
        <v>144</v>
      </c>
      <c r="D94" s="228"/>
      <c r="E94" s="229"/>
      <c r="F94" s="230"/>
      <c r="G94" s="230">
        <f>SUMIF(AG95:AG192,"&lt;&gt;NOR",G95:G192)</f>
        <v>0</v>
      </c>
      <c r="H94" s="230"/>
      <c r="I94" s="230">
        <f>SUM(I95:I192)</f>
        <v>0</v>
      </c>
      <c r="J94" s="230"/>
      <c r="K94" s="230">
        <f>SUM(K95:K192)</f>
        <v>0</v>
      </c>
      <c r="L94" s="230"/>
      <c r="M94" s="230">
        <f>SUM(M95:M192)</f>
        <v>0</v>
      </c>
      <c r="N94" s="229"/>
      <c r="O94" s="229">
        <f>SUM(O95:O192)</f>
        <v>50.469999999999978</v>
      </c>
      <c r="P94" s="229"/>
      <c r="Q94" s="229">
        <f>SUM(Q95:Q192)</f>
        <v>0</v>
      </c>
      <c r="R94" s="230"/>
      <c r="S94" s="230"/>
      <c r="T94" s="231"/>
      <c r="U94" s="225"/>
      <c r="V94" s="225">
        <f>SUM(V95:V192)</f>
        <v>488.93</v>
      </c>
      <c r="W94" s="225"/>
      <c r="X94" s="225"/>
      <c r="Y94" s="225"/>
      <c r="AG94" t="s">
        <v>266</v>
      </c>
    </row>
    <row r="95" spans="1:60" outlineLevel="1" x14ac:dyDescent="0.2">
      <c r="A95" s="233">
        <v>17</v>
      </c>
      <c r="B95" s="234" t="s">
        <v>682</v>
      </c>
      <c r="C95" s="252" t="s">
        <v>683</v>
      </c>
      <c r="D95" s="235" t="s">
        <v>269</v>
      </c>
      <c r="E95" s="236">
        <v>14.574999999999999</v>
      </c>
      <c r="F95" s="237"/>
      <c r="G95" s="238">
        <f>ROUND(E95*F95,2)</f>
        <v>0</v>
      </c>
      <c r="H95" s="237"/>
      <c r="I95" s="238">
        <f>ROUND(E95*H95,2)</f>
        <v>0</v>
      </c>
      <c r="J95" s="237"/>
      <c r="K95" s="238">
        <f>ROUND(E95*J95,2)</f>
        <v>0</v>
      </c>
      <c r="L95" s="238">
        <v>21</v>
      </c>
      <c r="M95" s="238">
        <f>G95*(1+L95/100)</f>
        <v>0</v>
      </c>
      <c r="N95" s="236">
        <v>0.75709000000000004</v>
      </c>
      <c r="O95" s="236">
        <f>ROUND(E95*N95,2)</f>
        <v>11.03</v>
      </c>
      <c r="P95" s="236">
        <v>0</v>
      </c>
      <c r="Q95" s="236">
        <f>ROUND(E95*P95,2)</f>
        <v>0</v>
      </c>
      <c r="R95" s="238" t="s">
        <v>627</v>
      </c>
      <c r="S95" s="238" t="s">
        <v>271</v>
      </c>
      <c r="T95" s="239" t="s">
        <v>272</v>
      </c>
      <c r="U95" s="221">
        <v>0.93400000000000005</v>
      </c>
      <c r="V95" s="221">
        <f>ROUND(E95*U95,2)</f>
        <v>13.61</v>
      </c>
      <c r="W95" s="221"/>
      <c r="X95" s="221" t="s">
        <v>273</v>
      </c>
      <c r="Y95" s="221" t="s">
        <v>274</v>
      </c>
      <c r="Z95" s="210"/>
      <c r="AA95" s="210"/>
      <c r="AB95" s="210"/>
      <c r="AC95" s="210"/>
      <c r="AD95" s="210"/>
      <c r="AE95" s="210"/>
      <c r="AF95" s="210"/>
      <c r="AG95" s="210" t="s">
        <v>275</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2" x14ac:dyDescent="0.2">
      <c r="A96" s="217"/>
      <c r="B96" s="218"/>
      <c r="C96" s="253" t="s">
        <v>684</v>
      </c>
      <c r="D96" s="240"/>
      <c r="E96" s="240"/>
      <c r="F96" s="240"/>
      <c r="G96" s="240"/>
      <c r="H96" s="221"/>
      <c r="I96" s="221"/>
      <c r="J96" s="221"/>
      <c r="K96" s="221"/>
      <c r="L96" s="221"/>
      <c r="M96" s="221"/>
      <c r="N96" s="220"/>
      <c r="O96" s="220"/>
      <c r="P96" s="220"/>
      <c r="Q96" s="220"/>
      <c r="R96" s="221"/>
      <c r="S96" s="221"/>
      <c r="T96" s="221"/>
      <c r="U96" s="221"/>
      <c r="V96" s="221"/>
      <c r="W96" s="221"/>
      <c r="X96" s="221"/>
      <c r="Y96" s="221"/>
      <c r="Z96" s="210"/>
      <c r="AA96" s="210"/>
      <c r="AB96" s="210"/>
      <c r="AC96" s="210"/>
      <c r="AD96" s="210"/>
      <c r="AE96" s="210"/>
      <c r="AF96" s="210"/>
      <c r="AG96" s="210" t="s">
        <v>277</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2" x14ac:dyDescent="0.2">
      <c r="A97" s="217"/>
      <c r="B97" s="218"/>
      <c r="C97" s="256" t="s">
        <v>685</v>
      </c>
      <c r="D97" s="223"/>
      <c r="E97" s="224">
        <v>3.2749999999999999</v>
      </c>
      <c r="F97" s="221"/>
      <c r="G97" s="221"/>
      <c r="H97" s="221"/>
      <c r="I97" s="221"/>
      <c r="J97" s="221"/>
      <c r="K97" s="221"/>
      <c r="L97" s="221"/>
      <c r="M97" s="221"/>
      <c r="N97" s="220"/>
      <c r="O97" s="220"/>
      <c r="P97" s="220"/>
      <c r="Q97" s="220"/>
      <c r="R97" s="221"/>
      <c r="S97" s="221"/>
      <c r="T97" s="221"/>
      <c r="U97" s="221"/>
      <c r="V97" s="221"/>
      <c r="W97" s="221"/>
      <c r="X97" s="221"/>
      <c r="Y97" s="221"/>
      <c r="Z97" s="210"/>
      <c r="AA97" s="210"/>
      <c r="AB97" s="210"/>
      <c r="AC97" s="210"/>
      <c r="AD97" s="210"/>
      <c r="AE97" s="210"/>
      <c r="AF97" s="210"/>
      <c r="AG97" s="210" t="s">
        <v>288</v>
      </c>
      <c r="AH97" s="210">
        <v>0</v>
      </c>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3" x14ac:dyDescent="0.2">
      <c r="A98" s="217"/>
      <c r="B98" s="218"/>
      <c r="C98" s="256" t="s">
        <v>686</v>
      </c>
      <c r="D98" s="223"/>
      <c r="E98" s="224">
        <v>1.1200000000000001</v>
      </c>
      <c r="F98" s="221"/>
      <c r="G98" s="221"/>
      <c r="H98" s="221"/>
      <c r="I98" s="221"/>
      <c r="J98" s="221"/>
      <c r="K98" s="221"/>
      <c r="L98" s="221"/>
      <c r="M98" s="221"/>
      <c r="N98" s="220"/>
      <c r="O98" s="220"/>
      <c r="P98" s="220"/>
      <c r="Q98" s="220"/>
      <c r="R98" s="221"/>
      <c r="S98" s="221"/>
      <c r="T98" s="221"/>
      <c r="U98" s="221"/>
      <c r="V98" s="221"/>
      <c r="W98" s="221"/>
      <c r="X98" s="221"/>
      <c r="Y98" s="221"/>
      <c r="Z98" s="210"/>
      <c r="AA98" s="210"/>
      <c r="AB98" s="210"/>
      <c r="AC98" s="210"/>
      <c r="AD98" s="210"/>
      <c r="AE98" s="210"/>
      <c r="AF98" s="210"/>
      <c r="AG98" s="210" t="s">
        <v>288</v>
      </c>
      <c r="AH98" s="210">
        <v>0</v>
      </c>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3" x14ac:dyDescent="0.2">
      <c r="A99" s="217"/>
      <c r="B99" s="218"/>
      <c r="C99" s="256" t="s">
        <v>687</v>
      </c>
      <c r="D99" s="223"/>
      <c r="E99" s="224">
        <v>6.7</v>
      </c>
      <c r="F99" s="221"/>
      <c r="G99" s="221"/>
      <c r="H99" s="221"/>
      <c r="I99" s="221"/>
      <c r="J99" s="221"/>
      <c r="K99" s="221"/>
      <c r="L99" s="221"/>
      <c r="M99" s="221"/>
      <c r="N99" s="220"/>
      <c r="O99" s="220"/>
      <c r="P99" s="220"/>
      <c r="Q99" s="220"/>
      <c r="R99" s="221"/>
      <c r="S99" s="221"/>
      <c r="T99" s="221"/>
      <c r="U99" s="221"/>
      <c r="V99" s="221"/>
      <c r="W99" s="221"/>
      <c r="X99" s="221"/>
      <c r="Y99" s="221"/>
      <c r="Z99" s="210"/>
      <c r="AA99" s="210"/>
      <c r="AB99" s="210"/>
      <c r="AC99" s="210"/>
      <c r="AD99" s="210"/>
      <c r="AE99" s="210"/>
      <c r="AF99" s="210"/>
      <c r="AG99" s="210" t="s">
        <v>288</v>
      </c>
      <c r="AH99" s="210">
        <v>0</v>
      </c>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3" x14ac:dyDescent="0.2">
      <c r="A100" s="217"/>
      <c r="B100" s="218"/>
      <c r="C100" s="256" t="s">
        <v>688</v>
      </c>
      <c r="D100" s="223"/>
      <c r="E100" s="224">
        <v>3.48</v>
      </c>
      <c r="F100" s="221"/>
      <c r="G100" s="221"/>
      <c r="H100" s="221"/>
      <c r="I100" s="221"/>
      <c r="J100" s="221"/>
      <c r="K100" s="221"/>
      <c r="L100" s="221"/>
      <c r="M100" s="221"/>
      <c r="N100" s="220"/>
      <c r="O100" s="220"/>
      <c r="P100" s="220"/>
      <c r="Q100" s="220"/>
      <c r="R100" s="221"/>
      <c r="S100" s="221"/>
      <c r="T100" s="221"/>
      <c r="U100" s="221"/>
      <c r="V100" s="221"/>
      <c r="W100" s="221"/>
      <c r="X100" s="221"/>
      <c r="Y100" s="221"/>
      <c r="Z100" s="210"/>
      <c r="AA100" s="210"/>
      <c r="AB100" s="210"/>
      <c r="AC100" s="210"/>
      <c r="AD100" s="210"/>
      <c r="AE100" s="210"/>
      <c r="AF100" s="210"/>
      <c r="AG100" s="210" t="s">
        <v>288</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ht="33.75" outlineLevel="1" x14ac:dyDescent="0.2">
      <c r="A101" s="233">
        <v>18</v>
      </c>
      <c r="B101" s="234" t="s">
        <v>689</v>
      </c>
      <c r="C101" s="252" t="s">
        <v>690</v>
      </c>
      <c r="D101" s="235" t="s">
        <v>269</v>
      </c>
      <c r="E101" s="236">
        <v>93.879050000000007</v>
      </c>
      <c r="F101" s="237"/>
      <c r="G101" s="238">
        <f>ROUND(E101*F101,2)</f>
        <v>0</v>
      </c>
      <c r="H101" s="237"/>
      <c r="I101" s="238">
        <f>ROUND(E101*H101,2)</f>
        <v>0</v>
      </c>
      <c r="J101" s="237"/>
      <c r="K101" s="238">
        <f>ROUND(E101*J101,2)</f>
        <v>0</v>
      </c>
      <c r="L101" s="238">
        <v>21</v>
      </c>
      <c r="M101" s="238">
        <f>G101*(1+L101/100)</f>
        <v>0</v>
      </c>
      <c r="N101" s="236">
        <v>0.25097999999999998</v>
      </c>
      <c r="O101" s="236">
        <f>ROUND(E101*N101,2)</f>
        <v>23.56</v>
      </c>
      <c r="P101" s="236">
        <v>0</v>
      </c>
      <c r="Q101" s="236">
        <f>ROUND(E101*P101,2)</f>
        <v>0</v>
      </c>
      <c r="R101" s="238" t="s">
        <v>627</v>
      </c>
      <c r="S101" s="238" t="s">
        <v>271</v>
      </c>
      <c r="T101" s="239" t="s">
        <v>272</v>
      </c>
      <c r="U101" s="221">
        <v>0.74</v>
      </c>
      <c r="V101" s="221">
        <f>ROUND(E101*U101,2)</f>
        <v>69.47</v>
      </c>
      <c r="W101" s="221"/>
      <c r="X101" s="221" t="s">
        <v>273</v>
      </c>
      <c r="Y101" s="221" t="s">
        <v>274</v>
      </c>
      <c r="Z101" s="210"/>
      <c r="AA101" s="210"/>
      <c r="AB101" s="210"/>
      <c r="AC101" s="210"/>
      <c r="AD101" s="210"/>
      <c r="AE101" s="210"/>
      <c r="AF101" s="210"/>
      <c r="AG101" s="210" t="s">
        <v>275</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2" x14ac:dyDescent="0.2">
      <c r="A102" s="217"/>
      <c r="B102" s="218"/>
      <c r="C102" s="256" t="s">
        <v>691</v>
      </c>
      <c r="D102" s="223"/>
      <c r="E102" s="224">
        <v>22.75</v>
      </c>
      <c r="F102" s="221"/>
      <c r="G102" s="221"/>
      <c r="H102" s="221"/>
      <c r="I102" s="221"/>
      <c r="J102" s="221"/>
      <c r="K102" s="221"/>
      <c r="L102" s="221"/>
      <c r="M102" s="221"/>
      <c r="N102" s="220"/>
      <c r="O102" s="220"/>
      <c r="P102" s="220"/>
      <c r="Q102" s="220"/>
      <c r="R102" s="221"/>
      <c r="S102" s="221"/>
      <c r="T102" s="221"/>
      <c r="U102" s="221"/>
      <c r="V102" s="221"/>
      <c r="W102" s="221"/>
      <c r="X102" s="221"/>
      <c r="Y102" s="221"/>
      <c r="Z102" s="210"/>
      <c r="AA102" s="210"/>
      <c r="AB102" s="210"/>
      <c r="AC102" s="210"/>
      <c r="AD102" s="210"/>
      <c r="AE102" s="210"/>
      <c r="AF102" s="210"/>
      <c r="AG102" s="210" t="s">
        <v>288</v>
      </c>
      <c r="AH102" s="210">
        <v>0</v>
      </c>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3" x14ac:dyDescent="0.2">
      <c r="A103" s="217"/>
      <c r="B103" s="218"/>
      <c r="C103" s="256" t="s">
        <v>692</v>
      </c>
      <c r="D103" s="223"/>
      <c r="E103" s="224">
        <v>17.445</v>
      </c>
      <c r="F103" s="221"/>
      <c r="G103" s="221"/>
      <c r="H103" s="221"/>
      <c r="I103" s="221"/>
      <c r="J103" s="221"/>
      <c r="K103" s="221"/>
      <c r="L103" s="221"/>
      <c r="M103" s="221"/>
      <c r="N103" s="220"/>
      <c r="O103" s="220"/>
      <c r="P103" s="220"/>
      <c r="Q103" s="220"/>
      <c r="R103" s="221"/>
      <c r="S103" s="221"/>
      <c r="T103" s="221"/>
      <c r="U103" s="221"/>
      <c r="V103" s="221"/>
      <c r="W103" s="221"/>
      <c r="X103" s="221"/>
      <c r="Y103" s="221"/>
      <c r="Z103" s="210"/>
      <c r="AA103" s="210"/>
      <c r="AB103" s="210"/>
      <c r="AC103" s="210"/>
      <c r="AD103" s="210"/>
      <c r="AE103" s="210"/>
      <c r="AF103" s="210"/>
      <c r="AG103" s="210" t="s">
        <v>288</v>
      </c>
      <c r="AH103" s="210">
        <v>0</v>
      </c>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3" x14ac:dyDescent="0.2">
      <c r="A104" s="217"/>
      <c r="B104" s="218"/>
      <c r="C104" s="256" t="s">
        <v>693</v>
      </c>
      <c r="D104" s="223"/>
      <c r="E104" s="224">
        <v>6.6928999999999998</v>
      </c>
      <c r="F104" s="221"/>
      <c r="G104" s="221"/>
      <c r="H104" s="221"/>
      <c r="I104" s="221"/>
      <c r="J104" s="221"/>
      <c r="K104" s="221"/>
      <c r="L104" s="221"/>
      <c r="M104" s="221"/>
      <c r="N104" s="220"/>
      <c r="O104" s="220"/>
      <c r="P104" s="220"/>
      <c r="Q104" s="220"/>
      <c r="R104" s="221"/>
      <c r="S104" s="221"/>
      <c r="T104" s="221"/>
      <c r="U104" s="221"/>
      <c r="V104" s="221"/>
      <c r="W104" s="221"/>
      <c r="X104" s="221"/>
      <c r="Y104" s="221"/>
      <c r="Z104" s="210"/>
      <c r="AA104" s="210"/>
      <c r="AB104" s="210"/>
      <c r="AC104" s="210"/>
      <c r="AD104" s="210"/>
      <c r="AE104" s="210"/>
      <c r="AF104" s="210"/>
      <c r="AG104" s="210" t="s">
        <v>288</v>
      </c>
      <c r="AH104" s="210">
        <v>0</v>
      </c>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3" x14ac:dyDescent="0.2">
      <c r="A105" s="217"/>
      <c r="B105" s="218"/>
      <c r="C105" s="256" t="s">
        <v>694</v>
      </c>
      <c r="D105" s="223"/>
      <c r="E105" s="224">
        <v>14.427149999999999</v>
      </c>
      <c r="F105" s="221"/>
      <c r="G105" s="221"/>
      <c r="H105" s="221"/>
      <c r="I105" s="221"/>
      <c r="J105" s="221"/>
      <c r="K105" s="221"/>
      <c r="L105" s="221"/>
      <c r="M105" s="221"/>
      <c r="N105" s="220"/>
      <c r="O105" s="220"/>
      <c r="P105" s="220"/>
      <c r="Q105" s="220"/>
      <c r="R105" s="221"/>
      <c r="S105" s="221"/>
      <c r="T105" s="221"/>
      <c r="U105" s="221"/>
      <c r="V105" s="221"/>
      <c r="W105" s="221"/>
      <c r="X105" s="221"/>
      <c r="Y105" s="221"/>
      <c r="Z105" s="210"/>
      <c r="AA105" s="210"/>
      <c r="AB105" s="210"/>
      <c r="AC105" s="210"/>
      <c r="AD105" s="210"/>
      <c r="AE105" s="210"/>
      <c r="AF105" s="210"/>
      <c r="AG105" s="210" t="s">
        <v>288</v>
      </c>
      <c r="AH105" s="210">
        <v>0</v>
      </c>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3" x14ac:dyDescent="0.2">
      <c r="A106" s="217"/>
      <c r="B106" s="218"/>
      <c r="C106" s="256" t="s">
        <v>695</v>
      </c>
      <c r="D106" s="223"/>
      <c r="E106" s="224">
        <v>17.277999999999999</v>
      </c>
      <c r="F106" s="221"/>
      <c r="G106" s="221"/>
      <c r="H106" s="221"/>
      <c r="I106" s="221"/>
      <c r="J106" s="221"/>
      <c r="K106" s="221"/>
      <c r="L106" s="221"/>
      <c r="M106" s="221"/>
      <c r="N106" s="220"/>
      <c r="O106" s="220"/>
      <c r="P106" s="220"/>
      <c r="Q106" s="220"/>
      <c r="R106" s="221"/>
      <c r="S106" s="221"/>
      <c r="T106" s="221"/>
      <c r="U106" s="221"/>
      <c r="V106" s="221"/>
      <c r="W106" s="221"/>
      <c r="X106" s="221"/>
      <c r="Y106" s="221"/>
      <c r="Z106" s="210"/>
      <c r="AA106" s="210"/>
      <c r="AB106" s="210"/>
      <c r="AC106" s="210"/>
      <c r="AD106" s="210"/>
      <c r="AE106" s="210"/>
      <c r="AF106" s="210"/>
      <c r="AG106" s="210" t="s">
        <v>288</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6" t="s">
        <v>696</v>
      </c>
      <c r="D107" s="223"/>
      <c r="E107" s="224">
        <v>1.54</v>
      </c>
      <c r="F107" s="221"/>
      <c r="G107" s="221"/>
      <c r="H107" s="221"/>
      <c r="I107" s="221"/>
      <c r="J107" s="221"/>
      <c r="K107" s="221"/>
      <c r="L107" s="221"/>
      <c r="M107" s="221"/>
      <c r="N107" s="220"/>
      <c r="O107" s="220"/>
      <c r="P107" s="220"/>
      <c r="Q107" s="220"/>
      <c r="R107" s="221"/>
      <c r="S107" s="221"/>
      <c r="T107" s="221"/>
      <c r="U107" s="221"/>
      <c r="V107" s="221"/>
      <c r="W107" s="221"/>
      <c r="X107" s="221"/>
      <c r="Y107" s="221"/>
      <c r="Z107" s="210"/>
      <c r="AA107" s="210"/>
      <c r="AB107" s="210"/>
      <c r="AC107" s="210"/>
      <c r="AD107" s="210"/>
      <c r="AE107" s="210"/>
      <c r="AF107" s="210"/>
      <c r="AG107" s="210" t="s">
        <v>288</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3" x14ac:dyDescent="0.2">
      <c r="A108" s="217"/>
      <c r="B108" s="218"/>
      <c r="C108" s="256" t="s">
        <v>697</v>
      </c>
      <c r="D108" s="223"/>
      <c r="E108" s="224">
        <v>1.8180000000000001</v>
      </c>
      <c r="F108" s="221"/>
      <c r="G108" s="221"/>
      <c r="H108" s="221"/>
      <c r="I108" s="221"/>
      <c r="J108" s="221"/>
      <c r="K108" s="221"/>
      <c r="L108" s="221"/>
      <c r="M108" s="221"/>
      <c r="N108" s="220"/>
      <c r="O108" s="220"/>
      <c r="P108" s="220"/>
      <c r="Q108" s="220"/>
      <c r="R108" s="221"/>
      <c r="S108" s="221"/>
      <c r="T108" s="221"/>
      <c r="U108" s="221"/>
      <c r="V108" s="221"/>
      <c r="W108" s="221"/>
      <c r="X108" s="221"/>
      <c r="Y108" s="221"/>
      <c r="Z108" s="210"/>
      <c r="AA108" s="210"/>
      <c r="AB108" s="210"/>
      <c r="AC108" s="210"/>
      <c r="AD108" s="210"/>
      <c r="AE108" s="210"/>
      <c r="AF108" s="210"/>
      <c r="AG108" s="210" t="s">
        <v>288</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3" x14ac:dyDescent="0.2">
      <c r="A109" s="217"/>
      <c r="B109" s="218"/>
      <c r="C109" s="256" t="s">
        <v>698</v>
      </c>
      <c r="D109" s="223"/>
      <c r="E109" s="224">
        <v>2.8279999999999998</v>
      </c>
      <c r="F109" s="221"/>
      <c r="G109" s="221"/>
      <c r="H109" s="221"/>
      <c r="I109" s="221"/>
      <c r="J109" s="221"/>
      <c r="K109" s="221"/>
      <c r="L109" s="221"/>
      <c r="M109" s="221"/>
      <c r="N109" s="220"/>
      <c r="O109" s="220"/>
      <c r="P109" s="220"/>
      <c r="Q109" s="220"/>
      <c r="R109" s="221"/>
      <c r="S109" s="221"/>
      <c r="T109" s="221"/>
      <c r="U109" s="221"/>
      <c r="V109" s="221"/>
      <c r="W109" s="221"/>
      <c r="X109" s="221"/>
      <c r="Y109" s="221"/>
      <c r="Z109" s="210"/>
      <c r="AA109" s="210"/>
      <c r="AB109" s="210"/>
      <c r="AC109" s="210"/>
      <c r="AD109" s="210"/>
      <c r="AE109" s="210"/>
      <c r="AF109" s="210"/>
      <c r="AG109" s="210" t="s">
        <v>288</v>
      </c>
      <c r="AH109" s="210">
        <v>0</v>
      </c>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3" x14ac:dyDescent="0.2">
      <c r="A110" s="217"/>
      <c r="B110" s="218"/>
      <c r="C110" s="256" t="s">
        <v>699</v>
      </c>
      <c r="D110" s="223"/>
      <c r="E110" s="224">
        <v>0.8</v>
      </c>
      <c r="F110" s="221"/>
      <c r="G110" s="221"/>
      <c r="H110" s="221"/>
      <c r="I110" s="221"/>
      <c r="J110" s="221"/>
      <c r="K110" s="221"/>
      <c r="L110" s="221"/>
      <c r="M110" s="221"/>
      <c r="N110" s="220"/>
      <c r="O110" s="220"/>
      <c r="P110" s="220"/>
      <c r="Q110" s="220"/>
      <c r="R110" s="221"/>
      <c r="S110" s="221"/>
      <c r="T110" s="221"/>
      <c r="U110" s="221"/>
      <c r="V110" s="221"/>
      <c r="W110" s="221"/>
      <c r="X110" s="221"/>
      <c r="Y110" s="221"/>
      <c r="Z110" s="210"/>
      <c r="AA110" s="210"/>
      <c r="AB110" s="210"/>
      <c r="AC110" s="210"/>
      <c r="AD110" s="210"/>
      <c r="AE110" s="210"/>
      <c r="AF110" s="210"/>
      <c r="AG110" s="210" t="s">
        <v>288</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3" x14ac:dyDescent="0.2">
      <c r="A111" s="217"/>
      <c r="B111" s="218"/>
      <c r="C111" s="256" t="s">
        <v>700</v>
      </c>
      <c r="D111" s="223"/>
      <c r="E111" s="224">
        <v>1.44</v>
      </c>
      <c r="F111" s="221"/>
      <c r="G111" s="221"/>
      <c r="H111" s="221"/>
      <c r="I111" s="221"/>
      <c r="J111" s="221"/>
      <c r="K111" s="221"/>
      <c r="L111" s="221"/>
      <c r="M111" s="221"/>
      <c r="N111" s="220"/>
      <c r="O111" s="220"/>
      <c r="P111" s="220"/>
      <c r="Q111" s="220"/>
      <c r="R111" s="221"/>
      <c r="S111" s="221"/>
      <c r="T111" s="221"/>
      <c r="U111" s="221"/>
      <c r="V111" s="221"/>
      <c r="W111" s="221"/>
      <c r="X111" s="221"/>
      <c r="Y111" s="221"/>
      <c r="Z111" s="210"/>
      <c r="AA111" s="210"/>
      <c r="AB111" s="210"/>
      <c r="AC111" s="210"/>
      <c r="AD111" s="210"/>
      <c r="AE111" s="210"/>
      <c r="AF111" s="210"/>
      <c r="AG111" s="210" t="s">
        <v>288</v>
      </c>
      <c r="AH111" s="210">
        <v>0</v>
      </c>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3" x14ac:dyDescent="0.2">
      <c r="A112" s="217"/>
      <c r="B112" s="218"/>
      <c r="C112" s="256" t="s">
        <v>701</v>
      </c>
      <c r="D112" s="223"/>
      <c r="E112" s="224">
        <v>0.8</v>
      </c>
      <c r="F112" s="221"/>
      <c r="G112" s="221"/>
      <c r="H112" s="221"/>
      <c r="I112" s="221"/>
      <c r="J112" s="221"/>
      <c r="K112" s="221"/>
      <c r="L112" s="221"/>
      <c r="M112" s="221"/>
      <c r="N112" s="220"/>
      <c r="O112" s="220"/>
      <c r="P112" s="220"/>
      <c r="Q112" s="220"/>
      <c r="R112" s="221"/>
      <c r="S112" s="221"/>
      <c r="T112" s="221"/>
      <c r="U112" s="221"/>
      <c r="V112" s="221"/>
      <c r="W112" s="221"/>
      <c r="X112" s="221"/>
      <c r="Y112" s="221"/>
      <c r="Z112" s="210"/>
      <c r="AA112" s="210"/>
      <c r="AB112" s="210"/>
      <c r="AC112" s="210"/>
      <c r="AD112" s="210"/>
      <c r="AE112" s="210"/>
      <c r="AF112" s="210"/>
      <c r="AG112" s="210" t="s">
        <v>288</v>
      </c>
      <c r="AH112" s="210">
        <v>0</v>
      </c>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3" x14ac:dyDescent="0.2">
      <c r="A113" s="217"/>
      <c r="B113" s="218"/>
      <c r="C113" s="256" t="s">
        <v>702</v>
      </c>
      <c r="D113" s="223"/>
      <c r="E113" s="224">
        <v>0.56000000000000005</v>
      </c>
      <c r="F113" s="221"/>
      <c r="G113" s="221"/>
      <c r="H113" s="221"/>
      <c r="I113" s="221"/>
      <c r="J113" s="221"/>
      <c r="K113" s="221"/>
      <c r="L113" s="221"/>
      <c r="M113" s="221"/>
      <c r="N113" s="220"/>
      <c r="O113" s="220"/>
      <c r="P113" s="220"/>
      <c r="Q113" s="220"/>
      <c r="R113" s="221"/>
      <c r="S113" s="221"/>
      <c r="T113" s="221"/>
      <c r="U113" s="221"/>
      <c r="V113" s="221"/>
      <c r="W113" s="221"/>
      <c r="X113" s="221"/>
      <c r="Y113" s="221"/>
      <c r="Z113" s="210"/>
      <c r="AA113" s="210"/>
      <c r="AB113" s="210"/>
      <c r="AC113" s="210"/>
      <c r="AD113" s="210"/>
      <c r="AE113" s="210"/>
      <c r="AF113" s="210"/>
      <c r="AG113" s="210" t="s">
        <v>288</v>
      </c>
      <c r="AH113" s="210">
        <v>0</v>
      </c>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3" x14ac:dyDescent="0.2">
      <c r="A114" s="217"/>
      <c r="B114" s="218"/>
      <c r="C114" s="256" t="s">
        <v>332</v>
      </c>
      <c r="D114" s="223"/>
      <c r="E114" s="224">
        <v>0.4</v>
      </c>
      <c r="F114" s="221"/>
      <c r="G114" s="221"/>
      <c r="H114" s="221"/>
      <c r="I114" s="221"/>
      <c r="J114" s="221"/>
      <c r="K114" s="221"/>
      <c r="L114" s="221"/>
      <c r="M114" s="221"/>
      <c r="N114" s="220"/>
      <c r="O114" s="220"/>
      <c r="P114" s="220"/>
      <c r="Q114" s="220"/>
      <c r="R114" s="221"/>
      <c r="S114" s="221"/>
      <c r="T114" s="221"/>
      <c r="U114" s="221"/>
      <c r="V114" s="221"/>
      <c r="W114" s="221"/>
      <c r="X114" s="221"/>
      <c r="Y114" s="221"/>
      <c r="Z114" s="210"/>
      <c r="AA114" s="210"/>
      <c r="AB114" s="210"/>
      <c r="AC114" s="210"/>
      <c r="AD114" s="210"/>
      <c r="AE114" s="210"/>
      <c r="AF114" s="210"/>
      <c r="AG114" s="210" t="s">
        <v>288</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56" t="s">
        <v>703</v>
      </c>
      <c r="D115" s="223"/>
      <c r="E115" s="224">
        <v>1.75</v>
      </c>
      <c r="F115" s="221"/>
      <c r="G115" s="221"/>
      <c r="H115" s="221"/>
      <c r="I115" s="221"/>
      <c r="J115" s="221"/>
      <c r="K115" s="221"/>
      <c r="L115" s="221"/>
      <c r="M115" s="221"/>
      <c r="N115" s="220"/>
      <c r="O115" s="220"/>
      <c r="P115" s="220"/>
      <c r="Q115" s="220"/>
      <c r="R115" s="221"/>
      <c r="S115" s="221"/>
      <c r="T115" s="221"/>
      <c r="U115" s="221"/>
      <c r="V115" s="221"/>
      <c r="W115" s="221"/>
      <c r="X115" s="221"/>
      <c r="Y115" s="221"/>
      <c r="Z115" s="210"/>
      <c r="AA115" s="210"/>
      <c r="AB115" s="210"/>
      <c r="AC115" s="210"/>
      <c r="AD115" s="210"/>
      <c r="AE115" s="210"/>
      <c r="AF115" s="210"/>
      <c r="AG115" s="210" t="s">
        <v>288</v>
      </c>
      <c r="AH115" s="210">
        <v>0</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3" x14ac:dyDescent="0.2">
      <c r="A116" s="217"/>
      <c r="B116" s="218"/>
      <c r="C116" s="256" t="s">
        <v>704</v>
      </c>
      <c r="D116" s="223"/>
      <c r="E116" s="224">
        <v>3.35</v>
      </c>
      <c r="F116" s="221"/>
      <c r="G116" s="221"/>
      <c r="H116" s="221"/>
      <c r="I116" s="221"/>
      <c r="J116" s="221"/>
      <c r="K116" s="221"/>
      <c r="L116" s="221"/>
      <c r="M116" s="221"/>
      <c r="N116" s="220"/>
      <c r="O116" s="220"/>
      <c r="P116" s="220"/>
      <c r="Q116" s="220"/>
      <c r="R116" s="221"/>
      <c r="S116" s="221"/>
      <c r="T116" s="221"/>
      <c r="U116" s="221"/>
      <c r="V116" s="221"/>
      <c r="W116" s="221"/>
      <c r="X116" s="221"/>
      <c r="Y116" s="221"/>
      <c r="Z116" s="210"/>
      <c r="AA116" s="210"/>
      <c r="AB116" s="210"/>
      <c r="AC116" s="210"/>
      <c r="AD116" s="210"/>
      <c r="AE116" s="210"/>
      <c r="AF116" s="210"/>
      <c r="AG116" s="210" t="s">
        <v>288</v>
      </c>
      <c r="AH116" s="210">
        <v>0</v>
      </c>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33">
        <v>19</v>
      </c>
      <c r="B117" s="234" t="s">
        <v>705</v>
      </c>
      <c r="C117" s="252" t="s">
        <v>706</v>
      </c>
      <c r="D117" s="235" t="s">
        <v>559</v>
      </c>
      <c r="E117" s="236">
        <v>0.1749</v>
      </c>
      <c r="F117" s="237"/>
      <c r="G117" s="238">
        <f>ROUND(E117*F117,2)</f>
        <v>0</v>
      </c>
      <c r="H117" s="237"/>
      <c r="I117" s="238">
        <f>ROUND(E117*H117,2)</f>
        <v>0</v>
      </c>
      <c r="J117" s="237"/>
      <c r="K117" s="238">
        <f>ROUND(E117*J117,2)</f>
        <v>0</v>
      </c>
      <c r="L117" s="238">
        <v>21</v>
      </c>
      <c r="M117" s="238">
        <f>G117*(1+L117/100)</f>
        <v>0</v>
      </c>
      <c r="N117" s="236">
        <v>1.0210999999999999</v>
      </c>
      <c r="O117" s="236">
        <f>ROUND(E117*N117,2)</f>
        <v>0.18</v>
      </c>
      <c r="P117" s="236">
        <v>0</v>
      </c>
      <c r="Q117" s="236">
        <f>ROUND(E117*P117,2)</f>
        <v>0</v>
      </c>
      <c r="R117" s="238" t="s">
        <v>627</v>
      </c>
      <c r="S117" s="238" t="s">
        <v>271</v>
      </c>
      <c r="T117" s="239" t="s">
        <v>272</v>
      </c>
      <c r="U117" s="221">
        <v>25.271000000000001</v>
      </c>
      <c r="V117" s="221">
        <f>ROUND(E117*U117,2)</f>
        <v>4.42</v>
      </c>
      <c r="W117" s="221"/>
      <c r="X117" s="221" t="s">
        <v>273</v>
      </c>
      <c r="Y117" s="221" t="s">
        <v>274</v>
      </c>
      <c r="Z117" s="210"/>
      <c r="AA117" s="210"/>
      <c r="AB117" s="210"/>
      <c r="AC117" s="210"/>
      <c r="AD117" s="210"/>
      <c r="AE117" s="210"/>
      <c r="AF117" s="210"/>
      <c r="AG117" s="210" t="s">
        <v>275</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2" x14ac:dyDescent="0.2">
      <c r="A118" s="217"/>
      <c r="B118" s="218"/>
      <c r="C118" s="253" t="s">
        <v>643</v>
      </c>
      <c r="D118" s="240"/>
      <c r="E118" s="240"/>
      <c r="F118" s="240"/>
      <c r="G118" s="240"/>
      <c r="H118" s="221"/>
      <c r="I118" s="221"/>
      <c r="J118" s="221"/>
      <c r="K118" s="221"/>
      <c r="L118" s="221"/>
      <c r="M118" s="221"/>
      <c r="N118" s="220"/>
      <c r="O118" s="220"/>
      <c r="P118" s="220"/>
      <c r="Q118" s="220"/>
      <c r="R118" s="221"/>
      <c r="S118" s="221"/>
      <c r="T118" s="221"/>
      <c r="U118" s="221"/>
      <c r="V118" s="221"/>
      <c r="W118" s="221"/>
      <c r="X118" s="221"/>
      <c r="Y118" s="221"/>
      <c r="Z118" s="210"/>
      <c r="AA118" s="210"/>
      <c r="AB118" s="210"/>
      <c r="AC118" s="210"/>
      <c r="AD118" s="210"/>
      <c r="AE118" s="210"/>
      <c r="AF118" s="210"/>
      <c r="AG118" s="210" t="s">
        <v>277</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2" x14ac:dyDescent="0.2">
      <c r="A119" s="217"/>
      <c r="B119" s="218"/>
      <c r="C119" s="256" t="s">
        <v>707</v>
      </c>
      <c r="D119" s="223"/>
      <c r="E119" s="224">
        <v>0.1749</v>
      </c>
      <c r="F119" s="221"/>
      <c r="G119" s="221"/>
      <c r="H119" s="221"/>
      <c r="I119" s="221"/>
      <c r="J119" s="221"/>
      <c r="K119" s="221"/>
      <c r="L119" s="221"/>
      <c r="M119" s="221"/>
      <c r="N119" s="220"/>
      <c r="O119" s="220"/>
      <c r="P119" s="220"/>
      <c r="Q119" s="220"/>
      <c r="R119" s="221"/>
      <c r="S119" s="221"/>
      <c r="T119" s="221"/>
      <c r="U119" s="221"/>
      <c r="V119" s="221"/>
      <c r="W119" s="221"/>
      <c r="X119" s="221"/>
      <c r="Y119" s="221"/>
      <c r="Z119" s="210"/>
      <c r="AA119" s="210"/>
      <c r="AB119" s="210"/>
      <c r="AC119" s="210"/>
      <c r="AD119" s="210"/>
      <c r="AE119" s="210"/>
      <c r="AF119" s="210"/>
      <c r="AG119" s="210" t="s">
        <v>288</v>
      </c>
      <c r="AH119" s="210">
        <v>0</v>
      </c>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3" x14ac:dyDescent="0.2">
      <c r="A120" s="217"/>
      <c r="B120" s="218"/>
      <c r="C120" s="256" t="s">
        <v>708</v>
      </c>
      <c r="D120" s="223"/>
      <c r="E120" s="224"/>
      <c r="F120" s="221"/>
      <c r="G120" s="221"/>
      <c r="H120" s="221"/>
      <c r="I120" s="221"/>
      <c r="J120" s="221"/>
      <c r="K120" s="221"/>
      <c r="L120" s="221"/>
      <c r="M120" s="221"/>
      <c r="N120" s="220"/>
      <c r="O120" s="220"/>
      <c r="P120" s="220"/>
      <c r="Q120" s="220"/>
      <c r="R120" s="221"/>
      <c r="S120" s="221"/>
      <c r="T120" s="221"/>
      <c r="U120" s="221"/>
      <c r="V120" s="221"/>
      <c r="W120" s="221"/>
      <c r="X120" s="221"/>
      <c r="Y120" s="221"/>
      <c r="Z120" s="210"/>
      <c r="AA120" s="210"/>
      <c r="AB120" s="210"/>
      <c r="AC120" s="210"/>
      <c r="AD120" s="210"/>
      <c r="AE120" s="210"/>
      <c r="AF120" s="210"/>
      <c r="AG120" s="210" t="s">
        <v>288</v>
      </c>
      <c r="AH120" s="210">
        <v>0</v>
      </c>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3" x14ac:dyDescent="0.2">
      <c r="A121" s="217"/>
      <c r="B121" s="218"/>
      <c r="C121" s="256" t="s">
        <v>709</v>
      </c>
      <c r="D121" s="223"/>
      <c r="E121" s="224"/>
      <c r="F121" s="221"/>
      <c r="G121" s="221"/>
      <c r="H121" s="221"/>
      <c r="I121" s="221"/>
      <c r="J121" s="221"/>
      <c r="K121" s="221"/>
      <c r="L121" s="221"/>
      <c r="M121" s="221"/>
      <c r="N121" s="220"/>
      <c r="O121" s="220"/>
      <c r="P121" s="220"/>
      <c r="Q121" s="220"/>
      <c r="R121" s="221"/>
      <c r="S121" s="221"/>
      <c r="T121" s="221"/>
      <c r="U121" s="221"/>
      <c r="V121" s="221"/>
      <c r="W121" s="221"/>
      <c r="X121" s="221"/>
      <c r="Y121" s="221"/>
      <c r="Z121" s="210"/>
      <c r="AA121" s="210"/>
      <c r="AB121" s="210"/>
      <c r="AC121" s="210"/>
      <c r="AD121" s="210"/>
      <c r="AE121" s="210"/>
      <c r="AF121" s="210"/>
      <c r="AG121" s="210" t="s">
        <v>288</v>
      </c>
      <c r="AH121" s="210">
        <v>0</v>
      </c>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ht="22.5" outlineLevel="1" x14ac:dyDescent="0.2">
      <c r="A122" s="233">
        <v>20</v>
      </c>
      <c r="B122" s="234" t="s">
        <v>710</v>
      </c>
      <c r="C122" s="252" t="s">
        <v>711</v>
      </c>
      <c r="D122" s="235" t="s">
        <v>378</v>
      </c>
      <c r="E122" s="236">
        <v>4</v>
      </c>
      <c r="F122" s="237"/>
      <c r="G122" s="238">
        <f>ROUND(E122*F122,2)</f>
        <v>0</v>
      </c>
      <c r="H122" s="237"/>
      <c r="I122" s="238">
        <f>ROUND(E122*H122,2)</f>
        <v>0</v>
      </c>
      <c r="J122" s="237"/>
      <c r="K122" s="238">
        <f>ROUND(E122*J122,2)</f>
        <v>0</v>
      </c>
      <c r="L122" s="238">
        <v>21</v>
      </c>
      <c r="M122" s="238">
        <f>G122*(1+L122/100)</f>
        <v>0</v>
      </c>
      <c r="N122" s="236">
        <v>4.854E-2</v>
      </c>
      <c r="O122" s="236">
        <f>ROUND(E122*N122,2)</f>
        <v>0.19</v>
      </c>
      <c r="P122" s="236">
        <v>0</v>
      </c>
      <c r="Q122" s="236">
        <f>ROUND(E122*P122,2)</f>
        <v>0</v>
      </c>
      <c r="R122" s="238" t="s">
        <v>627</v>
      </c>
      <c r="S122" s="238" t="s">
        <v>271</v>
      </c>
      <c r="T122" s="239" t="s">
        <v>272</v>
      </c>
      <c r="U122" s="221">
        <v>0.24199999999999999</v>
      </c>
      <c r="V122" s="221">
        <f>ROUND(E122*U122,2)</f>
        <v>0.97</v>
      </c>
      <c r="W122" s="221"/>
      <c r="X122" s="221" t="s">
        <v>273</v>
      </c>
      <c r="Y122" s="221" t="s">
        <v>274</v>
      </c>
      <c r="Z122" s="210"/>
      <c r="AA122" s="210"/>
      <c r="AB122" s="210"/>
      <c r="AC122" s="210"/>
      <c r="AD122" s="210"/>
      <c r="AE122" s="210"/>
      <c r="AF122" s="210"/>
      <c r="AG122" s="210" t="s">
        <v>275</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2" x14ac:dyDescent="0.2">
      <c r="A123" s="217"/>
      <c r="B123" s="218"/>
      <c r="C123" s="256" t="s">
        <v>712</v>
      </c>
      <c r="D123" s="223"/>
      <c r="E123" s="224">
        <v>4</v>
      </c>
      <c r="F123" s="221"/>
      <c r="G123" s="221"/>
      <c r="H123" s="221"/>
      <c r="I123" s="221"/>
      <c r="J123" s="221"/>
      <c r="K123" s="221"/>
      <c r="L123" s="221"/>
      <c r="M123" s="221"/>
      <c r="N123" s="220"/>
      <c r="O123" s="220"/>
      <c r="P123" s="220"/>
      <c r="Q123" s="220"/>
      <c r="R123" s="221"/>
      <c r="S123" s="221"/>
      <c r="T123" s="221"/>
      <c r="U123" s="221"/>
      <c r="V123" s="221"/>
      <c r="W123" s="221"/>
      <c r="X123" s="221"/>
      <c r="Y123" s="221"/>
      <c r="Z123" s="210"/>
      <c r="AA123" s="210"/>
      <c r="AB123" s="210"/>
      <c r="AC123" s="210"/>
      <c r="AD123" s="210"/>
      <c r="AE123" s="210"/>
      <c r="AF123" s="210"/>
      <c r="AG123" s="210" t="s">
        <v>288</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ht="22.5" outlineLevel="1" x14ac:dyDescent="0.2">
      <c r="A124" s="233">
        <v>21</v>
      </c>
      <c r="B124" s="234" t="s">
        <v>713</v>
      </c>
      <c r="C124" s="252" t="s">
        <v>714</v>
      </c>
      <c r="D124" s="235" t="s">
        <v>378</v>
      </c>
      <c r="E124" s="236">
        <v>9</v>
      </c>
      <c r="F124" s="237"/>
      <c r="G124" s="238">
        <f>ROUND(E124*F124,2)</f>
        <v>0</v>
      </c>
      <c r="H124" s="237"/>
      <c r="I124" s="238">
        <f>ROUND(E124*H124,2)</f>
        <v>0</v>
      </c>
      <c r="J124" s="237"/>
      <c r="K124" s="238">
        <f>ROUND(E124*J124,2)</f>
        <v>0</v>
      </c>
      <c r="L124" s="238">
        <v>21</v>
      </c>
      <c r="M124" s="238">
        <f>G124*(1+L124/100)</f>
        <v>0</v>
      </c>
      <c r="N124" s="236">
        <v>2.5749999999999999E-2</v>
      </c>
      <c r="O124" s="236">
        <f>ROUND(E124*N124,2)</f>
        <v>0.23</v>
      </c>
      <c r="P124" s="236">
        <v>0</v>
      </c>
      <c r="Q124" s="236">
        <f>ROUND(E124*P124,2)</f>
        <v>0</v>
      </c>
      <c r="R124" s="238" t="s">
        <v>627</v>
      </c>
      <c r="S124" s="238" t="s">
        <v>271</v>
      </c>
      <c r="T124" s="239" t="s">
        <v>272</v>
      </c>
      <c r="U124" s="221">
        <v>0.3175</v>
      </c>
      <c r="V124" s="221">
        <f>ROUND(E124*U124,2)</f>
        <v>2.86</v>
      </c>
      <c r="W124" s="221"/>
      <c r="X124" s="221" t="s">
        <v>273</v>
      </c>
      <c r="Y124" s="221" t="s">
        <v>274</v>
      </c>
      <c r="Z124" s="210"/>
      <c r="AA124" s="210"/>
      <c r="AB124" s="210"/>
      <c r="AC124" s="210"/>
      <c r="AD124" s="210"/>
      <c r="AE124" s="210"/>
      <c r="AF124" s="210"/>
      <c r="AG124" s="210" t="s">
        <v>275</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2" x14ac:dyDescent="0.2">
      <c r="A125" s="217"/>
      <c r="B125" s="218"/>
      <c r="C125" s="257" t="s">
        <v>715</v>
      </c>
      <c r="D125" s="250"/>
      <c r="E125" s="250"/>
      <c r="F125" s="250"/>
      <c r="G125" s="250"/>
      <c r="H125" s="221"/>
      <c r="I125" s="221"/>
      <c r="J125" s="221"/>
      <c r="K125" s="221"/>
      <c r="L125" s="221"/>
      <c r="M125" s="221"/>
      <c r="N125" s="220"/>
      <c r="O125" s="220"/>
      <c r="P125" s="220"/>
      <c r="Q125" s="220"/>
      <c r="R125" s="221"/>
      <c r="S125" s="221"/>
      <c r="T125" s="221"/>
      <c r="U125" s="221"/>
      <c r="V125" s="221"/>
      <c r="W125" s="221"/>
      <c r="X125" s="221"/>
      <c r="Y125" s="221"/>
      <c r="Z125" s="210"/>
      <c r="AA125" s="210"/>
      <c r="AB125" s="210"/>
      <c r="AC125" s="210"/>
      <c r="AD125" s="210"/>
      <c r="AE125" s="210"/>
      <c r="AF125" s="210"/>
      <c r="AG125" s="210" t="s">
        <v>286</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2" x14ac:dyDescent="0.2">
      <c r="A126" s="217"/>
      <c r="B126" s="218"/>
      <c r="C126" s="256" t="s">
        <v>716</v>
      </c>
      <c r="D126" s="223"/>
      <c r="E126" s="224">
        <v>9</v>
      </c>
      <c r="F126" s="221"/>
      <c r="G126" s="221"/>
      <c r="H126" s="221"/>
      <c r="I126" s="221"/>
      <c r="J126" s="221"/>
      <c r="K126" s="221"/>
      <c r="L126" s="221"/>
      <c r="M126" s="221"/>
      <c r="N126" s="220"/>
      <c r="O126" s="220"/>
      <c r="P126" s="220"/>
      <c r="Q126" s="220"/>
      <c r="R126" s="221"/>
      <c r="S126" s="221"/>
      <c r="T126" s="221"/>
      <c r="U126" s="221"/>
      <c r="V126" s="221"/>
      <c r="W126" s="221"/>
      <c r="X126" s="221"/>
      <c r="Y126" s="221"/>
      <c r="Z126" s="210"/>
      <c r="AA126" s="210"/>
      <c r="AB126" s="210"/>
      <c r="AC126" s="210"/>
      <c r="AD126" s="210"/>
      <c r="AE126" s="210"/>
      <c r="AF126" s="210"/>
      <c r="AG126" s="210" t="s">
        <v>288</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ht="22.5" outlineLevel="1" x14ac:dyDescent="0.2">
      <c r="A127" s="233">
        <v>22</v>
      </c>
      <c r="B127" s="234" t="s">
        <v>717</v>
      </c>
      <c r="C127" s="252" t="s">
        <v>718</v>
      </c>
      <c r="D127" s="235" t="s">
        <v>378</v>
      </c>
      <c r="E127" s="236">
        <v>1</v>
      </c>
      <c r="F127" s="237"/>
      <c r="G127" s="238">
        <f>ROUND(E127*F127,2)</f>
        <v>0</v>
      </c>
      <c r="H127" s="237"/>
      <c r="I127" s="238">
        <f>ROUND(E127*H127,2)</f>
        <v>0</v>
      </c>
      <c r="J127" s="237"/>
      <c r="K127" s="238">
        <f>ROUND(E127*J127,2)</f>
        <v>0</v>
      </c>
      <c r="L127" s="238">
        <v>21</v>
      </c>
      <c r="M127" s="238">
        <f>G127*(1+L127/100)</f>
        <v>0</v>
      </c>
      <c r="N127" s="236">
        <v>3.0339999999999999E-2</v>
      </c>
      <c r="O127" s="236">
        <f>ROUND(E127*N127,2)</f>
        <v>0.03</v>
      </c>
      <c r="P127" s="236">
        <v>0</v>
      </c>
      <c r="Q127" s="236">
        <f>ROUND(E127*P127,2)</f>
        <v>0</v>
      </c>
      <c r="R127" s="238" t="s">
        <v>627</v>
      </c>
      <c r="S127" s="238" t="s">
        <v>271</v>
      </c>
      <c r="T127" s="239" t="s">
        <v>272</v>
      </c>
      <c r="U127" s="221">
        <v>0.32250000000000001</v>
      </c>
      <c r="V127" s="221">
        <f>ROUND(E127*U127,2)</f>
        <v>0.32</v>
      </c>
      <c r="W127" s="221"/>
      <c r="X127" s="221" t="s">
        <v>273</v>
      </c>
      <c r="Y127" s="221" t="s">
        <v>274</v>
      </c>
      <c r="Z127" s="210"/>
      <c r="AA127" s="210"/>
      <c r="AB127" s="210"/>
      <c r="AC127" s="210"/>
      <c r="AD127" s="210"/>
      <c r="AE127" s="210"/>
      <c r="AF127" s="210"/>
      <c r="AG127" s="210" t="s">
        <v>275</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2" x14ac:dyDescent="0.2">
      <c r="A128" s="217"/>
      <c r="B128" s="218"/>
      <c r="C128" s="257" t="s">
        <v>715</v>
      </c>
      <c r="D128" s="250"/>
      <c r="E128" s="250"/>
      <c r="F128" s="250"/>
      <c r="G128" s="250"/>
      <c r="H128" s="221"/>
      <c r="I128" s="221"/>
      <c r="J128" s="221"/>
      <c r="K128" s="221"/>
      <c r="L128" s="221"/>
      <c r="M128" s="221"/>
      <c r="N128" s="220"/>
      <c r="O128" s="220"/>
      <c r="P128" s="220"/>
      <c r="Q128" s="220"/>
      <c r="R128" s="221"/>
      <c r="S128" s="221"/>
      <c r="T128" s="221"/>
      <c r="U128" s="221"/>
      <c r="V128" s="221"/>
      <c r="W128" s="221"/>
      <c r="X128" s="221"/>
      <c r="Y128" s="221"/>
      <c r="Z128" s="210"/>
      <c r="AA128" s="210"/>
      <c r="AB128" s="210"/>
      <c r="AC128" s="210"/>
      <c r="AD128" s="210"/>
      <c r="AE128" s="210"/>
      <c r="AF128" s="210"/>
      <c r="AG128" s="210" t="s">
        <v>286</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2" x14ac:dyDescent="0.2">
      <c r="A129" s="217"/>
      <c r="B129" s="218"/>
      <c r="C129" s="256" t="s">
        <v>719</v>
      </c>
      <c r="D129" s="223"/>
      <c r="E129" s="224">
        <v>1</v>
      </c>
      <c r="F129" s="221"/>
      <c r="G129" s="221"/>
      <c r="H129" s="221"/>
      <c r="I129" s="221"/>
      <c r="J129" s="221"/>
      <c r="K129" s="221"/>
      <c r="L129" s="221"/>
      <c r="M129" s="221"/>
      <c r="N129" s="220"/>
      <c r="O129" s="220"/>
      <c r="P129" s="220"/>
      <c r="Q129" s="220"/>
      <c r="R129" s="221"/>
      <c r="S129" s="221"/>
      <c r="T129" s="221"/>
      <c r="U129" s="221"/>
      <c r="V129" s="221"/>
      <c r="W129" s="221"/>
      <c r="X129" s="221"/>
      <c r="Y129" s="221"/>
      <c r="Z129" s="210"/>
      <c r="AA129" s="210"/>
      <c r="AB129" s="210"/>
      <c r="AC129" s="210"/>
      <c r="AD129" s="210"/>
      <c r="AE129" s="210"/>
      <c r="AF129" s="210"/>
      <c r="AG129" s="210" t="s">
        <v>288</v>
      </c>
      <c r="AH129" s="210">
        <v>0</v>
      </c>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ht="22.5" outlineLevel="1" x14ac:dyDescent="0.2">
      <c r="A130" s="233">
        <v>23</v>
      </c>
      <c r="B130" s="234" t="s">
        <v>720</v>
      </c>
      <c r="C130" s="252" t="s">
        <v>721</v>
      </c>
      <c r="D130" s="235" t="s">
        <v>378</v>
      </c>
      <c r="E130" s="236">
        <v>1</v>
      </c>
      <c r="F130" s="237"/>
      <c r="G130" s="238">
        <f>ROUND(E130*F130,2)</f>
        <v>0</v>
      </c>
      <c r="H130" s="237"/>
      <c r="I130" s="238">
        <f>ROUND(E130*H130,2)</f>
        <v>0</v>
      </c>
      <c r="J130" s="237"/>
      <c r="K130" s="238">
        <f>ROUND(E130*J130,2)</f>
        <v>0</v>
      </c>
      <c r="L130" s="238">
        <v>21</v>
      </c>
      <c r="M130" s="238">
        <f>G130*(1+L130/100)</f>
        <v>0</v>
      </c>
      <c r="N130" s="236">
        <v>5.4219999999999997E-2</v>
      </c>
      <c r="O130" s="236">
        <f>ROUND(E130*N130,2)</f>
        <v>0.05</v>
      </c>
      <c r="P130" s="236">
        <v>0</v>
      </c>
      <c r="Q130" s="236">
        <f>ROUND(E130*P130,2)</f>
        <v>0</v>
      </c>
      <c r="R130" s="238" t="s">
        <v>627</v>
      </c>
      <c r="S130" s="238" t="s">
        <v>271</v>
      </c>
      <c r="T130" s="239" t="s">
        <v>272</v>
      </c>
      <c r="U130" s="221">
        <v>0.26</v>
      </c>
      <c r="V130" s="221">
        <f>ROUND(E130*U130,2)</f>
        <v>0.26</v>
      </c>
      <c r="W130" s="221"/>
      <c r="X130" s="221" t="s">
        <v>273</v>
      </c>
      <c r="Y130" s="221" t="s">
        <v>274</v>
      </c>
      <c r="Z130" s="210"/>
      <c r="AA130" s="210"/>
      <c r="AB130" s="210"/>
      <c r="AC130" s="210"/>
      <c r="AD130" s="210"/>
      <c r="AE130" s="210"/>
      <c r="AF130" s="210"/>
      <c r="AG130" s="210" t="s">
        <v>275</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2" x14ac:dyDescent="0.2">
      <c r="A131" s="217"/>
      <c r="B131" s="218"/>
      <c r="C131" s="256" t="s">
        <v>722</v>
      </c>
      <c r="D131" s="223"/>
      <c r="E131" s="224">
        <v>1</v>
      </c>
      <c r="F131" s="221"/>
      <c r="G131" s="221"/>
      <c r="H131" s="221"/>
      <c r="I131" s="221"/>
      <c r="J131" s="221"/>
      <c r="K131" s="221"/>
      <c r="L131" s="221"/>
      <c r="M131" s="221"/>
      <c r="N131" s="220"/>
      <c r="O131" s="220"/>
      <c r="P131" s="220"/>
      <c r="Q131" s="220"/>
      <c r="R131" s="221"/>
      <c r="S131" s="221"/>
      <c r="T131" s="221"/>
      <c r="U131" s="221"/>
      <c r="V131" s="221"/>
      <c r="W131" s="221"/>
      <c r="X131" s="221"/>
      <c r="Y131" s="221"/>
      <c r="Z131" s="210"/>
      <c r="AA131" s="210"/>
      <c r="AB131" s="210"/>
      <c r="AC131" s="210"/>
      <c r="AD131" s="210"/>
      <c r="AE131" s="210"/>
      <c r="AF131" s="210"/>
      <c r="AG131" s="210" t="s">
        <v>288</v>
      </c>
      <c r="AH131" s="210">
        <v>0</v>
      </c>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ht="22.5" outlineLevel="1" x14ac:dyDescent="0.2">
      <c r="A132" s="233">
        <v>24</v>
      </c>
      <c r="B132" s="234" t="s">
        <v>723</v>
      </c>
      <c r="C132" s="252" t="s">
        <v>724</v>
      </c>
      <c r="D132" s="235" t="s">
        <v>378</v>
      </c>
      <c r="E132" s="236">
        <v>4</v>
      </c>
      <c r="F132" s="237"/>
      <c r="G132" s="238">
        <f>ROUND(E132*F132,2)</f>
        <v>0</v>
      </c>
      <c r="H132" s="237"/>
      <c r="I132" s="238">
        <f>ROUND(E132*H132,2)</f>
        <v>0</v>
      </c>
      <c r="J132" s="237"/>
      <c r="K132" s="238">
        <f>ROUND(E132*J132,2)</f>
        <v>0</v>
      </c>
      <c r="L132" s="238">
        <v>21</v>
      </c>
      <c r="M132" s="238">
        <f>G132*(1+L132/100)</f>
        <v>0</v>
      </c>
      <c r="N132" s="236">
        <v>8.1059999999999993E-2</v>
      </c>
      <c r="O132" s="236">
        <f>ROUND(E132*N132,2)</f>
        <v>0.32</v>
      </c>
      <c r="P132" s="236">
        <v>0</v>
      </c>
      <c r="Q132" s="236">
        <f>ROUND(E132*P132,2)</f>
        <v>0</v>
      </c>
      <c r="R132" s="238" t="s">
        <v>627</v>
      </c>
      <c r="S132" s="238" t="s">
        <v>271</v>
      </c>
      <c r="T132" s="239" t="s">
        <v>272</v>
      </c>
      <c r="U132" s="221">
        <v>0.35</v>
      </c>
      <c r="V132" s="221">
        <f>ROUND(E132*U132,2)</f>
        <v>1.4</v>
      </c>
      <c r="W132" s="221"/>
      <c r="X132" s="221" t="s">
        <v>273</v>
      </c>
      <c r="Y132" s="221" t="s">
        <v>274</v>
      </c>
      <c r="Z132" s="210"/>
      <c r="AA132" s="210"/>
      <c r="AB132" s="210"/>
      <c r="AC132" s="210"/>
      <c r="AD132" s="210"/>
      <c r="AE132" s="210"/>
      <c r="AF132" s="210"/>
      <c r="AG132" s="210" t="s">
        <v>275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2" x14ac:dyDescent="0.2">
      <c r="A133" s="217"/>
      <c r="B133" s="218"/>
      <c r="C133" s="256" t="s">
        <v>725</v>
      </c>
      <c r="D133" s="223"/>
      <c r="E133" s="224">
        <v>4</v>
      </c>
      <c r="F133" s="221"/>
      <c r="G133" s="221"/>
      <c r="H133" s="221"/>
      <c r="I133" s="221"/>
      <c r="J133" s="221"/>
      <c r="K133" s="221"/>
      <c r="L133" s="221"/>
      <c r="M133" s="221"/>
      <c r="N133" s="220"/>
      <c r="O133" s="220"/>
      <c r="P133" s="220"/>
      <c r="Q133" s="220"/>
      <c r="R133" s="221"/>
      <c r="S133" s="221"/>
      <c r="T133" s="221"/>
      <c r="U133" s="221"/>
      <c r="V133" s="221"/>
      <c r="W133" s="221"/>
      <c r="X133" s="221"/>
      <c r="Y133" s="221"/>
      <c r="Z133" s="210"/>
      <c r="AA133" s="210"/>
      <c r="AB133" s="210"/>
      <c r="AC133" s="210"/>
      <c r="AD133" s="210"/>
      <c r="AE133" s="210"/>
      <c r="AF133" s="210"/>
      <c r="AG133" s="210" t="s">
        <v>288</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33">
        <v>25</v>
      </c>
      <c r="B134" s="234" t="s">
        <v>726</v>
      </c>
      <c r="C134" s="252" t="s">
        <v>727</v>
      </c>
      <c r="D134" s="235" t="s">
        <v>378</v>
      </c>
      <c r="E134" s="236">
        <v>20</v>
      </c>
      <c r="F134" s="237"/>
      <c r="G134" s="238">
        <f>ROUND(E134*F134,2)</f>
        <v>0</v>
      </c>
      <c r="H134" s="237"/>
      <c r="I134" s="238">
        <f>ROUND(E134*H134,2)</f>
        <v>0</v>
      </c>
      <c r="J134" s="237"/>
      <c r="K134" s="238">
        <f>ROUND(E134*J134,2)</f>
        <v>0</v>
      </c>
      <c r="L134" s="238">
        <v>21</v>
      </c>
      <c r="M134" s="238">
        <f>G134*(1+L134/100)</f>
        <v>0</v>
      </c>
      <c r="N134" s="236">
        <v>5.2500000000000003E-3</v>
      </c>
      <c r="O134" s="236">
        <f>ROUND(E134*N134,2)</f>
        <v>0.11</v>
      </c>
      <c r="P134" s="236">
        <v>0</v>
      </c>
      <c r="Q134" s="236">
        <f>ROUND(E134*P134,2)</f>
        <v>0</v>
      </c>
      <c r="R134" s="238" t="s">
        <v>728</v>
      </c>
      <c r="S134" s="238" t="s">
        <v>271</v>
      </c>
      <c r="T134" s="239" t="s">
        <v>272</v>
      </c>
      <c r="U134" s="221">
        <v>0.11</v>
      </c>
      <c r="V134" s="221">
        <f>ROUND(E134*U134,2)</f>
        <v>2.2000000000000002</v>
      </c>
      <c r="W134" s="221"/>
      <c r="X134" s="221" t="s">
        <v>273</v>
      </c>
      <c r="Y134" s="221" t="s">
        <v>274</v>
      </c>
      <c r="Z134" s="210"/>
      <c r="AA134" s="210"/>
      <c r="AB134" s="210"/>
      <c r="AC134" s="210"/>
      <c r="AD134" s="210"/>
      <c r="AE134" s="210"/>
      <c r="AF134" s="210"/>
      <c r="AG134" s="210" t="s">
        <v>275</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outlineLevel="2" x14ac:dyDescent="0.2">
      <c r="A135" s="217"/>
      <c r="B135" s="218"/>
      <c r="C135" s="253" t="s">
        <v>729</v>
      </c>
      <c r="D135" s="240"/>
      <c r="E135" s="240"/>
      <c r="F135" s="240"/>
      <c r="G135" s="240"/>
      <c r="H135" s="221"/>
      <c r="I135" s="221"/>
      <c r="J135" s="221"/>
      <c r="K135" s="221"/>
      <c r="L135" s="221"/>
      <c r="M135" s="221"/>
      <c r="N135" s="220"/>
      <c r="O135" s="220"/>
      <c r="P135" s="220"/>
      <c r="Q135" s="220"/>
      <c r="R135" s="221"/>
      <c r="S135" s="221"/>
      <c r="T135" s="221"/>
      <c r="U135" s="221"/>
      <c r="V135" s="221"/>
      <c r="W135" s="221"/>
      <c r="X135" s="221"/>
      <c r="Y135" s="221"/>
      <c r="Z135" s="210"/>
      <c r="AA135" s="210"/>
      <c r="AB135" s="210"/>
      <c r="AC135" s="210"/>
      <c r="AD135" s="210"/>
      <c r="AE135" s="210"/>
      <c r="AF135" s="210"/>
      <c r="AG135" s="210" t="s">
        <v>277</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6" t="s">
        <v>730</v>
      </c>
      <c r="D136" s="223"/>
      <c r="E136" s="224">
        <v>10</v>
      </c>
      <c r="F136" s="221"/>
      <c r="G136" s="221"/>
      <c r="H136" s="221"/>
      <c r="I136" s="221"/>
      <c r="J136" s="221"/>
      <c r="K136" s="221"/>
      <c r="L136" s="221"/>
      <c r="M136" s="221"/>
      <c r="N136" s="220"/>
      <c r="O136" s="220"/>
      <c r="P136" s="220"/>
      <c r="Q136" s="220"/>
      <c r="R136" s="221"/>
      <c r="S136" s="221"/>
      <c r="T136" s="221"/>
      <c r="U136" s="221"/>
      <c r="V136" s="221"/>
      <c r="W136" s="221"/>
      <c r="X136" s="221"/>
      <c r="Y136" s="221"/>
      <c r="Z136" s="210"/>
      <c r="AA136" s="210"/>
      <c r="AB136" s="210"/>
      <c r="AC136" s="210"/>
      <c r="AD136" s="210"/>
      <c r="AE136" s="210"/>
      <c r="AF136" s="210"/>
      <c r="AG136" s="210" t="s">
        <v>288</v>
      </c>
      <c r="AH136" s="210">
        <v>0</v>
      </c>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outlineLevel="3" x14ac:dyDescent="0.2">
      <c r="A137" s="217"/>
      <c r="B137" s="218"/>
      <c r="C137" s="256" t="s">
        <v>731</v>
      </c>
      <c r="D137" s="223"/>
      <c r="E137" s="224">
        <v>4</v>
      </c>
      <c r="F137" s="221"/>
      <c r="G137" s="221"/>
      <c r="H137" s="221"/>
      <c r="I137" s="221"/>
      <c r="J137" s="221"/>
      <c r="K137" s="221"/>
      <c r="L137" s="221"/>
      <c r="M137" s="221"/>
      <c r="N137" s="220"/>
      <c r="O137" s="220"/>
      <c r="P137" s="220"/>
      <c r="Q137" s="220"/>
      <c r="R137" s="221"/>
      <c r="S137" s="221"/>
      <c r="T137" s="221"/>
      <c r="U137" s="221"/>
      <c r="V137" s="221"/>
      <c r="W137" s="221"/>
      <c r="X137" s="221"/>
      <c r="Y137" s="221"/>
      <c r="Z137" s="210"/>
      <c r="AA137" s="210"/>
      <c r="AB137" s="210"/>
      <c r="AC137" s="210"/>
      <c r="AD137" s="210"/>
      <c r="AE137" s="210"/>
      <c r="AF137" s="210"/>
      <c r="AG137" s="210" t="s">
        <v>288</v>
      </c>
      <c r="AH137" s="210">
        <v>0</v>
      </c>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3" x14ac:dyDescent="0.2">
      <c r="A138" s="217"/>
      <c r="B138" s="218"/>
      <c r="C138" s="256" t="s">
        <v>732</v>
      </c>
      <c r="D138" s="223"/>
      <c r="E138" s="224">
        <v>4</v>
      </c>
      <c r="F138" s="221"/>
      <c r="G138" s="221"/>
      <c r="H138" s="221"/>
      <c r="I138" s="221"/>
      <c r="J138" s="221"/>
      <c r="K138" s="221"/>
      <c r="L138" s="221"/>
      <c r="M138" s="221"/>
      <c r="N138" s="220"/>
      <c r="O138" s="220"/>
      <c r="P138" s="220"/>
      <c r="Q138" s="220"/>
      <c r="R138" s="221"/>
      <c r="S138" s="221"/>
      <c r="T138" s="221"/>
      <c r="U138" s="221"/>
      <c r="V138" s="221"/>
      <c r="W138" s="221"/>
      <c r="X138" s="221"/>
      <c r="Y138" s="221"/>
      <c r="Z138" s="210"/>
      <c r="AA138" s="210"/>
      <c r="AB138" s="210"/>
      <c r="AC138" s="210"/>
      <c r="AD138" s="210"/>
      <c r="AE138" s="210"/>
      <c r="AF138" s="210"/>
      <c r="AG138" s="210" t="s">
        <v>288</v>
      </c>
      <c r="AH138" s="210">
        <v>0</v>
      </c>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3" x14ac:dyDescent="0.2">
      <c r="A139" s="217"/>
      <c r="B139" s="218"/>
      <c r="C139" s="256" t="s">
        <v>733</v>
      </c>
      <c r="D139" s="223"/>
      <c r="E139" s="224">
        <v>2</v>
      </c>
      <c r="F139" s="221"/>
      <c r="G139" s="221"/>
      <c r="H139" s="221"/>
      <c r="I139" s="221"/>
      <c r="J139" s="221"/>
      <c r="K139" s="221"/>
      <c r="L139" s="221"/>
      <c r="M139" s="221"/>
      <c r="N139" s="220"/>
      <c r="O139" s="220"/>
      <c r="P139" s="220"/>
      <c r="Q139" s="220"/>
      <c r="R139" s="221"/>
      <c r="S139" s="221"/>
      <c r="T139" s="221"/>
      <c r="U139" s="221"/>
      <c r="V139" s="221"/>
      <c r="W139" s="221"/>
      <c r="X139" s="221"/>
      <c r="Y139" s="221"/>
      <c r="Z139" s="210"/>
      <c r="AA139" s="210"/>
      <c r="AB139" s="210"/>
      <c r="AC139" s="210"/>
      <c r="AD139" s="210"/>
      <c r="AE139" s="210"/>
      <c r="AF139" s="210"/>
      <c r="AG139" s="210" t="s">
        <v>288</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ht="22.5" outlineLevel="1" x14ac:dyDescent="0.2">
      <c r="A140" s="233">
        <v>26</v>
      </c>
      <c r="B140" s="234" t="s">
        <v>734</v>
      </c>
      <c r="C140" s="252" t="s">
        <v>735</v>
      </c>
      <c r="D140" s="235" t="s">
        <v>559</v>
      </c>
      <c r="E140" s="236">
        <v>0.20000999999999999</v>
      </c>
      <c r="F140" s="237"/>
      <c r="G140" s="238">
        <f>ROUND(E140*F140,2)</f>
        <v>0</v>
      </c>
      <c r="H140" s="237"/>
      <c r="I140" s="238">
        <f>ROUND(E140*H140,2)</f>
        <v>0</v>
      </c>
      <c r="J140" s="237"/>
      <c r="K140" s="238">
        <f>ROUND(E140*J140,2)</f>
        <v>0</v>
      </c>
      <c r="L140" s="238">
        <v>21</v>
      </c>
      <c r="M140" s="238">
        <f>G140*(1+L140/100)</f>
        <v>0</v>
      </c>
      <c r="N140" s="236">
        <v>1.09954</v>
      </c>
      <c r="O140" s="236">
        <f>ROUND(E140*N140,2)</f>
        <v>0.22</v>
      </c>
      <c r="P140" s="236">
        <v>0</v>
      </c>
      <c r="Q140" s="236">
        <f>ROUND(E140*P140,2)</f>
        <v>0</v>
      </c>
      <c r="R140" s="238" t="s">
        <v>627</v>
      </c>
      <c r="S140" s="238" t="s">
        <v>271</v>
      </c>
      <c r="T140" s="239" t="s">
        <v>272</v>
      </c>
      <c r="U140" s="221">
        <v>18.175000000000001</v>
      </c>
      <c r="V140" s="221">
        <f>ROUND(E140*U140,2)</f>
        <v>3.64</v>
      </c>
      <c r="W140" s="221"/>
      <c r="X140" s="221" t="s">
        <v>273</v>
      </c>
      <c r="Y140" s="221" t="s">
        <v>274</v>
      </c>
      <c r="Z140" s="210"/>
      <c r="AA140" s="210"/>
      <c r="AB140" s="210"/>
      <c r="AC140" s="210"/>
      <c r="AD140" s="210"/>
      <c r="AE140" s="210"/>
      <c r="AF140" s="210"/>
      <c r="AG140" s="210" t="s">
        <v>275</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3" t="s">
        <v>736</v>
      </c>
      <c r="D141" s="240"/>
      <c r="E141" s="240"/>
      <c r="F141" s="240"/>
      <c r="G141" s="240"/>
      <c r="H141" s="221"/>
      <c r="I141" s="221"/>
      <c r="J141" s="221"/>
      <c r="K141" s="221"/>
      <c r="L141" s="221"/>
      <c r="M141" s="221"/>
      <c r="N141" s="220"/>
      <c r="O141" s="220"/>
      <c r="P141" s="220"/>
      <c r="Q141" s="220"/>
      <c r="R141" s="221"/>
      <c r="S141" s="221"/>
      <c r="T141" s="221"/>
      <c r="U141" s="221"/>
      <c r="V141" s="221"/>
      <c r="W141" s="221"/>
      <c r="X141" s="221"/>
      <c r="Y141" s="221"/>
      <c r="Z141" s="210"/>
      <c r="AA141" s="210"/>
      <c r="AB141" s="210"/>
      <c r="AC141" s="210"/>
      <c r="AD141" s="210"/>
      <c r="AE141" s="210"/>
      <c r="AF141" s="210"/>
      <c r="AG141" s="210" t="s">
        <v>277</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6" t="s">
        <v>737</v>
      </c>
      <c r="D142" s="223"/>
      <c r="E142" s="224">
        <v>5.1369999999999999E-2</v>
      </c>
      <c r="F142" s="221"/>
      <c r="G142" s="221"/>
      <c r="H142" s="221"/>
      <c r="I142" s="221"/>
      <c r="J142" s="221"/>
      <c r="K142" s="221"/>
      <c r="L142" s="221"/>
      <c r="M142" s="221"/>
      <c r="N142" s="220"/>
      <c r="O142" s="220"/>
      <c r="P142" s="220"/>
      <c r="Q142" s="220"/>
      <c r="R142" s="221"/>
      <c r="S142" s="221"/>
      <c r="T142" s="221"/>
      <c r="U142" s="221"/>
      <c r="V142" s="221"/>
      <c r="W142" s="221"/>
      <c r="X142" s="221"/>
      <c r="Y142" s="221"/>
      <c r="Z142" s="210"/>
      <c r="AA142" s="210"/>
      <c r="AB142" s="210"/>
      <c r="AC142" s="210"/>
      <c r="AD142" s="210"/>
      <c r="AE142" s="210"/>
      <c r="AF142" s="210"/>
      <c r="AG142" s="210" t="s">
        <v>288</v>
      </c>
      <c r="AH142" s="210">
        <v>0</v>
      </c>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3" x14ac:dyDescent="0.2">
      <c r="A143" s="217"/>
      <c r="B143" s="218"/>
      <c r="C143" s="256" t="s">
        <v>738</v>
      </c>
      <c r="D143" s="223"/>
      <c r="E143" s="224">
        <v>6.5299999999999997E-2</v>
      </c>
      <c r="F143" s="221"/>
      <c r="G143" s="221"/>
      <c r="H143" s="221"/>
      <c r="I143" s="221"/>
      <c r="J143" s="221"/>
      <c r="K143" s="221"/>
      <c r="L143" s="221"/>
      <c r="M143" s="221"/>
      <c r="N143" s="220"/>
      <c r="O143" s="220"/>
      <c r="P143" s="220"/>
      <c r="Q143" s="220"/>
      <c r="R143" s="221"/>
      <c r="S143" s="221"/>
      <c r="T143" s="221"/>
      <c r="U143" s="221"/>
      <c r="V143" s="221"/>
      <c r="W143" s="221"/>
      <c r="X143" s="221"/>
      <c r="Y143" s="221"/>
      <c r="Z143" s="210"/>
      <c r="AA143" s="210"/>
      <c r="AB143" s="210"/>
      <c r="AC143" s="210"/>
      <c r="AD143" s="210"/>
      <c r="AE143" s="210"/>
      <c r="AF143" s="210"/>
      <c r="AG143" s="210" t="s">
        <v>288</v>
      </c>
      <c r="AH143" s="210">
        <v>0</v>
      </c>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3" x14ac:dyDescent="0.2">
      <c r="A144" s="217"/>
      <c r="B144" s="218"/>
      <c r="C144" s="256" t="s">
        <v>739</v>
      </c>
      <c r="D144" s="223"/>
      <c r="E144" s="224">
        <v>3.6700000000000003E-2</v>
      </c>
      <c r="F144" s="221"/>
      <c r="G144" s="221"/>
      <c r="H144" s="221"/>
      <c r="I144" s="221"/>
      <c r="J144" s="221"/>
      <c r="K144" s="221"/>
      <c r="L144" s="221"/>
      <c r="M144" s="221"/>
      <c r="N144" s="220"/>
      <c r="O144" s="220"/>
      <c r="P144" s="220"/>
      <c r="Q144" s="220"/>
      <c r="R144" s="221"/>
      <c r="S144" s="221"/>
      <c r="T144" s="221"/>
      <c r="U144" s="221"/>
      <c r="V144" s="221"/>
      <c r="W144" s="221"/>
      <c r="X144" s="221"/>
      <c r="Y144" s="221"/>
      <c r="Z144" s="210"/>
      <c r="AA144" s="210"/>
      <c r="AB144" s="210"/>
      <c r="AC144" s="210"/>
      <c r="AD144" s="210"/>
      <c r="AE144" s="210"/>
      <c r="AF144" s="210"/>
      <c r="AG144" s="210" t="s">
        <v>288</v>
      </c>
      <c r="AH144" s="210">
        <v>0</v>
      </c>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3" x14ac:dyDescent="0.2">
      <c r="A145" s="217"/>
      <c r="B145" s="218"/>
      <c r="C145" s="256" t="s">
        <v>740</v>
      </c>
      <c r="D145" s="223"/>
      <c r="E145" s="224">
        <v>4.6640000000000001E-2</v>
      </c>
      <c r="F145" s="221"/>
      <c r="G145" s="221"/>
      <c r="H145" s="221"/>
      <c r="I145" s="221"/>
      <c r="J145" s="221"/>
      <c r="K145" s="221"/>
      <c r="L145" s="221"/>
      <c r="M145" s="221"/>
      <c r="N145" s="220"/>
      <c r="O145" s="220"/>
      <c r="P145" s="220"/>
      <c r="Q145" s="220"/>
      <c r="R145" s="221"/>
      <c r="S145" s="221"/>
      <c r="T145" s="221"/>
      <c r="U145" s="221"/>
      <c r="V145" s="221"/>
      <c r="W145" s="221"/>
      <c r="X145" s="221"/>
      <c r="Y145" s="221"/>
      <c r="Z145" s="210"/>
      <c r="AA145" s="210"/>
      <c r="AB145" s="210"/>
      <c r="AC145" s="210"/>
      <c r="AD145" s="210"/>
      <c r="AE145" s="210"/>
      <c r="AF145" s="210"/>
      <c r="AG145" s="210" t="s">
        <v>288</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ht="22.5" outlineLevel="1" x14ac:dyDescent="0.2">
      <c r="A146" s="233">
        <v>27</v>
      </c>
      <c r="B146" s="234" t="s">
        <v>741</v>
      </c>
      <c r="C146" s="252" t="s">
        <v>742</v>
      </c>
      <c r="D146" s="235" t="s">
        <v>559</v>
      </c>
      <c r="E146" s="236">
        <v>0.16189999999999999</v>
      </c>
      <c r="F146" s="237"/>
      <c r="G146" s="238">
        <f>ROUND(E146*F146,2)</f>
        <v>0</v>
      </c>
      <c r="H146" s="237"/>
      <c r="I146" s="238">
        <f>ROUND(E146*H146,2)</f>
        <v>0</v>
      </c>
      <c r="J146" s="237"/>
      <c r="K146" s="238">
        <f>ROUND(E146*J146,2)</f>
        <v>0</v>
      </c>
      <c r="L146" s="238">
        <v>21</v>
      </c>
      <c r="M146" s="238">
        <f>G146*(1+L146/100)</f>
        <v>0</v>
      </c>
      <c r="N146" s="236">
        <v>1.09954</v>
      </c>
      <c r="O146" s="236">
        <f>ROUND(E146*N146,2)</f>
        <v>0.18</v>
      </c>
      <c r="P146" s="236">
        <v>0</v>
      </c>
      <c r="Q146" s="236">
        <f>ROUND(E146*P146,2)</f>
        <v>0</v>
      </c>
      <c r="R146" s="238" t="s">
        <v>627</v>
      </c>
      <c r="S146" s="238" t="s">
        <v>271</v>
      </c>
      <c r="T146" s="239" t="s">
        <v>272</v>
      </c>
      <c r="U146" s="221">
        <v>18.175000000000001</v>
      </c>
      <c r="V146" s="221">
        <f>ROUND(E146*U146,2)</f>
        <v>2.94</v>
      </c>
      <c r="W146" s="221"/>
      <c r="X146" s="221" t="s">
        <v>273</v>
      </c>
      <c r="Y146" s="221" t="s">
        <v>274</v>
      </c>
      <c r="Z146" s="210"/>
      <c r="AA146" s="210"/>
      <c r="AB146" s="210"/>
      <c r="AC146" s="210"/>
      <c r="AD146" s="210"/>
      <c r="AE146" s="210"/>
      <c r="AF146" s="210"/>
      <c r="AG146" s="210" t="s">
        <v>275</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2" x14ac:dyDescent="0.2">
      <c r="A147" s="217"/>
      <c r="B147" s="218"/>
      <c r="C147" s="253" t="s">
        <v>736</v>
      </c>
      <c r="D147" s="240"/>
      <c r="E147" s="240"/>
      <c r="F147" s="240"/>
      <c r="G147" s="240"/>
      <c r="H147" s="221"/>
      <c r="I147" s="221"/>
      <c r="J147" s="221"/>
      <c r="K147" s="221"/>
      <c r="L147" s="221"/>
      <c r="M147" s="221"/>
      <c r="N147" s="220"/>
      <c r="O147" s="220"/>
      <c r="P147" s="220"/>
      <c r="Q147" s="220"/>
      <c r="R147" s="221"/>
      <c r="S147" s="221"/>
      <c r="T147" s="221"/>
      <c r="U147" s="221"/>
      <c r="V147" s="221"/>
      <c r="W147" s="221"/>
      <c r="X147" s="221"/>
      <c r="Y147" s="221"/>
      <c r="Z147" s="210"/>
      <c r="AA147" s="210"/>
      <c r="AB147" s="210"/>
      <c r="AC147" s="210"/>
      <c r="AD147" s="210"/>
      <c r="AE147" s="210"/>
      <c r="AF147" s="210"/>
      <c r="AG147" s="210" t="s">
        <v>277</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2" x14ac:dyDescent="0.2">
      <c r="A148" s="217"/>
      <c r="B148" s="218"/>
      <c r="C148" s="256" t="s">
        <v>743</v>
      </c>
      <c r="D148" s="223"/>
      <c r="E148" s="224">
        <v>7.3260000000000006E-2</v>
      </c>
      <c r="F148" s="221"/>
      <c r="G148" s="221"/>
      <c r="H148" s="221"/>
      <c r="I148" s="221"/>
      <c r="J148" s="221"/>
      <c r="K148" s="221"/>
      <c r="L148" s="221"/>
      <c r="M148" s="221"/>
      <c r="N148" s="220"/>
      <c r="O148" s="220"/>
      <c r="P148" s="220"/>
      <c r="Q148" s="220"/>
      <c r="R148" s="221"/>
      <c r="S148" s="221"/>
      <c r="T148" s="221"/>
      <c r="U148" s="221"/>
      <c r="V148" s="221"/>
      <c r="W148" s="221"/>
      <c r="X148" s="221"/>
      <c r="Y148" s="221"/>
      <c r="Z148" s="210"/>
      <c r="AA148" s="210"/>
      <c r="AB148" s="210"/>
      <c r="AC148" s="210"/>
      <c r="AD148" s="210"/>
      <c r="AE148" s="210"/>
      <c r="AF148" s="210"/>
      <c r="AG148" s="210" t="s">
        <v>288</v>
      </c>
      <c r="AH148" s="210">
        <v>0</v>
      </c>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3" x14ac:dyDescent="0.2">
      <c r="A149" s="217"/>
      <c r="B149" s="218"/>
      <c r="C149" s="256" t="s">
        <v>744</v>
      </c>
      <c r="D149" s="223"/>
      <c r="E149" s="224">
        <v>8.8639999999999997E-2</v>
      </c>
      <c r="F149" s="221"/>
      <c r="G149" s="221"/>
      <c r="H149" s="221"/>
      <c r="I149" s="221"/>
      <c r="J149" s="221"/>
      <c r="K149" s="221"/>
      <c r="L149" s="221"/>
      <c r="M149" s="221"/>
      <c r="N149" s="220"/>
      <c r="O149" s="220"/>
      <c r="P149" s="220"/>
      <c r="Q149" s="220"/>
      <c r="R149" s="221"/>
      <c r="S149" s="221"/>
      <c r="T149" s="221"/>
      <c r="U149" s="221"/>
      <c r="V149" s="221"/>
      <c r="W149" s="221"/>
      <c r="X149" s="221"/>
      <c r="Y149" s="221"/>
      <c r="Z149" s="210"/>
      <c r="AA149" s="210"/>
      <c r="AB149" s="210"/>
      <c r="AC149" s="210"/>
      <c r="AD149" s="210"/>
      <c r="AE149" s="210"/>
      <c r="AF149" s="210"/>
      <c r="AG149" s="210" t="s">
        <v>288</v>
      </c>
      <c r="AH149" s="210">
        <v>0</v>
      </c>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ht="22.5" outlineLevel="1" x14ac:dyDescent="0.2">
      <c r="A150" s="233">
        <v>28</v>
      </c>
      <c r="B150" s="234" t="s">
        <v>745</v>
      </c>
      <c r="C150" s="252" t="s">
        <v>746</v>
      </c>
      <c r="D150" s="235" t="s">
        <v>559</v>
      </c>
      <c r="E150" s="236">
        <v>0.36025000000000001</v>
      </c>
      <c r="F150" s="237"/>
      <c r="G150" s="238">
        <f>ROUND(E150*F150,2)</f>
        <v>0</v>
      </c>
      <c r="H150" s="237"/>
      <c r="I150" s="238">
        <f>ROUND(E150*H150,2)</f>
        <v>0</v>
      </c>
      <c r="J150" s="237"/>
      <c r="K150" s="238">
        <f>ROUND(E150*J150,2)</f>
        <v>0</v>
      </c>
      <c r="L150" s="238">
        <v>21</v>
      </c>
      <c r="M150" s="238">
        <f>G150*(1+L150/100)</f>
        <v>0</v>
      </c>
      <c r="N150" s="236">
        <v>1.0970899999999999</v>
      </c>
      <c r="O150" s="236">
        <f>ROUND(E150*N150,2)</f>
        <v>0.4</v>
      </c>
      <c r="P150" s="236">
        <v>0</v>
      </c>
      <c r="Q150" s="236">
        <f>ROUND(E150*P150,2)</f>
        <v>0</v>
      </c>
      <c r="R150" s="238" t="s">
        <v>627</v>
      </c>
      <c r="S150" s="238" t="s">
        <v>271</v>
      </c>
      <c r="T150" s="239" t="s">
        <v>272</v>
      </c>
      <c r="U150" s="221">
        <v>16.582999999999998</v>
      </c>
      <c r="V150" s="221">
        <f>ROUND(E150*U150,2)</f>
        <v>5.97</v>
      </c>
      <c r="W150" s="221"/>
      <c r="X150" s="221" t="s">
        <v>273</v>
      </c>
      <c r="Y150" s="221" t="s">
        <v>274</v>
      </c>
      <c r="Z150" s="210"/>
      <c r="AA150" s="210"/>
      <c r="AB150" s="210"/>
      <c r="AC150" s="210"/>
      <c r="AD150" s="210"/>
      <c r="AE150" s="210"/>
      <c r="AF150" s="210"/>
      <c r="AG150" s="210" t="s">
        <v>275</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10"/>
      <c r="BB150" s="210"/>
      <c r="BC150" s="210"/>
      <c r="BD150" s="210"/>
      <c r="BE150" s="210"/>
      <c r="BF150" s="210"/>
      <c r="BG150" s="210"/>
      <c r="BH150" s="210"/>
    </row>
    <row r="151" spans="1:60" outlineLevel="2" x14ac:dyDescent="0.2">
      <c r="A151" s="217"/>
      <c r="B151" s="218"/>
      <c r="C151" s="253" t="s">
        <v>736</v>
      </c>
      <c r="D151" s="240"/>
      <c r="E151" s="240"/>
      <c r="F151" s="240"/>
      <c r="G151" s="240"/>
      <c r="H151" s="221"/>
      <c r="I151" s="221"/>
      <c r="J151" s="221"/>
      <c r="K151" s="221"/>
      <c r="L151" s="221"/>
      <c r="M151" s="221"/>
      <c r="N151" s="220"/>
      <c r="O151" s="220"/>
      <c r="P151" s="220"/>
      <c r="Q151" s="220"/>
      <c r="R151" s="221"/>
      <c r="S151" s="221"/>
      <c r="T151" s="221"/>
      <c r="U151" s="221"/>
      <c r="V151" s="221"/>
      <c r="W151" s="221"/>
      <c r="X151" s="221"/>
      <c r="Y151" s="221"/>
      <c r="Z151" s="210"/>
      <c r="AA151" s="210"/>
      <c r="AB151" s="210"/>
      <c r="AC151" s="210"/>
      <c r="AD151" s="210"/>
      <c r="AE151" s="210"/>
      <c r="AF151" s="210"/>
      <c r="AG151" s="210" t="s">
        <v>277</v>
      </c>
      <c r="AH151" s="210"/>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outlineLevel="2" x14ac:dyDescent="0.2">
      <c r="A152" s="217"/>
      <c r="B152" s="218"/>
      <c r="C152" s="256" t="s">
        <v>747</v>
      </c>
      <c r="D152" s="223"/>
      <c r="E152" s="224">
        <v>0.36025000000000001</v>
      </c>
      <c r="F152" s="221"/>
      <c r="G152" s="221"/>
      <c r="H152" s="221"/>
      <c r="I152" s="221"/>
      <c r="J152" s="221"/>
      <c r="K152" s="221"/>
      <c r="L152" s="221"/>
      <c r="M152" s="221"/>
      <c r="N152" s="220"/>
      <c r="O152" s="220"/>
      <c r="P152" s="220"/>
      <c r="Q152" s="220"/>
      <c r="R152" s="221"/>
      <c r="S152" s="221"/>
      <c r="T152" s="221"/>
      <c r="U152" s="221"/>
      <c r="V152" s="221"/>
      <c r="W152" s="221"/>
      <c r="X152" s="221"/>
      <c r="Y152" s="221"/>
      <c r="Z152" s="210"/>
      <c r="AA152" s="210"/>
      <c r="AB152" s="210"/>
      <c r="AC152" s="210"/>
      <c r="AD152" s="210"/>
      <c r="AE152" s="210"/>
      <c r="AF152" s="210"/>
      <c r="AG152" s="210" t="s">
        <v>288</v>
      </c>
      <c r="AH152" s="210">
        <v>0</v>
      </c>
      <c r="AI152" s="210"/>
      <c r="AJ152" s="210"/>
      <c r="AK152" s="210"/>
      <c r="AL152" s="210"/>
      <c r="AM152" s="210"/>
      <c r="AN152" s="210"/>
      <c r="AO152" s="210"/>
      <c r="AP152" s="210"/>
      <c r="AQ152" s="210"/>
      <c r="AR152" s="210"/>
      <c r="AS152" s="210"/>
      <c r="AT152" s="210"/>
      <c r="AU152" s="210"/>
      <c r="AV152" s="210"/>
      <c r="AW152" s="210"/>
      <c r="AX152" s="210"/>
      <c r="AY152" s="210"/>
      <c r="AZ152" s="210"/>
      <c r="BA152" s="210"/>
      <c r="BB152" s="210"/>
      <c r="BC152" s="210"/>
      <c r="BD152" s="210"/>
      <c r="BE152" s="210"/>
      <c r="BF152" s="210"/>
      <c r="BG152" s="210"/>
      <c r="BH152" s="210"/>
    </row>
    <row r="153" spans="1:60" ht="22.5" outlineLevel="1" x14ac:dyDescent="0.2">
      <c r="A153" s="233">
        <v>29</v>
      </c>
      <c r="B153" s="234" t="s">
        <v>748</v>
      </c>
      <c r="C153" s="252" t="s">
        <v>749</v>
      </c>
      <c r="D153" s="235" t="s">
        <v>559</v>
      </c>
      <c r="E153" s="236">
        <v>0.63319000000000003</v>
      </c>
      <c r="F153" s="237"/>
      <c r="G153" s="238">
        <f>ROUND(E153*F153,2)</f>
        <v>0</v>
      </c>
      <c r="H153" s="237"/>
      <c r="I153" s="238">
        <f>ROUND(E153*H153,2)</f>
        <v>0</v>
      </c>
      <c r="J153" s="237"/>
      <c r="K153" s="238">
        <f>ROUND(E153*J153,2)</f>
        <v>0</v>
      </c>
      <c r="L153" s="238">
        <v>21</v>
      </c>
      <c r="M153" s="238">
        <f>G153*(1+L153/100)</f>
        <v>0</v>
      </c>
      <c r="N153" s="236">
        <v>1.0922099999999999</v>
      </c>
      <c r="O153" s="236">
        <f>ROUND(E153*N153,2)</f>
        <v>0.69</v>
      </c>
      <c r="P153" s="236">
        <v>0</v>
      </c>
      <c r="Q153" s="236">
        <f>ROUND(E153*P153,2)</f>
        <v>0</v>
      </c>
      <c r="R153" s="238" t="s">
        <v>627</v>
      </c>
      <c r="S153" s="238" t="s">
        <v>271</v>
      </c>
      <c r="T153" s="239" t="s">
        <v>272</v>
      </c>
      <c r="U153" s="221">
        <v>15.532999999999999</v>
      </c>
      <c r="V153" s="221">
        <f>ROUND(E153*U153,2)</f>
        <v>9.84</v>
      </c>
      <c r="W153" s="221"/>
      <c r="X153" s="221" t="s">
        <v>273</v>
      </c>
      <c r="Y153" s="221" t="s">
        <v>274</v>
      </c>
      <c r="Z153" s="210"/>
      <c r="AA153" s="210"/>
      <c r="AB153" s="210"/>
      <c r="AC153" s="210"/>
      <c r="AD153" s="210"/>
      <c r="AE153" s="210"/>
      <c r="AF153" s="210"/>
      <c r="AG153" s="210" t="s">
        <v>275</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2" x14ac:dyDescent="0.2">
      <c r="A154" s="217"/>
      <c r="B154" s="218"/>
      <c r="C154" s="253" t="s">
        <v>736</v>
      </c>
      <c r="D154" s="240"/>
      <c r="E154" s="240"/>
      <c r="F154" s="240"/>
      <c r="G154" s="240"/>
      <c r="H154" s="221"/>
      <c r="I154" s="221"/>
      <c r="J154" s="221"/>
      <c r="K154" s="221"/>
      <c r="L154" s="221"/>
      <c r="M154" s="221"/>
      <c r="N154" s="220"/>
      <c r="O154" s="220"/>
      <c r="P154" s="220"/>
      <c r="Q154" s="220"/>
      <c r="R154" s="221"/>
      <c r="S154" s="221"/>
      <c r="T154" s="221"/>
      <c r="U154" s="221"/>
      <c r="V154" s="221"/>
      <c r="W154" s="221"/>
      <c r="X154" s="221"/>
      <c r="Y154" s="221"/>
      <c r="Z154" s="210"/>
      <c r="AA154" s="210"/>
      <c r="AB154" s="210"/>
      <c r="AC154" s="210"/>
      <c r="AD154" s="210"/>
      <c r="AE154" s="210"/>
      <c r="AF154" s="210"/>
      <c r="AG154" s="210" t="s">
        <v>277</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2" x14ac:dyDescent="0.2">
      <c r="A155" s="217"/>
      <c r="B155" s="218"/>
      <c r="C155" s="256" t="s">
        <v>750</v>
      </c>
      <c r="D155" s="223"/>
      <c r="E155" s="224">
        <v>0.63319000000000003</v>
      </c>
      <c r="F155" s="221"/>
      <c r="G155" s="221"/>
      <c r="H155" s="221"/>
      <c r="I155" s="221"/>
      <c r="J155" s="221"/>
      <c r="K155" s="221"/>
      <c r="L155" s="221"/>
      <c r="M155" s="221"/>
      <c r="N155" s="220"/>
      <c r="O155" s="220"/>
      <c r="P155" s="220"/>
      <c r="Q155" s="220"/>
      <c r="R155" s="221"/>
      <c r="S155" s="221"/>
      <c r="T155" s="221"/>
      <c r="U155" s="221"/>
      <c r="V155" s="221"/>
      <c r="W155" s="221"/>
      <c r="X155" s="221"/>
      <c r="Y155" s="221"/>
      <c r="Z155" s="210"/>
      <c r="AA155" s="210"/>
      <c r="AB155" s="210"/>
      <c r="AC155" s="210"/>
      <c r="AD155" s="210"/>
      <c r="AE155" s="210"/>
      <c r="AF155" s="210"/>
      <c r="AG155" s="210" t="s">
        <v>288</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outlineLevel="1" x14ac:dyDescent="0.2">
      <c r="A156" s="233">
        <v>30</v>
      </c>
      <c r="B156" s="234" t="s">
        <v>751</v>
      </c>
      <c r="C156" s="252" t="s">
        <v>752</v>
      </c>
      <c r="D156" s="235" t="s">
        <v>559</v>
      </c>
      <c r="E156" s="236">
        <v>0.11297</v>
      </c>
      <c r="F156" s="237"/>
      <c r="G156" s="238">
        <f>ROUND(E156*F156,2)</f>
        <v>0</v>
      </c>
      <c r="H156" s="237"/>
      <c r="I156" s="238">
        <f>ROUND(E156*H156,2)</f>
        <v>0</v>
      </c>
      <c r="J156" s="237"/>
      <c r="K156" s="238">
        <f>ROUND(E156*J156,2)</f>
        <v>0</v>
      </c>
      <c r="L156" s="238">
        <v>21</v>
      </c>
      <c r="M156" s="238">
        <f>G156*(1+L156/100)</f>
        <v>0</v>
      </c>
      <c r="N156" s="236">
        <v>1.0810599999999999</v>
      </c>
      <c r="O156" s="236">
        <f>ROUND(E156*N156,2)</f>
        <v>0.12</v>
      </c>
      <c r="P156" s="236">
        <v>0</v>
      </c>
      <c r="Q156" s="236">
        <f>ROUND(E156*P156,2)</f>
        <v>0</v>
      </c>
      <c r="R156" s="238" t="s">
        <v>753</v>
      </c>
      <c r="S156" s="238" t="s">
        <v>271</v>
      </c>
      <c r="T156" s="239" t="s">
        <v>272</v>
      </c>
      <c r="U156" s="221">
        <v>8.9190000000000005</v>
      </c>
      <c r="V156" s="221">
        <f>ROUND(E156*U156,2)</f>
        <v>1.01</v>
      </c>
      <c r="W156" s="221"/>
      <c r="X156" s="221" t="s">
        <v>273</v>
      </c>
      <c r="Y156" s="221" t="s">
        <v>274</v>
      </c>
      <c r="Z156" s="210"/>
      <c r="AA156" s="210"/>
      <c r="AB156" s="210"/>
      <c r="AC156" s="210"/>
      <c r="AD156" s="210"/>
      <c r="AE156" s="210"/>
      <c r="AF156" s="210"/>
      <c r="AG156" s="210" t="s">
        <v>275</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3" t="s">
        <v>754</v>
      </c>
      <c r="D157" s="240"/>
      <c r="E157" s="240"/>
      <c r="F157" s="240"/>
      <c r="G157" s="240"/>
      <c r="H157" s="221"/>
      <c r="I157" s="221"/>
      <c r="J157" s="221"/>
      <c r="K157" s="221"/>
      <c r="L157" s="221"/>
      <c r="M157" s="221"/>
      <c r="N157" s="220"/>
      <c r="O157" s="220"/>
      <c r="P157" s="220"/>
      <c r="Q157" s="220"/>
      <c r="R157" s="221"/>
      <c r="S157" s="221"/>
      <c r="T157" s="221"/>
      <c r="U157" s="221"/>
      <c r="V157" s="221"/>
      <c r="W157" s="221"/>
      <c r="X157" s="221"/>
      <c r="Y157" s="221"/>
      <c r="Z157" s="210"/>
      <c r="AA157" s="210"/>
      <c r="AB157" s="210"/>
      <c r="AC157" s="210"/>
      <c r="AD157" s="210"/>
      <c r="AE157" s="210"/>
      <c r="AF157" s="210"/>
      <c r="AG157" s="210" t="s">
        <v>277</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48" t="str">
        <f>C157</f>
        <v>Výztuž předepínací mostních opěr, pilířů, křídel, stěn, úložných prahů nebo sloupů z předpjatého betonu,</v>
      </c>
      <c r="BB157" s="210"/>
      <c r="BC157" s="210"/>
      <c r="BD157" s="210"/>
      <c r="BE157" s="210"/>
      <c r="BF157" s="210"/>
      <c r="BG157" s="210"/>
      <c r="BH157" s="210"/>
    </row>
    <row r="158" spans="1:60" outlineLevel="2" x14ac:dyDescent="0.2">
      <c r="A158" s="217"/>
      <c r="B158" s="218"/>
      <c r="C158" s="256" t="s">
        <v>755</v>
      </c>
      <c r="D158" s="223"/>
      <c r="E158" s="224">
        <v>0.11297</v>
      </c>
      <c r="F158" s="221"/>
      <c r="G158" s="221"/>
      <c r="H158" s="221"/>
      <c r="I158" s="221"/>
      <c r="J158" s="221"/>
      <c r="K158" s="221"/>
      <c r="L158" s="221"/>
      <c r="M158" s="221"/>
      <c r="N158" s="220"/>
      <c r="O158" s="220"/>
      <c r="P158" s="220"/>
      <c r="Q158" s="220"/>
      <c r="R158" s="221"/>
      <c r="S158" s="221"/>
      <c r="T158" s="221"/>
      <c r="U158" s="221"/>
      <c r="V158" s="221"/>
      <c r="W158" s="221"/>
      <c r="X158" s="221"/>
      <c r="Y158" s="221"/>
      <c r="Z158" s="210"/>
      <c r="AA158" s="210"/>
      <c r="AB158" s="210"/>
      <c r="AC158" s="210"/>
      <c r="AD158" s="210"/>
      <c r="AE158" s="210"/>
      <c r="AF158" s="210"/>
      <c r="AG158" s="210" t="s">
        <v>288</v>
      </c>
      <c r="AH158" s="210">
        <v>0</v>
      </c>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1" x14ac:dyDescent="0.2">
      <c r="A159" s="233">
        <v>31</v>
      </c>
      <c r="B159" s="234" t="s">
        <v>756</v>
      </c>
      <c r="C159" s="252" t="s">
        <v>757</v>
      </c>
      <c r="D159" s="235" t="s">
        <v>378</v>
      </c>
      <c r="E159" s="236">
        <v>10</v>
      </c>
      <c r="F159" s="237"/>
      <c r="G159" s="238">
        <f>ROUND(E159*F159,2)</f>
        <v>0</v>
      </c>
      <c r="H159" s="237"/>
      <c r="I159" s="238">
        <f>ROUND(E159*H159,2)</f>
        <v>0</v>
      </c>
      <c r="J159" s="237"/>
      <c r="K159" s="238">
        <f>ROUND(E159*J159,2)</f>
        <v>0</v>
      </c>
      <c r="L159" s="238">
        <v>21</v>
      </c>
      <c r="M159" s="238">
        <f>G159*(1+L159/100)</f>
        <v>0</v>
      </c>
      <c r="N159" s="236">
        <v>1.1100000000000001E-3</v>
      </c>
      <c r="O159" s="236">
        <f>ROUND(E159*N159,2)</f>
        <v>0.01</v>
      </c>
      <c r="P159" s="236">
        <v>0</v>
      </c>
      <c r="Q159" s="236">
        <f>ROUND(E159*P159,2)</f>
        <v>0</v>
      </c>
      <c r="R159" s="238" t="s">
        <v>753</v>
      </c>
      <c r="S159" s="238" t="s">
        <v>758</v>
      </c>
      <c r="T159" s="239" t="s">
        <v>758</v>
      </c>
      <c r="U159" s="221">
        <v>4.0250000000000004</v>
      </c>
      <c r="V159" s="221">
        <f>ROUND(E159*U159,2)</f>
        <v>40.25</v>
      </c>
      <c r="W159" s="221"/>
      <c r="X159" s="221" t="s">
        <v>273</v>
      </c>
      <c r="Y159" s="221" t="s">
        <v>274</v>
      </c>
      <c r="Z159" s="210"/>
      <c r="AA159" s="210"/>
      <c r="AB159" s="210"/>
      <c r="AC159" s="210"/>
      <c r="AD159" s="210"/>
      <c r="AE159" s="210"/>
      <c r="AF159" s="210"/>
      <c r="AG159" s="210" t="s">
        <v>275</v>
      </c>
      <c r="AH159" s="210"/>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outlineLevel="2" x14ac:dyDescent="0.2">
      <c r="A160" s="217"/>
      <c r="B160" s="218"/>
      <c r="C160" s="256" t="s">
        <v>759</v>
      </c>
      <c r="D160" s="223"/>
      <c r="E160" s="224">
        <v>10</v>
      </c>
      <c r="F160" s="221"/>
      <c r="G160" s="221"/>
      <c r="H160" s="221"/>
      <c r="I160" s="221"/>
      <c r="J160" s="221"/>
      <c r="K160" s="221"/>
      <c r="L160" s="221"/>
      <c r="M160" s="221"/>
      <c r="N160" s="220"/>
      <c r="O160" s="220"/>
      <c r="P160" s="220"/>
      <c r="Q160" s="220"/>
      <c r="R160" s="221"/>
      <c r="S160" s="221"/>
      <c r="T160" s="221"/>
      <c r="U160" s="221"/>
      <c r="V160" s="221"/>
      <c r="W160" s="221"/>
      <c r="X160" s="221"/>
      <c r="Y160" s="221"/>
      <c r="Z160" s="210"/>
      <c r="AA160" s="210"/>
      <c r="AB160" s="210"/>
      <c r="AC160" s="210"/>
      <c r="AD160" s="210"/>
      <c r="AE160" s="210"/>
      <c r="AF160" s="210"/>
      <c r="AG160" s="210" t="s">
        <v>288</v>
      </c>
      <c r="AH160" s="210">
        <v>5</v>
      </c>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1" x14ac:dyDescent="0.2">
      <c r="A161" s="233">
        <v>32</v>
      </c>
      <c r="B161" s="234" t="s">
        <v>760</v>
      </c>
      <c r="C161" s="252" t="s">
        <v>761</v>
      </c>
      <c r="D161" s="235" t="s">
        <v>378</v>
      </c>
      <c r="E161" s="236">
        <v>20</v>
      </c>
      <c r="F161" s="237"/>
      <c r="G161" s="238">
        <f>ROUND(E161*F161,2)</f>
        <v>0</v>
      </c>
      <c r="H161" s="237"/>
      <c r="I161" s="238">
        <f>ROUND(E161*H161,2)</f>
        <v>0</v>
      </c>
      <c r="J161" s="237"/>
      <c r="K161" s="238">
        <f>ROUND(E161*J161,2)</f>
        <v>0</v>
      </c>
      <c r="L161" s="238">
        <v>21</v>
      </c>
      <c r="M161" s="238">
        <f>G161*(1+L161/100)</f>
        <v>0</v>
      </c>
      <c r="N161" s="236">
        <v>3.0000000000000001E-3</v>
      </c>
      <c r="O161" s="236">
        <f>ROUND(E161*N161,2)</f>
        <v>0.06</v>
      </c>
      <c r="P161" s="236">
        <v>0</v>
      </c>
      <c r="Q161" s="236">
        <f>ROUND(E161*P161,2)</f>
        <v>0</v>
      </c>
      <c r="R161" s="238" t="s">
        <v>753</v>
      </c>
      <c r="S161" s="238" t="s">
        <v>271</v>
      </c>
      <c r="T161" s="239" t="s">
        <v>272</v>
      </c>
      <c r="U161" s="221">
        <v>0.58499999999999996</v>
      </c>
      <c r="V161" s="221">
        <f>ROUND(E161*U161,2)</f>
        <v>11.7</v>
      </c>
      <c r="W161" s="221"/>
      <c r="X161" s="221" t="s">
        <v>273</v>
      </c>
      <c r="Y161" s="221" t="s">
        <v>274</v>
      </c>
      <c r="Z161" s="210"/>
      <c r="AA161" s="210"/>
      <c r="AB161" s="210"/>
      <c r="AC161" s="210"/>
      <c r="AD161" s="210"/>
      <c r="AE161" s="210"/>
      <c r="AF161" s="210"/>
      <c r="AG161" s="210" t="s">
        <v>275</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2" x14ac:dyDescent="0.2">
      <c r="A162" s="217"/>
      <c r="B162" s="218"/>
      <c r="C162" s="256" t="s">
        <v>762</v>
      </c>
      <c r="D162" s="223"/>
      <c r="E162" s="224">
        <v>20</v>
      </c>
      <c r="F162" s="221"/>
      <c r="G162" s="221"/>
      <c r="H162" s="221"/>
      <c r="I162" s="221"/>
      <c r="J162" s="221"/>
      <c r="K162" s="221"/>
      <c r="L162" s="221"/>
      <c r="M162" s="221"/>
      <c r="N162" s="220"/>
      <c r="O162" s="220"/>
      <c r="P162" s="220"/>
      <c r="Q162" s="220"/>
      <c r="R162" s="221"/>
      <c r="S162" s="221"/>
      <c r="T162" s="221"/>
      <c r="U162" s="221"/>
      <c r="V162" s="221"/>
      <c r="W162" s="221"/>
      <c r="X162" s="221"/>
      <c r="Y162" s="221"/>
      <c r="Z162" s="210"/>
      <c r="AA162" s="210"/>
      <c r="AB162" s="210"/>
      <c r="AC162" s="210"/>
      <c r="AD162" s="210"/>
      <c r="AE162" s="210"/>
      <c r="AF162" s="210"/>
      <c r="AG162" s="210" t="s">
        <v>288</v>
      </c>
      <c r="AH162" s="210">
        <v>5</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1" x14ac:dyDescent="0.2">
      <c r="A163" s="233">
        <v>33</v>
      </c>
      <c r="B163" s="234" t="s">
        <v>763</v>
      </c>
      <c r="C163" s="252" t="s">
        <v>764</v>
      </c>
      <c r="D163" s="235" t="s">
        <v>378</v>
      </c>
      <c r="E163" s="236">
        <v>10</v>
      </c>
      <c r="F163" s="237"/>
      <c r="G163" s="238">
        <f>ROUND(E163*F163,2)</f>
        <v>0</v>
      </c>
      <c r="H163" s="237"/>
      <c r="I163" s="238">
        <f>ROUND(E163*H163,2)</f>
        <v>0</v>
      </c>
      <c r="J163" s="237"/>
      <c r="K163" s="238">
        <f>ROUND(E163*J163,2)</f>
        <v>0</v>
      </c>
      <c r="L163" s="238">
        <v>21</v>
      </c>
      <c r="M163" s="238">
        <f>G163*(1+L163/100)</f>
        <v>0</v>
      </c>
      <c r="N163" s="236">
        <v>6.0999999999999997E-4</v>
      </c>
      <c r="O163" s="236">
        <f>ROUND(E163*N163,2)</f>
        <v>0.01</v>
      </c>
      <c r="P163" s="236">
        <v>0</v>
      </c>
      <c r="Q163" s="236">
        <f>ROUND(E163*P163,2)</f>
        <v>0</v>
      </c>
      <c r="R163" s="238" t="s">
        <v>753</v>
      </c>
      <c r="S163" s="238" t="s">
        <v>271</v>
      </c>
      <c r="T163" s="239" t="s">
        <v>272</v>
      </c>
      <c r="U163" s="221">
        <v>2.5670000000000002</v>
      </c>
      <c r="V163" s="221">
        <f>ROUND(E163*U163,2)</f>
        <v>25.67</v>
      </c>
      <c r="W163" s="221"/>
      <c r="X163" s="221" t="s">
        <v>273</v>
      </c>
      <c r="Y163" s="221" t="s">
        <v>274</v>
      </c>
      <c r="Z163" s="210"/>
      <c r="AA163" s="210"/>
      <c r="AB163" s="210"/>
      <c r="AC163" s="210"/>
      <c r="AD163" s="210"/>
      <c r="AE163" s="210"/>
      <c r="AF163" s="210"/>
      <c r="AG163" s="210" t="s">
        <v>275</v>
      </c>
      <c r="AH163" s="210"/>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outlineLevel="2" x14ac:dyDescent="0.2">
      <c r="A164" s="217"/>
      <c r="B164" s="218"/>
      <c r="C164" s="256" t="s">
        <v>765</v>
      </c>
      <c r="D164" s="223"/>
      <c r="E164" s="224">
        <v>10</v>
      </c>
      <c r="F164" s="221"/>
      <c r="G164" s="221"/>
      <c r="H164" s="221"/>
      <c r="I164" s="221"/>
      <c r="J164" s="221"/>
      <c r="K164" s="221"/>
      <c r="L164" s="221"/>
      <c r="M164" s="221"/>
      <c r="N164" s="220"/>
      <c r="O164" s="220"/>
      <c r="P164" s="220"/>
      <c r="Q164" s="220"/>
      <c r="R164" s="221"/>
      <c r="S164" s="221"/>
      <c r="T164" s="221"/>
      <c r="U164" s="221"/>
      <c r="V164" s="221"/>
      <c r="W164" s="221"/>
      <c r="X164" s="221"/>
      <c r="Y164" s="221"/>
      <c r="Z164" s="210"/>
      <c r="AA164" s="210"/>
      <c r="AB164" s="210"/>
      <c r="AC164" s="210"/>
      <c r="AD164" s="210"/>
      <c r="AE164" s="210"/>
      <c r="AF164" s="210"/>
      <c r="AG164" s="210" t="s">
        <v>288</v>
      </c>
      <c r="AH164" s="210">
        <v>0</v>
      </c>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ht="22.5" outlineLevel="1" x14ac:dyDescent="0.2">
      <c r="A165" s="233">
        <v>34</v>
      </c>
      <c r="B165" s="234" t="s">
        <v>766</v>
      </c>
      <c r="C165" s="252" t="s">
        <v>767</v>
      </c>
      <c r="D165" s="235" t="s">
        <v>269</v>
      </c>
      <c r="E165" s="236">
        <v>92.337500000000006</v>
      </c>
      <c r="F165" s="237"/>
      <c r="G165" s="238">
        <f>ROUND(E165*F165,2)</f>
        <v>0</v>
      </c>
      <c r="H165" s="237"/>
      <c r="I165" s="238">
        <f>ROUND(E165*H165,2)</f>
        <v>0</v>
      </c>
      <c r="J165" s="237"/>
      <c r="K165" s="238">
        <f>ROUND(E165*J165,2)</f>
        <v>0</v>
      </c>
      <c r="L165" s="238">
        <v>21</v>
      </c>
      <c r="M165" s="238">
        <f>G165*(1+L165/100)</f>
        <v>0</v>
      </c>
      <c r="N165" s="236">
        <v>0.12404999999999999</v>
      </c>
      <c r="O165" s="236">
        <f>ROUND(E165*N165,2)</f>
        <v>11.45</v>
      </c>
      <c r="P165" s="236">
        <v>0</v>
      </c>
      <c r="Q165" s="236">
        <f>ROUND(E165*P165,2)</f>
        <v>0</v>
      </c>
      <c r="R165" s="238" t="s">
        <v>627</v>
      </c>
      <c r="S165" s="238" t="s">
        <v>271</v>
      </c>
      <c r="T165" s="239" t="s">
        <v>272</v>
      </c>
      <c r="U165" s="221">
        <v>0.55674999999999997</v>
      </c>
      <c r="V165" s="221">
        <f>ROUND(E165*U165,2)</f>
        <v>51.41</v>
      </c>
      <c r="W165" s="221"/>
      <c r="X165" s="221" t="s">
        <v>273</v>
      </c>
      <c r="Y165" s="221" t="s">
        <v>274</v>
      </c>
      <c r="Z165" s="210"/>
      <c r="AA165" s="210"/>
      <c r="AB165" s="210"/>
      <c r="AC165" s="210"/>
      <c r="AD165" s="210"/>
      <c r="AE165" s="210"/>
      <c r="AF165" s="210"/>
      <c r="AG165" s="210" t="s">
        <v>275</v>
      </c>
      <c r="AH165" s="210"/>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ht="22.5" outlineLevel="2" x14ac:dyDescent="0.2">
      <c r="A166" s="217"/>
      <c r="B166" s="218"/>
      <c r="C166" s="253" t="s">
        <v>768</v>
      </c>
      <c r="D166" s="240"/>
      <c r="E166" s="240"/>
      <c r="F166" s="240"/>
      <c r="G166" s="240"/>
      <c r="H166" s="221"/>
      <c r="I166" s="221"/>
      <c r="J166" s="221"/>
      <c r="K166" s="221"/>
      <c r="L166" s="221"/>
      <c r="M166" s="221"/>
      <c r="N166" s="220"/>
      <c r="O166" s="220"/>
      <c r="P166" s="220"/>
      <c r="Q166" s="220"/>
      <c r="R166" s="221"/>
      <c r="S166" s="221"/>
      <c r="T166" s="221"/>
      <c r="U166" s="221"/>
      <c r="V166" s="221"/>
      <c r="W166" s="221"/>
      <c r="X166" s="221"/>
      <c r="Y166" s="221"/>
      <c r="Z166" s="210"/>
      <c r="AA166" s="210"/>
      <c r="AB166" s="210"/>
      <c r="AC166" s="210"/>
      <c r="AD166" s="210"/>
      <c r="AE166" s="210"/>
      <c r="AF166" s="210"/>
      <c r="AG166" s="210" t="s">
        <v>277</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48" t="str">
        <f>C166</f>
        <v>jednoduché nebo příčky zděné do svislé dřevěné, cihelné, betonové nebo ocelové konstrukce na jakoukoliv maltu vápenocementovou (MVC) nebo cementovou (MC),</v>
      </c>
      <c r="BB166" s="210"/>
      <c r="BC166" s="210"/>
      <c r="BD166" s="210"/>
      <c r="BE166" s="210"/>
      <c r="BF166" s="210"/>
      <c r="BG166" s="210"/>
      <c r="BH166" s="210"/>
    </row>
    <row r="167" spans="1:60" outlineLevel="2" x14ac:dyDescent="0.2">
      <c r="A167" s="217"/>
      <c r="B167" s="218"/>
      <c r="C167" s="256" t="s">
        <v>769</v>
      </c>
      <c r="D167" s="223"/>
      <c r="E167" s="224">
        <v>15.015000000000001</v>
      </c>
      <c r="F167" s="221"/>
      <c r="G167" s="221"/>
      <c r="H167" s="221"/>
      <c r="I167" s="221"/>
      <c r="J167" s="221"/>
      <c r="K167" s="221"/>
      <c r="L167" s="221"/>
      <c r="M167" s="221"/>
      <c r="N167" s="220"/>
      <c r="O167" s="220"/>
      <c r="P167" s="220"/>
      <c r="Q167" s="220"/>
      <c r="R167" s="221"/>
      <c r="S167" s="221"/>
      <c r="T167" s="221"/>
      <c r="U167" s="221"/>
      <c r="V167" s="221"/>
      <c r="W167" s="221"/>
      <c r="X167" s="221"/>
      <c r="Y167" s="221"/>
      <c r="Z167" s="210"/>
      <c r="AA167" s="210"/>
      <c r="AB167" s="210"/>
      <c r="AC167" s="210"/>
      <c r="AD167" s="210"/>
      <c r="AE167" s="210"/>
      <c r="AF167" s="210"/>
      <c r="AG167" s="210" t="s">
        <v>288</v>
      </c>
      <c r="AH167" s="210">
        <v>0</v>
      </c>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6" t="s">
        <v>770</v>
      </c>
      <c r="D168" s="223"/>
      <c r="E168" s="224">
        <v>10.664</v>
      </c>
      <c r="F168" s="221"/>
      <c r="G168" s="221"/>
      <c r="H168" s="221"/>
      <c r="I168" s="221"/>
      <c r="J168" s="221"/>
      <c r="K168" s="221"/>
      <c r="L168" s="221"/>
      <c r="M168" s="221"/>
      <c r="N168" s="220"/>
      <c r="O168" s="220"/>
      <c r="P168" s="220"/>
      <c r="Q168" s="220"/>
      <c r="R168" s="221"/>
      <c r="S168" s="221"/>
      <c r="T168" s="221"/>
      <c r="U168" s="221"/>
      <c r="V168" s="221"/>
      <c r="W168" s="221"/>
      <c r="X168" s="221"/>
      <c r="Y168" s="221"/>
      <c r="Z168" s="210"/>
      <c r="AA168" s="210"/>
      <c r="AB168" s="210"/>
      <c r="AC168" s="210"/>
      <c r="AD168" s="210"/>
      <c r="AE168" s="210"/>
      <c r="AF168" s="210"/>
      <c r="AG168" s="210" t="s">
        <v>288</v>
      </c>
      <c r="AH168" s="210">
        <v>0</v>
      </c>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3" x14ac:dyDescent="0.2">
      <c r="A169" s="217"/>
      <c r="B169" s="218"/>
      <c r="C169" s="256" t="s">
        <v>771</v>
      </c>
      <c r="D169" s="223"/>
      <c r="E169" s="224">
        <v>14.625</v>
      </c>
      <c r="F169" s="221"/>
      <c r="G169" s="221"/>
      <c r="H169" s="221"/>
      <c r="I169" s="221"/>
      <c r="J169" s="221"/>
      <c r="K169" s="221"/>
      <c r="L169" s="221"/>
      <c r="M169" s="221"/>
      <c r="N169" s="220"/>
      <c r="O169" s="220"/>
      <c r="P169" s="220"/>
      <c r="Q169" s="220"/>
      <c r="R169" s="221"/>
      <c r="S169" s="221"/>
      <c r="T169" s="221"/>
      <c r="U169" s="221"/>
      <c r="V169" s="221"/>
      <c r="W169" s="221"/>
      <c r="X169" s="221"/>
      <c r="Y169" s="221"/>
      <c r="Z169" s="210"/>
      <c r="AA169" s="210"/>
      <c r="AB169" s="210"/>
      <c r="AC169" s="210"/>
      <c r="AD169" s="210"/>
      <c r="AE169" s="210"/>
      <c r="AF169" s="210"/>
      <c r="AG169" s="210" t="s">
        <v>288</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6" t="s">
        <v>772</v>
      </c>
      <c r="D170" s="223"/>
      <c r="E170" s="224">
        <v>16.38</v>
      </c>
      <c r="F170" s="221"/>
      <c r="G170" s="221"/>
      <c r="H170" s="221"/>
      <c r="I170" s="221"/>
      <c r="J170" s="221"/>
      <c r="K170" s="221"/>
      <c r="L170" s="221"/>
      <c r="M170" s="221"/>
      <c r="N170" s="220"/>
      <c r="O170" s="220"/>
      <c r="P170" s="220"/>
      <c r="Q170" s="220"/>
      <c r="R170" s="221"/>
      <c r="S170" s="221"/>
      <c r="T170" s="221"/>
      <c r="U170" s="221"/>
      <c r="V170" s="221"/>
      <c r="W170" s="221"/>
      <c r="X170" s="221"/>
      <c r="Y170" s="221"/>
      <c r="Z170" s="210"/>
      <c r="AA170" s="210"/>
      <c r="AB170" s="210"/>
      <c r="AC170" s="210"/>
      <c r="AD170" s="210"/>
      <c r="AE170" s="210"/>
      <c r="AF170" s="210"/>
      <c r="AG170" s="210" t="s">
        <v>288</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6" t="s">
        <v>773</v>
      </c>
      <c r="D171" s="223"/>
      <c r="E171" s="224">
        <v>9.0920000000000005</v>
      </c>
      <c r="F171" s="221"/>
      <c r="G171" s="221"/>
      <c r="H171" s="221"/>
      <c r="I171" s="221"/>
      <c r="J171" s="221"/>
      <c r="K171" s="221"/>
      <c r="L171" s="221"/>
      <c r="M171" s="221"/>
      <c r="N171" s="220"/>
      <c r="O171" s="220"/>
      <c r="P171" s="220"/>
      <c r="Q171" s="220"/>
      <c r="R171" s="221"/>
      <c r="S171" s="221"/>
      <c r="T171" s="221"/>
      <c r="U171" s="221"/>
      <c r="V171" s="221"/>
      <c r="W171" s="221"/>
      <c r="X171" s="221"/>
      <c r="Y171" s="221"/>
      <c r="Z171" s="210"/>
      <c r="AA171" s="210"/>
      <c r="AB171" s="210"/>
      <c r="AC171" s="210"/>
      <c r="AD171" s="210"/>
      <c r="AE171" s="210"/>
      <c r="AF171" s="210"/>
      <c r="AG171" s="210" t="s">
        <v>288</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3" x14ac:dyDescent="0.2">
      <c r="A172" s="217"/>
      <c r="B172" s="218"/>
      <c r="C172" s="256" t="s">
        <v>774</v>
      </c>
      <c r="D172" s="223"/>
      <c r="E172" s="224">
        <v>5.7706499999999998</v>
      </c>
      <c r="F172" s="221"/>
      <c r="G172" s="221"/>
      <c r="H172" s="221"/>
      <c r="I172" s="221"/>
      <c r="J172" s="221"/>
      <c r="K172" s="221"/>
      <c r="L172" s="221"/>
      <c r="M172" s="221"/>
      <c r="N172" s="220"/>
      <c r="O172" s="220"/>
      <c r="P172" s="220"/>
      <c r="Q172" s="220"/>
      <c r="R172" s="221"/>
      <c r="S172" s="221"/>
      <c r="T172" s="221"/>
      <c r="U172" s="221"/>
      <c r="V172" s="221"/>
      <c r="W172" s="221"/>
      <c r="X172" s="221"/>
      <c r="Y172" s="221"/>
      <c r="Z172" s="210"/>
      <c r="AA172" s="210"/>
      <c r="AB172" s="210"/>
      <c r="AC172" s="210"/>
      <c r="AD172" s="210"/>
      <c r="AE172" s="210"/>
      <c r="AF172" s="210"/>
      <c r="AG172" s="210" t="s">
        <v>288</v>
      </c>
      <c r="AH172" s="210">
        <v>0</v>
      </c>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3" x14ac:dyDescent="0.2">
      <c r="A173" s="217"/>
      <c r="B173" s="218"/>
      <c r="C173" s="256" t="s">
        <v>775</v>
      </c>
      <c r="D173" s="223"/>
      <c r="E173" s="224">
        <v>2.5386500000000001</v>
      </c>
      <c r="F173" s="221"/>
      <c r="G173" s="221"/>
      <c r="H173" s="221"/>
      <c r="I173" s="221"/>
      <c r="J173" s="221"/>
      <c r="K173" s="221"/>
      <c r="L173" s="221"/>
      <c r="M173" s="221"/>
      <c r="N173" s="220"/>
      <c r="O173" s="220"/>
      <c r="P173" s="220"/>
      <c r="Q173" s="220"/>
      <c r="R173" s="221"/>
      <c r="S173" s="221"/>
      <c r="T173" s="221"/>
      <c r="U173" s="221"/>
      <c r="V173" s="221"/>
      <c r="W173" s="221"/>
      <c r="X173" s="221"/>
      <c r="Y173" s="221"/>
      <c r="Z173" s="210"/>
      <c r="AA173" s="210"/>
      <c r="AB173" s="210"/>
      <c r="AC173" s="210"/>
      <c r="AD173" s="210"/>
      <c r="AE173" s="210"/>
      <c r="AF173" s="210"/>
      <c r="AG173" s="210" t="s">
        <v>288</v>
      </c>
      <c r="AH173" s="210">
        <v>0</v>
      </c>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3" x14ac:dyDescent="0.2">
      <c r="A174" s="217"/>
      <c r="B174" s="218"/>
      <c r="C174" s="256" t="s">
        <v>776</v>
      </c>
      <c r="D174" s="223"/>
      <c r="E174" s="224">
        <v>3.8207499999999999</v>
      </c>
      <c r="F174" s="221"/>
      <c r="G174" s="221"/>
      <c r="H174" s="221"/>
      <c r="I174" s="221"/>
      <c r="J174" s="221"/>
      <c r="K174" s="221"/>
      <c r="L174" s="221"/>
      <c r="M174" s="221"/>
      <c r="N174" s="220"/>
      <c r="O174" s="220"/>
      <c r="P174" s="220"/>
      <c r="Q174" s="220"/>
      <c r="R174" s="221"/>
      <c r="S174" s="221"/>
      <c r="T174" s="221"/>
      <c r="U174" s="221"/>
      <c r="V174" s="221"/>
      <c r="W174" s="221"/>
      <c r="X174" s="221"/>
      <c r="Y174" s="221"/>
      <c r="Z174" s="210"/>
      <c r="AA174" s="210"/>
      <c r="AB174" s="210"/>
      <c r="AC174" s="210"/>
      <c r="AD174" s="210"/>
      <c r="AE174" s="210"/>
      <c r="AF174" s="210"/>
      <c r="AG174" s="210" t="s">
        <v>288</v>
      </c>
      <c r="AH174" s="210">
        <v>0</v>
      </c>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6" t="s">
        <v>777</v>
      </c>
      <c r="D175" s="223"/>
      <c r="E175" s="224">
        <v>4.0843999999999996</v>
      </c>
      <c r="F175" s="221"/>
      <c r="G175" s="221"/>
      <c r="H175" s="221"/>
      <c r="I175" s="221"/>
      <c r="J175" s="221"/>
      <c r="K175" s="221"/>
      <c r="L175" s="221"/>
      <c r="M175" s="221"/>
      <c r="N175" s="220"/>
      <c r="O175" s="220"/>
      <c r="P175" s="220"/>
      <c r="Q175" s="220"/>
      <c r="R175" s="221"/>
      <c r="S175" s="221"/>
      <c r="T175" s="221"/>
      <c r="U175" s="221"/>
      <c r="V175" s="221"/>
      <c r="W175" s="221"/>
      <c r="X175" s="221"/>
      <c r="Y175" s="221"/>
      <c r="Z175" s="210"/>
      <c r="AA175" s="210"/>
      <c r="AB175" s="210"/>
      <c r="AC175" s="210"/>
      <c r="AD175" s="210"/>
      <c r="AE175" s="210"/>
      <c r="AF175" s="210"/>
      <c r="AG175" s="210" t="s">
        <v>288</v>
      </c>
      <c r="AH175" s="210">
        <v>0</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outlineLevel="3" x14ac:dyDescent="0.2">
      <c r="A176" s="217"/>
      <c r="B176" s="218"/>
      <c r="C176" s="256" t="s">
        <v>778</v>
      </c>
      <c r="D176" s="223"/>
      <c r="E176" s="224">
        <v>4.2864000000000004</v>
      </c>
      <c r="F176" s="221"/>
      <c r="G176" s="221"/>
      <c r="H176" s="221"/>
      <c r="I176" s="221"/>
      <c r="J176" s="221"/>
      <c r="K176" s="221"/>
      <c r="L176" s="221"/>
      <c r="M176" s="221"/>
      <c r="N176" s="220"/>
      <c r="O176" s="220"/>
      <c r="P176" s="220"/>
      <c r="Q176" s="220"/>
      <c r="R176" s="221"/>
      <c r="S176" s="221"/>
      <c r="T176" s="221"/>
      <c r="U176" s="221"/>
      <c r="V176" s="221"/>
      <c r="W176" s="221"/>
      <c r="X176" s="221"/>
      <c r="Y176" s="221"/>
      <c r="Z176" s="210"/>
      <c r="AA176" s="210"/>
      <c r="AB176" s="210"/>
      <c r="AC176" s="210"/>
      <c r="AD176" s="210"/>
      <c r="AE176" s="210"/>
      <c r="AF176" s="210"/>
      <c r="AG176" s="210" t="s">
        <v>288</v>
      </c>
      <c r="AH176" s="210">
        <v>0</v>
      </c>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3" x14ac:dyDescent="0.2">
      <c r="A177" s="217"/>
      <c r="B177" s="218"/>
      <c r="C177" s="256" t="s">
        <v>779</v>
      </c>
      <c r="D177" s="223"/>
      <c r="E177" s="224">
        <v>6.0606499999999999</v>
      </c>
      <c r="F177" s="221"/>
      <c r="G177" s="221"/>
      <c r="H177" s="221"/>
      <c r="I177" s="221"/>
      <c r="J177" s="221"/>
      <c r="K177" s="221"/>
      <c r="L177" s="221"/>
      <c r="M177" s="221"/>
      <c r="N177" s="220"/>
      <c r="O177" s="220"/>
      <c r="P177" s="220"/>
      <c r="Q177" s="220"/>
      <c r="R177" s="221"/>
      <c r="S177" s="221"/>
      <c r="T177" s="221"/>
      <c r="U177" s="221"/>
      <c r="V177" s="221"/>
      <c r="W177" s="221"/>
      <c r="X177" s="221"/>
      <c r="Y177" s="221"/>
      <c r="Z177" s="210"/>
      <c r="AA177" s="210"/>
      <c r="AB177" s="210"/>
      <c r="AC177" s="210"/>
      <c r="AD177" s="210"/>
      <c r="AE177" s="210"/>
      <c r="AF177" s="210"/>
      <c r="AG177" s="210" t="s">
        <v>288</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1" x14ac:dyDescent="0.2">
      <c r="A178" s="233">
        <v>35</v>
      </c>
      <c r="B178" s="234" t="s">
        <v>780</v>
      </c>
      <c r="C178" s="252" t="s">
        <v>781</v>
      </c>
      <c r="D178" s="235" t="s">
        <v>269</v>
      </c>
      <c r="E178" s="236">
        <v>5.7850000000000001</v>
      </c>
      <c r="F178" s="237"/>
      <c r="G178" s="238">
        <f>ROUND(E178*F178,2)</f>
        <v>0</v>
      </c>
      <c r="H178" s="237"/>
      <c r="I178" s="238">
        <f>ROUND(E178*H178,2)</f>
        <v>0</v>
      </c>
      <c r="J178" s="237"/>
      <c r="K178" s="238">
        <f>ROUND(E178*J178,2)</f>
        <v>0</v>
      </c>
      <c r="L178" s="238">
        <v>21</v>
      </c>
      <c r="M178" s="238">
        <f>G178*(1+L178/100)</f>
        <v>0</v>
      </c>
      <c r="N178" s="236">
        <v>5.5750000000000001E-2</v>
      </c>
      <c r="O178" s="236">
        <f>ROUND(E178*N178,2)</f>
        <v>0.32</v>
      </c>
      <c r="P178" s="236">
        <v>0</v>
      </c>
      <c r="Q178" s="236">
        <f>ROUND(E178*P178,2)</f>
        <v>0</v>
      </c>
      <c r="R178" s="238" t="s">
        <v>627</v>
      </c>
      <c r="S178" s="238" t="s">
        <v>271</v>
      </c>
      <c r="T178" s="239" t="s">
        <v>272</v>
      </c>
      <c r="U178" s="221">
        <v>0.75800000000000001</v>
      </c>
      <c r="V178" s="221">
        <f>ROUND(E178*U178,2)</f>
        <v>4.3899999999999997</v>
      </c>
      <c r="W178" s="221"/>
      <c r="X178" s="221" t="s">
        <v>273</v>
      </c>
      <c r="Y178" s="221" t="s">
        <v>274</v>
      </c>
      <c r="Z178" s="210"/>
      <c r="AA178" s="210"/>
      <c r="AB178" s="210"/>
      <c r="AC178" s="210"/>
      <c r="AD178" s="210"/>
      <c r="AE178" s="210"/>
      <c r="AF178" s="210"/>
      <c r="AG178" s="210" t="s">
        <v>275</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6" t="s">
        <v>782</v>
      </c>
      <c r="D179" s="223"/>
      <c r="E179" s="224">
        <v>1.95</v>
      </c>
      <c r="F179" s="221"/>
      <c r="G179" s="221"/>
      <c r="H179" s="221"/>
      <c r="I179" s="221"/>
      <c r="J179" s="221"/>
      <c r="K179" s="221"/>
      <c r="L179" s="221"/>
      <c r="M179" s="221"/>
      <c r="N179" s="220"/>
      <c r="O179" s="220"/>
      <c r="P179" s="220"/>
      <c r="Q179" s="220"/>
      <c r="R179" s="221"/>
      <c r="S179" s="221"/>
      <c r="T179" s="221"/>
      <c r="U179" s="221"/>
      <c r="V179" s="221"/>
      <c r="W179" s="221"/>
      <c r="X179" s="221"/>
      <c r="Y179" s="221"/>
      <c r="Z179" s="210"/>
      <c r="AA179" s="210"/>
      <c r="AB179" s="210"/>
      <c r="AC179" s="210"/>
      <c r="AD179" s="210"/>
      <c r="AE179" s="210"/>
      <c r="AF179" s="210"/>
      <c r="AG179" s="210" t="s">
        <v>288</v>
      </c>
      <c r="AH179" s="210">
        <v>0</v>
      </c>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3" x14ac:dyDescent="0.2">
      <c r="A180" s="217"/>
      <c r="B180" s="218"/>
      <c r="C180" s="256" t="s">
        <v>783</v>
      </c>
      <c r="D180" s="223"/>
      <c r="E180" s="224">
        <v>2.665</v>
      </c>
      <c r="F180" s="221"/>
      <c r="G180" s="221"/>
      <c r="H180" s="221"/>
      <c r="I180" s="221"/>
      <c r="J180" s="221"/>
      <c r="K180" s="221"/>
      <c r="L180" s="221"/>
      <c r="M180" s="221"/>
      <c r="N180" s="220"/>
      <c r="O180" s="220"/>
      <c r="P180" s="220"/>
      <c r="Q180" s="220"/>
      <c r="R180" s="221"/>
      <c r="S180" s="221"/>
      <c r="T180" s="221"/>
      <c r="U180" s="221"/>
      <c r="V180" s="221"/>
      <c r="W180" s="221"/>
      <c r="X180" s="221"/>
      <c r="Y180" s="221"/>
      <c r="Z180" s="210"/>
      <c r="AA180" s="210"/>
      <c r="AB180" s="210"/>
      <c r="AC180" s="210"/>
      <c r="AD180" s="210"/>
      <c r="AE180" s="210"/>
      <c r="AF180" s="210"/>
      <c r="AG180" s="210" t="s">
        <v>288</v>
      </c>
      <c r="AH180" s="210">
        <v>0</v>
      </c>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3" x14ac:dyDescent="0.2">
      <c r="A181" s="217"/>
      <c r="B181" s="218"/>
      <c r="C181" s="256" t="s">
        <v>784</v>
      </c>
      <c r="D181" s="223"/>
      <c r="E181" s="224">
        <v>1.17</v>
      </c>
      <c r="F181" s="221"/>
      <c r="G181" s="221"/>
      <c r="H181" s="221"/>
      <c r="I181" s="221"/>
      <c r="J181" s="221"/>
      <c r="K181" s="221"/>
      <c r="L181" s="221"/>
      <c r="M181" s="221"/>
      <c r="N181" s="220"/>
      <c r="O181" s="220"/>
      <c r="P181" s="220"/>
      <c r="Q181" s="220"/>
      <c r="R181" s="221"/>
      <c r="S181" s="221"/>
      <c r="T181" s="221"/>
      <c r="U181" s="221"/>
      <c r="V181" s="221"/>
      <c r="W181" s="221"/>
      <c r="X181" s="221"/>
      <c r="Y181" s="221"/>
      <c r="Z181" s="210"/>
      <c r="AA181" s="210"/>
      <c r="AB181" s="210"/>
      <c r="AC181" s="210"/>
      <c r="AD181" s="210"/>
      <c r="AE181" s="210"/>
      <c r="AF181" s="210"/>
      <c r="AG181" s="210" t="s">
        <v>288</v>
      </c>
      <c r="AH181" s="210">
        <v>0</v>
      </c>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1" x14ac:dyDescent="0.2">
      <c r="A182" s="233">
        <v>36</v>
      </c>
      <c r="B182" s="234" t="s">
        <v>785</v>
      </c>
      <c r="C182" s="252" t="s">
        <v>786</v>
      </c>
      <c r="D182" s="235" t="s">
        <v>269</v>
      </c>
      <c r="E182" s="236">
        <v>1.68</v>
      </c>
      <c r="F182" s="237"/>
      <c r="G182" s="238">
        <f>ROUND(E182*F182,2)</f>
        <v>0</v>
      </c>
      <c r="H182" s="237"/>
      <c r="I182" s="238">
        <f>ROUND(E182*H182,2)</f>
        <v>0</v>
      </c>
      <c r="J182" s="237"/>
      <c r="K182" s="238">
        <f>ROUND(E182*J182,2)</f>
        <v>0</v>
      </c>
      <c r="L182" s="238">
        <v>21</v>
      </c>
      <c r="M182" s="238">
        <f>G182*(1+L182/100)</f>
        <v>0</v>
      </c>
      <c r="N182" s="236">
        <v>0.16339999999999999</v>
      </c>
      <c r="O182" s="236">
        <f>ROUND(E182*N182,2)</f>
        <v>0.27</v>
      </c>
      <c r="P182" s="236">
        <v>0</v>
      </c>
      <c r="Q182" s="236">
        <f>ROUND(E182*P182,2)</f>
        <v>0</v>
      </c>
      <c r="R182" s="238" t="s">
        <v>627</v>
      </c>
      <c r="S182" s="238" t="s">
        <v>271</v>
      </c>
      <c r="T182" s="239" t="s">
        <v>272</v>
      </c>
      <c r="U182" s="221">
        <v>1.2225999999999999</v>
      </c>
      <c r="V182" s="221">
        <f>ROUND(E182*U182,2)</f>
        <v>2.0499999999999998</v>
      </c>
      <c r="W182" s="221"/>
      <c r="X182" s="221" t="s">
        <v>273</v>
      </c>
      <c r="Y182" s="221" t="s">
        <v>274</v>
      </c>
      <c r="Z182" s="210"/>
      <c r="AA182" s="210"/>
      <c r="AB182" s="210"/>
      <c r="AC182" s="210"/>
      <c r="AD182" s="210"/>
      <c r="AE182" s="210"/>
      <c r="AF182" s="210"/>
      <c r="AG182" s="210" t="s">
        <v>275</v>
      </c>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2" x14ac:dyDescent="0.2">
      <c r="A183" s="217"/>
      <c r="B183" s="218"/>
      <c r="C183" s="253" t="s">
        <v>787</v>
      </c>
      <c r="D183" s="240"/>
      <c r="E183" s="240"/>
      <c r="F183" s="240"/>
      <c r="G183" s="240"/>
      <c r="H183" s="221"/>
      <c r="I183" s="221"/>
      <c r="J183" s="221"/>
      <c r="K183" s="221"/>
      <c r="L183" s="221"/>
      <c r="M183" s="221"/>
      <c r="N183" s="220"/>
      <c r="O183" s="220"/>
      <c r="P183" s="220"/>
      <c r="Q183" s="220"/>
      <c r="R183" s="221"/>
      <c r="S183" s="221"/>
      <c r="T183" s="221"/>
      <c r="U183" s="221"/>
      <c r="V183" s="221"/>
      <c r="W183" s="221"/>
      <c r="X183" s="221"/>
      <c r="Y183" s="221"/>
      <c r="Z183" s="210"/>
      <c r="AA183" s="210"/>
      <c r="AB183" s="210"/>
      <c r="AC183" s="210"/>
      <c r="AD183" s="210"/>
      <c r="AE183" s="210"/>
      <c r="AF183" s="210"/>
      <c r="AG183" s="210" t="s">
        <v>277</v>
      </c>
      <c r="AH183" s="210"/>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outlineLevel="2" x14ac:dyDescent="0.2">
      <c r="A184" s="217"/>
      <c r="B184" s="218"/>
      <c r="C184" s="256" t="s">
        <v>788</v>
      </c>
      <c r="D184" s="223"/>
      <c r="E184" s="224">
        <v>0.56000000000000005</v>
      </c>
      <c r="F184" s="221"/>
      <c r="G184" s="221"/>
      <c r="H184" s="221"/>
      <c r="I184" s="221"/>
      <c r="J184" s="221"/>
      <c r="K184" s="221"/>
      <c r="L184" s="221"/>
      <c r="M184" s="221"/>
      <c r="N184" s="220"/>
      <c r="O184" s="220"/>
      <c r="P184" s="220"/>
      <c r="Q184" s="220"/>
      <c r="R184" s="221"/>
      <c r="S184" s="221"/>
      <c r="T184" s="221"/>
      <c r="U184" s="221"/>
      <c r="V184" s="221"/>
      <c r="W184" s="221"/>
      <c r="X184" s="221"/>
      <c r="Y184" s="221"/>
      <c r="Z184" s="210"/>
      <c r="AA184" s="210"/>
      <c r="AB184" s="210"/>
      <c r="AC184" s="210"/>
      <c r="AD184" s="210"/>
      <c r="AE184" s="210"/>
      <c r="AF184" s="210"/>
      <c r="AG184" s="210" t="s">
        <v>288</v>
      </c>
      <c r="AH184" s="210">
        <v>0</v>
      </c>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3" x14ac:dyDescent="0.2">
      <c r="A185" s="217"/>
      <c r="B185" s="218"/>
      <c r="C185" s="256" t="s">
        <v>789</v>
      </c>
      <c r="D185" s="223"/>
      <c r="E185" s="224">
        <v>0.72</v>
      </c>
      <c r="F185" s="221"/>
      <c r="G185" s="221"/>
      <c r="H185" s="221"/>
      <c r="I185" s="221"/>
      <c r="J185" s="221"/>
      <c r="K185" s="221"/>
      <c r="L185" s="221"/>
      <c r="M185" s="221"/>
      <c r="N185" s="220"/>
      <c r="O185" s="220"/>
      <c r="P185" s="220"/>
      <c r="Q185" s="220"/>
      <c r="R185" s="221"/>
      <c r="S185" s="221"/>
      <c r="T185" s="221"/>
      <c r="U185" s="221"/>
      <c r="V185" s="221"/>
      <c r="W185" s="221"/>
      <c r="X185" s="221"/>
      <c r="Y185" s="221"/>
      <c r="Z185" s="210"/>
      <c r="AA185" s="210"/>
      <c r="AB185" s="210"/>
      <c r="AC185" s="210"/>
      <c r="AD185" s="210"/>
      <c r="AE185" s="210"/>
      <c r="AF185" s="210"/>
      <c r="AG185" s="210" t="s">
        <v>288</v>
      </c>
      <c r="AH185" s="210">
        <v>0</v>
      </c>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3" x14ac:dyDescent="0.2">
      <c r="A186" s="217"/>
      <c r="B186" s="218"/>
      <c r="C186" s="256" t="s">
        <v>790</v>
      </c>
      <c r="D186" s="223"/>
      <c r="E186" s="224">
        <v>0.4</v>
      </c>
      <c r="F186" s="221"/>
      <c r="G186" s="221"/>
      <c r="H186" s="221"/>
      <c r="I186" s="221"/>
      <c r="J186" s="221"/>
      <c r="K186" s="221"/>
      <c r="L186" s="221"/>
      <c r="M186" s="221"/>
      <c r="N186" s="220"/>
      <c r="O186" s="220"/>
      <c r="P186" s="220"/>
      <c r="Q186" s="220"/>
      <c r="R186" s="221"/>
      <c r="S186" s="221"/>
      <c r="T186" s="221"/>
      <c r="U186" s="221"/>
      <c r="V186" s="221"/>
      <c r="W186" s="221"/>
      <c r="X186" s="221"/>
      <c r="Y186" s="221"/>
      <c r="Z186" s="210"/>
      <c r="AA186" s="210"/>
      <c r="AB186" s="210"/>
      <c r="AC186" s="210"/>
      <c r="AD186" s="210"/>
      <c r="AE186" s="210"/>
      <c r="AF186" s="210"/>
      <c r="AG186" s="210" t="s">
        <v>288</v>
      </c>
      <c r="AH186" s="210">
        <v>0</v>
      </c>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ht="22.5" outlineLevel="1" x14ac:dyDescent="0.2">
      <c r="A187" s="233">
        <v>37</v>
      </c>
      <c r="B187" s="234" t="s">
        <v>791</v>
      </c>
      <c r="C187" s="252" t="s">
        <v>792</v>
      </c>
      <c r="D187" s="235" t="s">
        <v>374</v>
      </c>
      <c r="E187" s="236">
        <v>93</v>
      </c>
      <c r="F187" s="237"/>
      <c r="G187" s="238">
        <f>ROUND(E187*F187,2)</f>
        <v>0</v>
      </c>
      <c r="H187" s="237"/>
      <c r="I187" s="238">
        <f>ROUND(E187*H187,2)</f>
        <v>0</v>
      </c>
      <c r="J187" s="237"/>
      <c r="K187" s="238">
        <f>ROUND(E187*J187,2)</f>
        <v>0</v>
      </c>
      <c r="L187" s="238">
        <v>21</v>
      </c>
      <c r="M187" s="238">
        <f>G187*(1+L187/100)</f>
        <v>0</v>
      </c>
      <c r="N187" s="236">
        <v>1.014E-2</v>
      </c>
      <c r="O187" s="236">
        <f>ROUND(E187*N187,2)</f>
        <v>0.94</v>
      </c>
      <c r="P187" s="236">
        <v>0</v>
      </c>
      <c r="Q187" s="236">
        <f>ROUND(E187*P187,2)</f>
        <v>0</v>
      </c>
      <c r="R187" s="238" t="s">
        <v>728</v>
      </c>
      <c r="S187" s="238" t="s">
        <v>271</v>
      </c>
      <c r="T187" s="239" t="s">
        <v>272</v>
      </c>
      <c r="U187" s="221">
        <v>2.504</v>
      </c>
      <c r="V187" s="221">
        <f>ROUND(E187*U187,2)</f>
        <v>232.87</v>
      </c>
      <c r="W187" s="221"/>
      <c r="X187" s="221" t="s">
        <v>273</v>
      </c>
      <c r="Y187" s="221" t="s">
        <v>274</v>
      </c>
      <c r="Z187" s="210"/>
      <c r="AA187" s="210"/>
      <c r="AB187" s="210"/>
      <c r="AC187" s="210"/>
      <c r="AD187" s="210"/>
      <c r="AE187" s="210"/>
      <c r="AF187" s="210"/>
      <c r="AG187" s="210" t="s">
        <v>275</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ht="22.5" outlineLevel="2" x14ac:dyDescent="0.2">
      <c r="A188" s="217"/>
      <c r="B188" s="218"/>
      <c r="C188" s="253" t="s">
        <v>793</v>
      </c>
      <c r="D188" s="240"/>
      <c r="E188" s="240"/>
      <c r="F188" s="240"/>
      <c r="G188" s="240"/>
      <c r="H188" s="221"/>
      <c r="I188" s="221"/>
      <c r="J188" s="221"/>
      <c r="K188" s="221"/>
      <c r="L188" s="221"/>
      <c r="M188" s="221"/>
      <c r="N188" s="220"/>
      <c r="O188" s="220"/>
      <c r="P188" s="220"/>
      <c r="Q188" s="220"/>
      <c r="R188" s="221"/>
      <c r="S188" s="221"/>
      <c r="T188" s="221"/>
      <c r="U188" s="221"/>
      <c r="V188" s="221"/>
      <c r="W188" s="221"/>
      <c r="X188" s="221"/>
      <c r="Y188" s="221"/>
      <c r="Z188" s="210"/>
      <c r="AA188" s="210"/>
      <c r="AB188" s="210"/>
      <c r="AC188" s="210"/>
      <c r="AD188" s="210"/>
      <c r="AE188" s="210"/>
      <c r="AF188" s="210"/>
      <c r="AG188" s="210" t="s">
        <v>277</v>
      </c>
      <c r="AH188" s="210"/>
      <c r="AI188" s="210"/>
      <c r="AJ188" s="210"/>
      <c r="AK188" s="210"/>
      <c r="AL188" s="210"/>
      <c r="AM188" s="210"/>
      <c r="AN188" s="210"/>
      <c r="AO188" s="210"/>
      <c r="AP188" s="210"/>
      <c r="AQ188" s="210"/>
      <c r="AR188" s="210"/>
      <c r="AS188" s="210"/>
      <c r="AT188" s="210"/>
      <c r="AU188" s="210"/>
      <c r="AV188" s="210"/>
      <c r="AW188" s="210"/>
      <c r="AX188" s="210"/>
      <c r="AY188" s="210"/>
      <c r="AZ188" s="210"/>
      <c r="BA188" s="248" t="str">
        <f>C188</f>
        <v>frézování drážek v cihelném zdivu, zbavení drážky hrubších nečistot a prachových částí, vypláchnutí drážky vodou, vlepení výztuže a aplikace malty nebo tmelu,</v>
      </c>
      <c r="BB188" s="210"/>
      <c r="BC188" s="210"/>
      <c r="BD188" s="210"/>
      <c r="BE188" s="210"/>
      <c r="BF188" s="210"/>
      <c r="BG188" s="210"/>
      <c r="BH188" s="210"/>
    </row>
    <row r="189" spans="1:60" outlineLevel="2" x14ac:dyDescent="0.2">
      <c r="A189" s="217"/>
      <c r="B189" s="218"/>
      <c r="C189" s="255" t="s">
        <v>794</v>
      </c>
      <c r="D189" s="249"/>
      <c r="E189" s="249"/>
      <c r="F189" s="249"/>
      <c r="G189" s="249"/>
      <c r="H189" s="221"/>
      <c r="I189" s="221"/>
      <c r="J189" s="221"/>
      <c r="K189" s="221"/>
      <c r="L189" s="221"/>
      <c r="M189" s="221"/>
      <c r="N189" s="220"/>
      <c r="O189" s="220"/>
      <c r="P189" s="220"/>
      <c r="Q189" s="220"/>
      <c r="R189" s="221"/>
      <c r="S189" s="221"/>
      <c r="T189" s="221"/>
      <c r="U189" s="221"/>
      <c r="V189" s="221"/>
      <c r="W189" s="221"/>
      <c r="X189" s="221"/>
      <c r="Y189" s="221"/>
      <c r="Z189" s="210"/>
      <c r="AA189" s="210"/>
      <c r="AB189" s="210"/>
      <c r="AC189" s="210"/>
      <c r="AD189" s="210"/>
      <c r="AE189" s="210"/>
      <c r="AF189" s="210"/>
      <c r="AG189" s="210" t="s">
        <v>286</v>
      </c>
      <c r="AH189" s="210"/>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outlineLevel="3" x14ac:dyDescent="0.2">
      <c r="A190" s="217"/>
      <c r="B190" s="218"/>
      <c r="C190" s="255" t="s">
        <v>795</v>
      </c>
      <c r="D190" s="249"/>
      <c r="E190" s="249"/>
      <c r="F190" s="249"/>
      <c r="G190" s="249"/>
      <c r="H190" s="221"/>
      <c r="I190" s="221"/>
      <c r="J190" s="221"/>
      <c r="K190" s="221"/>
      <c r="L190" s="221"/>
      <c r="M190" s="221"/>
      <c r="N190" s="220"/>
      <c r="O190" s="220"/>
      <c r="P190" s="220"/>
      <c r="Q190" s="220"/>
      <c r="R190" s="221"/>
      <c r="S190" s="221"/>
      <c r="T190" s="221"/>
      <c r="U190" s="221"/>
      <c r="V190" s="221"/>
      <c r="W190" s="221"/>
      <c r="X190" s="221"/>
      <c r="Y190" s="221"/>
      <c r="Z190" s="210"/>
      <c r="AA190" s="210"/>
      <c r="AB190" s="210"/>
      <c r="AC190" s="210"/>
      <c r="AD190" s="210"/>
      <c r="AE190" s="210"/>
      <c r="AF190" s="210"/>
      <c r="AG190" s="210" t="s">
        <v>286</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1" x14ac:dyDescent="0.2">
      <c r="A191" s="233">
        <v>38</v>
      </c>
      <c r="B191" s="234" t="s">
        <v>796</v>
      </c>
      <c r="C191" s="252" t="s">
        <v>797</v>
      </c>
      <c r="D191" s="235" t="s">
        <v>559</v>
      </c>
      <c r="E191" s="236">
        <v>9.2689999999999995E-2</v>
      </c>
      <c r="F191" s="237"/>
      <c r="G191" s="238">
        <f>ROUND(E191*F191,2)</f>
        <v>0</v>
      </c>
      <c r="H191" s="237"/>
      <c r="I191" s="238">
        <f>ROUND(E191*H191,2)</f>
        <v>0</v>
      </c>
      <c r="J191" s="237"/>
      <c r="K191" s="238">
        <f>ROUND(E191*J191,2)</f>
        <v>0</v>
      </c>
      <c r="L191" s="238">
        <v>21</v>
      </c>
      <c r="M191" s="238">
        <f>G191*(1+L191/100)</f>
        <v>0</v>
      </c>
      <c r="N191" s="236">
        <v>1.09954</v>
      </c>
      <c r="O191" s="236">
        <f>ROUND(E191*N191,2)</f>
        <v>0.1</v>
      </c>
      <c r="P191" s="236">
        <v>0</v>
      </c>
      <c r="Q191" s="236">
        <f>ROUND(E191*P191,2)</f>
        <v>0</v>
      </c>
      <c r="R191" s="238"/>
      <c r="S191" s="238" t="s">
        <v>544</v>
      </c>
      <c r="T191" s="239" t="s">
        <v>272</v>
      </c>
      <c r="U191" s="221">
        <v>18.175000000000001</v>
      </c>
      <c r="V191" s="221">
        <f>ROUND(E191*U191,2)</f>
        <v>1.68</v>
      </c>
      <c r="W191" s="221"/>
      <c r="X191" s="221" t="s">
        <v>273</v>
      </c>
      <c r="Y191" s="221" t="s">
        <v>274</v>
      </c>
      <c r="Z191" s="210"/>
      <c r="AA191" s="210"/>
      <c r="AB191" s="210"/>
      <c r="AC191" s="210"/>
      <c r="AD191" s="210"/>
      <c r="AE191" s="210"/>
      <c r="AF191" s="210"/>
      <c r="AG191" s="210" t="s">
        <v>275</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2" x14ac:dyDescent="0.2">
      <c r="A192" s="217"/>
      <c r="B192" s="218"/>
      <c r="C192" s="256" t="s">
        <v>798</v>
      </c>
      <c r="D192" s="223"/>
      <c r="E192" s="224">
        <v>9.2689999999999995E-2</v>
      </c>
      <c r="F192" s="221"/>
      <c r="G192" s="221"/>
      <c r="H192" s="221"/>
      <c r="I192" s="221"/>
      <c r="J192" s="221"/>
      <c r="K192" s="221"/>
      <c r="L192" s="221"/>
      <c r="M192" s="221"/>
      <c r="N192" s="220"/>
      <c r="O192" s="220"/>
      <c r="P192" s="220"/>
      <c r="Q192" s="220"/>
      <c r="R192" s="221"/>
      <c r="S192" s="221"/>
      <c r="T192" s="221"/>
      <c r="U192" s="221"/>
      <c r="V192" s="221"/>
      <c r="W192" s="221"/>
      <c r="X192" s="221"/>
      <c r="Y192" s="221"/>
      <c r="Z192" s="210"/>
      <c r="AA192" s="210"/>
      <c r="AB192" s="210"/>
      <c r="AC192" s="210"/>
      <c r="AD192" s="210"/>
      <c r="AE192" s="210"/>
      <c r="AF192" s="210"/>
      <c r="AG192" s="210" t="s">
        <v>288</v>
      </c>
      <c r="AH192" s="210">
        <v>0</v>
      </c>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x14ac:dyDescent="0.2">
      <c r="A193" s="226" t="s">
        <v>265</v>
      </c>
      <c r="B193" s="227" t="s">
        <v>145</v>
      </c>
      <c r="C193" s="251" t="s">
        <v>146</v>
      </c>
      <c r="D193" s="228"/>
      <c r="E193" s="229"/>
      <c r="F193" s="230"/>
      <c r="G193" s="230">
        <f>SUMIF(AG194:AG233,"&lt;&gt;NOR",G194:G233)</f>
        <v>0</v>
      </c>
      <c r="H193" s="230"/>
      <c r="I193" s="230">
        <f>SUM(I194:I233)</f>
        <v>0</v>
      </c>
      <c r="J193" s="230"/>
      <c r="K193" s="230">
        <f>SUM(K194:K233)</f>
        <v>0</v>
      </c>
      <c r="L193" s="230"/>
      <c r="M193" s="230">
        <f>SUM(M194:M233)</f>
        <v>0</v>
      </c>
      <c r="N193" s="229"/>
      <c r="O193" s="229">
        <f>SUM(O194:O233)</f>
        <v>42.13000000000001</v>
      </c>
      <c r="P193" s="229"/>
      <c r="Q193" s="229">
        <f>SUM(Q194:Q233)</f>
        <v>0</v>
      </c>
      <c r="R193" s="230"/>
      <c r="S193" s="230"/>
      <c r="T193" s="231"/>
      <c r="U193" s="225"/>
      <c r="V193" s="225">
        <f>SUM(V194:V233)</f>
        <v>182.71</v>
      </c>
      <c r="W193" s="225"/>
      <c r="X193" s="225"/>
      <c r="Y193" s="225"/>
      <c r="AG193" t="s">
        <v>266</v>
      </c>
    </row>
    <row r="194" spans="1:60" ht="33.75" outlineLevel="1" x14ac:dyDescent="0.2">
      <c r="A194" s="233">
        <v>39</v>
      </c>
      <c r="B194" s="234" t="s">
        <v>799</v>
      </c>
      <c r="C194" s="252" t="s">
        <v>800</v>
      </c>
      <c r="D194" s="235" t="s">
        <v>282</v>
      </c>
      <c r="E194" s="236">
        <v>2.37866</v>
      </c>
      <c r="F194" s="237"/>
      <c r="G194" s="238">
        <f>ROUND(E194*F194,2)</f>
        <v>0</v>
      </c>
      <c r="H194" s="237"/>
      <c r="I194" s="238">
        <f>ROUND(E194*H194,2)</f>
        <v>0</v>
      </c>
      <c r="J194" s="237"/>
      <c r="K194" s="238">
        <f>ROUND(E194*J194,2)</f>
        <v>0</v>
      </c>
      <c r="L194" s="238">
        <v>21</v>
      </c>
      <c r="M194" s="238">
        <f>G194*(1+L194/100)</f>
        <v>0</v>
      </c>
      <c r="N194" s="236">
        <v>2.5251399999999999</v>
      </c>
      <c r="O194" s="236">
        <f>ROUND(E194*N194,2)</f>
        <v>6.01</v>
      </c>
      <c r="P194" s="236">
        <v>0</v>
      </c>
      <c r="Q194" s="236">
        <f>ROUND(E194*P194,2)</f>
        <v>0</v>
      </c>
      <c r="R194" s="238" t="s">
        <v>627</v>
      </c>
      <c r="S194" s="238" t="s">
        <v>271</v>
      </c>
      <c r="T194" s="239" t="s">
        <v>272</v>
      </c>
      <c r="U194" s="221">
        <v>0.95499999999999996</v>
      </c>
      <c r="V194" s="221">
        <f>ROUND(E194*U194,2)</f>
        <v>2.27</v>
      </c>
      <c r="W194" s="221"/>
      <c r="X194" s="221" t="s">
        <v>273</v>
      </c>
      <c r="Y194" s="221" t="s">
        <v>274</v>
      </c>
      <c r="Z194" s="210"/>
      <c r="AA194" s="210"/>
      <c r="AB194" s="210"/>
      <c r="AC194" s="210"/>
      <c r="AD194" s="210"/>
      <c r="AE194" s="210"/>
      <c r="AF194" s="210"/>
      <c r="AG194" s="210" t="s">
        <v>275</v>
      </c>
      <c r="AH194" s="210"/>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2" x14ac:dyDescent="0.2">
      <c r="A195" s="217"/>
      <c r="B195" s="218"/>
      <c r="C195" s="256" t="s">
        <v>801</v>
      </c>
      <c r="D195" s="223"/>
      <c r="E195" s="224">
        <v>1.6072</v>
      </c>
      <c r="F195" s="221"/>
      <c r="G195" s="221"/>
      <c r="H195" s="221"/>
      <c r="I195" s="221"/>
      <c r="J195" s="221"/>
      <c r="K195" s="221"/>
      <c r="L195" s="221"/>
      <c r="M195" s="221"/>
      <c r="N195" s="220"/>
      <c r="O195" s="220"/>
      <c r="P195" s="220"/>
      <c r="Q195" s="220"/>
      <c r="R195" s="221"/>
      <c r="S195" s="221"/>
      <c r="T195" s="221"/>
      <c r="U195" s="221"/>
      <c r="V195" s="221"/>
      <c r="W195" s="221"/>
      <c r="X195" s="221"/>
      <c r="Y195" s="221"/>
      <c r="Z195" s="210"/>
      <c r="AA195" s="210"/>
      <c r="AB195" s="210"/>
      <c r="AC195" s="210"/>
      <c r="AD195" s="210"/>
      <c r="AE195" s="210"/>
      <c r="AF195" s="210"/>
      <c r="AG195" s="210" t="s">
        <v>288</v>
      </c>
      <c r="AH195" s="210">
        <v>0</v>
      </c>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3" x14ac:dyDescent="0.2">
      <c r="A196" s="217"/>
      <c r="B196" s="218"/>
      <c r="C196" s="256" t="s">
        <v>802</v>
      </c>
      <c r="D196" s="223"/>
      <c r="E196" s="224">
        <v>0.77146000000000003</v>
      </c>
      <c r="F196" s="221"/>
      <c r="G196" s="221"/>
      <c r="H196" s="221"/>
      <c r="I196" s="221"/>
      <c r="J196" s="221"/>
      <c r="K196" s="221"/>
      <c r="L196" s="221"/>
      <c r="M196" s="221"/>
      <c r="N196" s="220"/>
      <c r="O196" s="220"/>
      <c r="P196" s="220"/>
      <c r="Q196" s="220"/>
      <c r="R196" s="221"/>
      <c r="S196" s="221"/>
      <c r="T196" s="221"/>
      <c r="U196" s="221"/>
      <c r="V196" s="221"/>
      <c r="W196" s="221"/>
      <c r="X196" s="221"/>
      <c r="Y196" s="221"/>
      <c r="Z196" s="210"/>
      <c r="AA196" s="210"/>
      <c r="AB196" s="210"/>
      <c r="AC196" s="210"/>
      <c r="AD196" s="210"/>
      <c r="AE196" s="210"/>
      <c r="AF196" s="210"/>
      <c r="AG196" s="210" t="s">
        <v>288</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22.5" outlineLevel="1" x14ac:dyDescent="0.2">
      <c r="A197" s="233">
        <v>40</v>
      </c>
      <c r="B197" s="234" t="s">
        <v>803</v>
      </c>
      <c r="C197" s="252" t="s">
        <v>804</v>
      </c>
      <c r="D197" s="235" t="s">
        <v>269</v>
      </c>
      <c r="E197" s="236">
        <v>32.143999999999998</v>
      </c>
      <c r="F197" s="237"/>
      <c r="G197" s="238">
        <f>ROUND(E197*F197,2)</f>
        <v>0</v>
      </c>
      <c r="H197" s="237"/>
      <c r="I197" s="238">
        <f>ROUND(E197*H197,2)</f>
        <v>0</v>
      </c>
      <c r="J197" s="237"/>
      <c r="K197" s="238">
        <f>ROUND(E197*J197,2)</f>
        <v>0</v>
      </c>
      <c r="L197" s="238">
        <v>21</v>
      </c>
      <c r="M197" s="238">
        <f>G197*(1+L197/100)</f>
        <v>0</v>
      </c>
      <c r="N197" s="236">
        <v>1.3169999999999999E-2</v>
      </c>
      <c r="O197" s="236">
        <f>ROUND(E197*N197,2)</f>
        <v>0.42</v>
      </c>
      <c r="P197" s="236">
        <v>0</v>
      </c>
      <c r="Q197" s="236">
        <f>ROUND(E197*P197,2)</f>
        <v>0</v>
      </c>
      <c r="R197" s="238" t="s">
        <v>627</v>
      </c>
      <c r="S197" s="238" t="s">
        <v>271</v>
      </c>
      <c r="T197" s="239" t="s">
        <v>272</v>
      </c>
      <c r="U197" s="221">
        <v>0.16300000000000001</v>
      </c>
      <c r="V197" s="221">
        <f>ROUND(E197*U197,2)</f>
        <v>5.24</v>
      </c>
      <c r="W197" s="221"/>
      <c r="X197" s="221" t="s">
        <v>273</v>
      </c>
      <c r="Y197" s="221" t="s">
        <v>274</v>
      </c>
      <c r="Z197" s="210"/>
      <c r="AA197" s="210"/>
      <c r="AB197" s="210"/>
      <c r="AC197" s="210"/>
      <c r="AD197" s="210"/>
      <c r="AE197" s="210"/>
      <c r="AF197" s="210"/>
      <c r="AG197" s="210" t="s">
        <v>275</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ht="22.5" outlineLevel="2" x14ac:dyDescent="0.2">
      <c r="A198" s="217"/>
      <c r="B198" s="218"/>
      <c r="C198" s="253" t="s">
        <v>805</v>
      </c>
      <c r="D198" s="240"/>
      <c r="E198" s="240"/>
      <c r="F198" s="240"/>
      <c r="G198" s="240"/>
      <c r="H198" s="221"/>
      <c r="I198" s="221"/>
      <c r="J198" s="221"/>
      <c r="K198" s="221"/>
      <c r="L198" s="221"/>
      <c r="M198" s="221"/>
      <c r="N198" s="220"/>
      <c r="O198" s="220"/>
      <c r="P198" s="220"/>
      <c r="Q198" s="220"/>
      <c r="R198" s="221"/>
      <c r="S198" s="221"/>
      <c r="T198" s="221"/>
      <c r="U198" s="221"/>
      <c r="V198" s="221"/>
      <c r="W198" s="221"/>
      <c r="X198" s="221"/>
      <c r="Y198" s="221"/>
      <c r="Z198" s="210"/>
      <c r="AA198" s="210"/>
      <c r="AB198" s="210"/>
      <c r="AC198" s="210"/>
      <c r="AD198" s="210"/>
      <c r="AE198" s="210"/>
      <c r="AF198" s="210"/>
      <c r="AG198" s="210" t="s">
        <v>277</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48" t="str">
        <f>C198</f>
        <v>otevřeného podhledu, bez podpěrné konstrukce, s osazením na sucho na zdech do připravených ozubů, popř. na rovných zdech, trámech, průvlacích, nebo do traverz, bez úpravy povrchu plechů, s pomocným lešením.</v>
      </c>
      <c r="BB198" s="210"/>
      <c r="BC198" s="210"/>
      <c r="BD198" s="210"/>
      <c r="BE198" s="210"/>
      <c r="BF198" s="210"/>
      <c r="BG198" s="210"/>
      <c r="BH198" s="210"/>
    </row>
    <row r="199" spans="1:60" outlineLevel="2" x14ac:dyDescent="0.2">
      <c r="A199" s="217"/>
      <c r="B199" s="218"/>
      <c r="C199" s="256" t="s">
        <v>806</v>
      </c>
      <c r="D199" s="223"/>
      <c r="E199" s="224">
        <v>32.143999999999998</v>
      </c>
      <c r="F199" s="221"/>
      <c r="G199" s="221"/>
      <c r="H199" s="221"/>
      <c r="I199" s="221"/>
      <c r="J199" s="221"/>
      <c r="K199" s="221"/>
      <c r="L199" s="221"/>
      <c r="M199" s="221"/>
      <c r="N199" s="220"/>
      <c r="O199" s="220"/>
      <c r="P199" s="220"/>
      <c r="Q199" s="220"/>
      <c r="R199" s="221"/>
      <c r="S199" s="221"/>
      <c r="T199" s="221"/>
      <c r="U199" s="221"/>
      <c r="V199" s="221"/>
      <c r="W199" s="221"/>
      <c r="X199" s="221"/>
      <c r="Y199" s="221"/>
      <c r="Z199" s="210"/>
      <c r="AA199" s="210"/>
      <c r="AB199" s="210"/>
      <c r="AC199" s="210"/>
      <c r="AD199" s="210"/>
      <c r="AE199" s="210"/>
      <c r="AF199" s="210"/>
      <c r="AG199" s="210" t="s">
        <v>288</v>
      </c>
      <c r="AH199" s="210">
        <v>0</v>
      </c>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1" x14ac:dyDescent="0.2">
      <c r="A200" s="233">
        <v>41</v>
      </c>
      <c r="B200" s="234" t="s">
        <v>807</v>
      </c>
      <c r="C200" s="252" t="s">
        <v>808</v>
      </c>
      <c r="D200" s="235" t="s">
        <v>559</v>
      </c>
      <c r="E200" s="236">
        <v>0.20829</v>
      </c>
      <c r="F200" s="237"/>
      <c r="G200" s="238">
        <f>ROUND(E200*F200,2)</f>
        <v>0</v>
      </c>
      <c r="H200" s="237"/>
      <c r="I200" s="238">
        <f>ROUND(E200*H200,2)</f>
        <v>0</v>
      </c>
      <c r="J200" s="237"/>
      <c r="K200" s="238">
        <f>ROUND(E200*J200,2)</f>
        <v>0</v>
      </c>
      <c r="L200" s="238">
        <v>21</v>
      </c>
      <c r="M200" s="238">
        <f>G200*(1+L200/100)</f>
        <v>0</v>
      </c>
      <c r="N200" s="236">
        <v>1.08314</v>
      </c>
      <c r="O200" s="236">
        <f>ROUND(E200*N200,2)</f>
        <v>0.23</v>
      </c>
      <c r="P200" s="236">
        <v>0</v>
      </c>
      <c r="Q200" s="236">
        <f>ROUND(E200*P200,2)</f>
        <v>0</v>
      </c>
      <c r="R200" s="238" t="s">
        <v>627</v>
      </c>
      <c r="S200" s="238" t="s">
        <v>271</v>
      </c>
      <c r="T200" s="239" t="s">
        <v>272</v>
      </c>
      <c r="U200" s="221">
        <v>15.211</v>
      </c>
      <c r="V200" s="221">
        <f>ROUND(E200*U200,2)</f>
        <v>3.17</v>
      </c>
      <c r="W200" s="221"/>
      <c r="X200" s="221" t="s">
        <v>273</v>
      </c>
      <c r="Y200" s="221" t="s">
        <v>274</v>
      </c>
      <c r="Z200" s="210"/>
      <c r="AA200" s="210"/>
      <c r="AB200" s="210"/>
      <c r="AC200" s="210"/>
      <c r="AD200" s="210"/>
      <c r="AE200" s="210"/>
      <c r="AF200" s="210"/>
      <c r="AG200" s="210" t="s">
        <v>275</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ht="33.75" outlineLevel="2" x14ac:dyDescent="0.2">
      <c r="A201" s="217"/>
      <c r="B201" s="218"/>
      <c r="C201" s="253" t="s">
        <v>809</v>
      </c>
      <c r="D201" s="240"/>
      <c r="E201" s="240"/>
      <c r="F201" s="240"/>
      <c r="G201" s="240"/>
      <c r="H201" s="221"/>
      <c r="I201" s="221"/>
      <c r="J201" s="221"/>
      <c r="K201" s="221"/>
      <c r="L201" s="221"/>
      <c r="M201" s="221"/>
      <c r="N201" s="220"/>
      <c r="O201" s="220"/>
      <c r="P201" s="220"/>
      <c r="Q201" s="220"/>
      <c r="R201" s="221"/>
      <c r="S201" s="221"/>
      <c r="T201" s="221"/>
      <c r="U201" s="221"/>
      <c r="V201" s="221"/>
      <c r="W201" s="221"/>
      <c r="X201" s="221"/>
      <c r="Y201" s="221"/>
      <c r="Z201" s="210"/>
      <c r="AA201" s="210"/>
      <c r="AB201" s="210"/>
      <c r="AC201" s="210"/>
      <c r="AD201" s="210"/>
      <c r="AE201" s="210"/>
      <c r="AF201" s="210"/>
      <c r="AG201" s="210" t="s">
        <v>277</v>
      </c>
      <c r="AH201" s="210"/>
      <c r="AI201" s="210"/>
      <c r="AJ201" s="210"/>
      <c r="AK201" s="210"/>
      <c r="AL201" s="210"/>
      <c r="AM201" s="210"/>
      <c r="AN201" s="210"/>
      <c r="AO201" s="210"/>
      <c r="AP201" s="210"/>
      <c r="AQ201" s="210"/>
      <c r="AR201" s="210"/>
      <c r="AS201" s="210"/>
      <c r="AT201" s="210"/>
      <c r="AU201" s="210"/>
      <c r="AV201" s="210"/>
      <c r="AW201" s="210"/>
      <c r="AX201" s="210"/>
      <c r="AY201" s="210"/>
      <c r="AZ201" s="210"/>
      <c r="BA201" s="248" t="str">
        <f>C201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1" s="210"/>
      <c r="BC201" s="210"/>
      <c r="BD201" s="210"/>
      <c r="BE201" s="210"/>
      <c r="BF201" s="210"/>
      <c r="BG201" s="210"/>
      <c r="BH201" s="210"/>
    </row>
    <row r="202" spans="1:60" outlineLevel="2" x14ac:dyDescent="0.2">
      <c r="A202" s="217"/>
      <c r="B202" s="218"/>
      <c r="C202" s="256" t="s">
        <v>810</v>
      </c>
      <c r="D202" s="223"/>
      <c r="E202" s="224">
        <v>0.20829</v>
      </c>
      <c r="F202" s="221"/>
      <c r="G202" s="221"/>
      <c r="H202" s="221"/>
      <c r="I202" s="221"/>
      <c r="J202" s="221"/>
      <c r="K202" s="221"/>
      <c r="L202" s="221"/>
      <c r="M202" s="221"/>
      <c r="N202" s="220"/>
      <c r="O202" s="220"/>
      <c r="P202" s="220"/>
      <c r="Q202" s="220"/>
      <c r="R202" s="221"/>
      <c r="S202" s="221"/>
      <c r="T202" s="221"/>
      <c r="U202" s="221"/>
      <c r="V202" s="221"/>
      <c r="W202" s="221"/>
      <c r="X202" s="221"/>
      <c r="Y202" s="221"/>
      <c r="Z202" s="210"/>
      <c r="AA202" s="210"/>
      <c r="AB202" s="210"/>
      <c r="AC202" s="210"/>
      <c r="AD202" s="210"/>
      <c r="AE202" s="210"/>
      <c r="AF202" s="210"/>
      <c r="AG202" s="210" t="s">
        <v>288</v>
      </c>
      <c r="AH202" s="210">
        <v>0</v>
      </c>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1" x14ac:dyDescent="0.2">
      <c r="A203" s="233">
        <v>42</v>
      </c>
      <c r="B203" s="234" t="s">
        <v>811</v>
      </c>
      <c r="C203" s="252" t="s">
        <v>812</v>
      </c>
      <c r="D203" s="235" t="s">
        <v>282</v>
      </c>
      <c r="E203" s="236">
        <v>4.8976199999999999</v>
      </c>
      <c r="F203" s="237"/>
      <c r="G203" s="238">
        <f>ROUND(E203*F203,2)</f>
        <v>0</v>
      </c>
      <c r="H203" s="237"/>
      <c r="I203" s="238">
        <f>ROUND(E203*H203,2)</f>
        <v>0</v>
      </c>
      <c r="J203" s="237"/>
      <c r="K203" s="238">
        <f>ROUND(E203*J203,2)</f>
        <v>0</v>
      </c>
      <c r="L203" s="238">
        <v>21</v>
      </c>
      <c r="M203" s="238">
        <f>G203*(1+L203/100)</f>
        <v>0</v>
      </c>
      <c r="N203" s="236">
        <v>2.7501099999999998</v>
      </c>
      <c r="O203" s="236">
        <f>ROUND(E203*N203,2)</f>
        <v>13.47</v>
      </c>
      <c r="P203" s="236">
        <v>0</v>
      </c>
      <c r="Q203" s="236">
        <f>ROUND(E203*P203,2)</f>
        <v>0</v>
      </c>
      <c r="R203" s="238" t="s">
        <v>627</v>
      </c>
      <c r="S203" s="238" t="s">
        <v>271</v>
      </c>
      <c r="T203" s="239" t="s">
        <v>272</v>
      </c>
      <c r="U203" s="221">
        <v>1.448</v>
      </c>
      <c r="V203" s="221">
        <f>ROUND(E203*U203,2)</f>
        <v>7.09</v>
      </c>
      <c r="W203" s="221"/>
      <c r="X203" s="221" t="s">
        <v>273</v>
      </c>
      <c r="Y203" s="221" t="s">
        <v>274</v>
      </c>
      <c r="Z203" s="210"/>
      <c r="AA203" s="210"/>
      <c r="AB203" s="210"/>
      <c r="AC203" s="210"/>
      <c r="AD203" s="210"/>
      <c r="AE203" s="210"/>
      <c r="AF203" s="210"/>
      <c r="AG203" s="210" t="s">
        <v>275</v>
      </c>
      <c r="AH203" s="210"/>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2" x14ac:dyDescent="0.2">
      <c r="A204" s="217"/>
      <c r="B204" s="218"/>
      <c r="C204" s="256" t="s">
        <v>813</v>
      </c>
      <c r="D204" s="223"/>
      <c r="E204" s="224">
        <v>3.40002</v>
      </c>
      <c r="F204" s="221"/>
      <c r="G204" s="221"/>
      <c r="H204" s="221"/>
      <c r="I204" s="221"/>
      <c r="J204" s="221"/>
      <c r="K204" s="221"/>
      <c r="L204" s="221"/>
      <c r="M204" s="221"/>
      <c r="N204" s="220"/>
      <c r="O204" s="220"/>
      <c r="P204" s="220"/>
      <c r="Q204" s="220"/>
      <c r="R204" s="221"/>
      <c r="S204" s="221"/>
      <c r="T204" s="221"/>
      <c r="U204" s="221"/>
      <c r="V204" s="221"/>
      <c r="W204" s="221"/>
      <c r="X204" s="221"/>
      <c r="Y204" s="221"/>
      <c r="Z204" s="210"/>
      <c r="AA204" s="210"/>
      <c r="AB204" s="210"/>
      <c r="AC204" s="210"/>
      <c r="AD204" s="210"/>
      <c r="AE204" s="210"/>
      <c r="AF204" s="210"/>
      <c r="AG204" s="210" t="s">
        <v>288</v>
      </c>
      <c r="AH204" s="210">
        <v>0</v>
      </c>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outlineLevel="3" x14ac:dyDescent="0.2">
      <c r="A205" s="217"/>
      <c r="B205" s="218"/>
      <c r="C205" s="256" t="s">
        <v>814</v>
      </c>
      <c r="D205" s="223"/>
      <c r="E205" s="224">
        <v>0.74880000000000002</v>
      </c>
      <c r="F205" s="221"/>
      <c r="G205" s="221"/>
      <c r="H205" s="221"/>
      <c r="I205" s="221"/>
      <c r="J205" s="221"/>
      <c r="K205" s="221"/>
      <c r="L205" s="221"/>
      <c r="M205" s="221"/>
      <c r="N205" s="220"/>
      <c r="O205" s="220"/>
      <c r="P205" s="220"/>
      <c r="Q205" s="220"/>
      <c r="R205" s="221"/>
      <c r="S205" s="221"/>
      <c r="T205" s="221"/>
      <c r="U205" s="221"/>
      <c r="V205" s="221"/>
      <c r="W205" s="221"/>
      <c r="X205" s="221"/>
      <c r="Y205" s="221"/>
      <c r="Z205" s="210"/>
      <c r="AA205" s="210"/>
      <c r="AB205" s="210"/>
      <c r="AC205" s="210"/>
      <c r="AD205" s="210"/>
      <c r="AE205" s="210"/>
      <c r="AF205" s="210"/>
      <c r="AG205" s="210" t="s">
        <v>288</v>
      </c>
      <c r="AH205" s="210">
        <v>0</v>
      </c>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3" x14ac:dyDescent="0.2">
      <c r="A206" s="217"/>
      <c r="B206" s="218"/>
      <c r="C206" s="256" t="s">
        <v>814</v>
      </c>
      <c r="D206" s="223"/>
      <c r="E206" s="224">
        <v>0.74880000000000002</v>
      </c>
      <c r="F206" s="221"/>
      <c r="G206" s="221"/>
      <c r="H206" s="221"/>
      <c r="I206" s="221"/>
      <c r="J206" s="221"/>
      <c r="K206" s="221"/>
      <c r="L206" s="221"/>
      <c r="M206" s="221"/>
      <c r="N206" s="220"/>
      <c r="O206" s="220"/>
      <c r="P206" s="220"/>
      <c r="Q206" s="220"/>
      <c r="R206" s="221"/>
      <c r="S206" s="221"/>
      <c r="T206" s="221"/>
      <c r="U206" s="221"/>
      <c r="V206" s="221"/>
      <c r="W206" s="221"/>
      <c r="X206" s="221"/>
      <c r="Y206" s="221"/>
      <c r="Z206" s="210"/>
      <c r="AA206" s="210"/>
      <c r="AB206" s="210"/>
      <c r="AC206" s="210"/>
      <c r="AD206" s="210"/>
      <c r="AE206" s="210"/>
      <c r="AF206" s="210"/>
      <c r="AG206" s="210" t="s">
        <v>288</v>
      </c>
      <c r="AH206" s="210">
        <v>0</v>
      </c>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1" x14ac:dyDescent="0.2">
      <c r="A207" s="233">
        <v>43</v>
      </c>
      <c r="B207" s="234" t="s">
        <v>815</v>
      </c>
      <c r="C207" s="252" t="s">
        <v>816</v>
      </c>
      <c r="D207" s="235" t="s">
        <v>269</v>
      </c>
      <c r="E207" s="236">
        <v>33.247999999999998</v>
      </c>
      <c r="F207" s="237"/>
      <c r="G207" s="238">
        <f>ROUND(E207*F207,2)</f>
        <v>0</v>
      </c>
      <c r="H207" s="237"/>
      <c r="I207" s="238">
        <f>ROUND(E207*H207,2)</f>
        <v>0</v>
      </c>
      <c r="J207" s="237"/>
      <c r="K207" s="238">
        <f>ROUND(E207*J207,2)</f>
        <v>0</v>
      </c>
      <c r="L207" s="238">
        <v>21</v>
      </c>
      <c r="M207" s="238">
        <f>G207*(1+L207/100)</f>
        <v>0</v>
      </c>
      <c r="N207" s="236">
        <v>7.8100000000000001E-3</v>
      </c>
      <c r="O207" s="236">
        <f>ROUND(E207*N207,2)</f>
        <v>0.26</v>
      </c>
      <c r="P207" s="236">
        <v>0</v>
      </c>
      <c r="Q207" s="236">
        <f>ROUND(E207*P207,2)</f>
        <v>0</v>
      </c>
      <c r="R207" s="238" t="s">
        <v>627</v>
      </c>
      <c r="S207" s="238" t="s">
        <v>271</v>
      </c>
      <c r="T207" s="239" t="s">
        <v>272</v>
      </c>
      <c r="U207" s="221">
        <v>0.79</v>
      </c>
      <c r="V207" s="221">
        <f>ROUND(E207*U207,2)</f>
        <v>26.27</v>
      </c>
      <c r="W207" s="221"/>
      <c r="X207" s="221" t="s">
        <v>273</v>
      </c>
      <c r="Y207" s="221" t="s">
        <v>274</v>
      </c>
      <c r="Z207" s="210"/>
      <c r="AA207" s="210"/>
      <c r="AB207" s="210"/>
      <c r="AC207" s="210"/>
      <c r="AD207" s="210"/>
      <c r="AE207" s="210"/>
      <c r="AF207" s="210"/>
      <c r="AG207" s="210" t="s">
        <v>275</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2" x14ac:dyDescent="0.2">
      <c r="A208" s="217"/>
      <c r="B208" s="218"/>
      <c r="C208" s="256" t="s">
        <v>817</v>
      </c>
      <c r="D208" s="223"/>
      <c r="E208" s="224">
        <v>33.247999999999998</v>
      </c>
      <c r="F208" s="221"/>
      <c r="G208" s="221"/>
      <c r="H208" s="221"/>
      <c r="I208" s="221"/>
      <c r="J208" s="221"/>
      <c r="K208" s="221"/>
      <c r="L208" s="221"/>
      <c r="M208" s="221"/>
      <c r="N208" s="220"/>
      <c r="O208" s="220"/>
      <c r="P208" s="220"/>
      <c r="Q208" s="220"/>
      <c r="R208" s="221"/>
      <c r="S208" s="221"/>
      <c r="T208" s="221"/>
      <c r="U208" s="221"/>
      <c r="V208" s="221"/>
      <c r="W208" s="221"/>
      <c r="X208" s="221"/>
      <c r="Y208" s="221"/>
      <c r="Z208" s="210"/>
      <c r="AA208" s="210"/>
      <c r="AB208" s="210"/>
      <c r="AC208" s="210"/>
      <c r="AD208" s="210"/>
      <c r="AE208" s="210"/>
      <c r="AF208" s="210"/>
      <c r="AG208" s="210" t="s">
        <v>288</v>
      </c>
      <c r="AH208" s="210">
        <v>0</v>
      </c>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1" x14ac:dyDescent="0.2">
      <c r="A209" s="233">
        <v>44</v>
      </c>
      <c r="B209" s="234" t="s">
        <v>818</v>
      </c>
      <c r="C209" s="252" t="s">
        <v>819</v>
      </c>
      <c r="D209" s="235" t="s">
        <v>269</v>
      </c>
      <c r="E209" s="236">
        <v>33.247999999999998</v>
      </c>
      <c r="F209" s="237"/>
      <c r="G209" s="238">
        <f>ROUND(E209*F209,2)</f>
        <v>0</v>
      </c>
      <c r="H209" s="237"/>
      <c r="I209" s="238">
        <f>ROUND(E209*H209,2)</f>
        <v>0</v>
      </c>
      <c r="J209" s="237"/>
      <c r="K209" s="238">
        <f>ROUND(E209*J209,2)</f>
        <v>0</v>
      </c>
      <c r="L209" s="238">
        <v>21</v>
      </c>
      <c r="M209" s="238">
        <f>G209*(1+L209/100)</f>
        <v>0</v>
      </c>
      <c r="N209" s="236">
        <v>0</v>
      </c>
      <c r="O209" s="236">
        <f>ROUND(E209*N209,2)</f>
        <v>0</v>
      </c>
      <c r="P209" s="236">
        <v>0</v>
      </c>
      <c r="Q209" s="236">
        <f>ROUND(E209*P209,2)</f>
        <v>0</v>
      </c>
      <c r="R209" s="238" t="s">
        <v>627</v>
      </c>
      <c r="S209" s="238" t="s">
        <v>271</v>
      </c>
      <c r="T209" s="239" t="s">
        <v>272</v>
      </c>
      <c r="U209" s="221">
        <v>0.24</v>
      </c>
      <c r="V209" s="221">
        <f>ROUND(E209*U209,2)</f>
        <v>7.98</v>
      </c>
      <c r="W209" s="221"/>
      <c r="X209" s="221" t="s">
        <v>273</v>
      </c>
      <c r="Y209" s="221" t="s">
        <v>274</v>
      </c>
      <c r="Z209" s="210"/>
      <c r="AA209" s="210"/>
      <c r="AB209" s="210"/>
      <c r="AC209" s="210"/>
      <c r="AD209" s="210"/>
      <c r="AE209" s="210"/>
      <c r="AF209" s="210"/>
      <c r="AG209" s="210" t="s">
        <v>275</v>
      </c>
      <c r="AH209" s="210"/>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2" x14ac:dyDescent="0.2">
      <c r="A210" s="217"/>
      <c r="B210" s="218"/>
      <c r="C210" s="256" t="s">
        <v>820</v>
      </c>
      <c r="D210" s="223"/>
      <c r="E210" s="224">
        <v>33.247999999999998</v>
      </c>
      <c r="F210" s="221"/>
      <c r="G210" s="221"/>
      <c r="H210" s="221"/>
      <c r="I210" s="221"/>
      <c r="J210" s="221"/>
      <c r="K210" s="221"/>
      <c r="L210" s="221"/>
      <c r="M210" s="221"/>
      <c r="N210" s="220"/>
      <c r="O210" s="220"/>
      <c r="P210" s="220"/>
      <c r="Q210" s="220"/>
      <c r="R210" s="221"/>
      <c r="S210" s="221"/>
      <c r="T210" s="221"/>
      <c r="U210" s="221"/>
      <c r="V210" s="221"/>
      <c r="W210" s="221"/>
      <c r="X210" s="221"/>
      <c r="Y210" s="221"/>
      <c r="Z210" s="210"/>
      <c r="AA210" s="210"/>
      <c r="AB210" s="210"/>
      <c r="AC210" s="210"/>
      <c r="AD210" s="210"/>
      <c r="AE210" s="210"/>
      <c r="AF210" s="210"/>
      <c r="AG210" s="210" t="s">
        <v>288</v>
      </c>
      <c r="AH210" s="210">
        <v>5</v>
      </c>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outlineLevel="1" x14ac:dyDescent="0.2">
      <c r="A211" s="233">
        <v>45</v>
      </c>
      <c r="B211" s="234" t="s">
        <v>821</v>
      </c>
      <c r="C211" s="252" t="s">
        <v>822</v>
      </c>
      <c r="D211" s="235" t="s">
        <v>559</v>
      </c>
      <c r="E211" s="236">
        <v>0.27209</v>
      </c>
      <c r="F211" s="237"/>
      <c r="G211" s="238">
        <f>ROUND(E211*F211,2)</f>
        <v>0</v>
      </c>
      <c r="H211" s="237"/>
      <c r="I211" s="238">
        <f>ROUND(E211*H211,2)</f>
        <v>0</v>
      </c>
      <c r="J211" s="237"/>
      <c r="K211" s="238">
        <f>ROUND(E211*J211,2)</f>
        <v>0</v>
      </c>
      <c r="L211" s="238">
        <v>21</v>
      </c>
      <c r="M211" s="238">
        <f>G211*(1+L211/100)</f>
        <v>0</v>
      </c>
      <c r="N211" s="236">
        <v>1.02101</v>
      </c>
      <c r="O211" s="236">
        <f>ROUND(E211*N211,2)</f>
        <v>0.28000000000000003</v>
      </c>
      <c r="P211" s="236">
        <v>0</v>
      </c>
      <c r="Q211" s="236">
        <f>ROUND(E211*P211,2)</f>
        <v>0</v>
      </c>
      <c r="R211" s="238" t="s">
        <v>627</v>
      </c>
      <c r="S211" s="238" t="s">
        <v>271</v>
      </c>
      <c r="T211" s="239" t="s">
        <v>272</v>
      </c>
      <c r="U211" s="221">
        <v>27.672999999999998</v>
      </c>
      <c r="V211" s="221">
        <f>ROUND(E211*U211,2)</f>
        <v>7.53</v>
      </c>
      <c r="W211" s="221"/>
      <c r="X211" s="221" t="s">
        <v>273</v>
      </c>
      <c r="Y211" s="221" t="s">
        <v>274</v>
      </c>
      <c r="Z211" s="210"/>
      <c r="AA211" s="210"/>
      <c r="AB211" s="210"/>
      <c r="AC211" s="210"/>
      <c r="AD211" s="210"/>
      <c r="AE211" s="210"/>
      <c r="AF211" s="210"/>
      <c r="AG211" s="210" t="s">
        <v>275</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2" x14ac:dyDescent="0.2">
      <c r="A212" s="217"/>
      <c r="B212" s="218"/>
      <c r="C212" s="253" t="s">
        <v>823</v>
      </c>
      <c r="D212" s="240"/>
      <c r="E212" s="240"/>
      <c r="F212" s="240"/>
      <c r="G212" s="240"/>
      <c r="H212" s="221"/>
      <c r="I212" s="221"/>
      <c r="J212" s="221"/>
      <c r="K212" s="221"/>
      <c r="L212" s="221"/>
      <c r="M212" s="221"/>
      <c r="N212" s="220"/>
      <c r="O212" s="220"/>
      <c r="P212" s="220"/>
      <c r="Q212" s="220"/>
      <c r="R212" s="221"/>
      <c r="S212" s="221"/>
      <c r="T212" s="221"/>
      <c r="U212" s="221"/>
      <c r="V212" s="221"/>
      <c r="W212" s="221"/>
      <c r="X212" s="221"/>
      <c r="Y212" s="221"/>
      <c r="Z212" s="210"/>
      <c r="AA212" s="210"/>
      <c r="AB212" s="210"/>
      <c r="AC212" s="210"/>
      <c r="AD212" s="210"/>
      <c r="AE212" s="210"/>
      <c r="AF212" s="210"/>
      <c r="AG212" s="210" t="s">
        <v>277</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2" x14ac:dyDescent="0.2">
      <c r="A213" s="217"/>
      <c r="B213" s="218"/>
      <c r="C213" s="256" t="s">
        <v>824</v>
      </c>
      <c r="D213" s="223"/>
      <c r="E213" s="224">
        <v>0.27209</v>
      </c>
      <c r="F213" s="221"/>
      <c r="G213" s="221"/>
      <c r="H213" s="221"/>
      <c r="I213" s="221"/>
      <c r="J213" s="221"/>
      <c r="K213" s="221"/>
      <c r="L213" s="221"/>
      <c r="M213" s="221"/>
      <c r="N213" s="220"/>
      <c r="O213" s="220"/>
      <c r="P213" s="220"/>
      <c r="Q213" s="220"/>
      <c r="R213" s="221"/>
      <c r="S213" s="221"/>
      <c r="T213" s="221"/>
      <c r="U213" s="221"/>
      <c r="V213" s="221"/>
      <c r="W213" s="221"/>
      <c r="X213" s="221"/>
      <c r="Y213" s="221"/>
      <c r="Z213" s="210"/>
      <c r="AA213" s="210"/>
      <c r="AB213" s="210"/>
      <c r="AC213" s="210"/>
      <c r="AD213" s="210"/>
      <c r="AE213" s="210"/>
      <c r="AF213" s="210"/>
      <c r="AG213" s="210" t="s">
        <v>288</v>
      </c>
      <c r="AH213" s="210">
        <v>0</v>
      </c>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3" x14ac:dyDescent="0.2">
      <c r="A214" s="217"/>
      <c r="B214" s="218"/>
      <c r="C214" s="256" t="s">
        <v>708</v>
      </c>
      <c r="D214" s="223"/>
      <c r="E214" s="224"/>
      <c r="F214" s="221"/>
      <c r="G214" s="221"/>
      <c r="H214" s="221"/>
      <c r="I214" s="221"/>
      <c r="J214" s="221"/>
      <c r="K214" s="221"/>
      <c r="L214" s="221"/>
      <c r="M214" s="221"/>
      <c r="N214" s="220"/>
      <c r="O214" s="220"/>
      <c r="P214" s="220"/>
      <c r="Q214" s="220"/>
      <c r="R214" s="221"/>
      <c r="S214" s="221"/>
      <c r="T214" s="221"/>
      <c r="U214" s="221"/>
      <c r="V214" s="221"/>
      <c r="W214" s="221"/>
      <c r="X214" s="221"/>
      <c r="Y214" s="221"/>
      <c r="Z214" s="210"/>
      <c r="AA214" s="210"/>
      <c r="AB214" s="210"/>
      <c r="AC214" s="210"/>
      <c r="AD214" s="210"/>
      <c r="AE214" s="210"/>
      <c r="AF214" s="210"/>
      <c r="AG214" s="210" t="s">
        <v>288</v>
      </c>
      <c r="AH214" s="210">
        <v>0</v>
      </c>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3" x14ac:dyDescent="0.2">
      <c r="A215" s="217"/>
      <c r="B215" s="218"/>
      <c r="C215" s="256" t="s">
        <v>825</v>
      </c>
      <c r="D215" s="223"/>
      <c r="E215" s="224"/>
      <c r="F215" s="221"/>
      <c r="G215" s="221"/>
      <c r="H215" s="221"/>
      <c r="I215" s="221"/>
      <c r="J215" s="221"/>
      <c r="K215" s="221"/>
      <c r="L215" s="221"/>
      <c r="M215" s="221"/>
      <c r="N215" s="220"/>
      <c r="O215" s="220"/>
      <c r="P215" s="220"/>
      <c r="Q215" s="220"/>
      <c r="R215" s="221"/>
      <c r="S215" s="221"/>
      <c r="T215" s="221"/>
      <c r="U215" s="221"/>
      <c r="V215" s="221"/>
      <c r="W215" s="221"/>
      <c r="X215" s="221"/>
      <c r="Y215" s="221"/>
      <c r="Z215" s="210"/>
      <c r="AA215" s="210"/>
      <c r="AB215" s="210"/>
      <c r="AC215" s="210"/>
      <c r="AD215" s="210"/>
      <c r="AE215" s="210"/>
      <c r="AF215" s="210"/>
      <c r="AG215" s="210" t="s">
        <v>288</v>
      </c>
      <c r="AH215" s="210">
        <v>0</v>
      </c>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ht="22.5" outlineLevel="1" x14ac:dyDescent="0.2">
      <c r="A216" s="233">
        <v>46</v>
      </c>
      <c r="B216" s="234" t="s">
        <v>826</v>
      </c>
      <c r="C216" s="252" t="s">
        <v>827</v>
      </c>
      <c r="D216" s="235" t="s">
        <v>374</v>
      </c>
      <c r="E216" s="236">
        <v>71.5</v>
      </c>
      <c r="F216" s="237"/>
      <c r="G216" s="238">
        <f>ROUND(E216*F216,2)</f>
        <v>0</v>
      </c>
      <c r="H216" s="237"/>
      <c r="I216" s="238">
        <f>ROUND(E216*H216,2)</f>
        <v>0</v>
      </c>
      <c r="J216" s="237"/>
      <c r="K216" s="238">
        <f>ROUND(E216*J216,2)</f>
        <v>0</v>
      </c>
      <c r="L216" s="238">
        <v>21</v>
      </c>
      <c r="M216" s="238">
        <f>G216*(1+L216/100)</f>
        <v>0</v>
      </c>
      <c r="N216" s="236">
        <v>4.0999999999999999E-4</v>
      </c>
      <c r="O216" s="236">
        <f>ROUND(E216*N216,2)</f>
        <v>0.03</v>
      </c>
      <c r="P216" s="236">
        <v>0</v>
      </c>
      <c r="Q216" s="236">
        <f>ROUND(E216*P216,2)</f>
        <v>0</v>
      </c>
      <c r="R216" s="238" t="s">
        <v>753</v>
      </c>
      <c r="S216" s="238" t="s">
        <v>271</v>
      </c>
      <c r="T216" s="239" t="s">
        <v>272</v>
      </c>
      <c r="U216" s="221">
        <v>0.33</v>
      </c>
      <c r="V216" s="221">
        <f>ROUND(E216*U216,2)</f>
        <v>23.6</v>
      </c>
      <c r="W216" s="221"/>
      <c r="X216" s="221" t="s">
        <v>273</v>
      </c>
      <c r="Y216" s="221" t="s">
        <v>274</v>
      </c>
      <c r="Z216" s="210"/>
      <c r="AA216" s="210"/>
      <c r="AB216" s="210"/>
      <c r="AC216" s="210"/>
      <c r="AD216" s="210"/>
      <c r="AE216" s="210"/>
      <c r="AF216" s="210"/>
      <c r="AG216" s="210" t="s">
        <v>275</v>
      </c>
      <c r="AH216" s="210"/>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2" x14ac:dyDescent="0.2">
      <c r="A217" s="217"/>
      <c r="B217" s="218"/>
      <c r="C217" s="257" t="s">
        <v>828</v>
      </c>
      <c r="D217" s="250"/>
      <c r="E217" s="250"/>
      <c r="F217" s="250"/>
      <c r="G217" s="250"/>
      <c r="H217" s="221"/>
      <c r="I217" s="221"/>
      <c r="J217" s="221"/>
      <c r="K217" s="221"/>
      <c r="L217" s="221"/>
      <c r="M217" s="221"/>
      <c r="N217" s="220"/>
      <c r="O217" s="220"/>
      <c r="P217" s="220"/>
      <c r="Q217" s="220"/>
      <c r="R217" s="221"/>
      <c r="S217" s="221"/>
      <c r="T217" s="221"/>
      <c r="U217" s="221"/>
      <c r="V217" s="221"/>
      <c r="W217" s="221"/>
      <c r="X217" s="221"/>
      <c r="Y217" s="221"/>
      <c r="Z217" s="210"/>
      <c r="AA217" s="210"/>
      <c r="AB217" s="210"/>
      <c r="AC217" s="210"/>
      <c r="AD217" s="210"/>
      <c r="AE217" s="210"/>
      <c r="AF217" s="210"/>
      <c r="AG217" s="210" t="s">
        <v>286</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2" x14ac:dyDescent="0.2">
      <c r="A218" s="217"/>
      <c r="B218" s="218"/>
      <c r="C218" s="256" t="s">
        <v>829</v>
      </c>
      <c r="D218" s="223"/>
      <c r="E218" s="224">
        <v>2.9</v>
      </c>
      <c r="F218" s="221"/>
      <c r="G218" s="221"/>
      <c r="H218" s="221"/>
      <c r="I218" s="221"/>
      <c r="J218" s="221"/>
      <c r="K218" s="221"/>
      <c r="L218" s="221"/>
      <c r="M218" s="221"/>
      <c r="N218" s="220"/>
      <c r="O218" s="220"/>
      <c r="P218" s="220"/>
      <c r="Q218" s="220"/>
      <c r="R218" s="221"/>
      <c r="S218" s="221"/>
      <c r="T218" s="221"/>
      <c r="U218" s="221"/>
      <c r="V218" s="221"/>
      <c r="W218" s="221"/>
      <c r="X218" s="221"/>
      <c r="Y218" s="221"/>
      <c r="Z218" s="210"/>
      <c r="AA218" s="210"/>
      <c r="AB218" s="210"/>
      <c r="AC218" s="210"/>
      <c r="AD218" s="210"/>
      <c r="AE218" s="210"/>
      <c r="AF218" s="210"/>
      <c r="AG218" s="210" t="s">
        <v>288</v>
      </c>
      <c r="AH218" s="210">
        <v>0</v>
      </c>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3" x14ac:dyDescent="0.2">
      <c r="A219" s="217"/>
      <c r="B219" s="218"/>
      <c r="C219" s="256" t="s">
        <v>830</v>
      </c>
      <c r="D219" s="223"/>
      <c r="E219" s="224">
        <v>2.9</v>
      </c>
      <c r="F219" s="221"/>
      <c r="G219" s="221"/>
      <c r="H219" s="221"/>
      <c r="I219" s="221"/>
      <c r="J219" s="221"/>
      <c r="K219" s="221"/>
      <c r="L219" s="221"/>
      <c r="M219" s="221"/>
      <c r="N219" s="220"/>
      <c r="O219" s="220"/>
      <c r="P219" s="220"/>
      <c r="Q219" s="220"/>
      <c r="R219" s="221"/>
      <c r="S219" s="221"/>
      <c r="T219" s="221"/>
      <c r="U219" s="221"/>
      <c r="V219" s="221"/>
      <c r="W219" s="221"/>
      <c r="X219" s="221"/>
      <c r="Y219" s="221"/>
      <c r="Z219" s="210"/>
      <c r="AA219" s="210"/>
      <c r="AB219" s="210"/>
      <c r="AC219" s="210"/>
      <c r="AD219" s="210"/>
      <c r="AE219" s="210"/>
      <c r="AF219" s="210"/>
      <c r="AG219" s="210" t="s">
        <v>288</v>
      </c>
      <c r="AH219" s="210">
        <v>0</v>
      </c>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3" x14ac:dyDescent="0.2">
      <c r="A220" s="217"/>
      <c r="B220" s="218"/>
      <c r="C220" s="256" t="s">
        <v>831</v>
      </c>
      <c r="D220" s="223"/>
      <c r="E220" s="224">
        <v>2.9</v>
      </c>
      <c r="F220" s="221"/>
      <c r="G220" s="221"/>
      <c r="H220" s="221"/>
      <c r="I220" s="221"/>
      <c r="J220" s="221"/>
      <c r="K220" s="221"/>
      <c r="L220" s="221"/>
      <c r="M220" s="221"/>
      <c r="N220" s="220"/>
      <c r="O220" s="220"/>
      <c r="P220" s="220"/>
      <c r="Q220" s="220"/>
      <c r="R220" s="221"/>
      <c r="S220" s="221"/>
      <c r="T220" s="221"/>
      <c r="U220" s="221"/>
      <c r="V220" s="221"/>
      <c r="W220" s="221"/>
      <c r="X220" s="221"/>
      <c r="Y220" s="221"/>
      <c r="Z220" s="210"/>
      <c r="AA220" s="210"/>
      <c r="AB220" s="210"/>
      <c r="AC220" s="210"/>
      <c r="AD220" s="210"/>
      <c r="AE220" s="210"/>
      <c r="AF220" s="210"/>
      <c r="AG220" s="210" t="s">
        <v>288</v>
      </c>
      <c r="AH220" s="210">
        <v>0</v>
      </c>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3" x14ac:dyDescent="0.2">
      <c r="A221" s="217"/>
      <c r="B221" s="218"/>
      <c r="C221" s="256" t="s">
        <v>832</v>
      </c>
      <c r="D221" s="223"/>
      <c r="E221" s="224">
        <v>2.9</v>
      </c>
      <c r="F221" s="221"/>
      <c r="G221" s="221"/>
      <c r="H221" s="221"/>
      <c r="I221" s="221"/>
      <c r="J221" s="221"/>
      <c r="K221" s="221"/>
      <c r="L221" s="221"/>
      <c r="M221" s="221"/>
      <c r="N221" s="220"/>
      <c r="O221" s="220"/>
      <c r="P221" s="220"/>
      <c r="Q221" s="220"/>
      <c r="R221" s="221"/>
      <c r="S221" s="221"/>
      <c r="T221" s="221"/>
      <c r="U221" s="221"/>
      <c r="V221" s="221"/>
      <c r="W221" s="221"/>
      <c r="X221" s="221"/>
      <c r="Y221" s="221"/>
      <c r="Z221" s="210"/>
      <c r="AA221" s="210"/>
      <c r="AB221" s="210"/>
      <c r="AC221" s="210"/>
      <c r="AD221" s="210"/>
      <c r="AE221" s="210"/>
      <c r="AF221" s="210"/>
      <c r="AG221" s="210" t="s">
        <v>288</v>
      </c>
      <c r="AH221" s="210">
        <v>0</v>
      </c>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outlineLevel="3" x14ac:dyDescent="0.2">
      <c r="A222" s="217"/>
      <c r="B222" s="218"/>
      <c r="C222" s="256" t="s">
        <v>833</v>
      </c>
      <c r="D222" s="223"/>
      <c r="E222" s="224">
        <v>10.3</v>
      </c>
      <c r="F222" s="221"/>
      <c r="G222" s="221"/>
      <c r="H222" s="221"/>
      <c r="I222" s="221"/>
      <c r="J222" s="221"/>
      <c r="K222" s="221"/>
      <c r="L222" s="221"/>
      <c r="M222" s="221"/>
      <c r="N222" s="220"/>
      <c r="O222" s="220"/>
      <c r="P222" s="220"/>
      <c r="Q222" s="220"/>
      <c r="R222" s="221"/>
      <c r="S222" s="221"/>
      <c r="T222" s="221"/>
      <c r="U222" s="221"/>
      <c r="V222" s="221"/>
      <c r="W222" s="221"/>
      <c r="X222" s="221"/>
      <c r="Y222" s="221"/>
      <c r="Z222" s="210"/>
      <c r="AA222" s="210"/>
      <c r="AB222" s="210"/>
      <c r="AC222" s="210"/>
      <c r="AD222" s="210"/>
      <c r="AE222" s="210"/>
      <c r="AF222" s="210"/>
      <c r="AG222" s="210" t="s">
        <v>288</v>
      </c>
      <c r="AH222" s="210">
        <v>0</v>
      </c>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3" x14ac:dyDescent="0.2">
      <c r="A223" s="217"/>
      <c r="B223" s="218"/>
      <c r="C223" s="256" t="s">
        <v>834</v>
      </c>
      <c r="D223" s="223"/>
      <c r="E223" s="224">
        <v>10.3</v>
      </c>
      <c r="F223" s="221"/>
      <c r="G223" s="221"/>
      <c r="H223" s="221"/>
      <c r="I223" s="221"/>
      <c r="J223" s="221"/>
      <c r="K223" s="221"/>
      <c r="L223" s="221"/>
      <c r="M223" s="221"/>
      <c r="N223" s="220"/>
      <c r="O223" s="220"/>
      <c r="P223" s="220"/>
      <c r="Q223" s="220"/>
      <c r="R223" s="221"/>
      <c r="S223" s="221"/>
      <c r="T223" s="221"/>
      <c r="U223" s="221"/>
      <c r="V223" s="221"/>
      <c r="W223" s="221"/>
      <c r="X223" s="221"/>
      <c r="Y223" s="221"/>
      <c r="Z223" s="210"/>
      <c r="AA223" s="210"/>
      <c r="AB223" s="210"/>
      <c r="AC223" s="210"/>
      <c r="AD223" s="210"/>
      <c r="AE223" s="210"/>
      <c r="AF223" s="210"/>
      <c r="AG223" s="210" t="s">
        <v>288</v>
      </c>
      <c r="AH223" s="210">
        <v>0</v>
      </c>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3" x14ac:dyDescent="0.2">
      <c r="A224" s="217"/>
      <c r="B224" s="218"/>
      <c r="C224" s="256" t="s">
        <v>835</v>
      </c>
      <c r="D224" s="223"/>
      <c r="E224" s="224">
        <v>14.5</v>
      </c>
      <c r="F224" s="221"/>
      <c r="G224" s="221"/>
      <c r="H224" s="221"/>
      <c r="I224" s="221"/>
      <c r="J224" s="221"/>
      <c r="K224" s="221"/>
      <c r="L224" s="221"/>
      <c r="M224" s="221"/>
      <c r="N224" s="220"/>
      <c r="O224" s="220"/>
      <c r="P224" s="220"/>
      <c r="Q224" s="220"/>
      <c r="R224" s="221"/>
      <c r="S224" s="221"/>
      <c r="T224" s="221"/>
      <c r="U224" s="221"/>
      <c r="V224" s="221"/>
      <c r="W224" s="221"/>
      <c r="X224" s="221"/>
      <c r="Y224" s="221"/>
      <c r="Z224" s="210"/>
      <c r="AA224" s="210"/>
      <c r="AB224" s="210"/>
      <c r="AC224" s="210"/>
      <c r="AD224" s="210"/>
      <c r="AE224" s="210"/>
      <c r="AF224" s="210"/>
      <c r="AG224" s="210" t="s">
        <v>288</v>
      </c>
      <c r="AH224" s="210">
        <v>0</v>
      </c>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3" x14ac:dyDescent="0.2">
      <c r="A225" s="217"/>
      <c r="B225" s="218"/>
      <c r="C225" s="256" t="s">
        <v>836</v>
      </c>
      <c r="D225" s="223"/>
      <c r="E225" s="224">
        <v>11.4</v>
      </c>
      <c r="F225" s="221"/>
      <c r="G225" s="221"/>
      <c r="H225" s="221"/>
      <c r="I225" s="221"/>
      <c r="J225" s="221"/>
      <c r="K225" s="221"/>
      <c r="L225" s="221"/>
      <c r="M225" s="221"/>
      <c r="N225" s="220"/>
      <c r="O225" s="220"/>
      <c r="P225" s="220"/>
      <c r="Q225" s="220"/>
      <c r="R225" s="221"/>
      <c r="S225" s="221"/>
      <c r="T225" s="221"/>
      <c r="U225" s="221"/>
      <c r="V225" s="221"/>
      <c r="W225" s="221"/>
      <c r="X225" s="221"/>
      <c r="Y225" s="221"/>
      <c r="Z225" s="210"/>
      <c r="AA225" s="210"/>
      <c r="AB225" s="210"/>
      <c r="AC225" s="210"/>
      <c r="AD225" s="210"/>
      <c r="AE225" s="210"/>
      <c r="AF225" s="210"/>
      <c r="AG225" s="210" t="s">
        <v>288</v>
      </c>
      <c r="AH225" s="210">
        <v>0</v>
      </c>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3" x14ac:dyDescent="0.2">
      <c r="A226" s="217"/>
      <c r="B226" s="218"/>
      <c r="C226" s="256" t="s">
        <v>837</v>
      </c>
      <c r="D226" s="223"/>
      <c r="E226" s="224">
        <v>6.7</v>
      </c>
      <c r="F226" s="221"/>
      <c r="G226" s="221"/>
      <c r="H226" s="221"/>
      <c r="I226" s="221"/>
      <c r="J226" s="221"/>
      <c r="K226" s="221"/>
      <c r="L226" s="221"/>
      <c r="M226" s="221"/>
      <c r="N226" s="220"/>
      <c r="O226" s="220"/>
      <c r="P226" s="220"/>
      <c r="Q226" s="220"/>
      <c r="R226" s="221"/>
      <c r="S226" s="221"/>
      <c r="T226" s="221"/>
      <c r="U226" s="221"/>
      <c r="V226" s="221"/>
      <c r="W226" s="221"/>
      <c r="X226" s="221"/>
      <c r="Y226" s="221"/>
      <c r="Z226" s="210"/>
      <c r="AA226" s="210"/>
      <c r="AB226" s="210"/>
      <c r="AC226" s="210"/>
      <c r="AD226" s="210"/>
      <c r="AE226" s="210"/>
      <c r="AF226" s="210"/>
      <c r="AG226" s="210" t="s">
        <v>288</v>
      </c>
      <c r="AH226" s="210">
        <v>0</v>
      </c>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outlineLevel="3" x14ac:dyDescent="0.2">
      <c r="A227" s="217"/>
      <c r="B227" s="218"/>
      <c r="C227" s="256" t="s">
        <v>838</v>
      </c>
      <c r="D227" s="223"/>
      <c r="E227" s="224">
        <v>6.7</v>
      </c>
      <c r="F227" s="221"/>
      <c r="G227" s="221"/>
      <c r="H227" s="221"/>
      <c r="I227" s="221"/>
      <c r="J227" s="221"/>
      <c r="K227" s="221"/>
      <c r="L227" s="221"/>
      <c r="M227" s="221"/>
      <c r="N227" s="220"/>
      <c r="O227" s="220"/>
      <c r="P227" s="220"/>
      <c r="Q227" s="220"/>
      <c r="R227" s="221"/>
      <c r="S227" s="221"/>
      <c r="T227" s="221"/>
      <c r="U227" s="221"/>
      <c r="V227" s="221"/>
      <c r="W227" s="221"/>
      <c r="X227" s="221"/>
      <c r="Y227" s="221"/>
      <c r="Z227" s="210"/>
      <c r="AA227" s="210"/>
      <c r="AB227" s="210"/>
      <c r="AC227" s="210"/>
      <c r="AD227" s="210"/>
      <c r="AE227" s="210"/>
      <c r="AF227" s="210"/>
      <c r="AG227" s="210" t="s">
        <v>288</v>
      </c>
      <c r="AH227" s="210">
        <v>0</v>
      </c>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ht="22.5" outlineLevel="1" x14ac:dyDescent="0.2">
      <c r="A228" s="233">
        <v>47</v>
      </c>
      <c r="B228" s="234" t="s">
        <v>839</v>
      </c>
      <c r="C228" s="252" t="s">
        <v>840</v>
      </c>
      <c r="D228" s="235" t="s">
        <v>269</v>
      </c>
      <c r="E228" s="236">
        <v>18.602</v>
      </c>
      <c r="F228" s="237"/>
      <c r="G228" s="238">
        <f>ROUND(E228*F228,2)</f>
        <v>0</v>
      </c>
      <c r="H228" s="237"/>
      <c r="I228" s="238">
        <f>ROUND(E228*H228,2)</f>
        <v>0</v>
      </c>
      <c r="J228" s="237"/>
      <c r="K228" s="238">
        <f>ROUND(E228*J228,2)</f>
        <v>0</v>
      </c>
      <c r="L228" s="238">
        <v>21</v>
      </c>
      <c r="M228" s="238">
        <f>G228*(1+L228/100)</f>
        <v>0</v>
      </c>
      <c r="N228" s="236">
        <v>0.32867000000000002</v>
      </c>
      <c r="O228" s="236">
        <f>ROUND(E228*N228,2)</f>
        <v>6.11</v>
      </c>
      <c r="P228" s="236">
        <v>0</v>
      </c>
      <c r="Q228" s="236">
        <f>ROUND(E228*P228,2)</f>
        <v>0</v>
      </c>
      <c r="R228" s="238" t="s">
        <v>467</v>
      </c>
      <c r="S228" s="238" t="s">
        <v>271</v>
      </c>
      <c r="T228" s="239" t="s">
        <v>468</v>
      </c>
      <c r="U228" s="221">
        <v>1.4860599999999999</v>
      </c>
      <c r="V228" s="221">
        <f>ROUND(E228*U228,2)</f>
        <v>27.64</v>
      </c>
      <c r="W228" s="221"/>
      <c r="X228" s="221" t="s">
        <v>469</v>
      </c>
      <c r="Y228" s="221" t="s">
        <v>274</v>
      </c>
      <c r="Z228" s="210"/>
      <c r="AA228" s="210"/>
      <c r="AB228" s="210"/>
      <c r="AC228" s="210"/>
      <c r="AD228" s="210"/>
      <c r="AE228" s="210"/>
      <c r="AF228" s="210"/>
      <c r="AG228" s="210" t="s">
        <v>470</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row>
    <row r="229" spans="1:60" ht="22.5" outlineLevel="2" x14ac:dyDescent="0.2">
      <c r="A229" s="217"/>
      <c r="B229" s="218"/>
      <c r="C229" s="253" t="s">
        <v>841</v>
      </c>
      <c r="D229" s="240"/>
      <c r="E229" s="240"/>
      <c r="F229" s="240"/>
      <c r="G229" s="240"/>
      <c r="H229" s="221"/>
      <c r="I229" s="221"/>
      <c r="J229" s="221"/>
      <c r="K229" s="221"/>
      <c r="L229" s="221"/>
      <c r="M229" s="221"/>
      <c r="N229" s="220"/>
      <c r="O229" s="220"/>
      <c r="P229" s="220"/>
      <c r="Q229" s="220"/>
      <c r="R229" s="221"/>
      <c r="S229" s="221"/>
      <c r="T229" s="221"/>
      <c r="U229" s="221"/>
      <c r="V229" s="221"/>
      <c r="W229" s="221"/>
      <c r="X229" s="221"/>
      <c r="Y229" s="221"/>
      <c r="Z229" s="210"/>
      <c r="AA229" s="210"/>
      <c r="AB229" s="210"/>
      <c r="AC229" s="210"/>
      <c r="AD229" s="210"/>
      <c r="AE229" s="210"/>
      <c r="AF229" s="210"/>
      <c r="AG229" s="210" t="s">
        <v>277</v>
      </c>
      <c r="AH229" s="210"/>
      <c r="AI229" s="210"/>
      <c r="AJ229" s="210"/>
      <c r="AK229" s="210"/>
      <c r="AL229" s="210"/>
      <c r="AM229" s="210"/>
      <c r="AN229" s="210"/>
      <c r="AO229" s="210"/>
      <c r="AP229" s="210"/>
      <c r="AQ229" s="210"/>
      <c r="AR229" s="210"/>
      <c r="AS229" s="210"/>
      <c r="AT229" s="210"/>
      <c r="AU229" s="210"/>
      <c r="AV229" s="210"/>
      <c r="AW229" s="210"/>
      <c r="AX229" s="210"/>
      <c r="AY229" s="210"/>
      <c r="AZ229" s="210"/>
      <c r="BA229" s="248" t="str">
        <f>C229</f>
        <v>osazení stropních nosníků, provizorní podepření nosníků, zavětrování podpor, kladení stropních keramických vložek, uložení Kari sítí, navlhčení konstrukce, zalití konstrukce betonem C 16/20 tl. 60 mm a vlhčení betonu až do zatvrdnutí. Včetně dodávky materiálu.</v>
      </c>
      <c r="BB229" s="210"/>
      <c r="BC229" s="210"/>
      <c r="BD229" s="210"/>
      <c r="BE229" s="210"/>
      <c r="BF229" s="210"/>
      <c r="BG229" s="210"/>
      <c r="BH229" s="210"/>
    </row>
    <row r="230" spans="1:60" outlineLevel="2" x14ac:dyDescent="0.2">
      <c r="A230" s="217"/>
      <c r="B230" s="218"/>
      <c r="C230" s="256" t="s">
        <v>842</v>
      </c>
      <c r="D230" s="223"/>
      <c r="E230" s="224">
        <v>18.602</v>
      </c>
      <c r="F230" s="221"/>
      <c r="G230" s="221"/>
      <c r="H230" s="221"/>
      <c r="I230" s="221"/>
      <c r="J230" s="221"/>
      <c r="K230" s="221"/>
      <c r="L230" s="221"/>
      <c r="M230" s="221"/>
      <c r="N230" s="220"/>
      <c r="O230" s="220"/>
      <c r="P230" s="220"/>
      <c r="Q230" s="220"/>
      <c r="R230" s="221"/>
      <c r="S230" s="221"/>
      <c r="T230" s="221"/>
      <c r="U230" s="221"/>
      <c r="V230" s="221"/>
      <c r="W230" s="221"/>
      <c r="X230" s="221"/>
      <c r="Y230" s="221"/>
      <c r="Z230" s="210"/>
      <c r="AA230" s="210"/>
      <c r="AB230" s="210"/>
      <c r="AC230" s="210"/>
      <c r="AD230" s="210"/>
      <c r="AE230" s="210"/>
      <c r="AF230" s="210"/>
      <c r="AG230" s="210" t="s">
        <v>288</v>
      </c>
      <c r="AH230" s="210">
        <v>0</v>
      </c>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ht="22.5" outlineLevel="1" x14ac:dyDescent="0.2">
      <c r="A231" s="233">
        <v>48</v>
      </c>
      <c r="B231" s="234" t="s">
        <v>843</v>
      </c>
      <c r="C231" s="252" t="s">
        <v>844</v>
      </c>
      <c r="D231" s="235" t="s">
        <v>269</v>
      </c>
      <c r="E231" s="236">
        <v>26.6</v>
      </c>
      <c r="F231" s="237"/>
      <c r="G231" s="238">
        <f>ROUND(E231*F231,2)</f>
        <v>0</v>
      </c>
      <c r="H231" s="237"/>
      <c r="I231" s="238">
        <f>ROUND(E231*H231,2)</f>
        <v>0</v>
      </c>
      <c r="J231" s="237"/>
      <c r="K231" s="238">
        <f>ROUND(E231*J231,2)</f>
        <v>0</v>
      </c>
      <c r="L231" s="238">
        <v>21</v>
      </c>
      <c r="M231" s="238">
        <f>G231*(1+L231/100)</f>
        <v>0</v>
      </c>
      <c r="N231" s="236">
        <v>0.57584999999999997</v>
      </c>
      <c r="O231" s="236">
        <f>ROUND(E231*N231,2)</f>
        <v>15.32</v>
      </c>
      <c r="P231" s="236">
        <v>0</v>
      </c>
      <c r="Q231" s="236">
        <f>ROUND(E231*P231,2)</f>
        <v>0</v>
      </c>
      <c r="R231" s="238" t="s">
        <v>467</v>
      </c>
      <c r="S231" s="238" t="s">
        <v>271</v>
      </c>
      <c r="T231" s="239" t="s">
        <v>468</v>
      </c>
      <c r="U231" s="221">
        <v>2.7037</v>
      </c>
      <c r="V231" s="221">
        <f>ROUND(E231*U231,2)</f>
        <v>71.92</v>
      </c>
      <c r="W231" s="221"/>
      <c r="X231" s="221" t="s">
        <v>469</v>
      </c>
      <c r="Y231" s="221" t="s">
        <v>274</v>
      </c>
      <c r="Z231" s="210"/>
      <c r="AA231" s="210"/>
      <c r="AB231" s="210"/>
      <c r="AC231" s="210"/>
      <c r="AD231" s="210"/>
      <c r="AE231" s="210"/>
      <c r="AF231" s="210"/>
      <c r="AG231" s="210" t="s">
        <v>470</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ht="22.5" outlineLevel="2" x14ac:dyDescent="0.2">
      <c r="A232" s="217"/>
      <c r="B232" s="218"/>
      <c r="C232" s="253" t="s">
        <v>845</v>
      </c>
      <c r="D232" s="240"/>
      <c r="E232" s="240"/>
      <c r="F232" s="240"/>
      <c r="G232" s="240"/>
      <c r="H232" s="221"/>
      <c r="I232" s="221"/>
      <c r="J232" s="221"/>
      <c r="K232" s="221"/>
      <c r="L232" s="221"/>
      <c r="M232" s="221"/>
      <c r="N232" s="220"/>
      <c r="O232" s="220"/>
      <c r="P232" s="220"/>
      <c r="Q232" s="220"/>
      <c r="R232" s="221"/>
      <c r="S232" s="221"/>
      <c r="T232" s="221"/>
      <c r="U232" s="221"/>
      <c r="V232" s="221"/>
      <c r="W232" s="221"/>
      <c r="X232" s="221"/>
      <c r="Y232" s="221"/>
      <c r="Z232" s="210"/>
      <c r="AA232" s="210"/>
      <c r="AB232" s="210"/>
      <c r="AC232" s="210"/>
      <c r="AD232" s="210"/>
      <c r="AE232" s="210"/>
      <c r="AF232" s="210"/>
      <c r="AG232" s="210" t="s">
        <v>277</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48" t="str">
        <f>C232</f>
        <v>beton stropů deskových, výztuž z betonářské oceli 11 375, bednění stropů deskových plných rovných, podpěrná konstrukce stropů výšky do 6 m.</v>
      </c>
      <c r="BB232" s="210"/>
      <c r="BC232" s="210"/>
      <c r="BD232" s="210"/>
      <c r="BE232" s="210"/>
      <c r="BF232" s="210"/>
      <c r="BG232" s="210"/>
      <c r="BH232" s="210"/>
    </row>
    <row r="233" spans="1:60" outlineLevel="2" x14ac:dyDescent="0.2">
      <c r="A233" s="217"/>
      <c r="B233" s="218"/>
      <c r="C233" s="256" t="s">
        <v>846</v>
      </c>
      <c r="D233" s="223"/>
      <c r="E233" s="224">
        <v>26.6</v>
      </c>
      <c r="F233" s="221"/>
      <c r="G233" s="221"/>
      <c r="H233" s="221"/>
      <c r="I233" s="221"/>
      <c r="J233" s="221"/>
      <c r="K233" s="221"/>
      <c r="L233" s="221"/>
      <c r="M233" s="221"/>
      <c r="N233" s="220"/>
      <c r="O233" s="220"/>
      <c r="P233" s="220"/>
      <c r="Q233" s="220"/>
      <c r="R233" s="221"/>
      <c r="S233" s="221"/>
      <c r="T233" s="221"/>
      <c r="U233" s="221"/>
      <c r="V233" s="221"/>
      <c r="W233" s="221"/>
      <c r="X233" s="221"/>
      <c r="Y233" s="221"/>
      <c r="Z233" s="210"/>
      <c r="AA233" s="210"/>
      <c r="AB233" s="210"/>
      <c r="AC233" s="210"/>
      <c r="AD233" s="210"/>
      <c r="AE233" s="210"/>
      <c r="AF233" s="210"/>
      <c r="AG233" s="210" t="s">
        <v>288</v>
      </c>
      <c r="AH233" s="210">
        <v>0</v>
      </c>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x14ac:dyDescent="0.2">
      <c r="A234" s="226" t="s">
        <v>265</v>
      </c>
      <c r="B234" s="227" t="s">
        <v>147</v>
      </c>
      <c r="C234" s="251" t="s">
        <v>148</v>
      </c>
      <c r="D234" s="228"/>
      <c r="E234" s="229"/>
      <c r="F234" s="230"/>
      <c r="G234" s="230">
        <f>SUMIF(AG235:AG249,"&lt;&gt;NOR",G235:G249)</f>
        <v>0</v>
      </c>
      <c r="H234" s="230"/>
      <c r="I234" s="230">
        <f>SUM(I235:I249)</f>
        <v>0</v>
      </c>
      <c r="J234" s="230"/>
      <c r="K234" s="230">
        <f>SUM(K235:K249)</f>
        <v>0</v>
      </c>
      <c r="L234" s="230"/>
      <c r="M234" s="230">
        <f>SUM(M235:M249)</f>
        <v>0</v>
      </c>
      <c r="N234" s="229"/>
      <c r="O234" s="229">
        <f>SUM(O235:O249)</f>
        <v>1.6500000000000001</v>
      </c>
      <c r="P234" s="229"/>
      <c r="Q234" s="229">
        <f>SUM(Q235:Q249)</f>
        <v>0</v>
      </c>
      <c r="R234" s="230"/>
      <c r="S234" s="230"/>
      <c r="T234" s="231"/>
      <c r="U234" s="225"/>
      <c r="V234" s="225">
        <f>SUM(V235:V249)</f>
        <v>120.96</v>
      </c>
      <c r="W234" s="225"/>
      <c r="X234" s="225"/>
      <c r="Y234" s="225"/>
      <c r="AG234" t="s">
        <v>266</v>
      </c>
    </row>
    <row r="235" spans="1:60" ht="22.5" outlineLevel="1" x14ac:dyDescent="0.2">
      <c r="A235" s="233">
        <v>49</v>
      </c>
      <c r="B235" s="234" t="s">
        <v>847</v>
      </c>
      <c r="C235" s="252" t="s">
        <v>848</v>
      </c>
      <c r="D235" s="235" t="s">
        <v>269</v>
      </c>
      <c r="E235" s="236">
        <v>47.01</v>
      </c>
      <c r="F235" s="237"/>
      <c r="G235" s="238">
        <f>ROUND(E235*F235,2)</f>
        <v>0</v>
      </c>
      <c r="H235" s="237"/>
      <c r="I235" s="238">
        <f>ROUND(E235*H235,2)</f>
        <v>0</v>
      </c>
      <c r="J235" s="237"/>
      <c r="K235" s="238">
        <f>ROUND(E235*J235,2)</f>
        <v>0</v>
      </c>
      <c r="L235" s="238">
        <v>21</v>
      </c>
      <c r="M235" s="238">
        <f>G235*(1+L235/100)</f>
        <v>0</v>
      </c>
      <c r="N235" s="236">
        <v>1.1690000000000001E-2</v>
      </c>
      <c r="O235" s="236">
        <f>ROUND(E235*N235,2)</f>
        <v>0.55000000000000004</v>
      </c>
      <c r="P235" s="236">
        <v>0</v>
      </c>
      <c r="Q235" s="236">
        <f>ROUND(E235*P235,2)</f>
        <v>0</v>
      </c>
      <c r="R235" s="238" t="s">
        <v>627</v>
      </c>
      <c r="S235" s="238" t="s">
        <v>271</v>
      </c>
      <c r="T235" s="239" t="s">
        <v>272</v>
      </c>
      <c r="U235" s="221">
        <v>0.95</v>
      </c>
      <c r="V235" s="221">
        <f>ROUND(E235*U235,2)</f>
        <v>44.66</v>
      </c>
      <c r="W235" s="221"/>
      <c r="X235" s="221" t="s">
        <v>273</v>
      </c>
      <c r="Y235" s="221" t="s">
        <v>274</v>
      </c>
      <c r="Z235" s="210"/>
      <c r="AA235" s="210"/>
      <c r="AB235" s="210"/>
      <c r="AC235" s="210"/>
      <c r="AD235" s="210"/>
      <c r="AE235" s="210"/>
      <c r="AF235" s="210"/>
      <c r="AG235" s="210" t="s">
        <v>275</v>
      </c>
      <c r="AH235" s="210"/>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2" x14ac:dyDescent="0.2">
      <c r="A236" s="217"/>
      <c r="B236" s="218"/>
      <c r="C236" s="257" t="s">
        <v>849</v>
      </c>
      <c r="D236" s="250"/>
      <c r="E236" s="250"/>
      <c r="F236" s="250"/>
      <c r="G236" s="250"/>
      <c r="H236" s="221"/>
      <c r="I236" s="221"/>
      <c r="J236" s="221"/>
      <c r="K236" s="221"/>
      <c r="L236" s="221"/>
      <c r="M236" s="221"/>
      <c r="N236" s="220"/>
      <c r="O236" s="220"/>
      <c r="P236" s="220"/>
      <c r="Q236" s="220"/>
      <c r="R236" s="221"/>
      <c r="S236" s="221"/>
      <c r="T236" s="221"/>
      <c r="U236" s="221"/>
      <c r="V236" s="221"/>
      <c r="W236" s="221"/>
      <c r="X236" s="221"/>
      <c r="Y236" s="221"/>
      <c r="Z236" s="210"/>
      <c r="AA236" s="210"/>
      <c r="AB236" s="210"/>
      <c r="AC236" s="210"/>
      <c r="AD236" s="210"/>
      <c r="AE236" s="210"/>
      <c r="AF236" s="210"/>
      <c r="AG236" s="210" t="s">
        <v>286</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2" x14ac:dyDescent="0.2">
      <c r="A237" s="217"/>
      <c r="B237" s="218"/>
      <c r="C237" s="256" t="s">
        <v>850</v>
      </c>
      <c r="D237" s="223"/>
      <c r="E237" s="224">
        <v>83.01</v>
      </c>
      <c r="F237" s="221"/>
      <c r="G237" s="221"/>
      <c r="H237" s="221"/>
      <c r="I237" s="221"/>
      <c r="J237" s="221"/>
      <c r="K237" s="221"/>
      <c r="L237" s="221"/>
      <c r="M237" s="221"/>
      <c r="N237" s="220"/>
      <c r="O237" s="220"/>
      <c r="P237" s="220"/>
      <c r="Q237" s="220"/>
      <c r="R237" s="221"/>
      <c r="S237" s="221"/>
      <c r="T237" s="221"/>
      <c r="U237" s="221"/>
      <c r="V237" s="221"/>
      <c r="W237" s="221"/>
      <c r="X237" s="221"/>
      <c r="Y237" s="221"/>
      <c r="Z237" s="210"/>
      <c r="AA237" s="210"/>
      <c r="AB237" s="210"/>
      <c r="AC237" s="210"/>
      <c r="AD237" s="210"/>
      <c r="AE237" s="210"/>
      <c r="AF237" s="210"/>
      <c r="AG237" s="210" t="s">
        <v>288</v>
      </c>
      <c r="AH237" s="210">
        <v>0</v>
      </c>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3" x14ac:dyDescent="0.2">
      <c r="A238" s="217"/>
      <c r="B238" s="218"/>
      <c r="C238" s="256" t="s">
        <v>851</v>
      </c>
      <c r="D238" s="223"/>
      <c r="E238" s="224">
        <v>-36</v>
      </c>
      <c r="F238" s="221"/>
      <c r="G238" s="221"/>
      <c r="H238" s="221"/>
      <c r="I238" s="221"/>
      <c r="J238" s="221"/>
      <c r="K238" s="221"/>
      <c r="L238" s="221"/>
      <c r="M238" s="221"/>
      <c r="N238" s="220"/>
      <c r="O238" s="220"/>
      <c r="P238" s="220"/>
      <c r="Q238" s="220"/>
      <c r="R238" s="221"/>
      <c r="S238" s="221"/>
      <c r="T238" s="221"/>
      <c r="U238" s="221"/>
      <c r="V238" s="221"/>
      <c r="W238" s="221"/>
      <c r="X238" s="221"/>
      <c r="Y238" s="221"/>
      <c r="Z238" s="210"/>
      <c r="AA238" s="210"/>
      <c r="AB238" s="210"/>
      <c r="AC238" s="210"/>
      <c r="AD238" s="210"/>
      <c r="AE238" s="210"/>
      <c r="AF238" s="210"/>
      <c r="AG238" s="210" t="s">
        <v>288</v>
      </c>
      <c r="AH238" s="210">
        <v>0</v>
      </c>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ht="33.75" outlineLevel="1" x14ac:dyDescent="0.2">
      <c r="A239" s="233">
        <v>50</v>
      </c>
      <c r="B239" s="234" t="s">
        <v>852</v>
      </c>
      <c r="C239" s="252" t="s">
        <v>853</v>
      </c>
      <c r="D239" s="235" t="s">
        <v>269</v>
      </c>
      <c r="E239" s="236">
        <v>5.2</v>
      </c>
      <c r="F239" s="237"/>
      <c r="G239" s="238">
        <f>ROUND(E239*F239,2)</f>
        <v>0</v>
      </c>
      <c r="H239" s="237"/>
      <c r="I239" s="238">
        <f>ROUND(E239*H239,2)</f>
        <v>0</v>
      </c>
      <c r="J239" s="237"/>
      <c r="K239" s="238">
        <f>ROUND(E239*J239,2)</f>
        <v>0</v>
      </c>
      <c r="L239" s="238">
        <v>21</v>
      </c>
      <c r="M239" s="238">
        <f>G239*(1+L239/100)</f>
        <v>0</v>
      </c>
      <c r="N239" s="236">
        <v>1.201E-2</v>
      </c>
      <c r="O239" s="236">
        <f>ROUND(E239*N239,2)</f>
        <v>0.06</v>
      </c>
      <c r="P239" s="236">
        <v>0</v>
      </c>
      <c r="Q239" s="236">
        <f>ROUND(E239*P239,2)</f>
        <v>0</v>
      </c>
      <c r="R239" s="238" t="s">
        <v>627</v>
      </c>
      <c r="S239" s="238" t="s">
        <v>271</v>
      </c>
      <c r="T239" s="239" t="s">
        <v>272</v>
      </c>
      <c r="U239" s="221">
        <v>0.95</v>
      </c>
      <c r="V239" s="221">
        <f>ROUND(E239*U239,2)</f>
        <v>4.9400000000000004</v>
      </c>
      <c r="W239" s="221"/>
      <c r="X239" s="221" t="s">
        <v>273</v>
      </c>
      <c r="Y239" s="221" t="s">
        <v>274</v>
      </c>
      <c r="Z239" s="210"/>
      <c r="AA239" s="210"/>
      <c r="AB239" s="210"/>
      <c r="AC239" s="210"/>
      <c r="AD239" s="210"/>
      <c r="AE239" s="210"/>
      <c r="AF239" s="210"/>
      <c r="AG239" s="210" t="s">
        <v>275</v>
      </c>
      <c r="AH239" s="210"/>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2" x14ac:dyDescent="0.2">
      <c r="A240" s="217"/>
      <c r="B240" s="218"/>
      <c r="C240" s="257" t="s">
        <v>849</v>
      </c>
      <c r="D240" s="250"/>
      <c r="E240" s="250"/>
      <c r="F240" s="250"/>
      <c r="G240" s="250"/>
      <c r="H240" s="221"/>
      <c r="I240" s="221"/>
      <c r="J240" s="221"/>
      <c r="K240" s="221"/>
      <c r="L240" s="221"/>
      <c r="M240" s="221"/>
      <c r="N240" s="220"/>
      <c r="O240" s="220"/>
      <c r="P240" s="220"/>
      <c r="Q240" s="220"/>
      <c r="R240" s="221"/>
      <c r="S240" s="221"/>
      <c r="T240" s="221"/>
      <c r="U240" s="221"/>
      <c r="V240" s="221"/>
      <c r="W240" s="221"/>
      <c r="X240" s="221"/>
      <c r="Y240" s="221"/>
      <c r="Z240" s="210"/>
      <c r="AA240" s="210"/>
      <c r="AB240" s="210"/>
      <c r="AC240" s="210"/>
      <c r="AD240" s="210"/>
      <c r="AE240" s="210"/>
      <c r="AF240" s="210"/>
      <c r="AG240" s="210" t="s">
        <v>286</v>
      </c>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2" x14ac:dyDescent="0.2">
      <c r="A241" s="217"/>
      <c r="B241" s="218"/>
      <c r="C241" s="256" t="s">
        <v>854</v>
      </c>
      <c r="D241" s="223"/>
      <c r="E241" s="224">
        <v>5.2</v>
      </c>
      <c r="F241" s="221"/>
      <c r="G241" s="221"/>
      <c r="H241" s="221"/>
      <c r="I241" s="221"/>
      <c r="J241" s="221"/>
      <c r="K241" s="221"/>
      <c r="L241" s="221"/>
      <c r="M241" s="221"/>
      <c r="N241" s="220"/>
      <c r="O241" s="220"/>
      <c r="P241" s="220"/>
      <c r="Q241" s="220"/>
      <c r="R241" s="221"/>
      <c r="S241" s="221"/>
      <c r="T241" s="221"/>
      <c r="U241" s="221"/>
      <c r="V241" s="221"/>
      <c r="W241" s="221"/>
      <c r="X241" s="221"/>
      <c r="Y241" s="221"/>
      <c r="Z241" s="210"/>
      <c r="AA241" s="210"/>
      <c r="AB241" s="210"/>
      <c r="AC241" s="210"/>
      <c r="AD241" s="210"/>
      <c r="AE241" s="210"/>
      <c r="AF241" s="210"/>
      <c r="AG241" s="210" t="s">
        <v>288</v>
      </c>
      <c r="AH241" s="210">
        <v>0</v>
      </c>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ht="33.75" outlineLevel="1" x14ac:dyDescent="0.2">
      <c r="A242" s="233">
        <v>51</v>
      </c>
      <c r="B242" s="234" t="s">
        <v>855</v>
      </c>
      <c r="C242" s="252" t="s">
        <v>856</v>
      </c>
      <c r="D242" s="235" t="s">
        <v>269</v>
      </c>
      <c r="E242" s="236">
        <v>34.14</v>
      </c>
      <c r="F242" s="237"/>
      <c r="G242" s="238">
        <f>ROUND(E242*F242,2)</f>
        <v>0</v>
      </c>
      <c r="H242" s="237"/>
      <c r="I242" s="238">
        <f>ROUND(E242*H242,2)</f>
        <v>0</v>
      </c>
      <c r="J242" s="237"/>
      <c r="K242" s="238">
        <f>ROUND(E242*J242,2)</f>
        <v>0</v>
      </c>
      <c r="L242" s="238">
        <v>21</v>
      </c>
      <c r="M242" s="238">
        <f>G242*(1+L242/100)</f>
        <v>0</v>
      </c>
      <c r="N242" s="236">
        <v>1.5910000000000001E-2</v>
      </c>
      <c r="O242" s="236">
        <f>ROUND(E242*N242,2)</f>
        <v>0.54</v>
      </c>
      <c r="P242" s="236">
        <v>0</v>
      </c>
      <c r="Q242" s="236">
        <f>ROUND(E242*P242,2)</f>
        <v>0</v>
      </c>
      <c r="R242" s="238" t="s">
        <v>627</v>
      </c>
      <c r="S242" s="238" t="s">
        <v>271</v>
      </c>
      <c r="T242" s="239" t="s">
        <v>272</v>
      </c>
      <c r="U242" s="221">
        <v>1</v>
      </c>
      <c r="V242" s="221">
        <f>ROUND(E242*U242,2)</f>
        <v>34.14</v>
      </c>
      <c r="W242" s="221"/>
      <c r="X242" s="221" t="s">
        <v>273</v>
      </c>
      <c r="Y242" s="221" t="s">
        <v>274</v>
      </c>
      <c r="Z242" s="210"/>
      <c r="AA242" s="210"/>
      <c r="AB242" s="210"/>
      <c r="AC242" s="210"/>
      <c r="AD242" s="210"/>
      <c r="AE242" s="210"/>
      <c r="AF242" s="210"/>
      <c r="AG242" s="210" t="s">
        <v>275</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2" x14ac:dyDescent="0.2">
      <c r="A243" s="217"/>
      <c r="B243" s="218"/>
      <c r="C243" s="257" t="s">
        <v>849</v>
      </c>
      <c r="D243" s="250"/>
      <c r="E243" s="250"/>
      <c r="F243" s="250"/>
      <c r="G243" s="250"/>
      <c r="H243" s="221"/>
      <c r="I243" s="221"/>
      <c r="J243" s="221"/>
      <c r="K243" s="221"/>
      <c r="L243" s="221"/>
      <c r="M243" s="221"/>
      <c r="N243" s="220"/>
      <c r="O243" s="220"/>
      <c r="P243" s="220"/>
      <c r="Q243" s="220"/>
      <c r="R243" s="221"/>
      <c r="S243" s="221"/>
      <c r="T243" s="221"/>
      <c r="U243" s="221"/>
      <c r="V243" s="221"/>
      <c r="W243" s="221"/>
      <c r="X243" s="221"/>
      <c r="Y243" s="221"/>
      <c r="Z243" s="210"/>
      <c r="AA243" s="210"/>
      <c r="AB243" s="210"/>
      <c r="AC243" s="210"/>
      <c r="AD243" s="210"/>
      <c r="AE243" s="210"/>
      <c r="AF243" s="210"/>
      <c r="AG243" s="210" t="s">
        <v>286</v>
      </c>
      <c r="AH243" s="210"/>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2" x14ac:dyDescent="0.2">
      <c r="A244" s="217"/>
      <c r="B244" s="218"/>
      <c r="C244" s="256" t="s">
        <v>857</v>
      </c>
      <c r="D244" s="223"/>
      <c r="E244" s="224">
        <v>34.14</v>
      </c>
      <c r="F244" s="221"/>
      <c r="G244" s="221"/>
      <c r="H244" s="221"/>
      <c r="I244" s="221"/>
      <c r="J244" s="221"/>
      <c r="K244" s="221"/>
      <c r="L244" s="221"/>
      <c r="M244" s="221"/>
      <c r="N244" s="220"/>
      <c r="O244" s="220"/>
      <c r="P244" s="220"/>
      <c r="Q244" s="220"/>
      <c r="R244" s="221"/>
      <c r="S244" s="221"/>
      <c r="T244" s="221"/>
      <c r="U244" s="221"/>
      <c r="V244" s="221"/>
      <c r="W244" s="221"/>
      <c r="X244" s="221"/>
      <c r="Y244" s="221"/>
      <c r="Z244" s="210"/>
      <c r="AA244" s="210"/>
      <c r="AB244" s="210"/>
      <c r="AC244" s="210"/>
      <c r="AD244" s="210"/>
      <c r="AE244" s="210"/>
      <c r="AF244" s="210"/>
      <c r="AG244" s="210" t="s">
        <v>288</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ht="22.5" outlineLevel="1" x14ac:dyDescent="0.2">
      <c r="A245" s="233">
        <v>52</v>
      </c>
      <c r="B245" s="234" t="s">
        <v>858</v>
      </c>
      <c r="C245" s="252" t="s">
        <v>859</v>
      </c>
      <c r="D245" s="235" t="s">
        <v>269</v>
      </c>
      <c r="E245" s="236">
        <v>5.2</v>
      </c>
      <c r="F245" s="237"/>
      <c r="G245" s="238">
        <f>ROUND(E245*F245,2)</f>
        <v>0</v>
      </c>
      <c r="H245" s="237"/>
      <c r="I245" s="238">
        <f>ROUND(E245*H245,2)</f>
        <v>0</v>
      </c>
      <c r="J245" s="237"/>
      <c r="K245" s="238">
        <f>ROUND(E245*J245,2)</f>
        <v>0</v>
      </c>
      <c r="L245" s="238">
        <v>21</v>
      </c>
      <c r="M245" s="238">
        <f>G245*(1+L245/100)</f>
        <v>0</v>
      </c>
      <c r="N245" s="236">
        <v>0</v>
      </c>
      <c r="O245" s="236">
        <f>ROUND(E245*N245,2)</f>
        <v>0</v>
      </c>
      <c r="P245" s="236">
        <v>0</v>
      </c>
      <c r="Q245" s="236">
        <f>ROUND(E245*P245,2)</f>
        <v>0</v>
      </c>
      <c r="R245" s="238" t="s">
        <v>627</v>
      </c>
      <c r="S245" s="238" t="s">
        <v>271</v>
      </c>
      <c r="T245" s="239" t="s">
        <v>272</v>
      </c>
      <c r="U245" s="221">
        <v>0.57999999999999996</v>
      </c>
      <c r="V245" s="221">
        <f>ROUND(E245*U245,2)</f>
        <v>3.02</v>
      </c>
      <c r="W245" s="221"/>
      <c r="X245" s="221" t="s">
        <v>273</v>
      </c>
      <c r="Y245" s="221" t="s">
        <v>274</v>
      </c>
      <c r="Z245" s="210"/>
      <c r="AA245" s="210"/>
      <c r="AB245" s="210"/>
      <c r="AC245" s="210"/>
      <c r="AD245" s="210"/>
      <c r="AE245" s="210"/>
      <c r="AF245" s="210"/>
      <c r="AG245" s="210" t="s">
        <v>275</v>
      </c>
      <c r="AH245" s="210"/>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2" x14ac:dyDescent="0.2">
      <c r="A246" s="217"/>
      <c r="B246" s="218"/>
      <c r="C246" s="256" t="s">
        <v>860</v>
      </c>
      <c r="D246" s="223"/>
      <c r="E246" s="224">
        <v>5.2</v>
      </c>
      <c r="F246" s="221"/>
      <c r="G246" s="221"/>
      <c r="H246" s="221"/>
      <c r="I246" s="221"/>
      <c r="J246" s="221"/>
      <c r="K246" s="221"/>
      <c r="L246" s="221"/>
      <c r="M246" s="221"/>
      <c r="N246" s="220"/>
      <c r="O246" s="220"/>
      <c r="P246" s="220"/>
      <c r="Q246" s="220"/>
      <c r="R246" s="221"/>
      <c r="S246" s="221"/>
      <c r="T246" s="221"/>
      <c r="U246" s="221"/>
      <c r="V246" s="221"/>
      <c r="W246" s="221"/>
      <c r="X246" s="221"/>
      <c r="Y246" s="221"/>
      <c r="Z246" s="210"/>
      <c r="AA246" s="210"/>
      <c r="AB246" s="210"/>
      <c r="AC246" s="210"/>
      <c r="AD246" s="210"/>
      <c r="AE246" s="210"/>
      <c r="AF246" s="210"/>
      <c r="AG246" s="210" t="s">
        <v>288</v>
      </c>
      <c r="AH246" s="210">
        <v>5</v>
      </c>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ht="22.5" outlineLevel="1" x14ac:dyDescent="0.2">
      <c r="A247" s="233">
        <v>53</v>
      </c>
      <c r="B247" s="234" t="s">
        <v>861</v>
      </c>
      <c r="C247" s="252" t="s">
        <v>862</v>
      </c>
      <c r="D247" s="235" t="s">
        <v>269</v>
      </c>
      <c r="E247" s="236">
        <v>36</v>
      </c>
      <c r="F247" s="237"/>
      <c r="G247" s="238">
        <f>ROUND(E247*F247,2)</f>
        <v>0</v>
      </c>
      <c r="H247" s="237"/>
      <c r="I247" s="238">
        <f>ROUND(E247*H247,2)</f>
        <v>0</v>
      </c>
      <c r="J247" s="237"/>
      <c r="K247" s="238">
        <f>ROUND(E247*J247,2)</f>
        <v>0</v>
      </c>
      <c r="L247" s="238">
        <v>21</v>
      </c>
      <c r="M247" s="238">
        <f>G247*(1+L247/100)</f>
        <v>0</v>
      </c>
      <c r="N247" s="236">
        <v>1.375E-2</v>
      </c>
      <c r="O247" s="236">
        <f>ROUND(E247*N247,2)</f>
        <v>0.5</v>
      </c>
      <c r="P247" s="236">
        <v>0</v>
      </c>
      <c r="Q247" s="236">
        <f>ROUND(E247*P247,2)</f>
        <v>0</v>
      </c>
      <c r="R247" s="238"/>
      <c r="S247" s="238" t="s">
        <v>544</v>
      </c>
      <c r="T247" s="239" t="s">
        <v>545</v>
      </c>
      <c r="U247" s="221">
        <v>0.95</v>
      </c>
      <c r="V247" s="221">
        <f>ROUND(E247*U247,2)</f>
        <v>34.200000000000003</v>
      </c>
      <c r="W247" s="221"/>
      <c r="X247" s="221" t="s">
        <v>273</v>
      </c>
      <c r="Y247" s="221" t="s">
        <v>274</v>
      </c>
      <c r="Z247" s="210"/>
      <c r="AA247" s="210"/>
      <c r="AB247" s="210"/>
      <c r="AC247" s="210"/>
      <c r="AD247" s="210"/>
      <c r="AE247" s="210"/>
      <c r="AF247" s="210"/>
      <c r="AG247" s="210" t="s">
        <v>275</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2" x14ac:dyDescent="0.2">
      <c r="A248" s="217"/>
      <c r="B248" s="218"/>
      <c r="C248" s="257" t="s">
        <v>849</v>
      </c>
      <c r="D248" s="250"/>
      <c r="E248" s="250"/>
      <c r="F248" s="250"/>
      <c r="G248" s="250"/>
      <c r="H248" s="221"/>
      <c r="I248" s="221"/>
      <c r="J248" s="221"/>
      <c r="K248" s="221"/>
      <c r="L248" s="221"/>
      <c r="M248" s="221"/>
      <c r="N248" s="220"/>
      <c r="O248" s="220"/>
      <c r="P248" s="220"/>
      <c r="Q248" s="220"/>
      <c r="R248" s="221"/>
      <c r="S248" s="221"/>
      <c r="T248" s="221"/>
      <c r="U248" s="221"/>
      <c r="V248" s="221"/>
      <c r="W248" s="221"/>
      <c r="X248" s="221"/>
      <c r="Y248" s="221"/>
      <c r="Z248" s="210"/>
      <c r="AA248" s="210"/>
      <c r="AB248" s="210"/>
      <c r="AC248" s="210"/>
      <c r="AD248" s="210"/>
      <c r="AE248" s="210"/>
      <c r="AF248" s="210"/>
      <c r="AG248" s="210" t="s">
        <v>286</v>
      </c>
      <c r="AH248" s="210"/>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2" x14ac:dyDescent="0.2">
      <c r="A249" s="217"/>
      <c r="B249" s="218"/>
      <c r="C249" s="256" t="s">
        <v>863</v>
      </c>
      <c r="D249" s="223"/>
      <c r="E249" s="224">
        <v>36</v>
      </c>
      <c r="F249" s="221"/>
      <c r="G249" s="221"/>
      <c r="H249" s="221"/>
      <c r="I249" s="221"/>
      <c r="J249" s="221"/>
      <c r="K249" s="221"/>
      <c r="L249" s="221"/>
      <c r="M249" s="221"/>
      <c r="N249" s="220"/>
      <c r="O249" s="220"/>
      <c r="P249" s="220"/>
      <c r="Q249" s="220"/>
      <c r="R249" s="221"/>
      <c r="S249" s="221"/>
      <c r="T249" s="221"/>
      <c r="U249" s="221"/>
      <c r="V249" s="221"/>
      <c r="W249" s="221"/>
      <c r="X249" s="221"/>
      <c r="Y249" s="221"/>
      <c r="Z249" s="210"/>
      <c r="AA249" s="210"/>
      <c r="AB249" s="210"/>
      <c r="AC249" s="210"/>
      <c r="AD249" s="210"/>
      <c r="AE249" s="210"/>
      <c r="AF249" s="210"/>
      <c r="AG249" s="210" t="s">
        <v>288</v>
      </c>
      <c r="AH249" s="210">
        <v>0</v>
      </c>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x14ac:dyDescent="0.2">
      <c r="A250" s="226" t="s">
        <v>265</v>
      </c>
      <c r="B250" s="227" t="s">
        <v>149</v>
      </c>
      <c r="C250" s="251" t="s">
        <v>150</v>
      </c>
      <c r="D250" s="228"/>
      <c r="E250" s="229"/>
      <c r="F250" s="230"/>
      <c r="G250" s="230">
        <f>SUMIF(AG251:AG258,"&lt;&gt;NOR",G251:G258)</f>
        <v>0</v>
      </c>
      <c r="H250" s="230"/>
      <c r="I250" s="230">
        <f>SUM(I251:I258)</f>
        <v>0</v>
      </c>
      <c r="J250" s="230"/>
      <c r="K250" s="230">
        <f>SUM(K251:K258)</f>
        <v>0</v>
      </c>
      <c r="L250" s="230"/>
      <c r="M250" s="230">
        <f>SUM(M251:M258)</f>
        <v>0</v>
      </c>
      <c r="N250" s="229"/>
      <c r="O250" s="229">
        <f>SUM(O251:O258)</f>
        <v>34.04</v>
      </c>
      <c r="P250" s="229"/>
      <c r="Q250" s="229">
        <f>SUM(Q251:Q258)</f>
        <v>0</v>
      </c>
      <c r="R250" s="230"/>
      <c r="S250" s="230"/>
      <c r="T250" s="231"/>
      <c r="U250" s="225"/>
      <c r="V250" s="225">
        <f>SUM(V251:V258)</f>
        <v>48.75</v>
      </c>
      <c r="W250" s="225"/>
      <c r="X250" s="225"/>
      <c r="Y250" s="225"/>
      <c r="AG250" t="s">
        <v>266</v>
      </c>
    </row>
    <row r="251" spans="1:60" ht="22.5" outlineLevel="1" x14ac:dyDescent="0.2">
      <c r="A251" s="241">
        <v>54</v>
      </c>
      <c r="B251" s="242" t="s">
        <v>864</v>
      </c>
      <c r="C251" s="254" t="s">
        <v>865</v>
      </c>
      <c r="D251" s="243" t="s">
        <v>269</v>
      </c>
      <c r="E251" s="244">
        <v>48</v>
      </c>
      <c r="F251" s="245"/>
      <c r="G251" s="246">
        <f>ROUND(E251*F251,2)</f>
        <v>0</v>
      </c>
      <c r="H251" s="245"/>
      <c r="I251" s="246">
        <f>ROUND(E251*H251,2)</f>
        <v>0</v>
      </c>
      <c r="J251" s="245"/>
      <c r="K251" s="246">
        <f>ROUND(E251*J251,2)</f>
        <v>0</v>
      </c>
      <c r="L251" s="246">
        <v>21</v>
      </c>
      <c r="M251" s="246">
        <f>G251*(1+L251/100)</f>
        <v>0</v>
      </c>
      <c r="N251" s="244">
        <v>0.46</v>
      </c>
      <c r="O251" s="244">
        <f>ROUND(E251*N251,2)</f>
        <v>22.08</v>
      </c>
      <c r="P251" s="244">
        <v>0</v>
      </c>
      <c r="Q251" s="244">
        <f>ROUND(E251*P251,2)</f>
        <v>0</v>
      </c>
      <c r="R251" s="246" t="s">
        <v>270</v>
      </c>
      <c r="S251" s="246" t="s">
        <v>271</v>
      </c>
      <c r="T251" s="247" t="s">
        <v>272</v>
      </c>
      <c r="U251" s="221">
        <v>2.9000000000000001E-2</v>
      </c>
      <c r="V251" s="221">
        <f>ROUND(E251*U251,2)</f>
        <v>1.39</v>
      </c>
      <c r="W251" s="221"/>
      <c r="X251" s="221" t="s">
        <v>273</v>
      </c>
      <c r="Y251" s="221" t="s">
        <v>274</v>
      </c>
      <c r="Z251" s="210"/>
      <c r="AA251" s="210"/>
      <c r="AB251" s="210"/>
      <c r="AC251" s="210"/>
      <c r="AD251" s="210"/>
      <c r="AE251" s="210"/>
      <c r="AF251" s="210"/>
      <c r="AG251" s="210" t="s">
        <v>275</v>
      </c>
      <c r="AH251" s="210"/>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1" x14ac:dyDescent="0.2">
      <c r="A252" s="233">
        <v>55</v>
      </c>
      <c r="B252" s="234" t="s">
        <v>866</v>
      </c>
      <c r="C252" s="252" t="s">
        <v>867</v>
      </c>
      <c r="D252" s="235" t="s">
        <v>269</v>
      </c>
      <c r="E252" s="236">
        <v>68.099999999999994</v>
      </c>
      <c r="F252" s="237"/>
      <c r="G252" s="238">
        <f>ROUND(E252*F252,2)</f>
        <v>0</v>
      </c>
      <c r="H252" s="237"/>
      <c r="I252" s="238">
        <f>ROUND(E252*H252,2)</f>
        <v>0</v>
      </c>
      <c r="J252" s="237"/>
      <c r="K252" s="238">
        <f>ROUND(E252*J252,2)</f>
        <v>0</v>
      </c>
      <c r="L252" s="238">
        <v>21</v>
      </c>
      <c r="M252" s="238">
        <f>G252*(1+L252/100)</f>
        <v>0</v>
      </c>
      <c r="N252" s="236">
        <v>7.3899999999999993E-2</v>
      </c>
      <c r="O252" s="236">
        <f>ROUND(E252*N252,2)</f>
        <v>5.03</v>
      </c>
      <c r="P252" s="236">
        <v>0</v>
      </c>
      <c r="Q252" s="236">
        <f>ROUND(E252*P252,2)</f>
        <v>0</v>
      </c>
      <c r="R252" s="238" t="s">
        <v>270</v>
      </c>
      <c r="S252" s="238" t="s">
        <v>271</v>
      </c>
      <c r="T252" s="239" t="s">
        <v>272</v>
      </c>
      <c r="U252" s="221">
        <v>0.45200000000000001</v>
      </c>
      <c r="V252" s="221">
        <f>ROUND(E252*U252,2)</f>
        <v>30.78</v>
      </c>
      <c r="W252" s="221"/>
      <c r="X252" s="221" t="s">
        <v>273</v>
      </c>
      <c r="Y252" s="221" t="s">
        <v>274</v>
      </c>
      <c r="Z252" s="210"/>
      <c r="AA252" s="210"/>
      <c r="AB252" s="210"/>
      <c r="AC252" s="210"/>
      <c r="AD252" s="210"/>
      <c r="AE252" s="210"/>
      <c r="AF252" s="210"/>
      <c r="AG252" s="210" t="s">
        <v>275</v>
      </c>
      <c r="AH252" s="210"/>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ht="22.5" outlineLevel="2" x14ac:dyDescent="0.2">
      <c r="A253" s="217"/>
      <c r="B253" s="218"/>
      <c r="C253" s="253" t="s">
        <v>868</v>
      </c>
      <c r="D253" s="240"/>
      <c r="E253" s="240"/>
      <c r="F253" s="240"/>
      <c r="G253" s="240"/>
      <c r="H253" s="221"/>
      <c r="I253" s="221"/>
      <c r="J253" s="221"/>
      <c r="K253" s="221"/>
      <c r="L253" s="221"/>
      <c r="M253" s="221"/>
      <c r="N253" s="220"/>
      <c r="O253" s="220"/>
      <c r="P253" s="220"/>
      <c r="Q253" s="220"/>
      <c r="R253" s="221"/>
      <c r="S253" s="221"/>
      <c r="T253" s="221"/>
      <c r="U253" s="221"/>
      <c r="V253" s="221"/>
      <c r="W253" s="221"/>
      <c r="X253" s="221"/>
      <c r="Y253" s="221"/>
      <c r="Z253" s="210"/>
      <c r="AA253" s="210"/>
      <c r="AB253" s="210"/>
      <c r="AC253" s="210"/>
      <c r="AD253" s="210"/>
      <c r="AE253" s="210"/>
      <c r="AF253" s="210"/>
      <c r="AG253" s="210" t="s">
        <v>277</v>
      </c>
      <c r="AH253" s="210"/>
      <c r="AI253" s="210"/>
      <c r="AJ253" s="210"/>
      <c r="AK253" s="210"/>
      <c r="AL253" s="210"/>
      <c r="AM253" s="210"/>
      <c r="AN253" s="210"/>
      <c r="AO253" s="210"/>
      <c r="AP253" s="210"/>
      <c r="AQ253" s="210"/>
      <c r="AR253" s="210"/>
      <c r="AS253" s="210"/>
      <c r="AT253" s="210"/>
      <c r="AU253" s="210"/>
      <c r="AV253" s="210"/>
      <c r="AW253" s="210"/>
      <c r="AX253" s="210"/>
      <c r="AY253" s="210"/>
      <c r="AZ253" s="210"/>
      <c r="BA253" s="248" t="str">
        <f>C253</f>
        <v>s provedením lože z kameniva drceného, s vyplněním spár, s dvojitým hutněním a se smetením přebytečného materiálu na krajnici. S dodáním hmot pro lože a výplň spár.</v>
      </c>
      <c r="BB253" s="210"/>
      <c r="BC253" s="210"/>
      <c r="BD253" s="210"/>
      <c r="BE253" s="210"/>
      <c r="BF253" s="210"/>
      <c r="BG253" s="210"/>
      <c r="BH253" s="210"/>
    </row>
    <row r="254" spans="1:60" outlineLevel="2" x14ac:dyDescent="0.2">
      <c r="A254" s="217"/>
      <c r="B254" s="218"/>
      <c r="C254" s="256" t="s">
        <v>869</v>
      </c>
      <c r="D254" s="223"/>
      <c r="E254" s="224">
        <v>48</v>
      </c>
      <c r="F254" s="221"/>
      <c r="G254" s="221"/>
      <c r="H254" s="221"/>
      <c r="I254" s="221"/>
      <c r="J254" s="221"/>
      <c r="K254" s="221"/>
      <c r="L254" s="221"/>
      <c r="M254" s="221"/>
      <c r="N254" s="220"/>
      <c r="O254" s="220"/>
      <c r="P254" s="220"/>
      <c r="Q254" s="220"/>
      <c r="R254" s="221"/>
      <c r="S254" s="221"/>
      <c r="T254" s="221"/>
      <c r="U254" s="221"/>
      <c r="V254" s="221"/>
      <c r="W254" s="221"/>
      <c r="X254" s="221"/>
      <c r="Y254" s="221"/>
      <c r="Z254" s="210"/>
      <c r="AA254" s="210"/>
      <c r="AB254" s="210"/>
      <c r="AC254" s="210"/>
      <c r="AD254" s="210"/>
      <c r="AE254" s="210"/>
      <c r="AF254" s="210"/>
      <c r="AG254" s="210" t="s">
        <v>288</v>
      </c>
      <c r="AH254" s="210">
        <v>0</v>
      </c>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3" x14ac:dyDescent="0.2">
      <c r="A255" s="217"/>
      <c r="B255" s="218"/>
      <c r="C255" s="256" t="s">
        <v>870</v>
      </c>
      <c r="D255" s="223"/>
      <c r="E255" s="224">
        <v>20.100000000000001</v>
      </c>
      <c r="F255" s="221"/>
      <c r="G255" s="221"/>
      <c r="H255" s="221"/>
      <c r="I255" s="221"/>
      <c r="J255" s="221"/>
      <c r="K255" s="221"/>
      <c r="L255" s="221"/>
      <c r="M255" s="221"/>
      <c r="N255" s="220"/>
      <c r="O255" s="220"/>
      <c r="P255" s="220"/>
      <c r="Q255" s="220"/>
      <c r="R255" s="221"/>
      <c r="S255" s="221"/>
      <c r="T255" s="221"/>
      <c r="U255" s="221"/>
      <c r="V255" s="221"/>
      <c r="W255" s="221"/>
      <c r="X255" s="221"/>
      <c r="Y255" s="221"/>
      <c r="Z255" s="210"/>
      <c r="AA255" s="210"/>
      <c r="AB255" s="210"/>
      <c r="AC255" s="210"/>
      <c r="AD255" s="210"/>
      <c r="AE255" s="210"/>
      <c r="AF255" s="210"/>
      <c r="AG255" s="210" t="s">
        <v>288</v>
      </c>
      <c r="AH255" s="210">
        <v>0</v>
      </c>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1" x14ac:dyDescent="0.2">
      <c r="A256" s="241">
        <v>56</v>
      </c>
      <c r="B256" s="242" t="s">
        <v>871</v>
      </c>
      <c r="C256" s="254" t="s">
        <v>872</v>
      </c>
      <c r="D256" s="243" t="s">
        <v>374</v>
      </c>
      <c r="E256" s="244">
        <v>40.44</v>
      </c>
      <c r="F256" s="245"/>
      <c r="G256" s="246">
        <f>ROUND(E256*F256,2)</f>
        <v>0</v>
      </c>
      <c r="H256" s="245"/>
      <c r="I256" s="246">
        <f>ROUND(E256*H256,2)</f>
        <v>0</v>
      </c>
      <c r="J256" s="245"/>
      <c r="K256" s="246">
        <f>ROUND(E256*J256,2)</f>
        <v>0</v>
      </c>
      <c r="L256" s="246">
        <v>21</v>
      </c>
      <c r="M256" s="246">
        <f>G256*(1+L256/100)</f>
        <v>0</v>
      </c>
      <c r="N256" s="244">
        <v>3.3E-4</v>
      </c>
      <c r="O256" s="244">
        <f>ROUND(E256*N256,2)</f>
        <v>0.01</v>
      </c>
      <c r="P256" s="244">
        <v>0</v>
      </c>
      <c r="Q256" s="244">
        <f>ROUND(E256*P256,2)</f>
        <v>0</v>
      </c>
      <c r="R256" s="246" t="s">
        <v>270</v>
      </c>
      <c r="S256" s="246" t="s">
        <v>271</v>
      </c>
      <c r="T256" s="247" t="s">
        <v>272</v>
      </c>
      <c r="U256" s="221">
        <v>0.41</v>
      </c>
      <c r="V256" s="221">
        <f>ROUND(E256*U256,2)</f>
        <v>16.579999999999998</v>
      </c>
      <c r="W256" s="221"/>
      <c r="X256" s="221" t="s">
        <v>273</v>
      </c>
      <c r="Y256" s="221" t="s">
        <v>274</v>
      </c>
      <c r="Z256" s="210"/>
      <c r="AA256" s="210"/>
      <c r="AB256" s="210"/>
      <c r="AC256" s="210"/>
      <c r="AD256" s="210"/>
      <c r="AE256" s="210"/>
      <c r="AF256" s="210"/>
      <c r="AG256" s="210" t="s">
        <v>275</v>
      </c>
      <c r="AH256" s="210"/>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ht="22.5" outlineLevel="1" x14ac:dyDescent="0.2">
      <c r="A257" s="233">
        <v>57</v>
      </c>
      <c r="B257" s="234" t="s">
        <v>873</v>
      </c>
      <c r="C257" s="252" t="s">
        <v>874</v>
      </c>
      <c r="D257" s="235" t="s">
        <v>269</v>
      </c>
      <c r="E257" s="236">
        <v>52.8</v>
      </c>
      <c r="F257" s="237"/>
      <c r="G257" s="238">
        <f>ROUND(E257*F257,2)</f>
        <v>0</v>
      </c>
      <c r="H257" s="237"/>
      <c r="I257" s="238">
        <f>ROUND(E257*H257,2)</f>
        <v>0</v>
      </c>
      <c r="J257" s="237"/>
      <c r="K257" s="238">
        <f>ROUND(E257*J257,2)</f>
        <v>0</v>
      </c>
      <c r="L257" s="238">
        <v>21</v>
      </c>
      <c r="M257" s="238">
        <f>G257*(1+L257/100)</f>
        <v>0</v>
      </c>
      <c r="N257" s="236">
        <v>0.13100000000000001</v>
      </c>
      <c r="O257" s="236">
        <f>ROUND(E257*N257,2)</f>
        <v>6.92</v>
      </c>
      <c r="P257" s="236">
        <v>0</v>
      </c>
      <c r="Q257" s="236">
        <f>ROUND(E257*P257,2)</f>
        <v>0</v>
      </c>
      <c r="R257" s="238" t="s">
        <v>875</v>
      </c>
      <c r="S257" s="238" t="s">
        <v>271</v>
      </c>
      <c r="T257" s="239" t="s">
        <v>272</v>
      </c>
      <c r="U257" s="221">
        <v>0</v>
      </c>
      <c r="V257" s="221">
        <f>ROUND(E257*U257,2)</f>
        <v>0</v>
      </c>
      <c r="W257" s="221"/>
      <c r="X257" s="221" t="s">
        <v>876</v>
      </c>
      <c r="Y257" s="221" t="s">
        <v>274</v>
      </c>
      <c r="Z257" s="210"/>
      <c r="AA257" s="210"/>
      <c r="AB257" s="210"/>
      <c r="AC257" s="210"/>
      <c r="AD257" s="210"/>
      <c r="AE257" s="210"/>
      <c r="AF257" s="210"/>
      <c r="AG257" s="210" t="s">
        <v>877</v>
      </c>
      <c r="AH257" s="210"/>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2" x14ac:dyDescent="0.2">
      <c r="A258" s="217"/>
      <c r="B258" s="218"/>
      <c r="C258" s="256" t="s">
        <v>878</v>
      </c>
      <c r="D258" s="223"/>
      <c r="E258" s="224">
        <v>52.8</v>
      </c>
      <c r="F258" s="221"/>
      <c r="G258" s="221"/>
      <c r="H258" s="221"/>
      <c r="I258" s="221"/>
      <c r="J258" s="221"/>
      <c r="K258" s="221"/>
      <c r="L258" s="221"/>
      <c r="M258" s="221"/>
      <c r="N258" s="220"/>
      <c r="O258" s="220"/>
      <c r="P258" s="220"/>
      <c r="Q258" s="220"/>
      <c r="R258" s="221"/>
      <c r="S258" s="221"/>
      <c r="T258" s="221"/>
      <c r="U258" s="221"/>
      <c r="V258" s="221"/>
      <c r="W258" s="221"/>
      <c r="X258" s="221"/>
      <c r="Y258" s="221"/>
      <c r="Z258" s="210"/>
      <c r="AA258" s="210"/>
      <c r="AB258" s="210"/>
      <c r="AC258" s="210"/>
      <c r="AD258" s="210"/>
      <c r="AE258" s="210"/>
      <c r="AF258" s="210"/>
      <c r="AG258" s="210" t="s">
        <v>288</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x14ac:dyDescent="0.2">
      <c r="A259" s="226" t="s">
        <v>265</v>
      </c>
      <c r="B259" s="227" t="s">
        <v>153</v>
      </c>
      <c r="C259" s="251" t="s">
        <v>154</v>
      </c>
      <c r="D259" s="228"/>
      <c r="E259" s="229"/>
      <c r="F259" s="230"/>
      <c r="G259" s="230">
        <f>SUMIF(AG260:AG277,"&lt;&gt;NOR",G260:G277)</f>
        <v>0</v>
      </c>
      <c r="H259" s="230"/>
      <c r="I259" s="230">
        <f>SUM(I260:I277)</f>
        <v>0</v>
      </c>
      <c r="J259" s="230"/>
      <c r="K259" s="230">
        <f>SUM(K260:K277)</f>
        <v>0</v>
      </c>
      <c r="L259" s="230"/>
      <c r="M259" s="230">
        <f>SUM(M260:M277)</f>
        <v>0</v>
      </c>
      <c r="N259" s="229"/>
      <c r="O259" s="229">
        <f>SUM(O260:O277)</f>
        <v>0.2</v>
      </c>
      <c r="P259" s="229"/>
      <c r="Q259" s="229">
        <f>SUM(Q260:Q277)</f>
        <v>0</v>
      </c>
      <c r="R259" s="230"/>
      <c r="S259" s="230"/>
      <c r="T259" s="231"/>
      <c r="U259" s="225"/>
      <c r="V259" s="225">
        <f>SUM(V260:V277)</f>
        <v>9.24</v>
      </c>
      <c r="W259" s="225"/>
      <c r="X259" s="225"/>
      <c r="Y259" s="225"/>
      <c r="AG259" t="s">
        <v>266</v>
      </c>
    </row>
    <row r="260" spans="1:60" ht="22.5" outlineLevel="1" x14ac:dyDescent="0.2">
      <c r="A260" s="233">
        <v>58</v>
      </c>
      <c r="B260" s="234" t="s">
        <v>879</v>
      </c>
      <c r="C260" s="252" t="s">
        <v>880</v>
      </c>
      <c r="D260" s="235" t="s">
        <v>269</v>
      </c>
      <c r="E260" s="236">
        <v>37.703000000000003</v>
      </c>
      <c r="F260" s="237"/>
      <c r="G260" s="238">
        <f>ROUND(E260*F260,2)</f>
        <v>0</v>
      </c>
      <c r="H260" s="237"/>
      <c r="I260" s="238">
        <f>ROUND(E260*H260,2)</f>
        <v>0</v>
      </c>
      <c r="J260" s="237"/>
      <c r="K260" s="238">
        <f>ROUND(E260*J260,2)</f>
        <v>0</v>
      </c>
      <c r="L260" s="238">
        <v>21</v>
      </c>
      <c r="M260" s="238">
        <f>G260*(1+L260/100)</f>
        <v>0</v>
      </c>
      <c r="N260" s="236">
        <v>5.4000000000000003E-3</v>
      </c>
      <c r="O260" s="236">
        <f>ROUND(E260*N260,2)</f>
        <v>0.2</v>
      </c>
      <c r="P260" s="236">
        <v>0</v>
      </c>
      <c r="Q260" s="236">
        <f>ROUND(E260*P260,2)</f>
        <v>0</v>
      </c>
      <c r="R260" s="238" t="s">
        <v>627</v>
      </c>
      <c r="S260" s="238" t="s">
        <v>271</v>
      </c>
      <c r="T260" s="239" t="s">
        <v>272</v>
      </c>
      <c r="U260" s="221">
        <v>0.245</v>
      </c>
      <c r="V260" s="221">
        <f>ROUND(E260*U260,2)</f>
        <v>9.24</v>
      </c>
      <c r="W260" s="221"/>
      <c r="X260" s="221" t="s">
        <v>273</v>
      </c>
      <c r="Y260" s="221" t="s">
        <v>274</v>
      </c>
      <c r="Z260" s="210"/>
      <c r="AA260" s="210"/>
      <c r="AB260" s="210"/>
      <c r="AC260" s="210"/>
      <c r="AD260" s="210"/>
      <c r="AE260" s="210"/>
      <c r="AF260" s="210"/>
      <c r="AG260" s="210" t="s">
        <v>275</v>
      </c>
      <c r="AH260" s="210"/>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2" x14ac:dyDescent="0.2">
      <c r="A261" s="217"/>
      <c r="B261" s="218"/>
      <c r="C261" s="253" t="s">
        <v>881</v>
      </c>
      <c r="D261" s="240"/>
      <c r="E261" s="240"/>
      <c r="F261" s="240"/>
      <c r="G261" s="240"/>
      <c r="H261" s="221"/>
      <c r="I261" s="221"/>
      <c r="J261" s="221"/>
      <c r="K261" s="221"/>
      <c r="L261" s="221"/>
      <c r="M261" s="221"/>
      <c r="N261" s="220"/>
      <c r="O261" s="220"/>
      <c r="P261" s="220"/>
      <c r="Q261" s="220"/>
      <c r="R261" s="221"/>
      <c r="S261" s="221"/>
      <c r="T261" s="221"/>
      <c r="U261" s="221"/>
      <c r="V261" s="221"/>
      <c r="W261" s="221"/>
      <c r="X261" s="221"/>
      <c r="Y261" s="221"/>
      <c r="Z261" s="210"/>
      <c r="AA261" s="210"/>
      <c r="AB261" s="210"/>
      <c r="AC261" s="210"/>
      <c r="AD261" s="210"/>
      <c r="AE261" s="210"/>
      <c r="AF261" s="210"/>
      <c r="AG261" s="210" t="s">
        <v>277</v>
      </c>
      <c r="AH261" s="210"/>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2" x14ac:dyDescent="0.2">
      <c r="A262" s="217"/>
      <c r="B262" s="218"/>
      <c r="C262" s="256" t="s">
        <v>882</v>
      </c>
      <c r="D262" s="223"/>
      <c r="E262" s="224"/>
      <c r="F262" s="221"/>
      <c r="G262" s="221"/>
      <c r="H262" s="221"/>
      <c r="I262" s="221"/>
      <c r="J262" s="221"/>
      <c r="K262" s="221"/>
      <c r="L262" s="221"/>
      <c r="M262" s="221"/>
      <c r="N262" s="220"/>
      <c r="O262" s="220"/>
      <c r="P262" s="220"/>
      <c r="Q262" s="220"/>
      <c r="R262" s="221"/>
      <c r="S262" s="221"/>
      <c r="T262" s="221"/>
      <c r="U262" s="221"/>
      <c r="V262" s="221"/>
      <c r="W262" s="221"/>
      <c r="X262" s="221"/>
      <c r="Y262" s="221"/>
      <c r="Z262" s="210"/>
      <c r="AA262" s="210"/>
      <c r="AB262" s="210"/>
      <c r="AC262" s="210"/>
      <c r="AD262" s="210"/>
      <c r="AE262" s="210"/>
      <c r="AF262" s="210"/>
      <c r="AG262" s="210" t="s">
        <v>288</v>
      </c>
      <c r="AH262" s="210">
        <v>0</v>
      </c>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3" x14ac:dyDescent="0.2">
      <c r="A263" s="217"/>
      <c r="B263" s="218"/>
      <c r="C263" s="256" t="s">
        <v>883</v>
      </c>
      <c r="D263" s="223"/>
      <c r="E263" s="224">
        <v>10.032</v>
      </c>
      <c r="F263" s="221"/>
      <c r="G263" s="221"/>
      <c r="H263" s="221"/>
      <c r="I263" s="221"/>
      <c r="J263" s="221"/>
      <c r="K263" s="221"/>
      <c r="L263" s="221"/>
      <c r="M263" s="221"/>
      <c r="N263" s="220"/>
      <c r="O263" s="220"/>
      <c r="P263" s="220"/>
      <c r="Q263" s="220"/>
      <c r="R263" s="221"/>
      <c r="S263" s="221"/>
      <c r="T263" s="221"/>
      <c r="U263" s="221"/>
      <c r="V263" s="221"/>
      <c r="W263" s="221"/>
      <c r="X263" s="221"/>
      <c r="Y263" s="221"/>
      <c r="Z263" s="210"/>
      <c r="AA263" s="210"/>
      <c r="AB263" s="210"/>
      <c r="AC263" s="210"/>
      <c r="AD263" s="210"/>
      <c r="AE263" s="210"/>
      <c r="AF263" s="210"/>
      <c r="AG263" s="210" t="s">
        <v>288</v>
      </c>
      <c r="AH263" s="210">
        <v>0</v>
      </c>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outlineLevel="3" x14ac:dyDescent="0.2">
      <c r="A264" s="217"/>
      <c r="B264" s="218"/>
      <c r="C264" s="256" t="s">
        <v>884</v>
      </c>
      <c r="D264" s="223"/>
      <c r="E264" s="224">
        <v>-0.2</v>
      </c>
      <c r="F264" s="221"/>
      <c r="G264" s="221"/>
      <c r="H264" s="221"/>
      <c r="I264" s="221"/>
      <c r="J264" s="221"/>
      <c r="K264" s="221"/>
      <c r="L264" s="221"/>
      <c r="M264" s="221"/>
      <c r="N264" s="220"/>
      <c r="O264" s="220"/>
      <c r="P264" s="220"/>
      <c r="Q264" s="220"/>
      <c r="R264" s="221"/>
      <c r="S264" s="221"/>
      <c r="T264" s="221"/>
      <c r="U264" s="221"/>
      <c r="V264" s="221"/>
      <c r="W264" s="221"/>
      <c r="X264" s="221"/>
      <c r="Y264" s="221"/>
      <c r="Z264" s="210"/>
      <c r="AA264" s="210"/>
      <c r="AB264" s="210"/>
      <c r="AC264" s="210"/>
      <c r="AD264" s="210"/>
      <c r="AE264" s="210"/>
      <c r="AF264" s="210"/>
      <c r="AG264" s="210" t="s">
        <v>288</v>
      </c>
      <c r="AH264" s="210">
        <v>0</v>
      </c>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row>
    <row r="265" spans="1:60" outlineLevel="3" x14ac:dyDescent="0.2">
      <c r="A265" s="217"/>
      <c r="B265" s="218"/>
      <c r="C265" s="256" t="s">
        <v>885</v>
      </c>
      <c r="D265" s="223"/>
      <c r="E265" s="224">
        <v>3.43</v>
      </c>
      <c r="F265" s="221"/>
      <c r="G265" s="221"/>
      <c r="H265" s="221"/>
      <c r="I265" s="221"/>
      <c r="J265" s="221"/>
      <c r="K265" s="221"/>
      <c r="L265" s="221"/>
      <c r="M265" s="221"/>
      <c r="N265" s="220"/>
      <c r="O265" s="220"/>
      <c r="P265" s="220"/>
      <c r="Q265" s="220"/>
      <c r="R265" s="221"/>
      <c r="S265" s="221"/>
      <c r="T265" s="221"/>
      <c r="U265" s="221"/>
      <c r="V265" s="221"/>
      <c r="W265" s="221"/>
      <c r="X265" s="221"/>
      <c r="Y265" s="221"/>
      <c r="Z265" s="210"/>
      <c r="AA265" s="210"/>
      <c r="AB265" s="210"/>
      <c r="AC265" s="210"/>
      <c r="AD265" s="210"/>
      <c r="AE265" s="210"/>
      <c r="AF265" s="210"/>
      <c r="AG265" s="210" t="s">
        <v>288</v>
      </c>
      <c r="AH265" s="210">
        <v>0</v>
      </c>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outlineLevel="3" x14ac:dyDescent="0.2">
      <c r="A266" s="217"/>
      <c r="B266" s="218"/>
      <c r="C266" s="256" t="s">
        <v>886</v>
      </c>
      <c r="D266" s="223"/>
      <c r="E266" s="224">
        <v>3.43</v>
      </c>
      <c r="F266" s="221"/>
      <c r="G266" s="221"/>
      <c r="H266" s="221"/>
      <c r="I266" s="221"/>
      <c r="J266" s="221"/>
      <c r="K266" s="221"/>
      <c r="L266" s="221"/>
      <c r="M266" s="221"/>
      <c r="N266" s="220"/>
      <c r="O266" s="220"/>
      <c r="P266" s="220"/>
      <c r="Q266" s="220"/>
      <c r="R266" s="221"/>
      <c r="S266" s="221"/>
      <c r="T266" s="221"/>
      <c r="U266" s="221"/>
      <c r="V266" s="221"/>
      <c r="W266" s="221"/>
      <c r="X266" s="221"/>
      <c r="Y266" s="221"/>
      <c r="Z266" s="210"/>
      <c r="AA266" s="210"/>
      <c r="AB266" s="210"/>
      <c r="AC266" s="210"/>
      <c r="AD266" s="210"/>
      <c r="AE266" s="210"/>
      <c r="AF266" s="210"/>
      <c r="AG266" s="210" t="s">
        <v>288</v>
      </c>
      <c r="AH266" s="210">
        <v>0</v>
      </c>
      <c r="AI266" s="210"/>
      <c r="AJ266" s="210"/>
      <c r="AK266" s="210"/>
      <c r="AL266" s="210"/>
      <c r="AM266" s="210"/>
      <c r="AN266" s="210"/>
      <c r="AO266" s="210"/>
      <c r="AP266" s="210"/>
      <c r="AQ266" s="210"/>
      <c r="AR266" s="210"/>
      <c r="AS266" s="210"/>
      <c r="AT266" s="210"/>
      <c r="AU266" s="210"/>
      <c r="AV266" s="210"/>
      <c r="AW266" s="210"/>
      <c r="AX266" s="210"/>
      <c r="AY266" s="210"/>
      <c r="AZ266" s="210"/>
      <c r="BA266" s="210"/>
      <c r="BB266" s="210"/>
      <c r="BC266" s="210"/>
      <c r="BD266" s="210"/>
      <c r="BE266" s="210"/>
      <c r="BF266" s="210"/>
      <c r="BG266" s="210"/>
      <c r="BH266" s="210"/>
    </row>
    <row r="267" spans="1:60" outlineLevel="3" x14ac:dyDescent="0.2">
      <c r="A267" s="217"/>
      <c r="B267" s="218"/>
      <c r="C267" s="256" t="s">
        <v>887</v>
      </c>
      <c r="D267" s="223"/>
      <c r="E267" s="224">
        <v>5.1239999999999997</v>
      </c>
      <c r="F267" s="221"/>
      <c r="G267" s="221"/>
      <c r="H267" s="221"/>
      <c r="I267" s="221"/>
      <c r="J267" s="221"/>
      <c r="K267" s="221"/>
      <c r="L267" s="221"/>
      <c r="M267" s="221"/>
      <c r="N267" s="220"/>
      <c r="O267" s="220"/>
      <c r="P267" s="220"/>
      <c r="Q267" s="220"/>
      <c r="R267" s="221"/>
      <c r="S267" s="221"/>
      <c r="T267" s="221"/>
      <c r="U267" s="221"/>
      <c r="V267" s="221"/>
      <c r="W267" s="221"/>
      <c r="X267" s="221"/>
      <c r="Y267" s="221"/>
      <c r="Z267" s="210"/>
      <c r="AA267" s="210"/>
      <c r="AB267" s="210"/>
      <c r="AC267" s="210"/>
      <c r="AD267" s="210"/>
      <c r="AE267" s="210"/>
      <c r="AF267" s="210"/>
      <c r="AG267" s="210" t="s">
        <v>288</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3" x14ac:dyDescent="0.2">
      <c r="A268" s="217"/>
      <c r="B268" s="218"/>
      <c r="C268" s="256" t="s">
        <v>888</v>
      </c>
      <c r="D268" s="223"/>
      <c r="E268" s="224">
        <v>-0.35199999999999998</v>
      </c>
      <c r="F268" s="221"/>
      <c r="G268" s="221"/>
      <c r="H268" s="221"/>
      <c r="I268" s="221"/>
      <c r="J268" s="221"/>
      <c r="K268" s="221"/>
      <c r="L268" s="221"/>
      <c r="M268" s="221"/>
      <c r="N268" s="220"/>
      <c r="O268" s="220"/>
      <c r="P268" s="220"/>
      <c r="Q268" s="220"/>
      <c r="R268" s="221"/>
      <c r="S268" s="221"/>
      <c r="T268" s="221"/>
      <c r="U268" s="221"/>
      <c r="V268" s="221"/>
      <c r="W268" s="221"/>
      <c r="X268" s="221"/>
      <c r="Y268" s="221"/>
      <c r="Z268" s="210"/>
      <c r="AA268" s="210"/>
      <c r="AB268" s="210"/>
      <c r="AC268" s="210"/>
      <c r="AD268" s="210"/>
      <c r="AE268" s="210"/>
      <c r="AF268" s="210"/>
      <c r="AG268" s="210" t="s">
        <v>288</v>
      </c>
      <c r="AH268" s="210">
        <v>0</v>
      </c>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outlineLevel="3" x14ac:dyDescent="0.2">
      <c r="A269" s="217"/>
      <c r="B269" s="218"/>
      <c r="C269" s="256" t="s">
        <v>889</v>
      </c>
      <c r="D269" s="223"/>
      <c r="E269" s="224">
        <v>-0.19800000000000001</v>
      </c>
      <c r="F269" s="221"/>
      <c r="G269" s="221"/>
      <c r="H269" s="221"/>
      <c r="I269" s="221"/>
      <c r="J269" s="221"/>
      <c r="K269" s="221"/>
      <c r="L269" s="221"/>
      <c r="M269" s="221"/>
      <c r="N269" s="220"/>
      <c r="O269" s="220"/>
      <c r="P269" s="220"/>
      <c r="Q269" s="220"/>
      <c r="R269" s="221"/>
      <c r="S269" s="221"/>
      <c r="T269" s="221"/>
      <c r="U269" s="221"/>
      <c r="V269" s="221"/>
      <c r="W269" s="221"/>
      <c r="X269" s="221"/>
      <c r="Y269" s="221"/>
      <c r="Z269" s="210"/>
      <c r="AA269" s="210"/>
      <c r="AB269" s="210"/>
      <c r="AC269" s="210"/>
      <c r="AD269" s="210"/>
      <c r="AE269" s="210"/>
      <c r="AF269" s="210"/>
      <c r="AG269" s="210" t="s">
        <v>288</v>
      </c>
      <c r="AH269" s="210">
        <v>0</v>
      </c>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outlineLevel="3" x14ac:dyDescent="0.2">
      <c r="A270" s="217"/>
      <c r="B270" s="218"/>
      <c r="C270" s="256" t="s">
        <v>890</v>
      </c>
      <c r="D270" s="223"/>
      <c r="E270" s="224">
        <v>4.8159999999999998</v>
      </c>
      <c r="F270" s="221"/>
      <c r="G270" s="221"/>
      <c r="H270" s="221"/>
      <c r="I270" s="221"/>
      <c r="J270" s="221"/>
      <c r="K270" s="221"/>
      <c r="L270" s="221"/>
      <c r="M270" s="221"/>
      <c r="N270" s="220"/>
      <c r="O270" s="220"/>
      <c r="P270" s="220"/>
      <c r="Q270" s="220"/>
      <c r="R270" s="221"/>
      <c r="S270" s="221"/>
      <c r="T270" s="221"/>
      <c r="U270" s="221"/>
      <c r="V270" s="221"/>
      <c r="W270" s="221"/>
      <c r="X270" s="221"/>
      <c r="Y270" s="221"/>
      <c r="Z270" s="210"/>
      <c r="AA270" s="210"/>
      <c r="AB270" s="210"/>
      <c r="AC270" s="210"/>
      <c r="AD270" s="210"/>
      <c r="AE270" s="210"/>
      <c r="AF270" s="210"/>
      <c r="AG270" s="210" t="s">
        <v>288</v>
      </c>
      <c r="AH270" s="210">
        <v>0</v>
      </c>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3" x14ac:dyDescent="0.2">
      <c r="A271" s="217"/>
      <c r="B271" s="218"/>
      <c r="C271" s="256" t="s">
        <v>889</v>
      </c>
      <c r="D271" s="223"/>
      <c r="E271" s="224">
        <v>-0.19800000000000001</v>
      </c>
      <c r="F271" s="221"/>
      <c r="G271" s="221"/>
      <c r="H271" s="221"/>
      <c r="I271" s="221"/>
      <c r="J271" s="221"/>
      <c r="K271" s="221"/>
      <c r="L271" s="221"/>
      <c r="M271" s="221"/>
      <c r="N271" s="220"/>
      <c r="O271" s="220"/>
      <c r="P271" s="220"/>
      <c r="Q271" s="220"/>
      <c r="R271" s="221"/>
      <c r="S271" s="221"/>
      <c r="T271" s="221"/>
      <c r="U271" s="221"/>
      <c r="V271" s="221"/>
      <c r="W271" s="221"/>
      <c r="X271" s="221"/>
      <c r="Y271" s="221"/>
      <c r="Z271" s="210"/>
      <c r="AA271" s="210"/>
      <c r="AB271" s="210"/>
      <c r="AC271" s="210"/>
      <c r="AD271" s="210"/>
      <c r="AE271" s="210"/>
      <c r="AF271" s="210"/>
      <c r="AG271" s="210" t="s">
        <v>288</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6" t="s">
        <v>891</v>
      </c>
      <c r="D272" s="223"/>
      <c r="E272" s="224">
        <v>6.8460000000000001</v>
      </c>
      <c r="F272" s="221"/>
      <c r="G272" s="221"/>
      <c r="H272" s="221"/>
      <c r="I272" s="221"/>
      <c r="J272" s="221"/>
      <c r="K272" s="221"/>
      <c r="L272" s="221"/>
      <c r="M272" s="221"/>
      <c r="N272" s="220"/>
      <c r="O272" s="220"/>
      <c r="P272" s="220"/>
      <c r="Q272" s="220"/>
      <c r="R272" s="221"/>
      <c r="S272" s="221"/>
      <c r="T272" s="221"/>
      <c r="U272" s="221"/>
      <c r="V272" s="221"/>
      <c r="W272" s="221"/>
      <c r="X272" s="221"/>
      <c r="Y272" s="221"/>
      <c r="Z272" s="210"/>
      <c r="AA272" s="210"/>
      <c r="AB272" s="210"/>
      <c r="AC272" s="210"/>
      <c r="AD272" s="210"/>
      <c r="AE272" s="210"/>
      <c r="AF272" s="210"/>
      <c r="AG272" s="210" t="s">
        <v>288</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6" t="s">
        <v>892</v>
      </c>
      <c r="D273" s="223"/>
      <c r="E273" s="224">
        <v>1.155</v>
      </c>
      <c r="F273" s="221"/>
      <c r="G273" s="221"/>
      <c r="H273" s="221"/>
      <c r="I273" s="221"/>
      <c r="J273" s="221"/>
      <c r="K273" s="221"/>
      <c r="L273" s="221"/>
      <c r="M273" s="221"/>
      <c r="N273" s="220"/>
      <c r="O273" s="220"/>
      <c r="P273" s="220"/>
      <c r="Q273" s="220"/>
      <c r="R273" s="221"/>
      <c r="S273" s="221"/>
      <c r="T273" s="221"/>
      <c r="U273" s="221"/>
      <c r="V273" s="221"/>
      <c r="W273" s="221"/>
      <c r="X273" s="221"/>
      <c r="Y273" s="221"/>
      <c r="Z273" s="210"/>
      <c r="AA273" s="210"/>
      <c r="AB273" s="210"/>
      <c r="AC273" s="210"/>
      <c r="AD273" s="210"/>
      <c r="AE273" s="210"/>
      <c r="AF273" s="210"/>
      <c r="AG273" s="210" t="s">
        <v>288</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outlineLevel="3" x14ac:dyDescent="0.2">
      <c r="A274" s="217"/>
      <c r="B274" s="218"/>
      <c r="C274" s="256" t="s">
        <v>889</v>
      </c>
      <c r="D274" s="223"/>
      <c r="E274" s="224">
        <v>-0.19800000000000001</v>
      </c>
      <c r="F274" s="221"/>
      <c r="G274" s="221"/>
      <c r="H274" s="221"/>
      <c r="I274" s="221"/>
      <c r="J274" s="221"/>
      <c r="K274" s="221"/>
      <c r="L274" s="221"/>
      <c r="M274" s="221"/>
      <c r="N274" s="220"/>
      <c r="O274" s="220"/>
      <c r="P274" s="220"/>
      <c r="Q274" s="220"/>
      <c r="R274" s="221"/>
      <c r="S274" s="221"/>
      <c r="T274" s="221"/>
      <c r="U274" s="221"/>
      <c r="V274" s="221"/>
      <c r="W274" s="221"/>
      <c r="X274" s="221"/>
      <c r="Y274" s="221"/>
      <c r="Z274" s="210"/>
      <c r="AA274" s="210"/>
      <c r="AB274" s="210"/>
      <c r="AC274" s="210"/>
      <c r="AD274" s="210"/>
      <c r="AE274" s="210"/>
      <c r="AF274" s="210"/>
      <c r="AG274" s="210" t="s">
        <v>288</v>
      </c>
      <c r="AH274" s="210">
        <v>0</v>
      </c>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3" x14ac:dyDescent="0.2">
      <c r="A275" s="217"/>
      <c r="B275" s="218"/>
      <c r="C275" s="256" t="s">
        <v>893</v>
      </c>
      <c r="D275" s="223"/>
      <c r="E275" s="224">
        <v>-0.17599999999999999</v>
      </c>
      <c r="F275" s="221"/>
      <c r="G275" s="221"/>
      <c r="H275" s="221"/>
      <c r="I275" s="221"/>
      <c r="J275" s="221"/>
      <c r="K275" s="221"/>
      <c r="L275" s="221"/>
      <c r="M275" s="221"/>
      <c r="N275" s="220"/>
      <c r="O275" s="220"/>
      <c r="P275" s="220"/>
      <c r="Q275" s="220"/>
      <c r="R275" s="221"/>
      <c r="S275" s="221"/>
      <c r="T275" s="221"/>
      <c r="U275" s="221"/>
      <c r="V275" s="221"/>
      <c r="W275" s="221"/>
      <c r="X275" s="221"/>
      <c r="Y275" s="221"/>
      <c r="Z275" s="210"/>
      <c r="AA275" s="210"/>
      <c r="AB275" s="210"/>
      <c r="AC275" s="210"/>
      <c r="AD275" s="210"/>
      <c r="AE275" s="210"/>
      <c r="AF275" s="210"/>
      <c r="AG275" s="210" t="s">
        <v>288</v>
      </c>
      <c r="AH275" s="210">
        <v>0</v>
      </c>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3" x14ac:dyDescent="0.2">
      <c r="A276" s="217"/>
      <c r="B276" s="218"/>
      <c r="C276" s="256" t="s">
        <v>894</v>
      </c>
      <c r="D276" s="223"/>
      <c r="E276" s="224">
        <v>4.3680000000000003</v>
      </c>
      <c r="F276" s="221"/>
      <c r="G276" s="221"/>
      <c r="H276" s="221"/>
      <c r="I276" s="221"/>
      <c r="J276" s="221"/>
      <c r="K276" s="221"/>
      <c r="L276" s="221"/>
      <c r="M276" s="221"/>
      <c r="N276" s="220"/>
      <c r="O276" s="220"/>
      <c r="P276" s="220"/>
      <c r="Q276" s="220"/>
      <c r="R276" s="221"/>
      <c r="S276" s="221"/>
      <c r="T276" s="221"/>
      <c r="U276" s="221"/>
      <c r="V276" s="221"/>
      <c r="W276" s="221"/>
      <c r="X276" s="221"/>
      <c r="Y276" s="221"/>
      <c r="Z276" s="210"/>
      <c r="AA276" s="210"/>
      <c r="AB276" s="210"/>
      <c r="AC276" s="210"/>
      <c r="AD276" s="210"/>
      <c r="AE276" s="210"/>
      <c r="AF276" s="210"/>
      <c r="AG276" s="210" t="s">
        <v>288</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6" t="s">
        <v>893</v>
      </c>
      <c r="D277" s="223"/>
      <c r="E277" s="224">
        <v>-0.17599999999999999</v>
      </c>
      <c r="F277" s="221"/>
      <c r="G277" s="221"/>
      <c r="H277" s="221"/>
      <c r="I277" s="221"/>
      <c r="J277" s="221"/>
      <c r="K277" s="221"/>
      <c r="L277" s="221"/>
      <c r="M277" s="221"/>
      <c r="N277" s="220"/>
      <c r="O277" s="220"/>
      <c r="P277" s="220"/>
      <c r="Q277" s="220"/>
      <c r="R277" s="221"/>
      <c r="S277" s="221"/>
      <c r="T277" s="221"/>
      <c r="U277" s="221"/>
      <c r="V277" s="221"/>
      <c r="W277" s="221"/>
      <c r="X277" s="221"/>
      <c r="Y277" s="221"/>
      <c r="Z277" s="210"/>
      <c r="AA277" s="210"/>
      <c r="AB277" s="210"/>
      <c r="AC277" s="210"/>
      <c r="AD277" s="210"/>
      <c r="AE277" s="210"/>
      <c r="AF277" s="210"/>
      <c r="AG277" s="210" t="s">
        <v>288</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x14ac:dyDescent="0.2">
      <c r="A278" s="226" t="s">
        <v>265</v>
      </c>
      <c r="B278" s="227" t="s">
        <v>156</v>
      </c>
      <c r="C278" s="251" t="s">
        <v>157</v>
      </c>
      <c r="D278" s="228"/>
      <c r="E278" s="229"/>
      <c r="F278" s="230"/>
      <c r="G278" s="230">
        <f>SUMIF(AG279:AG359,"&lt;&gt;NOR",G279:G359)</f>
        <v>0</v>
      </c>
      <c r="H278" s="230"/>
      <c r="I278" s="230">
        <f>SUM(I279:I359)</f>
        <v>0</v>
      </c>
      <c r="J278" s="230"/>
      <c r="K278" s="230">
        <f>SUM(K279:K359)</f>
        <v>0</v>
      </c>
      <c r="L278" s="230"/>
      <c r="M278" s="230">
        <f>SUM(M279:M359)</f>
        <v>0</v>
      </c>
      <c r="N278" s="229"/>
      <c r="O278" s="229">
        <f>SUM(O279:O359)</f>
        <v>23.16</v>
      </c>
      <c r="P278" s="229"/>
      <c r="Q278" s="229">
        <f>SUM(Q279:Q359)</f>
        <v>0</v>
      </c>
      <c r="R278" s="230"/>
      <c r="S278" s="230"/>
      <c r="T278" s="231"/>
      <c r="U278" s="225"/>
      <c r="V278" s="225">
        <f>SUM(V279:V359)</f>
        <v>409.43</v>
      </c>
      <c r="W278" s="225"/>
      <c r="X278" s="225"/>
      <c r="Y278" s="225"/>
      <c r="AG278" t="s">
        <v>266</v>
      </c>
    </row>
    <row r="279" spans="1:60" outlineLevel="1" x14ac:dyDescent="0.2">
      <c r="A279" s="233">
        <v>59</v>
      </c>
      <c r="B279" s="234" t="s">
        <v>895</v>
      </c>
      <c r="C279" s="252" t="s">
        <v>896</v>
      </c>
      <c r="D279" s="235" t="s">
        <v>269</v>
      </c>
      <c r="E279" s="236">
        <v>27.985199999999999</v>
      </c>
      <c r="F279" s="237"/>
      <c r="G279" s="238">
        <f>ROUND(E279*F279,2)</f>
        <v>0</v>
      </c>
      <c r="H279" s="237"/>
      <c r="I279" s="238">
        <f>ROUND(E279*H279,2)</f>
        <v>0</v>
      </c>
      <c r="J279" s="237"/>
      <c r="K279" s="238">
        <f>ROUND(E279*J279,2)</f>
        <v>0</v>
      </c>
      <c r="L279" s="238">
        <v>21</v>
      </c>
      <c r="M279" s="238">
        <f>G279*(1+L279/100)</f>
        <v>0</v>
      </c>
      <c r="N279" s="236">
        <v>4.0000000000000003E-5</v>
      </c>
      <c r="O279" s="236">
        <f>ROUND(E279*N279,2)</f>
        <v>0</v>
      </c>
      <c r="P279" s="236">
        <v>0</v>
      </c>
      <c r="Q279" s="236">
        <f>ROUND(E279*P279,2)</f>
        <v>0</v>
      </c>
      <c r="R279" s="238" t="s">
        <v>627</v>
      </c>
      <c r="S279" s="238" t="s">
        <v>271</v>
      </c>
      <c r="T279" s="239" t="s">
        <v>272</v>
      </c>
      <c r="U279" s="221">
        <v>7.8E-2</v>
      </c>
      <c r="V279" s="221">
        <f>ROUND(E279*U279,2)</f>
        <v>2.1800000000000002</v>
      </c>
      <c r="W279" s="221"/>
      <c r="X279" s="221" t="s">
        <v>273</v>
      </c>
      <c r="Y279" s="221" t="s">
        <v>274</v>
      </c>
      <c r="Z279" s="210"/>
      <c r="AA279" s="210"/>
      <c r="AB279" s="210"/>
      <c r="AC279" s="210"/>
      <c r="AD279" s="210"/>
      <c r="AE279" s="210"/>
      <c r="AF279" s="210"/>
      <c r="AG279" s="210" t="s">
        <v>275</v>
      </c>
      <c r="AH279" s="210"/>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ht="22.5" outlineLevel="2" x14ac:dyDescent="0.2">
      <c r="A280" s="217"/>
      <c r="B280" s="218"/>
      <c r="C280" s="253" t="s">
        <v>897</v>
      </c>
      <c r="D280" s="240"/>
      <c r="E280" s="240"/>
      <c r="F280" s="240"/>
      <c r="G280" s="240"/>
      <c r="H280" s="221"/>
      <c r="I280" s="221"/>
      <c r="J280" s="221"/>
      <c r="K280" s="221"/>
      <c r="L280" s="221"/>
      <c r="M280" s="221"/>
      <c r="N280" s="220"/>
      <c r="O280" s="220"/>
      <c r="P280" s="220"/>
      <c r="Q280" s="220"/>
      <c r="R280" s="221"/>
      <c r="S280" s="221"/>
      <c r="T280" s="221"/>
      <c r="U280" s="221"/>
      <c r="V280" s="221"/>
      <c r="W280" s="221"/>
      <c r="X280" s="221"/>
      <c r="Y280" s="221"/>
      <c r="Z280" s="210"/>
      <c r="AA280" s="210"/>
      <c r="AB280" s="210"/>
      <c r="AC280" s="210"/>
      <c r="AD280" s="210"/>
      <c r="AE280" s="210"/>
      <c r="AF280" s="210"/>
      <c r="AG280" s="210" t="s">
        <v>277</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48" t="str">
        <f>C280</f>
        <v>které se zřizují před úpravami povrchu, a obalení osazených dveřních zárubní před znečištěním při úpravách povrchu nástřikem plastických maltovin včetně pozdějšího odkrytí,</v>
      </c>
      <c r="BB280" s="210"/>
      <c r="BC280" s="210"/>
      <c r="BD280" s="210"/>
      <c r="BE280" s="210"/>
      <c r="BF280" s="210"/>
      <c r="BG280" s="210"/>
      <c r="BH280" s="210"/>
    </row>
    <row r="281" spans="1:60" outlineLevel="2" x14ac:dyDescent="0.2">
      <c r="A281" s="217"/>
      <c r="B281" s="218"/>
      <c r="C281" s="256" t="s">
        <v>898</v>
      </c>
      <c r="D281" s="223"/>
      <c r="E281" s="224">
        <v>12.6</v>
      </c>
      <c r="F281" s="221"/>
      <c r="G281" s="221"/>
      <c r="H281" s="221"/>
      <c r="I281" s="221"/>
      <c r="J281" s="221"/>
      <c r="K281" s="221"/>
      <c r="L281" s="221"/>
      <c r="M281" s="221"/>
      <c r="N281" s="220"/>
      <c r="O281" s="220"/>
      <c r="P281" s="220"/>
      <c r="Q281" s="220"/>
      <c r="R281" s="221"/>
      <c r="S281" s="221"/>
      <c r="T281" s="221"/>
      <c r="U281" s="221"/>
      <c r="V281" s="221"/>
      <c r="W281" s="221"/>
      <c r="X281" s="221"/>
      <c r="Y281" s="221"/>
      <c r="Z281" s="210"/>
      <c r="AA281" s="210"/>
      <c r="AB281" s="210"/>
      <c r="AC281" s="210"/>
      <c r="AD281" s="210"/>
      <c r="AE281" s="210"/>
      <c r="AF281" s="210"/>
      <c r="AG281" s="210" t="s">
        <v>288</v>
      </c>
      <c r="AH281" s="210">
        <v>0</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outlineLevel="3" x14ac:dyDescent="0.2">
      <c r="A282" s="217"/>
      <c r="B282" s="218"/>
      <c r="C282" s="256" t="s">
        <v>899</v>
      </c>
      <c r="D282" s="223"/>
      <c r="E282" s="224">
        <v>4.0831999999999997</v>
      </c>
      <c r="F282" s="221"/>
      <c r="G282" s="221"/>
      <c r="H282" s="221"/>
      <c r="I282" s="221"/>
      <c r="J282" s="221"/>
      <c r="K282" s="221"/>
      <c r="L282" s="221"/>
      <c r="M282" s="221"/>
      <c r="N282" s="220"/>
      <c r="O282" s="220"/>
      <c r="P282" s="220"/>
      <c r="Q282" s="220"/>
      <c r="R282" s="221"/>
      <c r="S282" s="221"/>
      <c r="T282" s="221"/>
      <c r="U282" s="221"/>
      <c r="V282" s="221"/>
      <c r="W282" s="221"/>
      <c r="X282" s="221"/>
      <c r="Y282" s="221"/>
      <c r="Z282" s="210"/>
      <c r="AA282" s="210"/>
      <c r="AB282" s="210"/>
      <c r="AC282" s="210"/>
      <c r="AD282" s="210"/>
      <c r="AE282" s="210"/>
      <c r="AF282" s="210"/>
      <c r="AG282" s="210" t="s">
        <v>288</v>
      </c>
      <c r="AH282" s="210">
        <v>0</v>
      </c>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outlineLevel="3" x14ac:dyDescent="0.2">
      <c r="A283" s="217"/>
      <c r="B283" s="218"/>
      <c r="C283" s="256" t="s">
        <v>900</v>
      </c>
      <c r="D283" s="223"/>
      <c r="E283" s="224">
        <v>1.056</v>
      </c>
      <c r="F283" s="221"/>
      <c r="G283" s="221"/>
      <c r="H283" s="221"/>
      <c r="I283" s="221"/>
      <c r="J283" s="221"/>
      <c r="K283" s="221"/>
      <c r="L283" s="221"/>
      <c r="M283" s="221"/>
      <c r="N283" s="220"/>
      <c r="O283" s="220"/>
      <c r="P283" s="220"/>
      <c r="Q283" s="220"/>
      <c r="R283" s="221"/>
      <c r="S283" s="221"/>
      <c r="T283" s="221"/>
      <c r="U283" s="221"/>
      <c r="V283" s="221"/>
      <c r="W283" s="221"/>
      <c r="X283" s="221"/>
      <c r="Y283" s="221"/>
      <c r="Z283" s="210"/>
      <c r="AA283" s="210"/>
      <c r="AB283" s="210"/>
      <c r="AC283" s="210"/>
      <c r="AD283" s="210"/>
      <c r="AE283" s="210"/>
      <c r="AF283" s="210"/>
      <c r="AG283" s="210" t="s">
        <v>288</v>
      </c>
      <c r="AH283" s="210">
        <v>0</v>
      </c>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3" x14ac:dyDescent="0.2">
      <c r="A284" s="217"/>
      <c r="B284" s="218"/>
      <c r="C284" s="256" t="s">
        <v>901</v>
      </c>
      <c r="D284" s="223"/>
      <c r="E284" s="224">
        <v>2.38</v>
      </c>
      <c r="F284" s="221"/>
      <c r="G284" s="221"/>
      <c r="H284" s="221"/>
      <c r="I284" s="221"/>
      <c r="J284" s="221"/>
      <c r="K284" s="221"/>
      <c r="L284" s="221"/>
      <c r="M284" s="221"/>
      <c r="N284" s="220"/>
      <c r="O284" s="220"/>
      <c r="P284" s="220"/>
      <c r="Q284" s="220"/>
      <c r="R284" s="221"/>
      <c r="S284" s="221"/>
      <c r="T284" s="221"/>
      <c r="U284" s="221"/>
      <c r="V284" s="221"/>
      <c r="W284" s="221"/>
      <c r="X284" s="221"/>
      <c r="Y284" s="221"/>
      <c r="Z284" s="210"/>
      <c r="AA284" s="210"/>
      <c r="AB284" s="210"/>
      <c r="AC284" s="210"/>
      <c r="AD284" s="210"/>
      <c r="AE284" s="210"/>
      <c r="AF284" s="210"/>
      <c r="AG284" s="210" t="s">
        <v>288</v>
      </c>
      <c r="AH284" s="210">
        <v>0</v>
      </c>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3" x14ac:dyDescent="0.2">
      <c r="A285" s="217"/>
      <c r="B285" s="218"/>
      <c r="C285" s="256" t="s">
        <v>902</v>
      </c>
      <c r="D285" s="223"/>
      <c r="E285" s="224">
        <v>3.3119999999999998</v>
      </c>
      <c r="F285" s="221"/>
      <c r="G285" s="221"/>
      <c r="H285" s="221"/>
      <c r="I285" s="221"/>
      <c r="J285" s="221"/>
      <c r="K285" s="221"/>
      <c r="L285" s="221"/>
      <c r="M285" s="221"/>
      <c r="N285" s="220"/>
      <c r="O285" s="220"/>
      <c r="P285" s="220"/>
      <c r="Q285" s="220"/>
      <c r="R285" s="221"/>
      <c r="S285" s="221"/>
      <c r="T285" s="221"/>
      <c r="U285" s="221"/>
      <c r="V285" s="221"/>
      <c r="W285" s="221"/>
      <c r="X285" s="221"/>
      <c r="Y285" s="221"/>
      <c r="Z285" s="210"/>
      <c r="AA285" s="210"/>
      <c r="AB285" s="210"/>
      <c r="AC285" s="210"/>
      <c r="AD285" s="210"/>
      <c r="AE285" s="210"/>
      <c r="AF285" s="210"/>
      <c r="AG285" s="210" t="s">
        <v>288</v>
      </c>
      <c r="AH285" s="210">
        <v>0</v>
      </c>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3" x14ac:dyDescent="0.2">
      <c r="A286" s="217"/>
      <c r="B286" s="218"/>
      <c r="C286" s="256" t="s">
        <v>427</v>
      </c>
      <c r="D286" s="223"/>
      <c r="E286" s="224">
        <v>2.0699999999999998</v>
      </c>
      <c r="F286" s="221"/>
      <c r="G286" s="221"/>
      <c r="H286" s="221"/>
      <c r="I286" s="221"/>
      <c r="J286" s="221"/>
      <c r="K286" s="221"/>
      <c r="L286" s="221"/>
      <c r="M286" s="221"/>
      <c r="N286" s="220"/>
      <c r="O286" s="220"/>
      <c r="P286" s="220"/>
      <c r="Q286" s="220"/>
      <c r="R286" s="221"/>
      <c r="S286" s="221"/>
      <c r="T286" s="221"/>
      <c r="U286" s="221"/>
      <c r="V286" s="221"/>
      <c r="W286" s="221"/>
      <c r="X286" s="221"/>
      <c r="Y286" s="221"/>
      <c r="Z286" s="210"/>
      <c r="AA286" s="210"/>
      <c r="AB286" s="210"/>
      <c r="AC286" s="210"/>
      <c r="AD286" s="210"/>
      <c r="AE286" s="210"/>
      <c r="AF286" s="210"/>
      <c r="AG286" s="210" t="s">
        <v>288</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6" t="s">
        <v>903</v>
      </c>
      <c r="D287" s="223"/>
      <c r="E287" s="224">
        <v>2.484</v>
      </c>
      <c r="F287" s="221"/>
      <c r="G287" s="221"/>
      <c r="H287" s="221"/>
      <c r="I287" s="221"/>
      <c r="J287" s="221"/>
      <c r="K287" s="221"/>
      <c r="L287" s="221"/>
      <c r="M287" s="221"/>
      <c r="N287" s="220"/>
      <c r="O287" s="220"/>
      <c r="P287" s="220"/>
      <c r="Q287" s="220"/>
      <c r="R287" s="221"/>
      <c r="S287" s="221"/>
      <c r="T287" s="221"/>
      <c r="U287" s="221"/>
      <c r="V287" s="221"/>
      <c r="W287" s="221"/>
      <c r="X287" s="221"/>
      <c r="Y287" s="221"/>
      <c r="Z287" s="210"/>
      <c r="AA287" s="210"/>
      <c r="AB287" s="210"/>
      <c r="AC287" s="210"/>
      <c r="AD287" s="210"/>
      <c r="AE287" s="210"/>
      <c r="AF287" s="210"/>
      <c r="AG287" s="210" t="s">
        <v>288</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ht="22.5" outlineLevel="1" x14ac:dyDescent="0.2">
      <c r="A288" s="233">
        <v>60</v>
      </c>
      <c r="B288" s="234" t="s">
        <v>904</v>
      </c>
      <c r="C288" s="252" t="s">
        <v>905</v>
      </c>
      <c r="D288" s="235" t="s">
        <v>269</v>
      </c>
      <c r="E288" s="236">
        <v>109.21</v>
      </c>
      <c r="F288" s="237"/>
      <c r="G288" s="238">
        <f>ROUND(E288*F288,2)</f>
        <v>0</v>
      </c>
      <c r="H288" s="237"/>
      <c r="I288" s="238">
        <f>ROUND(E288*H288,2)</f>
        <v>0</v>
      </c>
      <c r="J288" s="237"/>
      <c r="K288" s="238">
        <f>ROUND(E288*J288,2)</f>
        <v>0</v>
      </c>
      <c r="L288" s="238">
        <v>21</v>
      </c>
      <c r="M288" s="238">
        <f>G288*(1+L288/100)</f>
        <v>0</v>
      </c>
      <c r="N288" s="236">
        <v>5.1229999999999998E-2</v>
      </c>
      <c r="O288" s="236">
        <f>ROUND(E288*N288,2)</f>
        <v>5.59</v>
      </c>
      <c r="P288" s="236">
        <v>0</v>
      </c>
      <c r="Q288" s="236">
        <f>ROUND(E288*P288,2)</f>
        <v>0</v>
      </c>
      <c r="R288" s="238" t="s">
        <v>627</v>
      </c>
      <c r="S288" s="238" t="s">
        <v>271</v>
      </c>
      <c r="T288" s="239" t="s">
        <v>272</v>
      </c>
      <c r="U288" s="221">
        <v>0.90800000000000003</v>
      </c>
      <c r="V288" s="221">
        <f>ROUND(E288*U288,2)</f>
        <v>99.16</v>
      </c>
      <c r="W288" s="221"/>
      <c r="X288" s="221" t="s">
        <v>273</v>
      </c>
      <c r="Y288" s="221" t="s">
        <v>274</v>
      </c>
      <c r="Z288" s="210"/>
      <c r="AA288" s="210"/>
      <c r="AB288" s="210"/>
      <c r="AC288" s="210"/>
      <c r="AD288" s="210"/>
      <c r="AE288" s="210"/>
      <c r="AF288" s="210"/>
      <c r="AG288" s="210" t="s">
        <v>275</v>
      </c>
      <c r="AH288" s="210"/>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2" x14ac:dyDescent="0.2">
      <c r="A289" s="217"/>
      <c r="B289" s="218"/>
      <c r="C289" s="253" t="s">
        <v>906</v>
      </c>
      <c r="D289" s="240"/>
      <c r="E289" s="240"/>
      <c r="F289" s="240"/>
      <c r="G289" s="240"/>
      <c r="H289" s="221"/>
      <c r="I289" s="221"/>
      <c r="J289" s="221"/>
      <c r="K289" s="221"/>
      <c r="L289" s="221"/>
      <c r="M289" s="221"/>
      <c r="N289" s="220"/>
      <c r="O289" s="220"/>
      <c r="P289" s="220"/>
      <c r="Q289" s="220"/>
      <c r="R289" s="221"/>
      <c r="S289" s="221"/>
      <c r="T289" s="221"/>
      <c r="U289" s="221"/>
      <c r="V289" s="221"/>
      <c r="W289" s="221"/>
      <c r="X289" s="221"/>
      <c r="Y289" s="221"/>
      <c r="Z289" s="210"/>
      <c r="AA289" s="210"/>
      <c r="AB289" s="210"/>
      <c r="AC289" s="210"/>
      <c r="AD289" s="210"/>
      <c r="AE289" s="210"/>
      <c r="AF289" s="210"/>
      <c r="AG289" s="210" t="s">
        <v>277</v>
      </c>
      <c r="AH289" s="210"/>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2" x14ac:dyDescent="0.2">
      <c r="A290" s="217"/>
      <c r="B290" s="218"/>
      <c r="C290" s="256" t="s">
        <v>907</v>
      </c>
      <c r="D290" s="223"/>
      <c r="E290" s="224">
        <v>15.87</v>
      </c>
      <c r="F290" s="221"/>
      <c r="G290" s="221"/>
      <c r="H290" s="221"/>
      <c r="I290" s="221"/>
      <c r="J290" s="221"/>
      <c r="K290" s="221"/>
      <c r="L290" s="221"/>
      <c r="M290" s="221"/>
      <c r="N290" s="220"/>
      <c r="O290" s="220"/>
      <c r="P290" s="220"/>
      <c r="Q290" s="220"/>
      <c r="R290" s="221"/>
      <c r="S290" s="221"/>
      <c r="T290" s="221"/>
      <c r="U290" s="221"/>
      <c r="V290" s="221"/>
      <c r="W290" s="221"/>
      <c r="X290" s="221"/>
      <c r="Y290" s="221"/>
      <c r="Z290" s="210"/>
      <c r="AA290" s="210"/>
      <c r="AB290" s="210"/>
      <c r="AC290" s="210"/>
      <c r="AD290" s="210"/>
      <c r="AE290" s="210"/>
      <c r="AF290" s="210"/>
      <c r="AG290" s="210" t="s">
        <v>288</v>
      </c>
      <c r="AH290" s="210">
        <v>0</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3" x14ac:dyDescent="0.2">
      <c r="A291" s="217"/>
      <c r="B291" s="218"/>
      <c r="C291" s="256" t="s">
        <v>908</v>
      </c>
      <c r="D291" s="223"/>
      <c r="E291" s="224">
        <v>4.32</v>
      </c>
      <c r="F291" s="221"/>
      <c r="G291" s="221"/>
      <c r="H291" s="221"/>
      <c r="I291" s="221"/>
      <c r="J291" s="221"/>
      <c r="K291" s="221"/>
      <c r="L291" s="221"/>
      <c r="M291" s="221"/>
      <c r="N291" s="220"/>
      <c r="O291" s="220"/>
      <c r="P291" s="220"/>
      <c r="Q291" s="220"/>
      <c r="R291" s="221"/>
      <c r="S291" s="221"/>
      <c r="T291" s="221"/>
      <c r="U291" s="221"/>
      <c r="V291" s="221"/>
      <c r="W291" s="221"/>
      <c r="X291" s="221"/>
      <c r="Y291" s="221"/>
      <c r="Z291" s="210"/>
      <c r="AA291" s="210"/>
      <c r="AB291" s="210"/>
      <c r="AC291" s="210"/>
      <c r="AD291" s="210"/>
      <c r="AE291" s="210"/>
      <c r="AF291" s="210"/>
      <c r="AG291" s="210" t="s">
        <v>288</v>
      </c>
      <c r="AH291" s="210">
        <v>0</v>
      </c>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outlineLevel="3" x14ac:dyDescent="0.2">
      <c r="A292" s="217"/>
      <c r="B292" s="218"/>
      <c r="C292" s="256" t="s">
        <v>909</v>
      </c>
      <c r="D292" s="223"/>
      <c r="E292" s="224">
        <v>5.19</v>
      </c>
      <c r="F292" s="221"/>
      <c r="G292" s="221"/>
      <c r="H292" s="221"/>
      <c r="I292" s="221"/>
      <c r="J292" s="221"/>
      <c r="K292" s="221"/>
      <c r="L292" s="221"/>
      <c r="M292" s="221"/>
      <c r="N292" s="220"/>
      <c r="O292" s="220"/>
      <c r="P292" s="220"/>
      <c r="Q292" s="220"/>
      <c r="R292" s="221"/>
      <c r="S292" s="221"/>
      <c r="T292" s="221"/>
      <c r="U292" s="221"/>
      <c r="V292" s="221"/>
      <c r="W292" s="221"/>
      <c r="X292" s="221"/>
      <c r="Y292" s="221"/>
      <c r="Z292" s="210"/>
      <c r="AA292" s="210"/>
      <c r="AB292" s="210"/>
      <c r="AC292" s="210"/>
      <c r="AD292" s="210"/>
      <c r="AE292" s="210"/>
      <c r="AF292" s="210"/>
      <c r="AG292" s="210" t="s">
        <v>288</v>
      </c>
      <c r="AH292" s="210">
        <v>0</v>
      </c>
      <c r="AI292" s="210"/>
      <c r="AJ292" s="210"/>
      <c r="AK292" s="210"/>
      <c r="AL292" s="210"/>
      <c r="AM292" s="210"/>
      <c r="AN292" s="210"/>
      <c r="AO292" s="210"/>
      <c r="AP292" s="210"/>
      <c r="AQ292" s="210"/>
      <c r="AR292" s="210"/>
      <c r="AS292" s="210"/>
      <c r="AT292" s="210"/>
      <c r="AU292" s="210"/>
      <c r="AV292" s="210"/>
      <c r="AW292" s="210"/>
      <c r="AX292" s="210"/>
      <c r="AY292" s="210"/>
      <c r="AZ292" s="210"/>
      <c r="BA292" s="210"/>
      <c r="BB292" s="210"/>
      <c r="BC292" s="210"/>
      <c r="BD292" s="210"/>
      <c r="BE292" s="210"/>
      <c r="BF292" s="210"/>
      <c r="BG292" s="210"/>
      <c r="BH292" s="210"/>
    </row>
    <row r="293" spans="1:60" outlineLevel="3" x14ac:dyDescent="0.2">
      <c r="A293" s="217"/>
      <c r="B293" s="218"/>
      <c r="C293" s="256" t="s">
        <v>910</v>
      </c>
      <c r="D293" s="223"/>
      <c r="E293" s="224">
        <v>5.27</v>
      </c>
      <c r="F293" s="221"/>
      <c r="G293" s="221"/>
      <c r="H293" s="221"/>
      <c r="I293" s="221"/>
      <c r="J293" s="221"/>
      <c r="K293" s="221"/>
      <c r="L293" s="221"/>
      <c r="M293" s="221"/>
      <c r="N293" s="220"/>
      <c r="O293" s="220"/>
      <c r="P293" s="220"/>
      <c r="Q293" s="220"/>
      <c r="R293" s="221"/>
      <c r="S293" s="221"/>
      <c r="T293" s="221"/>
      <c r="U293" s="221"/>
      <c r="V293" s="221"/>
      <c r="W293" s="221"/>
      <c r="X293" s="221"/>
      <c r="Y293" s="221"/>
      <c r="Z293" s="210"/>
      <c r="AA293" s="210"/>
      <c r="AB293" s="210"/>
      <c r="AC293" s="210"/>
      <c r="AD293" s="210"/>
      <c r="AE293" s="210"/>
      <c r="AF293" s="210"/>
      <c r="AG293" s="210" t="s">
        <v>288</v>
      </c>
      <c r="AH293" s="210">
        <v>0</v>
      </c>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3" x14ac:dyDescent="0.2">
      <c r="A294" s="217"/>
      <c r="B294" s="218"/>
      <c r="C294" s="256" t="s">
        <v>911</v>
      </c>
      <c r="D294" s="223"/>
      <c r="E294" s="224">
        <v>13.69</v>
      </c>
      <c r="F294" s="221"/>
      <c r="G294" s="221"/>
      <c r="H294" s="221"/>
      <c r="I294" s="221"/>
      <c r="J294" s="221"/>
      <c r="K294" s="221"/>
      <c r="L294" s="221"/>
      <c r="M294" s="221"/>
      <c r="N294" s="220"/>
      <c r="O294" s="220"/>
      <c r="P294" s="220"/>
      <c r="Q294" s="220"/>
      <c r="R294" s="221"/>
      <c r="S294" s="221"/>
      <c r="T294" s="221"/>
      <c r="U294" s="221"/>
      <c r="V294" s="221"/>
      <c r="W294" s="221"/>
      <c r="X294" s="221"/>
      <c r="Y294" s="221"/>
      <c r="Z294" s="210"/>
      <c r="AA294" s="210"/>
      <c r="AB294" s="210"/>
      <c r="AC294" s="210"/>
      <c r="AD294" s="210"/>
      <c r="AE294" s="210"/>
      <c r="AF294" s="210"/>
      <c r="AG294" s="210" t="s">
        <v>288</v>
      </c>
      <c r="AH294" s="210">
        <v>0</v>
      </c>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3" x14ac:dyDescent="0.2">
      <c r="A295" s="217"/>
      <c r="B295" s="218"/>
      <c r="C295" s="256" t="s">
        <v>912</v>
      </c>
      <c r="D295" s="223"/>
      <c r="E295" s="224">
        <v>7.03</v>
      </c>
      <c r="F295" s="221"/>
      <c r="G295" s="221"/>
      <c r="H295" s="221"/>
      <c r="I295" s="221"/>
      <c r="J295" s="221"/>
      <c r="K295" s="221"/>
      <c r="L295" s="221"/>
      <c r="M295" s="221"/>
      <c r="N295" s="220"/>
      <c r="O295" s="220"/>
      <c r="P295" s="220"/>
      <c r="Q295" s="220"/>
      <c r="R295" s="221"/>
      <c r="S295" s="221"/>
      <c r="T295" s="221"/>
      <c r="U295" s="221"/>
      <c r="V295" s="221"/>
      <c r="W295" s="221"/>
      <c r="X295" s="221"/>
      <c r="Y295" s="221"/>
      <c r="Z295" s="210"/>
      <c r="AA295" s="210"/>
      <c r="AB295" s="210"/>
      <c r="AC295" s="210"/>
      <c r="AD295" s="210"/>
      <c r="AE295" s="210"/>
      <c r="AF295" s="210"/>
      <c r="AG295" s="210" t="s">
        <v>288</v>
      </c>
      <c r="AH295" s="210">
        <v>0</v>
      </c>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outlineLevel="3" x14ac:dyDescent="0.2">
      <c r="A296" s="217"/>
      <c r="B296" s="218"/>
      <c r="C296" s="256" t="s">
        <v>913</v>
      </c>
      <c r="D296" s="223"/>
      <c r="E296" s="224">
        <v>2.76</v>
      </c>
      <c r="F296" s="221"/>
      <c r="G296" s="221"/>
      <c r="H296" s="221"/>
      <c r="I296" s="221"/>
      <c r="J296" s="221"/>
      <c r="K296" s="221"/>
      <c r="L296" s="221"/>
      <c r="M296" s="221"/>
      <c r="N296" s="220"/>
      <c r="O296" s="220"/>
      <c r="P296" s="220"/>
      <c r="Q296" s="220"/>
      <c r="R296" s="221"/>
      <c r="S296" s="221"/>
      <c r="T296" s="221"/>
      <c r="U296" s="221"/>
      <c r="V296" s="221"/>
      <c r="W296" s="221"/>
      <c r="X296" s="221"/>
      <c r="Y296" s="221"/>
      <c r="Z296" s="210"/>
      <c r="AA296" s="210"/>
      <c r="AB296" s="210"/>
      <c r="AC296" s="210"/>
      <c r="AD296" s="210"/>
      <c r="AE296" s="210"/>
      <c r="AF296" s="210"/>
      <c r="AG296" s="210" t="s">
        <v>288</v>
      </c>
      <c r="AH296" s="210">
        <v>0</v>
      </c>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3" x14ac:dyDescent="0.2">
      <c r="A297" s="217"/>
      <c r="B297" s="218"/>
      <c r="C297" s="256" t="s">
        <v>914</v>
      </c>
      <c r="D297" s="223"/>
      <c r="E297" s="224">
        <v>2.56</v>
      </c>
      <c r="F297" s="221"/>
      <c r="G297" s="221"/>
      <c r="H297" s="221"/>
      <c r="I297" s="221"/>
      <c r="J297" s="221"/>
      <c r="K297" s="221"/>
      <c r="L297" s="221"/>
      <c r="M297" s="221"/>
      <c r="N297" s="220"/>
      <c r="O297" s="220"/>
      <c r="P297" s="220"/>
      <c r="Q297" s="220"/>
      <c r="R297" s="221"/>
      <c r="S297" s="221"/>
      <c r="T297" s="221"/>
      <c r="U297" s="221"/>
      <c r="V297" s="221"/>
      <c r="W297" s="221"/>
      <c r="X297" s="221"/>
      <c r="Y297" s="221"/>
      <c r="Z297" s="210"/>
      <c r="AA297" s="210"/>
      <c r="AB297" s="210"/>
      <c r="AC297" s="210"/>
      <c r="AD297" s="210"/>
      <c r="AE297" s="210"/>
      <c r="AF297" s="210"/>
      <c r="AG297" s="210" t="s">
        <v>288</v>
      </c>
      <c r="AH297" s="210">
        <v>0</v>
      </c>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3" x14ac:dyDescent="0.2">
      <c r="A298" s="217"/>
      <c r="B298" s="218"/>
      <c r="C298" s="256" t="s">
        <v>915</v>
      </c>
      <c r="D298" s="223"/>
      <c r="E298" s="224">
        <v>8.31</v>
      </c>
      <c r="F298" s="221"/>
      <c r="G298" s="221"/>
      <c r="H298" s="221"/>
      <c r="I298" s="221"/>
      <c r="J298" s="221"/>
      <c r="K298" s="221"/>
      <c r="L298" s="221"/>
      <c r="M298" s="221"/>
      <c r="N298" s="220"/>
      <c r="O298" s="220"/>
      <c r="P298" s="220"/>
      <c r="Q298" s="220"/>
      <c r="R298" s="221"/>
      <c r="S298" s="221"/>
      <c r="T298" s="221"/>
      <c r="U298" s="221"/>
      <c r="V298" s="221"/>
      <c r="W298" s="221"/>
      <c r="X298" s="221"/>
      <c r="Y298" s="221"/>
      <c r="Z298" s="210"/>
      <c r="AA298" s="210"/>
      <c r="AB298" s="210"/>
      <c r="AC298" s="210"/>
      <c r="AD298" s="210"/>
      <c r="AE298" s="210"/>
      <c r="AF298" s="210"/>
      <c r="AG298" s="210" t="s">
        <v>288</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3" x14ac:dyDescent="0.2">
      <c r="A299" s="217"/>
      <c r="B299" s="218"/>
      <c r="C299" s="256" t="s">
        <v>916</v>
      </c>
      <c r="D299" s="223"/>
      <c r="E299" s="224">
        <v>22.86</v>
      </c>
      <c r="F299" s="221"/>
      <c r="G299" s="221"/>
      <c r="H299" s="221"/>
      <c r="I299" s="221"/>
      <c r="J299" s="221"/>
      <c r="K299" s="221"/>
      <c r="L299" s="221"/>
      <c r="M299" s="221"/>
      <c r="N299" s="220"/>
      <c r="O299" s="220"/>
      <c r="P299" s="220"/>
      <c r="Q299" s="220"/>
      <c r="R299" s="221"/>
      <c r="S299" s="221"/>
      <c r="T299" s="221"/>
      <c r="U299" s="221"/>
      <c r="V299" s="221"/>
      <c r="W299" s="221"/>
      <c r="X299" s="221"/>
      <c r="Y299" s="221"/>
      <c r="Z299" s="210"/>
      <c r="AA299" s="210"/>
      <c r="AB299" s="210"/>
      <c r="AC299" s="210"/>
      <c r="AD299" s="210"/>
      <c r="AE299" s="210"/>
      <c r="AF299" s="210"/>
      <c r="AG299" s="210" t="s">
        <v>288</v>
      </c>
      <c r="AH299" s="210">
        <v>0</v>
      </c>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3" x14ac:dyDescent="0.2">
      <c r="A300" s="217"/>
      <c r="B300" s="218"/>
      <c r="C300" s="256" t="s">
        <v>917</v>
      </c>
      <c r="D300" s="223"/>
      <c r="E300" s="224">
        <v>21.35</v>
      </c>
      <c r="F300" s="221"/>
      <c r="G300" s="221"/>
      <c r="H300" s="221"/>
      <c r="I300" s="221"/>
      <c r="J300" s="221"/>
      <c r="K300" s="221"/>
      <c r="L300" s="221"/>
      <c r="M300" s="221"/>
      <c r="N300" s="220"/>
      <c r="O300" s="220"/>
      <c r="P300" s="220"/>
      <c r="Q300" s="220"/>
      <c r="R300" s="221"/>
      <c r="S300" s="221"/>
      <c r="T300" s="221"/>
      <c r="U300" s="221"/>
      <c r="V300" s="221"/>
      <c r="W300" s="221"/>
      <c r="X300" s="221"/>
      <c r="Y300" s="221"/>
      <c r="Z300" s="210"/>
      <c r="AA300" s="210"/>
      <c r="AB300" s="210"/>
      <c r="AC300" s="210"/>
      <c r="AD300" s="210"/>
      <c r="AE300" s="210"/>
      <c r="AF300" s="210"/>
      <c r="AG300" s="210" t="s">
        <v>288</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1" x14ac:dyDescent="0.2">
      <c r="A301" s="233">
        <v>61</v>
      </c>
      <c r="B301" s="234" t="s">
        <v>918</v>
      </c>
      <c r="C301" s="252" t="s">
        <v>919</v>
      </c>
      <c r="D301" s="235" t="s">
        <v>374</v>
      </c>
      <c r="E301" s="236">
        <v>71.5</v>
      </c>
      <c r="F301" s="237"/>
      <c r="G301" s="238">
        <f>ROUND(E301*F301,2)</f>
        <v>0</v>
      </c>
      <c r="H301" s="237"/>
      <c r="I301" s="238">
        <f>ROUND(E301*H301,2)</f>
        <v>0</v>
      </c>
      <c r="J301" s="237"/>
      <c r="K301" s="238">
        <f>ROUND(E301*J301,2)</f>
        <v>0</v>
      </c>
      <c r="L301" s="238">
        <v>21</v>
      </c>
      <c r="M301" s="238">
        <f>G301*(1+L301/100)</f>
        <v>0</v>
      </c>
      <c r="N301" s="236">
        <v>8.1700000000000002E-3</v>
      </c>
      <c r="O301" s="236">
        <f>ROUND(E301*N301,2)</f>
        <v>0.57999999999999996</v>
      </c>
      <c r="P301" s="236">
        <v>0</v>
      </c>
      <c r="Q301" s="236">
        <f>ROUND(E301*P301,2)</f>
        <v>0</v>
      </c>
      <c r="R301" s="238" t="s">
        <v>728</v>
      </c>
      <c r="S301" s="238" t="s">
        <v>271</v>
      </c>
      <c r="T301" s="239" t="s">
        <v>272</v>
      </c>
      <c r="U301" s="221">
        <v>0.186</v>
      </c>
      <c r="V301" s="221">
        <f>ROUND(E301*U301,2)</f>
        <v>13.3</v>
      </c>
      <c r="W301" s="221"/>
      <c r="X301" s="221" t="s">
        <v>273</v>
      </c>
      <c r="Y301" s="221" t="s">
        <v>274</v>
      </c>
      <c r="Z301" s="210"/>
      <c r="AA301" s="210"/>
      <c r="AB301" s="210"/>
      <c r="AC301" s="210"/>
      <c r="AD301" s="210"/>
      <c r="AE301" s="210"/>
      <c r="AF301" s="210"/>
      <c r="AG301" s="210" t="s">
        <v>275</v>
      </c>
      <c r="AH301" s="210"/>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2" x14ac:dyDescent="0.2">
      <c r="A302" s="217"/>
      <c r="B302" s="218"/>
      <c r="C302" s="253" t="s">
        <v>920</v>
      </c>
      <c r="D302" s="240"/>
      <c r="E302" s="240"/>
      <c r="F302" s="240"/>
      <c r="G302" s="240"/>
      <c r="H302" s="221"/>
      <c r="I302" s="221"/>
      <c r="J302" s="221"/>
      <c r="K302" s="221"/>
      <c r="L302" s="221"/>
      <c r="M302" s="221"/>
      <c r="N302" s="220"/>
      <c r="O302" s="220"/>
      <c r="P302" s="220"/>
      <c r="Q302" s="220"/>
      <c r="R302" s="221"/>
      <c r="S302" s="221"/>
      <c r="T302" s="221"/>
      <c r="U302" s="221"/>
      <c r="V302" s="221"/>
      <c r="W302" s="221"/>
      <c r="X302" s="221"/>
      <c r="Y302" s="221"/>
      <c r="Z302" s="210"/>
      <c r="AA302" s="210"/>
      <c r="AB302" s="210"/>
      <c r="AC302" s="210"/>
      <c r="AD302" s="210"/>
      <c r="AE302" s="210"/>
      <c r="AF302" s="210"/>
      <c r="AG302" s="210" t="s">
        <v>277</v>
      </c>
      <c r="AH302" s="210"/>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ht="22.5" outlineLevel="1" x14ac:dyDescent="0.2">
      <c r="A303" s="233">
        <v>62</v>
      </c>
      <c r="B303" s="234" t="s">
        <v>921</v>
      </c>
      <c r="C303" s="252" t="s">
        <v>922</v>
      </c>
      <c r="D303" s="235" t="s">
        <v>269</v>
      </c>
      <c r="E303" s="236">
        <v>138.65700000000001</v>
      </c>
      <c r="F303" s="237"/>
      <c r="G303" s="238">
        <f>ROUND(E303*F303,2)</f>
        <v>0</v>
      </c>
      <c r="H303" s="237"/>
      <c r="I303" s="238">
        <f>ROUND(E303*H303,2)</f>
        <v>0</v>
      </c>
      <c r="J303" s="237"/>
      <c r="K303" s="238">
        <f>ROUND(E303*J303,2)</f>
        <v>0</v>
      </c>
      <c r="L303" s="238">
        <v>21</v>
      </c>
      <c r="M303" s="238">
        <f>G303*(1+L303/100)</f>
        <v>0</v>
      </c>
      <c r="N303" s="236">
        <v>3.9210000000000002E-2</v>
      </c>
      <c r="O303" s="236">
        <f>ROUND(E303*N303,2)</f>
        <v>5.44</v>
      </c>
      <c r="P303" s="236">
        <v>0</v>
      </c>
      <c r="Q303" s="236">
        <f>ROUND(E303*P303,2)</f>
        <v>0</v>
      </c>
      <c r="R303" s="238" t="s">
        <v>627</v>
      </c>
      <c r="S303" s="238" t="s">
        <v>271</v>
      </c>
      <c r="T303" s="239" t="s">
        <v>272</v>
      </c>
      <c r="U303" s="221">
        <v>0.39600000000000002</v>
      </c>
      <c r="V303" s="221">
        <f>ROUND(E303*U303,2)</f>
        <v>54.91</v>
      </c>
      <c r="W303" s="221"/>
      <c r="X303" s="221" t="s">
        <v>273</v>
      </c>
      <c r="Y303" s="221" t="s">
        <v>274</v>
      </c>
      <c r="Z303" s="210"/>
      <c r="AA303" s="210"/>
      <c r="AB303" s="210"/>
      <c r="AC303" s="210"/>
      <c r="AD303" s="210"/>
      <c r="AE303" s="210"/>
      <c r="AF303" s="210"/>
      <c r="AG303" s="210" t="s">
        <v>275</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2" x14ac:dyDescent="0.2">
      <c r="A304" s="217"/>
      <c r="B304" s="218"/>
      <c r="C304" s="256" t="s">
        <v>923</v>
      </c>
      <c r="D304" s="223"/>
      <c r="E304" s="224"/>
      <c r="F304" s="221"/>
      <c r="G304" s="221"/>
      <c r="H304" s="221"/>
      <c r="I304" s="221"/>
      <c r="J304" s="221"/>
      <c r="K304" s="221"/>
      <c r="L304" s="221"/>
      <c r="M304" s="221"/>
      <c r="N304" s="220"/>
      <c r="O304" s="220"/>
      <c r="P304" s="220"/>
      <c r="Q304" s="220"/>
      <c r="R304" s="221"/>
      <c r="S304" s="221"/>
      <c r="T304" s="221"/>
      <c r="U304" s="221"/>
      <c r="V304" s="221"/>
      <c r="W304" s="221"/>
      <c r="X304" s="221"/>
      <c r="Y304" s="221"/>
      <c r="Z304" s="210"/>
      <c r="AA304" s="210"/>
      <c r="AB304" s="210"/>
      <c r="AC304" s="210"/>
      <c r="AD304" s="210"/>
      <c r="AE304" s="210"/>
      <c r="AF304" s="210"/>
      <c r="AG304" s="210" t="s">
        <v>288</v>
      </c>
      <c r="AH304" s="210">
        <v>0</v>
      </c>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3" x14ac:dyDescent="0.2">
      <c r="A305" s="217"/>
      <c r="B305" s="218"/>
      <c r="C305" s="256" t="s">
        <v>924</v>
      </c>
      <c r="D305" s="223"/>
      <c r="E305" s="224">
        <v>3.08</v>
      </c>
      <c r="F305" s="221"/>
      <c r="G305" s="221"/>
      <c r="H305" s="221"/>
      <c r="I305" s="221"/>
      <c r="J305" s="221"/>
      <c r="K305" s="221"/>
      <c r="L305" s="221"/>
      <c r="M305" s="221"/>
      <c r="N305" s="220"/>
      <c r="O305" s="220"/>
      <c r="P305" s="220"/>
      <c r="Q305" s="220"/>
      <c r="R305" s="221"/>
      <c r="S305" s="221"/>
      <c r="T305" s="221"/>
      <c r="U305" s="221"/>
      <c r="V305" s="221"/>
      <c r="W305" s="221"/>
      <c r="X305" s="221"/>
      <c r="Y305" s="221"/>
      <c r="Z305" s="210"/>
      <c r="AA305" s="210"/>
      <c r="AB305" s="210"/>
      <c r="AC305" s="210"/>
      <c r="AD305" s="210"/>
      <c r="AE305" s="210"/>
      <c r="AF305" s="210"/>
      <c r="AG305" s="210" t="s">
        <v>288</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3" x14ac:dyDescent="0.2">
      <c r="A306" s="217"/>
      <c r="B306" s="218"/>
      <c r="C306" s="256" t="s">
        <v>925</v>
      </c>
      <c r="D306" s="223"/>
      <c r="E306" s="224">
        <v>3.6360000000000001</v>
      </c>
      <c r="F306" s="221"/>
      <c r="G306" s="221"/>
      <c r="H306" s="221"/>
      <c r="I306" s="221"/>
      <c r="J306" s="221"/>
      <c r="K306" s="221"/>
      <c r="L306" s="221"/>
      <c r="M306" s="221"/>
      <c r="N306" s="220"/>
      <c r="O306" s="220"/>
      <c r="P306" s="220"/>
      <c r="Q306" s="220"/>
      <c r="R306" s="221"/>
      <c r="S306" s="221"/>
      <c r="T306" s="221"/>
      <c r="U306" s="221"/>
      <c r="V306" s="221"/>
      <c r="W306" s="221"/>
      <c r="X306" s="221"/>
      <c r="Y306" s="221"/>
      <c r="Z306" s="210"/>
      <c r="AA306" s="210"/>
      <c r="AB306" s="210"/>
      <c r="AC306" s="210"/>
      <c r="AD306" s="210"/>
      <c r="AE306" s="210"/>
      <c r="AF306" s="210"/>
      <c r="AG306" s="210" t="s">
        <v>288</v>
      </c>
      <c r="AH306" s="210">
        <v>0</v>
      </c>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3" x14ac:dyDescent="0.2">
      <c r="A307" s="217"/>
      <c r="B307" s="218"/>
      <c r="C307" s="256" t="s">
        <v>926</v>
      </c>
      <c r="D307" s="223"/>
      <c r="E307" s="224">
        <v>5.6559999999999997</v>
      </c>
      <c r="F307" s="221"/>
      <c r="G307" s="221"/>
      <c r="H307" s="221"/>
      <c r="I307" s="221"/>
      <c r="J307" s="221"/>
      <c r="K307" s="221"/>
      <c r="L307" s="221"/>
      <c r="M307" s="221"/>
      <c r="N307" s="220"/>
      <c r="O307" s="220"/>
      <c r="P307" s="220"/>
      <c r="Q307" s="220"/>
      <c r="R307" s="221"/>
      <c r="S307" s="221"/>
      <c r="T307" s="221"/>
      <c r="U307" s="221"/>
      <c r="V307" s="221"/>
      <c r="W307" s="221"/>
      <c r="X307" s="221"/>
      <c r="Y307" s="221"/>
      <c r="Z307" s="210"/>
      <c r="AA307" s="210"/>
      <c r="AB307" s="210"/>
      <c r="AC307" s="210"/>
      <c r="AD307" s="210"/>
      <c r="AE307" s="210"/>
      <c r="AF307" s="210"/>
      <c r="AG307" s="210" t="s">
        <v>288</v>
      </c>
      <c r="AH307" s="210">
        <v>0</v>
      </c>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3" x14ac:dyDescent="0.2">
      <c r="A308" s="217"/>
      <c r="B308" s="218"/>
      <c r="C308" s="256" t="s">
        <v>927</v>
      </c>
      <c r="D308" s="223"/>
      <c r="E308" s="224">
        <v>3.2</v>
      </c>
      <c r="F308" s="221"/>
      <c r="G308" s="221"/>
      <c r="H308" s="221"/>
      <c r="I308" s="221"/>
      <c r="J308" s="221"/>
      <c r="K308" s="221"/>
      <c r="L308" s="221"/>
      <c r="M308" s="221"/>
      <c r="N308" s="220"/>
      <c r="O308" s="220"/>
      <c r="P308" s="220"/>
      <c r="Q308" s="220"/>
      <c r="R308" s="221"/>
      <c r="S308" s="221"/>
      <c r="T308" s="221"/>
      <c r="U308" s="221"/>
      <c r="V308" s="221"/>
      <c r="W308" s="221"/>
      <c r="X308" s="221"/>
      <c r="Y308" s="221"/>
      <c r="Z308" s="210"/>
      <c r="AA308" s="210"/>
      <c r="AB308" s="210"/>
      <c r="AC308" s="210"/>
      <c r="AD308" s="210"/>
      <c r="AE308" s="210"/>
      <c r="AF308" s="210"/>
      <c r="AG308" s="210" t="s">
        <v>288</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6" t="s">
        <v>928</v>
      </c>
      <c r="D309" s="223"/>
      <c r="E309" s="224">
        <v>2.88</v>
      </c>
      <c r="F309" s="221"/>
      <c r="G309" s="221"/>
      <c r="H309" s="221"/>
      <c r="I309" s="221"/>
      <c r="J309" s="221"/>
      <c r="K309" s="221"/>
      <c r="L309" s="221"/>
      <c r="M309" s="221"/>
      <c r="N309" s="220"/>
      <c r="O309" s="220"/>
      <c r="P309" s="220"/>
      <c r="Q309" s="220"/>
      <c r="R309" s="221"/>
      <c r="S309" s="221"/>
      <c r="T309" s="221"/>
      <c r="U309" s="221"/>
      <c r="V309" s="221"/>
      <c r="W309" s="221"/>
      <c r="X309" s="221"/>
      <c r="Y309" s="221"/>
      <c r="Z309" s="210"/>
      <c r="AA309" s="210"/>
      <c r="AB309" s="210"/>
      <c r="AC309" s="210"/>
      <c r="AD309" s="210"/>
      <c r="AE309" s="210"/>
      <c r="AF309" s="210"/>
      <c r="AG309" s="210" t="s">
        <v>288</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outlineLevel="3" x14ac:dyDescent="0.2">
      <c r="A310" s="217"/>
      <c r="B310" s="218"/>
      <c r="C310" s="256" t="s">
        <v>929</v>
      </c>
      <c r="D310" s="223"/>
      <c r="E310" s="224">
        <v>1.6</v>
      </c>
      <c r="F310" s="221"/>
      <c r="G310" s="221"/>
      <c r="H310" s="221"/>
      <c r="I310" s="221"/>
      <c r="J310" s="221"/>
      <c r="K310" s="221"/>
      <c r="L310" s="221"/>
      <c r="M310" s="221"/>
      <c r="N310" s="220"/>
      <c r="O310" s="220"/>
      <c r="P310" s="220"/>
      <c r="Q310" s="220"/>
      <c r="R310" s="221"/>
      <c r="S310" s="221"/>
      <c r="T310" s="221"/>
      <c r="U310" s="221"/>
      <c r="V310" s="221"/>
      <c r="W310" s="221"/>
      <c r="X310" s="221"/>
      <c r="Y310" s="221"/>
      <c r="Z310" s="210"/>
      <c r="AA310" s="210"/>
      <c r="AB310" s="210"/>
      <c r="AC310" s="210"/>
      <c r="AD310" s="210"/>
      <c r="AE310" s="210"/>
      <c r="AF310" s="210"/>
      <c r="AG310" s="210" t="s">
        <v>288</v>
      </c>
      <c r="AH310" s="210">
        <v>0</v>
      </c>
      <c r="AI310" s="210"/>
      <c r="AJ310" s="210"/>
      <c r="AK310" s="210"/>
      <c r="AL310" s="210"/>
      <c r="AM310" s="210"/>
      <c r="AN310" s="210"/>
      <c r="AO310" s="210"/>
      <c r="AP310" s="210"/>
      <c r="AQ310" s="210"/>
      <c r="AR310" s="210"/>
      <c r="AS310" s="210"/>
      <c r="AT310" s="210"/>
      <c r="AU310" s="210"/>
      <c r="AV310" s="210"/>
      <c r="AW310" s="210"/>
      <c r="AX310" s="210"/>
      <c r="AY310" s="210"/>
      <c r="AZ310" s="210"/>
      <c r="BA310" s="210"/>
      <c r="BB310" s="210"/>
      <c r="BC310" s="210"/>
      <c r="BD310" s="210"/>
      <c r="BE310" s="210"/>
      <c r="BF310" s="210"/>
      <c r="BG310" s="210"/>
      <c r="BH310" s="210"/>
    </row>
    <row r="311" spans="1:60" outlineLevel="3" x14ac:dyDescent="0.2">
      <c r="A311" s="217"/>
      <c r="B311" s="218"/>
      <c r="C311" s="256" t="s">
        <v>930</v>
      </c>
      <c r="D311" s="223"/>
      <c r="E311" s="224">
        <v>1.1200000000000001</v>
      </c>
      <c r="F311" s="221"/>
      <c r="G311" s="221"/>
      <c r="H311" s="221"/>
      <c r="I311" s="221"/>
      <c r="J311" s="221"/>
      <c r="K311" s="221"/>
      <c r="L311" s="221"/>
      <c r="M311" s="221"/>
      <c r="N311" s="220"/>
      <c r="O311" s="220"/>
      <c r="P311" s="220"/>
      <c r="Q311" s="220"/>
      <c r="R311" s="221"/>
      <c r="S311" s="221"/>
      <c r="T311" s="221"/>
      <c r="U311" s="221"/>
      <c r="V311" s="221"/>
      <c r="W311" s="221"/>
      <c r="X311" s="221"/>
      <c r="Y311" s="221"/>
      <c r="Z311" s="210"/>
      <c r="AA311" s="210"/>
      <c r="AB311" s="210"/>
      <c r="AC311" s="210"/>
      <c r="AD311" s="210"/>
      <c r="AE311" s="210"/>
      <c r="AF311" s="210"/>
      <c r="AG311" s="210" t="s">
        <v>288</v>
      </c>
      <c r="AH311" s="210">
        <v>0</v>
      </c>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3" x14ac:dyDescent="0.2">
      <c r="A312" s="217"/>
      <c r="B312" s="218"/>
      <c r="C312" s="256" t="s">
        <v>931</v>
      </c>
      <c r="D312" s="223"/>
      <c r="E312" s="224">
        <v>0.8</v>
      </c>
      <c r="F312" s="221"/>
      <c r="G312" s="221"/>
      <c r="H312" s="221"/>
      <c r="I312" s="221"/>
      <c r="J312" s="221"/>
      <c r="K312" s="221"/>
      <c r="L312" s="221"/>
      <c r="M312" s="221"/>
      <c r="N312" s="220"/>
      <c r="O312" s="220"/>
      <c r="P312" s="220"/>
      <c r="Q312" s="220"/>
      <c r="R312" s="221"/>
      <c r="S312" s="221"/>
      <c r="T312" s="221"/>
      <c r="U312" s="221"/>
      <c r="V312" s="221"/>
      <c r="W312" s="221"/>
      <c r="X312" s="221"/>
      <c r="Y312" s="221"/>
      <c r="Z312" s="210"/>
      <c r="AA312" s="210"/>
      <c r="AB312" s="210"/>
      <c r="AC312" s="210"/>
      <c r="AD312" s="210"/>
      <c r="AE312" s="210"/>
      <c r="AF312" s="210"/>
      <c r="AG312" s="210" t="s">
        <v>288</v>
      </c>
      <c r="AH312" s="210">
        <v>0</v>
      </c>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3" x14ac:dyDescent="0.2">
      <c r="A313" s="217"/>
      <c r="B313" s="218"/>
      <c r="C313" s="256" t="s">
        <v>932</v>
      </c>
      <c r="D313" s="223"/>
      <c r="E313" s="224"/>
      <c r="F313" s="221"/>
      <c r="G313" s="221"/>
      <c r="H313" s="221"/>
      <c r="I313" s="221"/>
      <c r="J313" s="221"/>
      <c r="K313" s="221"/>
      <c r="L313" s="221"/>
      <c r="M313" s="221"/>
      <c r="N313" s="220"/>
      <c r="O313" s="220"/>
      <c r="P313" s="220"/>
      <c r="Q313" s="220"/>
      <c r="R313" s="221"/>
      <c r="S313" s="221"/>
      <c r="T313" s="221"/>
      <c r="U313" s="221"/>
      <c r="V313" s="221"/>
      <c r="W313" s="221"/>
      <c r="X313" s="221"/>
      <c r="Y313" s="221"/>
      <c r="Z313" s="210"/>
      <c r="AA313" s="210"/>
      <c r="AB313" s="210"/>
      <c r="AC313" s="210"/>
      <c r="AD313" s="210"/>
      <c r="AE313" s="210"/>
      <c r="AF313" s="210"/>
      <c r="AG313" s="210" t="s">
        <v>288</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3" x14ac:dyDescent="0.2">
      <c r="A314" s="217"/>
      <c r="B314" s="218"/>
      <c r="C314" s="256" t="s">
        <v>933</v>
      </c>
      <c r="D314" s="223"/>
      <c r="E314" s="224">
        <v>26.448</v>
      </c>
      <c r="F314" s="221"/>
      <c r="G314" s="221"/>
      <c r="H314" s="221"/>
      <c r="I314" s="221"/>
      <c r="J314" s="221"/>
      <c r="K314" s="221"/>
      <c r="L314" s="221"/>
      <c r="M314" s="221"/>
      <c r="N314" s="220"/>
      <c r="O314" s="220"/>
      <c r="P314" s="220"/>
      <c r="Q314" s="220"/>
      <c r="R314" s="221"/>
      <c r="S314" s="221"/>
      <c r="T314" s="221"/>
      <c r="U314" s="221"/>
      <c r="V314" s="221"/>
      <c r="W314" s="221"/>
      <c r="X314" s="221"/>
      <c r="Y314" s="221"/>
      <c r="Z314" s="210"/>
      <c r="AA314" s="210"/>
      <c r="AB314" s="210"/>
      <c r="AC314" s="210"/>
      <c r="AD314" s="210"/>
      <c r="AE314" s="210"/>
      <c r="AF314" s="210"/>
      <c r="AG314" s="210" t="s">
        <v>288</v>
      </c>
      <c r="AH314" s="210">
        <v>0</v>
      </c>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outlineLevel="3" x14ac:dyDescent="0.2">
      <c r="A315" s="217"/>
      <c r="B315" s="218"/>
      <c r="C315" s="256" t="s">
        <v>934</v>
      </c>
      <c r="D315" s="223"/>
      <c r="E315" s="224">
        <v>-2.02</v>
      </c>
      <c r="F315" s="221"/>
      <c r="G315" s="221"/>
      <c r="H315" s="221"/>
      <c r="I315" s="221"/>
      <c r="J315" s="221"/>
      <c r="K315" s="221"/>
      <c r="L315" s="221"/>
      <c r="M315" s="221"/>
      <c r="N315" s="220"/>
      <c r="O315" s="220"/>
      <c r="P315" s="220"/>
      <c r="Q315" s="220"/>
      <c r="R315" s="221"/>
      <c r="S315" s="221"/>
      <c r="T315" s="221"/>
      <c r="U315" s="221"/>
      <c r="V315" s="221"/>
      <c r="W315" s="221"/>
      <c r="X315" s="221"/>
      <c r="Y315" s="221"/>
      <c r="Z315" s="210"/>
      <c r="AA315" s="210"/>
      <c r="AB315" s="210"/>
      <c r="AC315" s="210"/>
      <c r="AD315" s="210"/>
      <c r="AE315" s="210"/>
      <c r="AF315" s="210"/>
      <c r="AG315" s="210" t="s">
        <v>288</v>
      </c>
      <c r="AH315" s="210">
        <v>0</v>
      </c>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outlineLevel="3" x14ac:dyDescent="0.2">
      <c r="A316" s="217"/>
      <c r="B316" s="218"/>
      <c r="C316" s="256" t="s">
        <v>935</v>
      </c>
      <c r="D316" s="223"/>
      <c r="E316" s="224">
        <v>12.25</v>
      </c>
      <c r="F316" s="221"/>
      <c r="G316" s="221"/>
      <c r="H316" s="221"/>
      <c r="I316" s="221"/>
      <c r="J316" s="221"/>
      <c r="K316" s="221"/>
      <c r="L316" s="221"/>
      <c r="M316" s="221"/>
      <c r="N316" s="220"/>
      <c r="O316" s="220"/>
      <c r="P316" s="220"/>
      <c r="Q316" s="220"/>
      <c r="R316" s="221"/>
      <c r="S316" s="221"/>
      <c r="T316" s="221"/>
      <c r="U316" s="221"/>
      <c r="V316" s="221"/>
      <c r="W316" s="221"/>
      <c r="X316" s="221"/>
      <c r="Y316" s="221"/>
      <c r="Z316" s="210"/>
      <c r="AA316" s="210"/>
      <c r="AB316" s="210"/>
      <c r="AC316" s="210"/>
      <c r="AD316" s="210"/>
      <c r="AE316" s="210"/>
      <c r="AF316" s="210"/>
      <c r="AG316" s="210" t="s">
        <v>288</v>
      </c>
      <c r="AH316" s="210">
        <v>0</v>
      </c>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outlineLevel="3" x14ac:dyDescent="0.2">
      <c r="A317" s="217"/>
      <c r="B317" s="218"/>
      <c r="C317" s="256" t="s">
        <v>936</v>
      </c>
      <c r="D317" s="223"/>
      <c r="E317" s="224">
        <v>12.25</v>
      </c>
      <c r="F317" s="221"/>
      <c r="G317" s="221"/>
      <c r="H317" s="221"/>
      <c r="I317" s="221"/>
      <c r="J317" s="221"/>
      <c r="K317" s="221"/>
      <c r="L317" s="221"/>
      <c r="M317" s="221"/>
      <c r="N317" s="220"/>
      <c r="O317" s="220"/>
      <c r="P317" s="220"/>
      <c r="Q317" s="220"/>
      <c r="R317" s="221"/>
      <c r="S317" s="221"/>
      <c r="T317" s="221"/>
      <c r="U317" s="221"/>
      <c r="V317" s="221"/>
      <c r="W317" s="221"/>
      <c r="X317" s="221"/>
      <c r="Y317" s="221"/>
      <c r="Z317" s="210"/>
      <c r="AA317" s="210"/>
      <c r="AB317" s="210"/>
      <c r="AC317" s="210"/>
      <c r="AD317" s="210"/>
      <c r="AE317" s="210"/>
      <c r="AF317" s="210"/>
      <c r="AG317" s="210" t="s">
        <v>288</v>
      </c>
      <c r="AH317" s="210">
        <v>0</v>
      </c>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3" x14ac:dyDescent="0.2">
      <c r="A318" s="217"/>
      <c r="B318" s="218"/>
      <c r="C318" s="256" t="s">
        <v>937</v>
      </c>
      <c r="D318" s="223"/>
      <c r="E318" s="224">
        <v>18.3</v>
      </c>
      <c r="F318" s="221"/>
      <c r="G318" s="221"/>
      <c r="H318" s="221"/>
      <c r="I318" s="221"/>
      <c r="J318" s="221"/>
      <c r="K318" s="221"/>
      <c r="L318" s="221"/>
      <c r="M318" s="221"/>
      <c r="N318" s="220"/>
      <c r="O318" s="220"/>
      <c r="P318" s="220"/>
      <c r="Q318" s="220"/>
      <c r="R318" s="221"/>
      <c r="S318" s="221"/>
      <c r="T318" s="221"/>
      <c r="U318" s="221"/>
      <c r="V318" s="221"/>
      <c r="W318" s="221"/>
      <c r="X318" s="221"/>
      <c r="Y318" s="221"/>
      <c r="Z318" s="210"/>
      <c r="AA318" s="210"/>
      <c r="AB318" s="210"/>
      <c r="AC318" s="210"/>
      <c r="AD318" s="210"/>
      <c r="AE318" s="210"/>
      <c r="AF318" s="210"/>
      <c r="AG318" s="210" t="s">
        <v>288</v>
      </c>
      <c r="AH318" s="210">
        <v>0</v>
      </c>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3" x14ac:dyDescent="0.2">
      <c r="A319" s="217"/>
      <c r="B319" s="218"/>
      <c r="C319" s="256" t="s">
        <v>938</v>
      </c>
      <c r="D319" s="223"/>
      <c r="E319" s="224">
        <v>-3.2320000000000002</v>
      </c>
      <c r="F319" s="221"/>
      <c r="G319" s="221"/>
      <c r="H319" s="221"/>
      <c r="I319" s="221"/>
      <c r="J319" s="221"/>
      <c r="K319" s="221"/>
      <c r="L319" s="221"/>
      <c r="M319" s="221"/>
      <c r="N319" s="220"/>
      <c r="O319" s="220"/>
      <c r="P319" s="220"/>
      <c r="Q319" s="220"/>
      <c r="R319" s="221"/>
      <c r="S319" s="221"/>
      <c r="T319" s="221"/>
      <c r="U319" s="221"/>
      <c r="V319" s="221"/>
      <c r="W319" s="221"/>
      <c r="X319" s="221"/>
      <c r="Y319" s="221"/>
      <c r="Z319" s="210"/>
      <c r="AA319" s="210"/>
      <c r="AB319" s="210"/>
      <c r="AC319" s="210"/>
      <c r="AD319" s="210"/>
      <c r="AE319" s="210"/>
      <c r="AF319" s="210"/>
      <c r="AG319" s="210" t="s">
        <v>288</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3" x14ac:dyDescent="0.2">
      <c r="A320" s="217"/>
      <c r="B320" s="218"/>
      <c r="C320" s="256" t="s">
        <v>939</v>
      </c>
      <c r="D320" s="223"/>
      <c r="E320" s="224">
        <v>-1.8180000000000001</v>
      </c>
      <c r="F320" s="221"/>
      <c r="G320" s="221"/>
      <c r="H320" s="221"/>
      <c r="I320" s="221"/>
      <c r="J320" s="221"/>
      <c r="K320" s="221"/>
      <c r="L320" s="221"/>
      <c r="M320" s="221"/>
      <c r="N320" s="220"/>
      <c r="O320" s="220"/>
      <c r="P320" s="220"/>
      <c r="Q320" s="220"/>
      <c r="R320" s="221"/>
      <c r="S320" s="221"/>
      <c r="T320" s="221"/>
      <c r="U320" s="221"/>
      <c r="V320" s="221"/>
      <c r="W320" s="221"/>
      <c r="X320" s="221"/>
      <c r="Y320" s="221"/>
      <c r="Z320" s="210"/>
      <c r="AA320" s="210"/>
      <c r="AB320" s="210"/>
      <c r="AC320" s="210"/>
      <c r="AD320" s="210"/>
      <c r="AE320" s="210"/>
      <c r="AF320" s="210"/>
      <c r="AG320" s="210" t="s">
        <v>288</v>
      </c>
      <c r="AH320" s="210">
        <v>0</v>
      </c>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outlineLevel="3" x14ac:dyDescent="0.2">
      <c r="A321" s="217"/>
      <c r="B321" s="218"/>
      <c r="C321" s="256" t="s">
        <v>940</v>
      </c>
      <c r="D321" s="223"/>
      <c r="E321" s="224">
        <v>17.2</v>
      </c>
      <c r="F321" s="221"/>
      <c r="G321" s="221"/>
      <c r="H321" s="221"/>
      <c r="I321" s="221"/>
      <c r="J321" s="221"/>
      <c r="K321" s="221"/>
      <c r="L321" s="221"/>
      <c r="M321" s="221"/>
      <c r="N321" s="220"/>
      <c r="O321" s="220"/>
      <c r="P321" s="220"/>
      <c r="Q321" s="220"/>
      <c r="R321" s="221"/>
      <c r="S321" s="221"/>
      <c r="T321" s="221"/>
      <c r="U321" s="221"/>
      <c r="V321" s="221"/>
      <c r="W321" s="221"/>
      <c r="X321" s="221"/>
      <c r="Y321" s="221"/>
      <c r="Z321" s="210"/>
      <c r="AA321" s="210"/>
      <c r="AB321" s="210"/>
      <c r="AC321" s="210"/>
      <c r="AD321" s="210"/>
      <c r="AE321" s="210"/>
      <c r="AF321" s="210"/>
      <c r="AG321" s="210" t="s">
        <v>288</v>
      </c>
      <c r="AH321" s="210">
        <v>0</v>
      </c>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outlineLevel="3" x14ac:dyDescent="0.2">
      <c r="A322" s="217"/>
      <c r="B322" s="218"/>
      <c r="C322" s="256" t="s">
        <v>939</v>
      </c>
      <c r="D322" s="223"/>
      <c r="E322" s="224">
        <v>-1.8180000000000001</v>
      </c>
      <c r="F322" s="221"/>
      <c r="G322" s="221"/>
      <c r="H322" s="221"/>
      <c r="I322" s="221"/>
      <c r="J322" s="221"/>
      <c r="K322" s="221"/>
      <c r="L322" s="221"/>
      <c r="M322" s="221"/>
      <c r="N322" s="220"/>
      <c r="O322" s="220"/>
      <c r="P322" s="220"/>
      <c r="Q322" s="220"/>
      <c r="R322" s="221"/>
      <c r="S322" s="221"/>
      <c r="T322" s="221"/>
      <c r="U322" s="221"/>
      <c r="V322" s="221"/>
      <c r="W322" s="221"/>
      <c r="X322" s="221"/>
      <c r="Y322" s="221"/>
      <c r="Z322" s="210"/>
      <c r="AA322" s="210"/>
      <c r="AB322" s="210"/>
      <c r="AC322" s="210"/>
      <c r="AD322" s="210"/>
      <c r="AE322" s="210"/>
      <c r="AF322" s="210"/>
      <c r="AG322" s="210" t="s">
        <v>288</v>
      </c>
      <c r="AH322" s="210">
        <v>0</v>
      </c>
      <c r="AI322" s="210"/>
      <c r="AJ322" s="210"/>
      <c r="AK322" s="210"/>
      <c r="AL322" s="210"/>
      <c r="AM322" s="210"/>
      <c r="AN322" s="210"/>
      <c r="AO322" s="210"/>
      <c r="AP322" s="210"/>
      <c r="AQ322" s="210"/>
      <c r="AR322" s="210"/>
      <c r="AS322" s="210"/>
      <c r="AT322" s="210"/>
      <c r="AU322" s="210"/>
      <c r="AV322" s="210"/>
      <c r="AW322" s="210"/>
      <c r="AX322" s="210"/>
      <c r="AY322" s="210"/>
      <c r="AZ322" s="210"/>
      <c r="BA322" s="210"/>
      <c r="BB322" s="210"/>
      <c r="BC322" s="210"/>
      <c r="BD322" s="210"/>
      <c r="BE322" s="210"/>
      <c r="BF322" s="210"/>
      <c r="BG322" s="210"/>
      <c r="BH322" s="210"/>
    </row>
    <row r="323" spans="1:60" outlineLevel="3" x14ac:dyDescent="0.2">
      <c r="A323" s="217"/>
      <c r="B323" s="218"/>
      <c r="C323" s="256" t="s">
        <v>941</v>
      </c>
      <c r="D323" s="223"/>
      <c r="E323" s="224">
        <v>24.45</v>
      </c>
      <c r="F323" s="221"/>
      <c r="G323" s="221"/>
      <c r="H323" s="221"/>
      <c r="I323" s="221"/>
      <c r="J323" s="221"/>
      <c r="K323" s="221"/>
      <c r="L323" s="221"/>
      <c r="M323" s="221"/>
      <c r="N323" s="220"/>
      <c r="O323" s="220"/>
      <c r="P323" s="220"/>
      <c r="Q323" s="220"/>
      <c r="R323" s="221"/>
      <c r="S323" s="221"/>
      <c r="T323" s="221"/>
      <c r="U323" s="221"/>
      <c r="V323" s="221"/>
      <c r="W323" s="221"/>
      <c r="X323" s="221"/>
      <c r="Y323" s="221"/>
      <c r="Z323" s="210"/>
      <c r="AA323" s="210"/>
      <c r="AB323" s="210"/>
      <c r="AC323" s="210"/>
      <c r="AD323" s="210"/>
      <c r="AE323" s="210"/>
      <c r="AF323" s="210"/>
      <c r="AG323" s="210" t="s">
        <v>288</v>
      </c>
      <c r="AH323" s="210">
        <v>0</v>
      </c>
      <c r="AI323" s="210"/>
      <c r="AJ323" s="210"/>
      <c r="AK323" s="210"/>
      <c r="AL323" s="210"/>
      <c r="AM323" s="210"/>
      <c r="AN323" s="210"/>
      <c r="AO323" s="210"/>
      <c r="AP323" s="210"/>
      <c r="AQ323" s="210"/>
      <c r="AR323" s="210"/>
      <c r="AS323" s="210"/>
      <c r="AT323" s="210"/>
      <c r="AU323" s="210"/>
      <c r="AV323" s="210"/>
      <c r="AW323" s="210"/>
      <c r="AX323" s="210"/>
      <c r="AY323" s="210"/>
      <c r="AZ323" s="210"/>
      <c r="BA323" s="210"/>
      <c r="BB323" s="210"/>
      <c r="BC323" s="210"/>
      <c r="BD323" s="210"/>
      <c r="BE323" s="210"/>
      <c r="BF323" s="210"/>
      <c r="BG323" s="210"/>
      <c r="BH323" s="210"/>
    </row>
    <row r="324" spans="1:60" outlineLevel="3" x14ac:dyDescent="0.2">
      <c r="A324" s="217"/>
      <c r="B324" s="218"/>
      <c r="C324" s="256" t="s">
        <v>942</v>
      </c>
      <c r="D324" s="223"/>
      <c r="E324" s="224">
        <v>4.125</v>
      </c>
      <c r="F324" s="221"/>
      <c r="G324" s="221"/>
      <c r="H324" s="221"/>
      <c r="I324" s="221"/>
      <c r="J324" s="221"/>
      <c r="K324" s="221"/>
      <c r="L324" s="221"/>
      <c r="M324" s="221"/>
      <c r="N324" s="220"/>
      <c r="O324" s="220"/>
      <c r="P324" s="220"/>
      <c r="Q324" s="220"/>
      <c r="R324" s="221"/>
      <c r="S324" s="221"/>
      <c r="T324" s="221"/>
      <c r="U324" s="221"/>
      <c r="V324" s="221"/>
      <c r="W324" s="221"/>
      <c r="X324" s="221"/>
      <c r="Y324" s="221"/>
      <c r="Z324" s="210"/>
      <c r="AA324" s="210"/>
      <c r="AB324" s="210"/>
      <c r="AC324" s="210"/>
      <c r="AD324" s="210"/>
      <c r="AE324" s="210"/>
      <c r="AF324" s="210"/>
      <c r="AG324" s="210" t="s">
        <v>288</v>
      </c>
      <c r="AH324" s="210">
        <v>0</v>
      </c>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3" x14ac:dyDescent="0.2">
      <c r="A325" s="217"/>
      <c r="B325" s="218"/>
      <c r="C325" s="256" t="s">
        <v>939</v>
      </c>
      <c r="D325" s="223"/>
      <c r="E325" s="224">
        <v>-1.8180000000000001</v>
      </c>
      <c r="F325" s="221"/>
      <c r="G325" s="221"/>
      <c r="H325" s="221"/>
      <c r="I325" s="221"/>
      <c r="J325" s="221"/>
      <c r="K325" s="221"/>
      <c r="L325" s="221"/>
      <c r="M325" s="221"/>
      <c r="N325" s="220"/>
      <c r="O325" s="220"/>
      <c r="P325" s="220"/>
      <c r="Q325" s="220"/>
      <c r="R325" s="221"/>
      <c r="S325" s="221"/>
      <c r="T325" s="221"/>
      <c r="U325" s="221"/>
      <c r="V325" s="221"/>
      <c r="W325" s="221"/>
      <c r="X325" s="221"/>
      <c r="Y325" s="221"/>
      <c r="Z325" s="210"/>
      <c r="AA325" s="210"/>
      <c r="AB325" s="210"/>
      <c r="AC325" s="210"/>
      <c r="AD325" s="210"/>
      <c r="AE325" s="210"/>
      <c r="AF325" s="210"/>
      <c r="AG325" s="210" t="s">
        <v>288</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6" t="s">
        <v>943</v>
      </c>
      <c r="D326" s="223"/>
      <c r="E326" s="224">
        <v>-1.6160000000000001</v>
      </c>
      <c r="F326" s="221"/>
      <c r="G326" s="221"/>
      <c r="H326" s="221"/>
      <c r="I326" s="221"/>
      <c r="J326" s="221"/>
      <c r="K326" s="221"/>
      <c r="L326" s="221"/>
      <c r="M326" s="221"/>
      <c r="N326" s="220"/>
      <c r="O326" s="220"/>
      <c r="P326" s="220"/>
      <c r="Q326" s="220"/>
      <c r="R326" s="221"/>
      <c r="S326" s="221"/>
      <c r="T326" s="221"/>
      <c r="U326" s="221"/>
      <c r="V326" s="221"/>
      <c r="W326" s="221"/>
      <c r="X326" s="221"/>
      <c r="Y326" s="221"/>
      <c r="Z326" s="210"/>
      <c r="AA326" s="210"/>
      <c r="AB326" s="210"/>
      <c r="AC326" s="210"/>
      <c r="AD326" s="210"/>
      <c r="AE326" s="210"/>
      <c r="AF326" s="210"/>
      <c r="AG326" s="210" t="s">
        <v>288</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outlineLevel="3" x14ac:dyDescent="0.2">
      <c r="A327" s="217"/>
      <c r="B327" s="218"/>
      <c r="C327" s="256" t="s">
        <v>944</v>
      </c>
      <c r="D327" s="223"/>
      <c r="E327" s="224">
        <v>15.6</v>
      </c>
      <c r="F327" s="221"/>
      <c r="G327" s="221"/>
      <c r="H327" s="221"/>
      <c r="I327" s="221"/>
      <c r="J327" s="221"/>
      <c r="K327" s="221"/>
      <c r="L327" s="221"/>
      <c r="M327" s="221"/>
      <c r="N327" s="220"/>
      <c r="O327" s="220"/>
      <c r="P327" s="220"/>
      <c r="Q327" s="220"/>
      <c r="R327" s="221"/>
      <c r="S327" s="221"/>
      <c r="T327" s="221"/>
      <c r="U327" s="221"/>
      <c r="V327" s="221"/>
      <c r="W327" s="221"/>
      <c r="X327" s="221"/>
      <c r="Y327" s="221"/>
      <c r="Z327" s="210"/>
      <c r="AA327" s="210"/>
      <c r="AB327" s="210"/>
      <c r="AC327" s="210"/>
      <c r="AD327" s="210"/>
      <c r="AE327" s="210"/>
      <c r="AF327" s="210"/>
      <c r="AG327" s="210" t="s">
        <v>288</v>
      </c>
      <c r="AH327" s="210">
        <v>0</v>
      </c>
      <c r="AI327" s="210"/>
      <c r="AJ327" s="210"/>
      <c r="AK327" s="210"/>
      <c r="AL327" s="210"/>
      <c r="AM327" s="210"/>
      <c r="AN327" s="210"/>
      <c r="AO327" s="210"/>
      <c r="AP327" s="210"/>
      <c r="AQ327" s="210"/>
      <c r="AR327" s="210"/>
      <c r="AS327" s="210"/>
      <c r="AT327" s="210"/>
      <c r="AU327" s="210"/>
      <c r="AV327" s="210"/>
      <c r="AW327" s="210"/>
      <c r="AX327" s="210"/>
      <c r="AY327" s="210"/>
      <c r="AZ327" s="210"/>
      <c r="BA327" s="210"/>
      <c r="BB327" s="210"/>
      <c r="BC327" s="210"/>
      <c r="BD327" s="210"/>
      <c r="BE327" s="210"/>
      <c r="BF327" s="210"/>
      <c r="BG327" s="210"/>
      <c r="BH327" s="210"/>
    </row>
    <row r="328" spans="1:60" outlineLevel="3" x14ac:dyDescent="0.2">
      <c r="A328" s="217"/>
      <c r="B328" s="218"/>
      <c r="C328" s="256" t="s">
        <v>943</v>
      </c>
      <c r="D328" s="223"/>
      <c r="E328" s="224">
        <v>-1.6160000000000001</v>
      </c>
      <c r="F328" s="221"/>
      <c r="G328" s="221"/>
      <c r="H328" s="221"/>
      <c r="I328" s="221"/>
      <c r="J328" s="221"/>
      <c r="K328" s="221"/>
      <c r="L328" s="221"/>
      <c r="M328" s="221"/>
      <c r="N328" s="220"/>
      <c r="O328" s="220"/>
      <c r="P328" s="220"/>
      <c r="Q328" s="220"/>
      <c r="R328" s="221"/>
      <c r="S328" s="221"/>
      <c r="T328" s="221"/>
      <c r="U328" s="221"/>
      <c r="V328" s="221"/>
      <c r="W328" s="221"/>
      <c r="X328" s="221"/>
      <c r="Y328" s="221"/>
      <c r="Z328" s="210"/>
      <c r="AA328" s="210"/>
      <c r="AB328" s="210"/>
      <c r="AC328" s="210"/>
      <c r="AD328" s="210"/>
      <c r="AE328" s="210"/>
      <c r="AF328" s="210"/>
      <c r="AG328" s="210" t="s">
        <v>288</v>
      </c>
      <c r="AH328" s="210">
        <v>0</v>
      </c>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outlineLevel="1" x14ac:dyDescent="0.2">
      <c r="A329" s="233">
        <v>63</v>
      </c>
      <c r="B329" s="234" t="s">
        <v>945</v>
      </c>
      <c r="C329" s="252" t="s">
        <v>946</v>
      </c>
      <c r="D329" s="235" t="s">
        <v>269</v>
      </c>
      <c r="E329" s="236">
        <v>188.74700000000001</v>
      </c>
      <c r="F329" s="237"/>
      <c r="G329" s="238">
        <f>ROUND(E329*F329,2)</f>
        <v>0</v>
      </c>
      <c r="H329" s="237"/>
      <c r="I329" s="238">
        <f>ROUND(E329*H329,2)</f>
        <v>0</v>
      </c>
      <c r="J329" s="237"/>
      <c r="K329" s="238">
        <f>ROUND(E329*J329,2)</f>
        <v>0</v>
      </c>
      <c r="L329" s="238">
        <v>21</v>
      </c>
      <c r="M329" s="238">
        <f>G329*(1+L329/100)</f>
        <v>0</v>
      </c>
      <c r="N329" s="236">
        <v>4.7660000000000001E-2</v>
      </c>
      <c r="O329" s="236">
        <f>ROUND(E329*N329,2)</f>
        <v>9</v>
      </c>
      <c r="P329" s="236">
        <v>0</v>
      </c>
      <c r="Q329" s="236">
        <f>ROUND(E329*P329,2)</f>
        <v>0</v>
      </c>
      <c r="R329" s="238" t="s">
        <v>627</v>
      </c>
      <c r="S329" s="238" t="s">
        <v>271</v>
      </c>
      <c r="T329" s="239" t="s">
        <v>272</v>
      </c>
      <c r="U329" s="221">
        <v>0.84</v>
      </c>
      <c r="V329" s="221">
        <f>ROUND(E329*U329,2)</f>
        <v>158.55000000000001</v>
      </c>
      <c r="W329" s="221"/>
      <c r="X329" s="221" t="s">
        <v>273</v>
      </c>
      <c r="Y329" s="221" t="s">
        <v>274</v>
      </c>
      <c r="Z329" s="210"/>
      <c r="AA329" s="210"/>
      <c r="AB329" s="210"/>
      <c r="AC329" s="210"/>
      <c r="AD329" s="210"/>
      <c r="AE329" s="210"/>
      <c r="AF329" s="210"/>
      <c r="AG329" s="210" t="s">
        <v>275</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outlineLevel="2" x14ac:dyDescent="0.2">
      <c r="A330" s="217"/>
      <c r="B330" s="218"/>
      <c r="C330" s="256" t="s">
        <v>947</v>
      </c>
      <c r="D330" s="223"/>
      <c r="E330" s="224">
        <v>15.178000000000001</v>
      </c>
      <c r="F330" s="221"/>
      <c r="G330" s="221"/>
      <c r="H330" s="221"/>
      <c r="I330" s="221"/>
      <c r="J330" s="221"/>
      <c r="K330" s="221"/>
      <c r="L330" s="221"/>
      <c r="M330" s="221"/>
      <c r="N330" s="220"/>
      <c r="O330" s="220"/>
      <c r="P330" s="220"/>
      <c r="Q330" s="220"/>
      <c r="R330" s="221"/>
      <c r="S330" s="221"/>
      <c r="T330" s="221"/>
      <c r="U330" s="221"/>
      <c r="V330" s="221"/>
      <c r="W330" s="221"/>
      <c r="X330" s="221"/>
      <c r="Y330" s="221"/>
      <c r="Z330" s="210"/>
      <c r="AA330" s="210"/>
      <c r="AB330" s="210"/>
      <c r="AC330" s="210"/>
      <c r="AD330" s="210"/>
      <c r="AE330" s="210"/>
      <c r="AF330" s="210"/>
      <c r="AG330" s="210" t="s">
        <v>288</v>
      </c>
      <c r="AH330" s="210">
        <v>0</v>
      </c>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3" x14ac:dyDescent="0.2">
      <c r="A331" s="217"/>
      <c r="B331" s="218"/>
      <c r="C331" s="256" t="s">
        <v>948</v>
      </c>
      <c r="D331" s="223"/>
      <c r="E331" s="224">
        <v>7.1050000000000004</v>
      </c>
      <c r="F331" s="221"/>
      <c r="G331" s="221"/>
      <c r="H331" s="221"/>
      <c r="I331" s="221"/>
      <c r="J331" s="221"/>
      <c r="K331" s="221"/>
      <c r="L331" s="221"/>
      <c r="M331" s="221"/>
      <c r="N331" s="220"/>
      <c r="O331" s="220"/>
      <c r="P331" s="220"/>
      <c r="Q331" s="220"/>
      <c r="R331" s="221"/>
      <c r="S331" s="221"/>
      <c r="T331" s="221"/>
      <c r="U331" s="221"/>
      <c r="V331" s="221"/>
      <c r="W331" s="221"/>
      <c r="X331" s="221"/>
      <c r="Y331" s="221"/>
      <c r="Z331" s="210"/>
      <c r="AA331" s="210"/>
      <c r="AB331" s="210"/>
      <c r="AC331" s="210"/>
      <c r="AD331" s="210"/>
      <c r="AE331" s="210"/>
      <c r="AF331" s="210"/>
      <c r="AG331" s="210" t="s">
        <v>288</v>
      </c>
      <c r="AH331" s="210">
        <v>0</v>
      </c>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3" x14ac:dyDescent="0.2">
      <c r="A332" s="217"/>
      <c r="B332" s="218"/>
      <c r="C332" s="256" t="s">
        <v>949</v>
      </c>
      <c r="D332" s="223"/>
      <c r="E332" s="224">
        <v>8.9220000000000006</v>
      </c>
      <c r="F332" s="221"/>
      <c r="G332" s="221"/>
      <c r="H332" s="221"/>
      <c r="I332" s="221"/>
      <c r="J332" s="221"/>
      <c r="K332" s="221"/>
      <c r="L332" s="221"/>
      <c r="M332" s="221"/>
      <c r="N332" s="220"/>
      <c r="O332" s="220"/>
      <c r="P332" s="220"/>
      <c r="Q332" s="220"/>
      <c r="R332" s="221"/>
      <c r="S332" s="221"/>
      <c r="T332" s="221"/>
      <c r="U332" s="221"/>
      <c r="V332" s="221"/>
      <c r="W332" s="221"/>
      <c r="X332" s="221"/>
      <c r="Y332" s="221"/>
      <c r="Z332" s="210"/>
      <c r="AA332" s="210"/>
      <c r="AB332" s="210"/>
      <c r="AC332" s="210"/>
      <c r="AD332" s="210"/>
      <c r="AE332" s="210"/>
      <c r="AF332" s="210"/>
      <c r="AG332" s="210" t="s">
        <v>288</v>
      </c>
      <c r="AH332" s="210">
        <v>0</v>
      </c>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outlineLevel="3" x14ac:dyDescent="0.2">
      <c r="A333" s="217"/>
      <c r="B333" s="218"/>
      <c r="C333" s="256" t="s">
        <v>950</v>
      </c>
      <c r="D333" s="223"/>
      <c r="E333" s="224">
        <v>11.542</v>
      </c>
      <c r="F333" s="221"/>
      <c r="G333" s="221"/>
      <c r="H333" s="221"/>
      <c r="I333" s="221"/>
      <c r="J333" s="221"/>
      <c r="K333" s="221"/>
      <c r="L333" s="221"/>
      <c r="M333" s="221"/>
      <c r="N333" s="220"/>
      <c r="O333" s="220"/>
      <c r="P333" s="220"/>
      <c r="Q333" s="220"/>
      <c r="R333" s="221"/>
      <c r="S333" s="221"/>
      <c r="T333" s="221"/>
      <c r="U333" s="221"/>
      <c r="V333" s="221"/>
      <c r="W333" s="221"/>
      <c r="X333" s="221"/>
      <c r="Y333" s="221"/>
      <c r="Z333" s="210"/>
      <c r="AA333" s="210"/>
      <c r="AB333" s="210"/>
      <c r="AC333" s="210"/>
      <c r="AD333" s="210"/>
      <c r="AE333" s="210"/>
      <c r="AF333" s="210"/>
      <c r="AG333" s="210" t="s">
        <v>288</v>
      </c>
      <c r="AH333" s="210">
        <v>0</v>
      </c>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3" x14ac:dyDescent="0.2">
      <c r="A334" s="217"/>
      <c r="B334" s="218"/>
      <c r="C334" s="256" t="s">
        <v>951</v>
      </c>
      <c r="D334" s="223"/>
      <c r="E334" s="224">
        <v>7.7140000000000004</v>
      </c>
      <c r="F334" s="221"/>
      <c r="G334" s="221"/>
      <c r="H334" s="221"/>
      <c r="I334" s="221"/>
      <c r="J334" s="221"/>
      <c r="K334" s="221"/>
      <c r="L334" s="221"/>
      <c r="M334" s="221"/>
      <c r="N334" s="220"/>
      <c r="O334" s="220"/>
      <c r="P334" s="220"/>
      <c r="Q334" s="220"/>
      <c r="R334" s="221"/>
      <c r="S334" s="221"/>
      <c r="T334" s="221"/>
      <c r="U334" s="221"/>
      <c r="V334" s="221"/>
      <c r="W334" s="221"/>
      <c r="X334" s="221"/>
      <c r="Y334" s="221"/>
      <c r="Z334" s="210"/>
      <c r="AA334" s="210"/>
      <c r="AB334" s="210"/>
      <c r="AC334" s="210"/>
      <c r="AD334" s="210"/>
      <c r="AE334" s="210"/>
      <c r="AF334" s="210"/>
      <c r="AG334" s="210" t="s">
        <v>288</v>
      </c>
      <c r="AH334" s="210">
        <v>0</v>
      </c>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3" x14ac:dyDescent="0.2">
      <c r="A335" s="217"/>
      <c r="B335" s="218"/>
      <c r="C335" s="256" t="s">
        <v>952</v>
      </c>
      <c r="D335" s="223"/>
      <c r="E335" s="224">
        <v>3.9390000000000001</v>
      </c>
      <c r="F335" s="221"/>
      <c r="G335" s="221"/>
      <c r="H335" s="221"/>
      <c r="I335" s="221"/>
      <c r="J335" s="221"/>
      <c r="K335" s="221"/>
      <c r="L335" s="221"/>
      <c r="M335" s="221"/>
      <c r="N335" s="220"/>
      <c r="O335" s="220"/>
      <c r="P335" s="220"/>
      <c r="Q335" s="220"/>
      <c r="R335" s="221"/>
      <c r="S335" s="221"/>
      <c r="T335" s="221"/>
      <c r="U335" s="221"/>
      <c r="V335" s="221"/>
      <c r="W335" s="221"/>
      <c r="X335" s="221"/>
      <c r="Y335" s="221"/>
      <c r="Z335" s="210"/>
      <c r="AA335" s="210"/>
      <c r="AB335" s="210"/>
      <c r="AC335" s="210"/>
      <c r="AD335" s="210"/>
      <c r="AE335" s="210"/>
      <c r="AF335" s="210"/>
      <c r="AG335" s="210" t="s">
        <v>288</v>
      </c>
      <c r="AH335" s="210">
        <v>0</v>
      </c>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3" x14ac:dyDescent="0.2">
      <c r="A336" s="217"/>
      <c r="B336" s="218"/>
      <c r="C336" s="256" t="s">
        <v>953</v>
      </c>
      <c r="D336" s="223"/>
      <c r="E336" s="224">
        <v>24.244</v>
      </c>
      <c r="F336" s="221"/>
      <c r="G336" s="221"/>
      <c r="H336" s="221"/>
      <c r="I336" s="221"/>
      <c r="J336" s="221"/>
      <c r="K336" s="221"/>
      <c r="L336" s="221"/>
      <c r="M336" s="221"/>
      <c r="N336" s="220"/>
      <c r="O336" s="220"/>
      <c r="P336" s="220"/>
      <c r="Q336" s="220"/>
      <c r="R336" s="221"/>
      <c r="S336" s="221"/>
      <c r="T336" s="221"/>
      <c r="U336" s="221"/>
      <c r="V336" s="221"/>
      <c r="W336" s="221"/>
      <c r="X336" s="221"/>
      <c r="Y336" s="221"/>
      <c r="Z336" s="210"/>
      <c r="AA336" s="210"/>
      <c r="AB336" s="210"/>
      <c r="AC336" s="210"/>
      <c r="AD336" s="210"/>
      <c r="AE336" s="210"/>
      <c r="AF336" s="210"/>
      <c r="AG336" s="210" t="s">
        <v>288</v>
      </c>
      <c r="AH336" s="210">
        <v>0</v>
      </c>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outlineLevel="3" x14ac:dyDescent="0.2">
      <c r="A337" s="217"/>
      <c r="B337" s="218"/>
      <c r="C337" s="256" t="s">
        <v>939</v>
      </c>
      <c r="D337" s="223"/>
      <c r="E337" s="224">
        <v>-1.8180000000000001</v>
      </c>
      <c r="F337" s="221"/>
      <c r="G337" s="221"/>
      <c r="H337" s="221"/>
      <c r="I337" s="221"/>
      <c r="J337" s="221"/>
      <c r="K337" s="221"/>
      <c r="L337" s="221"/>
      <c r="M337" s="221"/>
      <c r="N337" s="220"/>
      <c r="O337" s="220"/>
      <c r="P337" s="220"/>
      <c r="Q337" s="220"/>
      <c r="R337" s="221"/>
      <c r="S337" s="221"/>
      <c r="T337" s="221"/>
      <c r="U337" s="221"/>
      <c r="V337" s="221"/>
      <c r="W337" s="221"/>
      <c r="X337" s="221"/>
      <c r="Y337" s="221"/>
      <c r="Z337" s="210"/>
      <c r="AA337" s="210"/>
      <c r="AB337" s="210"/>
      <c r="AC337" s="210"/>
      <c r="AD337" s="210"/>
      <c r="AE337" s="210"/>
      <c r="AF337" s="210"/>
      <c r="AG337" s="210" t="s">
        <v>288</v>
      </c>
      <c r="AH337" s="210">
        <v>0</v>
      </c>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3" x14ac:dyDescent="0.2">
      <c r="A338" s="217"/>
      <c r="B338" s="218"/>
      <c r="C338" s="256" t="s">
        <v>954</v>
      </c>
      <c r="D338" s="223"/>
      <c r="E338" s="224">
        <v>26.564</v>
      </c>
      <c r="F338" s="221"/>
      <c r="G338" s="221"/>
      <c r="H338" s="221"/>
      <c r="I338" s="221"/>
      <c r="J338" s="221"/>
      <c r="K338" s="221"/>
      <c r="L338" s="221"/>
      <c r="M338" s="221"/>
      <c r="N338" s="220"/>
      <c r="O338" s="220"/>
      <c r="P338" s="220"/>
      <c r="Q338" s="220"/>
      <c r="R338" s="221"/>
      <c r="S338" s="221"/>
      <c r="T338" s="221"/>
      <c r="U338" s="221"/>
      <c r="V338" s="221"/>
      <c r="W338" s="221"/>
      <c r="X338" s="221"/>
      <c r="Y338" s="221"/>
      <c r="Z338" s="210"/>
      <c r="AA338" s="210"/>
      <c r="AB338" s="210"/>
      <c r="AC338" s="210"/>
      <c r="AD338" s="210"/>
      <c r="AE338" s="210"/>
      <c r="AF338" s="210"/>
      <c r="AG338" s="210" t="s">
        <v>288</v>
      </c>
      <c r="AH338" s="210">
        <v>0</v>
      </c>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3" x14ac:dyDescent="0.2">
      <c r="A339" s="217"/>
      <c r="B339" s="218"/>
      <c r="C339" s="256" t="s">
        <v>939</v>
      </c>
      <c r="D339" s="223"/>
      <c r="E339" s="224">
        <v>-1.8180000000000001</v>
      </c>
      <c r="F339" s="221"/>
      <c r="G339" s="221"/>
      <c r="H339" s="221"/>
      <c r="I339" s="221"/>
      <c r="J339" s="221"/>
      <c r="K339" s="221"/>
      <c r="L339" s="221"/>
      <c r="M339" s="221"/>
      <c r="N339" s="220"/>
      <c r="O339" s="220"/>
      <c r="P339" s="220"/>
      <c r="Q339" s="220"/>
      <c r="R339" s="221"/>
      <c r="S339" s="221"/>
      <c r="T339" s="221"/>
      <c r="U339" s="221"/>
      <c r="V339" s="221"/>
      <c r="W339" s="221"/>
      <c r="X339" s="221"/>
      <c r="Y339" s="221"/>
      <c r="Z339" s="210"/>
      <c r="AA339" s="210"/>
      <c r="AB339" s="210"/>
      <c r="AC339" s="210"/>
      <c r="AD339" s="210"/>
      <c r="AE339" s="210"/>
      <c r="AF339" s="210"/>
      <c r="AG339" s="210" t="s">
        <v>288</v>
      </c>
      <c r="AH339" s="210">
        <v>0</v>
      </c>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3" x14ac:dyDescent="0.2">
      <c r="A340" s="217"/>
      <c r="B340" s="218"/>
      <c r="C340" s="256" t="s">
        <v>955</v>
      </c>
      <c r="D340" s="223"/>
      <c r="E340" s="224">
        <v>27.143999999999998</v>
      </c>
      <c r="F340" s="221"/>
      <c r="G340" s="221"/>
      <c r="H340" s="221"/>
      <c r="I340" s="221"/>
      <c r="J340" s="221"/>
      <c r="K340" s="221"/>
      <c r="L340" s="221"/>
      <c r="M340" s="221"/>
      <c r="N340" s="220"/>
      <c r="O340" s="220"/>
      <c r="P340" s="220"/>
      <c r="Q340" s="220"/>
      <c r="R340" s="221"/>
      <c r="S340" s="221"/>
      <c r="T340" s="221"/>
      <c r="U340" s="221"/>
      <c r="V340" s="221"/>
      <c r="W340" s="221"/>
      <c r="X340" s="221"/>
      <c r="Y340" s="221"/>
      <c r="Z340" s="210"/>
      <c r="AA340" s="210"/>
      <c r="AB340" s="210"/>
      <c r="AC340" s="210"/>
      <c r="AD340" s="210"/>
      <c r="AE340" s="210"/>
      <c r="AF340" s="210"/>
      <c r="AG340" s="210" t="s">
        <v>288</v>
      </c>
      <c r="AH340" s="210">
        <v>0</v>
      </c>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3" x14ac:dyDescent="0.2">
      <c r="A341" s="217"/>
      <c r="B341" s="218"/>
      <c r="C341" s="256" t="s">
        <v>939</v>
      </c>
      <c r="D341" s="223"/>
      <c r="E341" s="224">
        <v>-1.8180000000000001</v>
      </c>
      <c r="F341" s="221"/>
      <c r="G341" s="221"/>
      <c r="H341" s="221"/>
      <c r="I341" s="221"/>
      <c r="J341" s="221"/>
      <c r="K341" s="221"/>
      <c r="L341" s="221"/>
      <c r="M341" s="221"/>
      <c r="N341" s="220"/>
      <c r="O341" s="220"/>
      <c r="P341" s="220"/>
      <c r="Q341" s="220"/>
      <c r="R341" s="221"/>
      <c r="S341" s="221"/>
      <c r="T341" s="221"/>
      <c r="U341" s="221"/>
      <c r="V341" s="221"/>
      <c r="W341" s="221"/>
      <c r="X341" s="221"/>
      <c r="Y341" s="221"/>
      <c r="Z341" s="210"/>
      <c r="AA341" s="210"/>
      <c r="AB341" s="210"/>
      <c r="AC341" s="210"/>
      <c r="AD341" s="210"/>
      <c r="AE341" s="210"/>
      <c r="AF341" s="210"/>
      <c r="AG341" s="210" t="s">
        <v>288</v>
      </c>
      <c r="AH341" s="210">
        <v>0</v>
      </c>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3" x14ac:dyDescent="0.2">
      <c r="A342" s="217"/>
      <c r="B342" s="218"/>
      <c r="C342" s="256" t="s">
        <v>956</v>
      </c>
      <c r="D342" s="223"/>
      <c r="E342" s="224">
        <v>20.763999999999999</v>
      </c>
      <c r="F342" s="221"/>
      <c r="G342" s="221"/>
      <c r="H342" s="221"/>
      <c r="I342" s="221"/>
      <c r="J342" s="221"/>
      <c r="K342" s="221"/>
      <c r="L342" s="221"/>
      <c r="M342" s="221"/>
      <c r="N342" s="220"/>
      <c r="O342" s="220"/>
      <c r="P342" s="220"/>
      <c r="Q342" s="220"/>
      <c r="R342" s="221"/>
      <c r="S342" s="221"/>
      <c r="T342" s="221"/>
      <c r="U342" s="221"/>
      <c r="V342" s="221"/>
      <c r="W342" s="221"/>
      <c r="X342" s="221"/>
      <c r="Y342" s="221"/>
      <c r="Z342" s="210"/>
      <c r="AA342" s="210"/>
      <c r="AB342" s="210"/>
      <c r="AC342" s="210"/>
      <c r="AD342" s="210"/>
      <c r="AE342" s="210"/>
      <c r="AF342" s="210"/>
      <c r="AG342" s="210" t="s">
        <v>288</v>
      </c>
      <c r="AH342" s="210">
        <v>0</v>
      </c>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3" x14ac:dyDescent="0.2">
      <c r="A343" s="217"/>
      <c r="B343" s="218"/>
      <c r="C343" s="256" t="s">
        <v>957</v>
      </c>
      <c r="D343" s="223"/>
      <c r="E343" s="224">
        <v>37.99</v>
      </c>
      <c r="F343" s="221"/>
      <c r="G343" s="221"/>
      <c r="H343" s="221"/>
      <c r="I343" s="221"/>
      <c r="J343" s="221"/>
      <c r="K343" s="221"/>
      <c r="L343" s="221"/>
      <c r="M343" s="221"/>
      <c r="N343" s="220"/>
      <c r="O343" s="220"/>
      <c r="P343" s="220"/>
      <c r="Q343" s="220"/>
      <c r="R343" s="221"/>
      <c r="S343" s="221"/>
      <c r="T343" s="221"/>
      <c r="U343" s="221"/>
      <c r="V343" s="221"/>
      <c r="W343" s="221"/>
      <c r="X343" s="221"/>
      <c r="Y343" s="221"/>
      <c r="Z343" s="210"/>
      <c r="AA343" s="210"/>
      <c r="AB343" s="210"/>
      <c r="AC343" s="210"/>
      <c r="AD343" s="210"/>
      <c r="AE343" s="210"/>
      <c r="AF343" s="210"/>
      <c r="AG343" s="210" t="s">
        <v>288</v>
      </c>
      <c r="AH343" s="210">
        <v>0</v>
      </c>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3" x14ac:dyDescent="0.2">
      <c r="A344" s="217"/>
      <c r="B344" s="218"/>
      <c r="C344" s="256" t="s">
        <v>958</v>
      </c>
      <c r="D344" s="223"/>
      <c r="E344" s="224">
        <v>-2.38</v>
      </c>
      <c r="F344" s="221"/>
      <c r="G344" s="221"/>
      <c r="H344" s="221"/>
      <c r="I344" s="221"/>
      <c r="J344" s="221"/>
      <c r="K344" s="221"/>
      <c r="L344" s="221"/>
      <c r="M344" s="221"/>
      <c r="N344" s="220"/>
      <c r="O344" s="220"/>
      <c r="P344" s="220"/>
      <c r="Q344" s="220"/>
      <c r="R344" s="221"/>
      <c r="S344" s="221"/>
      <c r="T344" s="221"/>
      <c r="U344" s="221"/>
      <c r="V344" s="221"/>
      <c r="W344" s="221"/>
      <c r="X344" s="221"/>
      <c r="Y344" s="221"/>
      <c r="Z344" s="210"/>
      <c r="AA344" s="210"/>
      <c r="AB344" s="210"/>
      <c r="AC344" s="210"/>
      <c r="AD344" s="210"/>
      <c r="AE344" s="210"/>
      <c r="AF344" s="210"/>
      <c r="AG344" s="210" t="s">
        <v>288</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6" t="s">
        <v>959</v>
      </c>
      <c r="D345" s="223"/>
      <c r="E345" s="224">
        <v>5.4749999999999996</v>
      </c>
      <c r="F345" s="221"/>
      <c r="G345" s="221"/>
      <c r="H345" s="221"/>
      <c r="I345" s="221"/>
      <c r="J345" s="221"/>
      <c r="K345" s="221"/>
      <c r="L345" s="221"/>
      <c r="M345" s="221"/>
      <c r="N345" s="220"/>
      <c r="O345" s="220"/>
      <c r="P345" s="220"/>
      <c r="Q345" s="220"/>
      <c r="R345" s="221"/>
      <c r="S345" s="221"/>
      <c r="T345" s="221"/>
      <c r="U345" s="221"/>
      <c r="V345" s="221"/>
      <c r="W345" s="221"/>
      <c r="X345" s="221"/>
      <c r="Y345" s="221"/>
      <c r="Z345" s="210"/>
      <c r="AA345" s="210"/>
      <c r="AB345" s="210"/>
      <c r="AC345" s="210"/>
      <c r="AD345" s="210"/>
      <c r="AE345" s="210"/>
      <c r="AF345" s="210"/>
      <c r="AG345" s="210" t="s">
        <v>288</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ht="22.5" outlineLevel="1" x14ac:dyDescent="0.2">
      <c r="A346" s="233">
        <v>64</v>
      </c>
      <c r="B346" s="234" t="s">
        <v>960</v>
      </c>
      <c r="C346" s="252" t="s">
        <v>961</v>
      </c>
      <c r="D346" s="235" t="s">
        <v>269</v>
      </c>
      <c r="E346" s="236">
        <v>239.48240000000001</v>
      </c>
      <c r="F346" s="237"/>
      <c r="G346" s="238">
        <f>ROUND(E346*F346,2)</f>
        <v>0</v>
      </c>
      <c r="H346" s="237"/>
      <c r="I346" s="238">
        <f>ROUND(E346*H346,2)</f>
        <v>0</v>
      </c>
      <c r="J346" s="237"/>
      <c r="K346" s="238">
        <f>ROUND(E346*J346,2)</f>
        <v>0</v>
      </c>
      <c r="L346" s="238">
        <v>21</v>
      </c>
      <c r="M346" s="238">
        <f>G346*(1+L346/100)</f>
        <v>0</v>
      </c>
      <c r="N346" s="236">
        <v>1.0630000000000001E-2</v>
      </c>
      <c r="O346" s="236">
        <f>ROUND(E346*N346,2)</f>
        <v>2.5499999999999998</v>
      </c>
      <c r="P346" s="236">
        <v>0</v>
      </c>
      <c r="Q346" s="236">
        <f>ROUND(E346*P346,2)</f>
        <v>0</v>
      </c>
      <c r="R346" s="238" t="s">
        <v>728</v>
      </c>
      <c r="S346" s="238" t="s">
        <v>271</v>
      </c>
      <c r="T346" s="239" t="s">
        <v>272</v>
      </c>
      <c r="U346" s="221">
        <v>0.33688000000000001</v>
      </c>
      <c r="V346" s="221">
        <f>ROUND(E346*U346,2)</f>
        <v>80.680000000000007</v>
      </c>
      <c r="W346" s="221"/>
      <c r="X346" s="221" t="s">
        <v>273</v>
      </c>
      <c r="Y346" s="221" t="s">
        <v>274</v>
      </c>
      <c r="Z346" s="210"/>
      <c r="AA346" s="210"/>
      <c r="AB346" s="210"/>
      <c r="AC346" s="210"/>
      <c r="AD346" s="210"/>
      <c r="AE346" s="210"/>
      <c r="AF346" s="210"/>
      <c r="AG346" s="210" t="s">
        <v>275</v>
      </c>
      <c r="AH346" s="210"/>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outlineLevel="2" x14ac:dyDescent="0.2">
      <c r="A347" s="217"/>
      <c r="B347" s="218"/>
      <c r="C347" s="257" t="s">
        <v>794</v>
      </c>
      <c r="D347" s="250"/>
      <c r="E347" s="250"/>
      <c r="F347" s="250"/>
      <c r="G347" s="250"/>
      <c r="H347" s="221"/>
      <c r="I347" s="221"/>
      <c r="J347" s="221"/>
      <c r="K347" s="221"/>
      <c r="L347" s="221"/>
      <c r="M347" s="221"/>
      <c r="N347" s="220"/>
      <c r="O347" s="220"/>
      <c r="P347" s="220"/>
      <c r="Q347" s="220"/>
      <c r="R347" s="221"/>
      <c r="S347" s="221"/>
      <c r="T347" s="221"/>
      <c r="U347" s="221"/>
      <c r="V347" s="221"/>
      <c r="W347" s="221"/>
      <c r="X347" s="221"/>
      <c r="Y347" s="221"/>
      <c r="Z347" s="210"/>
      <c r="AA347" s="210"/>
      <c r="AB347" s="210"/>
      <c r="AC347" s="210"/>
      <c r="AD347" s="210"/>
      <c r="AE347" s="210"/>
      <c r="AF347" s="210"/>
      <c r="AG347" s="210" t="s">
        <v>286</v>
      </c>
      <c r="AH347" s="210"/>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2" x14ac:dyDescent="0.2">
      <c r="A348" s="217"/>
      <c r="B348" s="218"/>
      <c r="C348" s="256" t="s">
        <v>962</v>
      </c>
      <c r="D348" s="223"/>
      <c r="E348" s="224">
        <v>97.643000000000001</v>
      </c>
      <c r="F348" s="221"/>
      <c r="G348" s="221"/>
      <c r="H348" s="221"/>
      <c r="I348" s="221"/>
      <c r="J348" s="221"/>
      <c r="K348" s="221"/>
      <c r="L348" s="221"/>
      <c r="M348" s="221"/>
      <c r="N348" s="220"/>
      <c r="O348" s="220"/>
      <c r="P348" s="220"/>
      <c r="Q348" s="220"/>
      <c r="R348" s="221"/>
      <c r="S348" s="221"/>
      <c r="T348" s="221"/>
      <c r="U348" s="221"/>
      <c r="V348" s="221"/>
      <c r="W348" s="221"/>
      <c r="X348" s="221"/>
      <c r="Y348" s="221"/>
      <c r="Z348" s="210"/>
      <c r="AA348" s="210"/>
      <c r="AB348" s="210"/>
      <c r="AC348" s="210"/>
      <c r="AD348" s="210"/>
      <c r="AE348" s="210"/>
      <c r="AF348" s="210"/>
      <c r="AG348" s="210" t="s">
        <v>288</v>
      </c>
      <c r="AH348" s="210">
        <v>0</v>
      </c>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outlineLevel="3" x14ac:dyDescent="0.2">
      <c r="A349" s="217"/>
      <c r="B349" s="218"/>
      <c r="C349" s="256" t="s">
        <v>963</v>
      </c>
      <c r="D349" s="223"/>
      <c r="E349" s="224">
        <v>36.725000000000001</v>
      </c>
      <c r="F349" s="221"/>
      <c r="G349" s="221"/>
      <c r="H349" s="221"/>
      <c r="I349" s="221"/>
      <c r="J349" s="221"/>
      <c r="K349" s="221"/>
      <c r="L349" s="221"/>
      <c r="M349" s="221"/>
      <c r="N349" s="220"/>
      <c r="O349" s="220"/>
      <c r="P349" s="220"/>
      <c r="Q349" s="220"/>
      <c r="R349" s="221"/>
      <c r="S349" s="221"/>
      <c r="T349" s="221"/>
      <c r="U349" s="221"/>
      <c r="V349" s="221"/>
      <c r="W349" s="221"/>
      <c r="X349" s="221"/>
      <c r="Y349" s="221"/>
      <c r="Z349" s="210"/>
      <c r="AA349" s="210"/>
      <c r="AB349" s="210"/>
      <c r="AC349" s="210"/>
      <c r="AD349" s="210"/>
      <c r="AE349" s="210"/>
      <c r="AF349" s="210"/>
      <c r="AG349" s="210" t="s">
        <v>288</v>
      </c>
      <c r="AH349" s="210">
        <v>0</v>
      </c>
      <c r="AI349" s="210"/>
      <c r="AJ349" s="210"/>
      <c r="AK349" s="210"/>
      <c r="AL349" s="210"/>
      <c r="AM349" s="210"/>
      <c r="AN349" s="210"/>
      <c r="AO349" s="210"/>
      <c r="AP349" s="210"/>
      <c r="AQ349" s="210"/>
      <c r="AR349" s="210"/>
      <c r="AS349" s="210"/>
      <c r="AT349" s="210"/>
      <c r="AU349" s="210"/>
      <c r="AV349" s="210"/>
      <c r="AW349" s="210"/>
      <c r="AX349" s="210"/>
      <c r="AY349" s="210"/>
      <c r="AZ349" s="210"/>
      <c r="BA349" s="210"/>
      <c r="BB349" s="210"/>
      <c r="BC349" s="210"/>
      <c r="BD349" s="210"/>
      <c r="BE349" s="210"/>
      <c r="BF349" s="210"/>
      <c r="BG349" s="210"/>
      <c r="BH349" s="210"/>
    </row>
    <row r="350" spans="1:60" outlineLevel="3" x14ac:dyDescent="0.2">
      <c r="A350" s="217"/>
      <c r="B350" s="218"/>
      <c r="C350" s="256" t="s">
        <v>964</v>
      </c>
      <c r="D350" s="223"/>
      <c r="E350" s="224">
        <v>43.761000000000003</v>
      </c>
      <c r="F350" s="221"/>
      <c r="G350" s="221"/>
      <c r="H350" s="221"/>
      <c r="I350" s="221"/>
      <c r="J350" s="221"/>
      <c r="K350" s="221"/>
      <c r="L350" s="221"/>
      <c r="M350" s="221"/>
      <c r="N350" s="220"/>
      <c r="O350" s="220"/>
      <c r="P350" s="220"/>
      <c r="Q350" s="220"/>
      <c r="R350" s="221"/>
      <c r="S350" s="221"/>
      <c r="T350" s="221"/>
      <c r="U350" s="221"/>
      <c r="V350" s="221"/>
      <c r="W350" s="221"/>
      <c r="X350" s="221"/>
      <c r="Y350" s="221"/>
      <c r="Z350" s="210"/>
      <c r="AA350" s="210"/>
      <c r="AB350" s="210"/>
      <c r="AC350" s="210"/>
      <c r="AD350" s="210"/>
      <c r="AE350" s="210"/>
      <c r="AF350" s="210"/>
      <c r="AG350" s="210" t="s">
        <v>288</v>
      </c>
      <c r="AH350" s="210">
        <v>0</v>
      </c>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3" x14ac:dyDescent="0.2">
      <c r="A351" s="217"/>
      <c r="B351" s="218"/>
      <c r="C351" s="256" t="s">
        <v>965</v>
      </c>
      <c r="D351" s="223"/>
      <c r="E351" s="224">
        <v>17.690000000000001</v>
      </c>
      <c r="F351" s="221"/>
      <c r="G351" s="221"/>
      <c r="H351" s="221"/>
      <c r="I351" s="221"/>
      <c r="J351" s="221"/>
      <c r="K351" s="221"/>
      <c r="L351" s="221"/>
      <c r="M351" s="221"/>
      <c r="N351" s="220"/>
      <c r="O351" s="220"/>
      <c r="P351" s="220"/>
      <c r="Q351" s="220"/>
      <c r="R351" s="221"/>
      <c r="S351" s="221"/>
      <c r="T351" s="221"/>
      <c r="U351" s="221"/>
      <c r="V351" s="221"/>
      <c r="W351" s="221"/>
      <c r="X351" s="221"/>
      <c r="Y351" s="221"/>
      <c r="Z351" s="210"/>
      <c r="AA351" s="210"/>
      <c r="AB351" s="210"/>
      <c r="AC351" s="210"/>
      <c r="AD351" s="210"/>
      <c r="AE351" s="210"/>
      <c r="AF351" s="210"/>
      <c r="AG351" s="210" t="s">
        <v>288</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6" t="s">
        <v>966</v>
      </c>
      <c r="D352" s="223"/>
      <c r="E352" s="224">
        <v>43.663400000000003</v>
      </c>
      <c r="F352" s="221"/>
      <c r="G352" s="221"/>
      <c r="H352" s="221"/>
      <c r="I352" s="221"/>
      <c r="J352" s="221"/>
      <c r="K352" s="221"/>
      <c r="L352" s="221"/>
      <c r="M352" s="221"/>
      <c r="N352" s="220"/>
      <c r="O352" s="220"/>
      <c r="P352" s="220"/>
      <c r="Q352" s="220"/>
      <c r="R352" s="221"/>
      <c r="S352" s="221"/>
      <c r="T352" s="221"/>
      <c r="U352" s="221"/>
      <c r="V352" s="221"/>
      <c r="W352" s="221"/>
      <c r="X352" s="221"/>
      <c r="Y352" s="221"/>
      <c r="Z352" s="210"/>
      <c r="AA352" s="210"/>
      <c r="AB352" s="210"/>
      <c r="AC352" s="210"/>
      <c r="AD352" s="210"/>
      <c r="AE352" s="210"/>
      <c r="AF352" s="210"/>
      <c r="AG352" s="210" t="s">
        <v>288</v>
      </c>
      <c r="AH352" s="210">
        <v>0</v>
      </c>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outlineLevel="1" x14ac:dyDescent="0.2">
      <c r="A353" s="233">
        <v>65</v>
      </c>
      <c r="B353" s="234" t="s">
        <v>967</v>
      </c>
      <c r="C353" s="252" t="s">
        <v>968</v>
      </c>
      <c r="D353" s="235" t="s">
        <v>269</v>
      </c>
      <c r="E353" s="236">
        <v>2.8130000000000002</v>
      </c>
      <c r="F353" s="237"/>
      <c r="G353" s="238">
        <f>ROUND(E353*F353,2)</f>
        <v>0</v>
      </c>
      <c r="H353" s="237"/>
      <c r="I353" s="238">
        <f>ROUND(E353*H353,2)</f>
        <v>0</v>
      </c>
      <c r="J353" s="237"/>
      <c r="K353" s="238">
        <f>ROUND(E353*J353,2)</f>
        <v>0</v>
      </c>
      <c r="L353" s="238">
        <v>21</v>
      </c>
      <c r="M353" s="238">
        <f>G353*(1+L353/100)</f>
        <v>0</v>
      </c>
      <c r="N353" s="236">
        <v>7.2999999999999996E-4</v>
      </c>
      <c r="O353" s="236">
        <f>ROUND(E353*N353,2)</f>
        <v>0</v>
      </c>
      <c r="P353" s="236">
        <v>0</v>
      </c>
      <c r="Q353" s="236">
        <f>ROUND(E353*P353,2)</f>
        <v>0</v>
      </c>
      <c r="R353" s="238" t="s">
        <v>627</v>
      </c>
      <c r="S353" s="238" t="s">
        <v>271</v>
      </c>
      <c r="T353" s="239" t="s">
        <v>272</v>
      </c>
      <c r="U353" s="221">
        <v>0.23</v>
      </c>
      <c r="V353" s="221">
        <f>ROUND(E353*U353,2)</f>
        <v>0.65</v>
      </c>
      <c r="W353" s="221"/>
      <c r="X353" s="221" t="s">
        <v>273</v>
      </c>
      <c r="Y353" s="221" t="s">
        <v>274</v>
      </c>
      <c r="Z353" s="210"/>
      <c r="AA353" s="210"/>
      <c r="AB353" s="210"/>
      <c r="AC353" s="210"/>
      <c r="AD353" s="210"/>
      <c r="AE353" s="210"/>
      <c r="AF353" s="210"/>
      <c r="AG353" s="210" t="s">
        <v>275</v>
      </c>
      <c r="AH353" s="210"/>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2" x14ac:dyDescent="0.2">
      <c r="A354" s="217"/>
      <c r="B354" s="218"/>
      <c r="C354" s="253" t="s">
        <v>969</v>
      </c>
      <c r="D354" s="240"/>
      <c r="E354" s="240"/>
      <c r="F354" s="240"/>
      <c r="G354" s="240"/>
      <c r="H354" s="221"/>
      <c r="I354" s="221"/>
      <c r="J354" s="221"/>
      <c r="K354" s="221"/>
      <c r="L354" s="221"/>
      <c r="M354" s="221"/>
      <c r="N354" s="220"/>
      <c r="O354" s="220"/>
      <c r="P354" s="220"/>
      <c r="Q354" s="220"/>
      <c r="R354" s="221"/>
      <c r="S354" s="221"/>
      <c r="T354" s="221"/>
      <c r="U354" s="221"/>
      <c r="V354" s="221"/>
      <c r="W354" s="221"/>
      <c r="X354" s="221"/>
      <c r="Y354" s="221"/>
      <c r="Z354" s="210"/>
      <c r="AA354" s="210"/>
      <c r="AB354" s="210"/>
      <c r="AC354" s="210"/>
      <c r="AD354" s="210"/>
      <c r="AE354" s="210"/>
      <c r="AF354" s="210"/>
      <c r="AG354" s="210" t="s">
        <v>277</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outlineLevel="2" x14ac:dyDescent="0.2">
      <c r="A355" s="217"/>
      <c r="B355" s="218"/>
      <c r="C355" s="256" t="s">
        <v>970</v>
      </c>
      <c r="D355" s="223"/>
      <c r="E355" s="224">
        <v>0.14849999999999999</v>
      </c>
      <c r="F355" s="221"/>
      <c r="G355" s="221"/>
      <c r="H355" s="221"/>
      <c r="I355" s="221"/>
      <c r="J355" s="221"/>
      <c r="K355" s="221"/>
      <c r="L355" s="221"/>
      <c r="M355" s="221"/>
      <c r="N355" s="220"/>
      <c r="O355" s="220"/>
      <c r="P355" s="220"/>
      <c r="Q355" s="220"/>
      <c r="R355" s="221"/>
      <c r="S355" s="221"/>
      <c r="T355" s="221"/>
      <c r="U355" s="221"/>
      <c r="V355" s="221"/>
      <c r="W355" s="221"/>
      <c r="X355" s="221"/>
      <c r="Y355" s="221"/>
      <c r="Z355" s="210"/>
      <c r="AA355" s="210"/>
      <c r="AB355" s="210"/>
      <c r="AC355" s="210"/>
      <c r="AD355" s="210"/>
      <c r="AE355" s="210"/>
      <c r="AF355" s="210"/>
      <c r="AG355" s="210" t="s">
        <v>288</v>
      </c>
      <c r="AH355" s="210">
        <v>0</v>
      </c>
      <c r="AI355" s="210"/>
      <c r="AJ355" s="210"/>
      <c r="AK355" s="210"/>
      <c r="AL355" s="210"/>
      <c r="AM355" s="210"/>
      <c r="AN355" s="210"/>
      <c r="AO355" s="210"/>
      <c r="AP355" s="210"/>
      <c r="AQ355" s="210"/>
      <c r="AR355" s="210"/>
      <c r="AS355" s="210"/>
      <c r="AT355" s="210"/>
      <c r="AU355" s="210"/>
      <c r="AV355" s="210"/>
      <c r="AW355" s="210"/>
      <c r="AX355" s="210"/>
      <c r="AY355" s="210"/>
      <c r="AZ355" s="210"/>
      <c r="BA355" s="210"/>
      <c r="BB355" s="210"/>
      <c r="BC355" s="210"/>
      <c r="BD355" s="210"/>
      <c r="BE355" s="210"/>
      <c r="BF355" s="210"/>
      <c r="BG355" s="210"/>
      <c r="BH355" s="210"/>
    </row>
    <row r="356" spans="1:60" outlineLevel="3" x14ac:dyDescent="0.2">
      <c r="A356" s="217"/>
      <c r="B356" s="218"/>
      <c r="C356" s="256" t="s">
        <v>971</v>
      </c>
      <c r="D356" s="223"/>
      <c r="E356" s="224">
        <v>0.14849999999999999</v>
      </c>
      <c r="F356" s="221"/>
      <c r="G356" s="221"/>
      <c r="H356" s="221"/>
      <c r="I356" s="221"/>
      <c r="J356" s="221"/>
      <c r="K356" s="221"/>
      <c r="L356" s="221"/>
      <c r="M356" s="221"/>
      <c r="N356" s="220"/>
      <c r="O356" s="220"/>
      <c r="P356" s="220"/>
      <c r="Q356" s="220"/>
      <c r="R356" s="221"/>
      <c r="S356" s="221"/>
      <c r="T356" s="221"/>
      <c r="U356" s="221"/>
      <c r="V356" s="221"/>
      <c r="W356" s="221"/>
      <c r="X356" s="221"/>
      <c r="Y356" s="221"/>
      <c r="Z356" s="210"/>
      <c r="AA356" s="210"/>
      <c r="AB356" s="210"/>
      <c r="AC356" s="210"/>
      <c r="AD356" s="210"/>
      <c r="AE356" s="210"/>
      <c r="AF356" s="210"/>
      <c r="AG356" s="210" t="s">
        <v>288</v>
      </c>
      <c r="AH356" s="210">
        <v>0</v>
      </c>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3" x14ac:dyDescent="0.2">
      <c r="A357" s="217"/>
      <c r="B357" s="218"/>
      <c r="C357" s="256" t="s">
        <v>972</v>
      </c>
      <c r="D357" s="223"/>
      <c r="E357" s="224">
        <v>0.70799999999999996</v>
      </c>
      <c r="F357" s="221"/>
      <c r="G357" s="221"/>
      <c r="H357" s="221"/>
      <c r="I357" s="221"/>
      <c r="J357" s="221"/>
      <c r="K357" s="221"/>
      <c r="L357" s="221"/>
      <c r="M357" s="221"/>
      <c r="N357" s="220"/>
      <c r="O357" s="220"/>
      <c r="P357" s="220"/>
      <c r="Q357" s="220"/>
      <c r="R357" s="221"/>
      <c r="S357" s="221"/>
      <c r="T357" s="221"/>
      <c r="U357" s="221"/>
      <c r="V357" s="221"/>
      <c r="W357" s="221"/>
      <c r="X357" s="221"/>
      <c r="Y357" s="221"/>
      <c r="Z357" s="210"/>
      <c r="AA357" s="210"/>
      <c r="AB357" s="210"/>
      <c r="AC357" s="210"/>
      <c r="AD357" s="210"/>
      <c r="AE357" s="210"/>
      <c r="AF357" s="210"/>
      <c r="AG357" s="210" t="s">
        <v>288</v>
      </c>
      <c r="AH357" s="210">
        <v>0</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3" x14ac:dyDescent="0.2">
      <c r="A358" s="217"/>
      <c r="B358" s="218"/>
      <c r="C358" s="256" t="s">
        <v>973</v>
      </c>
      <c r="D358" s="223"/>
      <c r="E358" s="224">
        <v>0.70799999999999996</v>
      </c>
      <c r="F358" s="221"/>
      <c r="G358" s="221"/>
      <c r="H358" s="221"/>
      <c r="I358" s="221"/>
      <c r="J358" s="221"/>
      <c r="K358" s="221"/>
      <c r="L358" s="221"/>
      <c r="M358" s="221"/>
      <c r="N358" s="220"/>
      <c r="O358" s="220"/>
      <c r="P358" s="220"/>
      <c r="Q358" s="220"/>
      <c r="R358" s="221"/>
      <c r="S358" s="221"/>
      <c r="T358" s="221"/>
      <c r="U358" s="221"/>
      <c r="V358" s="221"/>
      <c r="W358" s="221"/>
      <c r="X358" s="221"/>
      <c r="Y358" s="221"/>
      <c r="Z358" s="210"/>
      <c r="AA358" s="210"/>
      <c r="AB358" s="210"/>
      <c r="AC358" s="210"/>
      <c r="AD358" s="210"/>
      <c r="AE358" s="210"/>
      <c r="AF358" s="210"/>
      <c r="AG358" s="210" t="s">
        <v>288</v>
      </c>
      <c r="AH358" s="210">
        <v>0</v>
      </c>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outlineLevel="3" x14ac:dyDescent="0.2">
      <c r="A359" s="217"/>
      <c r="B359" s="218"/>
      <c r="C359" s="256" t="s">
        <v>974</v>
      </c>
      <c r="D359" s="223"/>
      <c r="E359" s="224">
        <v>1.1000000000000001</v>
      </c>
      <c r="F359" s="221"/>
      <c r="G359" s="221"/>
      <c r="H359" s="221"/>
      <c r="I359" s="221"/>
      <c r="J359" s="221"/>
      <c r="K359" s="221"/>
      <c r="L359" s="221"/>
      <c r="M359" s="221"/>
      <c r="N359" s="220"/>
      <c r="O359" s="220"/>
      <c r="P359" s="220"/>
      <c r="Q359" s="220"/>
      <c r="R359" s="221"/>
      <c r="S359" s="221"/>
      <c r="T359" s="221"/>
      <c r="U359" s="221"/>
      <c r="V359" s="221"/>
      <c r="W359" s="221"/>
      <c r="X359" s="221"/>
      <c r="Y359" s="221"/>
      <c r="Z359" s="210"/>
      <c r="AA359" s="210"/>
      <c r="AB359" s="210"/>
      <c r="AC359" s="210"/>
      <c r="AD359" s="210"/>
      <c r="AE359" s="210"/>
      <c r="AF359" s="210"/>
      <c r="AG359" s="210" t="s">
        <v>288</v>
      </c>
      <c r="AH359" s="210">
        <v>0</v>
      </c>
      <c r="AI359" s="210"/>
      <c r="AJ359" s="210"/>
      <c r="AK359" s="210"/>
      <c r="AL359" s="210"/>
      <c r="AM359" s="210"/>
      <c r="AN359" s="210"/>
      <c r="AO359" s="210"/>
      <c r="AP359" s="210"/>
      <c r="AQ359" s="210"/>
      <c r="AR359" s="210"/>
      <c r="AS359" s="210"/>
      <c r="AT359" s="210"/>
      <c r="AU359" s="210"/>
      <c r="AV359" s="210"/>
      <c r="AW359" s="210"/>
      <c r="AX359" s="210"/>
      <c r="AY359" s="210"/>
      <c r="AZ359" s="210"/>
      <c r="BA359" s="210"/>
      <c r="BB359" s="210"/>
      <c r="BC359" s="210"/>
      <c r="BD359" s="210"/>
      <c r="BE359" s="210"/>
      <c r="BF359" s="210"/>
      <c r="BG359" s="210"/>
      <c r="BH359" s="210"/>
    </row>
    <row r="360" spans="1:60" x14ac:dyDescent="0.2">
      <c r="A360" s="226" t="s">
        <v>265</v>
      </c>
      <c r="B360" s="227" t="s">
        <v>158</v>
      </c>
      <c r="C360" s="251" t="s">
        <v>159</v>
      </c>
      <c r="D360" s="228"/>
      <c r="E360" s="229"/>
      <c r="F360" s="230"/>
      <c r="G360" s="230">
        <f>SUMIF(AG361:AG414,"&lt;&gt;NOR",G361:G414)</f>
        <v>0</v>
      </c>
      <c r="H360" s="230"/>
      <c r="I360" s="230">
        <f>SUM(I361:I414)</f>
        <v>0</v>
      </c>
      <c r="J360" s="230"/>
      <c r="K360" s="230">
        <f>SUM(K361:K414)</f>
        <v>0</v>
      </c>
      <c r="L360" s="230"/>
      <c r="M360" s="230">
        <f>SUM(M361:M414)</f>
        <v>0</v>
      </c>
      <c r="N360" s="229"/>
      <c r="O360" s="229">
        <f>SUM(O361:O414)</f>
        <v>5.75</v>
      </c>
      <c r="P360" s="229"/>
      <c r="Q360" s="229">
        <f>SUM(Q361:Q414)</f>
        <v>0</v>
      </c>
      <c r="R360" s="230"/>
      <c r="S360" s="230"/>
      <c r="T360" s="231"/>
      <c r="U360" s="225"/>
      <c r="V360" s="225">
        <f>SUM(V361:V414)</f>
        <v>509.2</v>
      </c>
      <c r="W360" s="225"/>
      <c r="X360" s="225"/>
      <c r="Y360" s="225"/>
      <c r="AG360" t="s">
        <v>266</v>
      </c>
    </row>
    <row r="361" spans="1:60" outlineLevel="1" x14ac:dyDescent="0.2">
      <c r="A361" s="233">
        <v>66</v>
      </c>
      <c r="B361" s="234" t="s">
        <v>975</v>
      </c>
      <c r="C361" s="252" t="s">
        <v>976</v>
      </c>
      <c r="D361" s="235" t="s">
        <v>269</v>
      </c>
      <c r="E361" s="236">
        <v>27.985199999999999</v>
      </c>
      <c r="F361" s="237"/>
      <c r="G361" s="238">
        <f>ROUND(E361*F361,2)</f>
        <v>0</v>
      </c>
      <c r="H361" s="237"/>
      <c r="I361" s="238">
        <f>ROUND(E361*H361,2)</f>
        <v>0</v>
      </c>
      <c r="J361" s="237"/>
      <c r="K361" s="238">
        <f>ROUND(E361*J361,2)</f>
        <v>0</v>
      </c>
      <c r="L361" s="238">
        <v>21</v>
      </c>
      <c r="M361" s="238">
        <f>G361*(1+L361/100)</f>
        <v>0</v>
      </c>
      <c r="N361" s="236">
        <v>4.0000000000000003E-5</v>
      </c>
      <c r="O361" s="236">
        <f>ROUND(E361*N361,2)</f>
        <v>0</v>
      </c>
      <c r="P361" s="236">
        <v>0</v>
      </c>
      <c r="Q361" s="236">
        <f>ROUND(E361*P361,2)</f>
        <v>0</v>
      </c>
      <c r="R361" s="238" t="s">
        <v>627</v>
      </c>
      <c r="S361" s="238" t="s">
        <v>271</v>
      </c>
      <c r="T361" s="239" t="s">
        <v>272</v>
      </c>
      <c r="U361" s="221">
        <v>7.8E-2</v>
      </c>
      <c r="V361" s="221">
        <f>ROUND(E361*U361,2)</f>
        <v>2.1800000000000002</v>
      </c>
      <c r="W361" s="221"/>
      <c r="X361" s="221" t="s">
        <v>273</v>
      </c>
      <c r="Y361" s="221" t="s">
        <v>274</v>
      </c>
      <c r="Z361" s="210"/>
      <c r="AA361" s="210"/>
      <c r="AB361" s="210"/>
      <c r="AC361" s="210"/>
      <c r="AD361" s="210"/>
      <c r="AE361" s="210"/>
      <c r="AF361" s="210"/>
      <c r="AG361" s="210" t="s">
        <v>275</v>
      </c>
      <c r="AH361" s="210"/>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ht="22.5" outlineLevel="2" x14ac:dyDescent="0.2">
      <c r="A362" s="217"/>
      <c r="B362" s="218"/>
      <c r="C362" s="253" t="s">
        <v>977</v>
      </c>
      <c r="D362" s="240"/>
      <c r="E362" s="240"/>
      <c r="F362" s="240"/>
      <c r="G362" s="240"/>
      <c r="H362" s="221"/>
      <c r="I362" s="221"/>
      <c r="J362" s="221"/>
      <c r="K362" s="221"/>
      <c r="L362" s="221"/>
      <c r="M362" s="221"/>
      <c r="N362" s="220"/>
      <c r="O362" s="220"/>
      <c r="P362" s="220"/>
      <c r="Q362" s="220"/>
      <c r="R362" s="221"/>
      <c r="S362" s="221"/>
      <c r="T362" s="221"/>
      <c r="U362" s="221"/>
      <c r="V362" s="221"/>
      <c r="W362" s="221"/>
      <c r="X362" s="221"/>
      <c r="Y362" s="221"/>
      <c r="Z362" s="210"/>
      <c r="AA362" s="210"/>
      <c r="AB362" s="210"/>
      <c r="AC362" s="210"/>
      <c r="AD362" s="210"/>
      <c r="AE362" s="210"/>
      <c r="AF362" s="210"/>
      <c r="AG362" s="210" t="s">
        <v>277</v>
      </c>
      <c r="AH362" s="210"/>
      <c r="AI362" s="210"/>
      <c r="AJ362" s="210"/>
      <c r="AK362" s="210"/>
      <c r="AL362" s="210"/>
      <c r="AM362" s="210"/>
      <c r="AN362" s="210"/>
      <c r="AO362" s="210"/>
      <c r="AP362" s="210"/>
      <c r="AQ362" s="210"/>
      <c r="AR362" s="210"/>
      <c r="AS362" s="210"/>
      <c r="AT362" s="210"/>
      <c r="AU362" s="210"/>
      <c r="AV362" s="210"/>
      <c r="AW362" s="210"/>
      <c r="AX362" s="210"/>
      <c r="AY362" s="210"/>
      <c r="AZ362" s="210"/>
      <c r="BA362" s="248" t="str">
        <f>C362</f>
        <v>s rámy a zárubněmi, zábradlí, předmětů oplechování apod., které se zřizují ještě před úpravami povrchu, před jejich znečištěním při úpravách povrchu nástřikem plastických (lepivých) maltovin</v>
      </c>
      <c r="BB362" s="210"/>
      <c r="BC362" s="210"/>
      <c r="BD362" s="210"/>
      <c r="BE362" s="210"/>
      <c r="BF362" s="210"/>
      <c r="BG362" s="210"/>
      <c r="BH362" s="210"/>
    </row>
    <row r="363" spans="1:60" outlineLevel="2" x14ac:dyDescent="0.2">
      <c r="A363" s="217"/>
      <c r="B363" s="218"/>
      <c r="C363" s="256" t="s">
        <v>898</v>
      </c>
      <c r="D363" s="223"/>
      <c r="E363" s="224">
        <v>12.6</v>
      </c>
      <c r="F363" s="221"/>
      <c r="G363" s="221"/>
      <c r="H363" s="221"/>
      <c r="I363" s="221"/>
      <c r="J363" s="221"/>
      <c r="K363" s="221"/>
      <c r="L363" s="221"/>
      <c r="M363" s="221"/>
      <c r="N363" s="220"/>
      <c r="O363" s="220"/>
      <c r="P363" s="220"/>
      <c r="Q363" s="220"/>
      <c r="R363" s="221"/>
      <c r="S363" s="221"/>
      <c r="T363" s="221"/>
      <c r="U363" s="221"/>
      <c r="V363" s="221"/>
      <c r="W363" s="221"/>
      <c r="X363" s="221"/>
      <c r="Y363" s="221"/>
      <c r="Z363" s="210"/>
      <c r="AA363" s="210"/>
      <c r="AB363" s="210"/>
      <c r="AC363" s="210"/>
      <c r="AD363" s="210"/>
      <c r="AE363" s="210"/>
      <c r="AF363" s="210"/>
      <c r="AG363" s="210" t="s">
        <v>288</v>
      </c>
      <c r="AH363" s="210">
        <v>0</v>
      </c>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outlineLevel="3" x14ac:dyDescent="0.2">
      <c r="A364" s="217"/>
      <c r="B364" s="218"/>
      <c r="C364" s="256" t="s">
        <v>899</v>
      </c>
      <c r="D364" s="223"/>
      <c r="E364" s="224">
        <v>4.0831999999999997</v>
      </c>
      <c r="F364" s="221"/>
      <c r="G364" s="221"/>
      <c r="H364" s="221"/>
      <c r="I364" s="221"/>
      <c r="J364" s="221"/>
      <c r="K364" s="221"/>
      <c r="L364" s="221"/>
      <c r="M364" s="221"/>
      <c r="N364" s="220"/>
      <c r="O364" s="220"/>
      <c r="P364" s="220"/>
      <c r="Q364" s="220"/>
      <c r="R364" s="221"/>
      <c r="S364" s="221"/>
      <c r="T364" s="221"/>
      <c r="U364" s="221"/>
      <c r="V364" s="221"/>
      <c r="W364" s="221"/>
      <c r="X364" s="221"/>
      <c r="Y364" s="221"/>
      <c r="Z364" s="210"/>
      <c r="AA364" s="210"/>
      <c r="AB364" s="210"/>
      <c r="AC364" s="210"/>
      <c r="AD364" s="210"/>
      <c r="AE364" s="210"/>
      <c r="AF364" s="210"/>
      <c r="AG364" s="210" t="s">
        <v>288</v>
      </c>
      <c r="AH364" s="210">
        <v>0</v>
      </c>
      <c r="AI364" s="210"/>
      <c r="AJ364" s="210"/>
      <c r="AK364" s="210"/>
      <c r="AL364" s="210"/>
      <c r="AM364" s="210"/>
      <c r="AN364" s="210"/>
      <c r="AO364" s="210"/>
      <c r="AP364" s="210"/>
      <c r="AQ364" s="210"/>
      <c r="AR364" s="210"/>
      <c r="AS364" s="210"/>
      <c r="AT364" s="210"/>
      <c r="AU364" s="210"/>
      <c r="AV364" s="210"/>
      <c r="AW364" s="210"/>
      <c r="AX364" s="210"/>
      <c r="AY364" s="210"/>
      <c r="AZ364" s="210"/>
      <c r="BA364" s="210"/>
      <c r="BB364" s="210"/>
      <c r="BC364" s="210"/>
      <c r="BD364" s="210"/>
      <c r="BE364" s="210"/>
      <c r="BF364" s="210"/>
      <c r="BG364" s="210"/>
      <c r="BH364" s="210"/>
    </row>
    <row r="365" spans="1:60" outlineLevel="3" x14ac:dyDescent="0.2">
      <c r="A365" s="217"/>
      <c r="B365" s="218"/>
      <c r="C365" s="256" t="s">
        <v>900</v>
      </c>
      <c r="D365" s="223"/>
      <c r="E365" s="224">
        <v>1.056</v>
      </c>
      <c r="F365" s="221"/>
      <c r="G365" s="221"/>
      <c r="H365" s="221"/>
      <c r="I365" s="221"/>
      <c r="J365" s="221"/>
      <c r="K365" s="221"/>
      <c r="L365" s="221"/>
      <c r="M365" s="221"/>
      <c r="N365" s="220"/>
      <c r="O365" s="220"/>
      <c r="P365" s="220"/>
      <c r="Q365" s="220"/>
      <c r="R365" s="221"/>
      <c r="S365" s="221"/>
      <c r="T365" s="221"/>
      <c r="U365" s="221"/>
      <c r="V365" s="221"/>
      <c r="W365" s="221"/>
      <c r="X365" s="221"/>
      <c r="Y365" s="221"/>
      <c r="Z365" s="210"/>
      <c r="AA365" s="210"/>
      <c r="AB365" s="210"/>
      <c r="AC365" s="210"/>
      <c r="AD365" s="210"/>
      <c r="AE365" s="210"/>
      <c r="AF365" s="210"/>
      <c r="AG365" s="210" t="s">
        <v>288</v>
      </c>
      <c r="AH365" s="210">
        <v>0</v>
      </c>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3" x14ac:dyDescent="0.2">
      <c r="A366" s="217"/>
      <c r="B366" s="218"/>
      <c r="C366" s="256" t="s">
        <v>901</v>
      </c>
      <c r="D366" s="223"/>
      <c r="E366" s="224">
        <v>2.38</v>
      </c>
      <c r="F366" s="221"/>
      <c r="G366" s="221"/>
      <c r="H366" s="221"/>
      <c r="I366" s="221"/>
      <c r="J366" s="221"/>
      <c r="K366" s="221"/>
      <c r="L366" s="221"/>
      <c r="M366" s="221"/>
      <c r="N366" s="220"/>
      <c r="O366" s="220"/>
      <c r="P366" s="220"/>
      <c r="Q366" s="220"/>
      <c r="R366" s="221"/>
      <c r="S366" s="221"/>
      <c r="T366" s="221"/>
      <c r="U366" s="221"/>
      <c r="V366" s="221"/>
      <c r="W366" s="221"/>
      <c r="X366" s="221"/>
      <c r="Y366" s="221"/>
      <c r="Z366" s="210"/>
      <c r="AA366" s="210"/>
      <c r="AB366" s="210"/>
      <c r="AC366" s="210"/>
      <c r="AD366" s="210"/>
      <c r="AE366" s="210"/>
      <c r="AF366" s="210"/>
      <c r="AG366" s="210" t="s">
        <v>288</v>
      </c>
      <c r="AH366" s="210">
        <v>0</v>
      </c>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3" x14ac:dyDescent="0.2">
      <c r="A367" s="217"/>
      <c r="B367" s="218"/>
      <c r="C367" s="256" t="s">
        <v>902</v>
      </c>
      <c r="D367" s="223"/>
      <c r="E367" s="224">
        <v>3.3119999999999998</v>
      </c>
      <c r="F367" s="221"/>
      <c r="G367" s="221"/>
      <c r="H367" s="221"/>
      <c r="I367" s="221"/>
      <c r="J367" s="221"/>
      <c r="K367" s="221"/>
      <c r="L367" s="221"/>
      <c r="M367" s="221"/>
      <c r="N367" s="220"/>
      <c r="O367" s="220"/>
      <c r="P367" s="220"/>
      <c r="Q367" s="220"/>
      <c r="R367" s="221"/>
      <c r="S367" s="221"/>
      <c r="T367" s="221"/>
      <c r="U367" s="221"/>
      <c r="V367" s="221"/>
      <c r="W367" s="221"/>
      <c r="X367" s="221"/>
      <c r="Y367" s="221"/>
      <c r="Z367" s="210"/>
      <c r="AA367" s="210"/>
      <c r="AB367" s="210"/>
      <c r="AC367" s="210"/>
      <c r="AD367" s="210"/>
      <c r="AE367" s="210"/>
      <c r="AF367" s="210"/>
      <c r="AG367" s="210" t="s">
        <v>288</v>
      </c>
      <c r="AH367" s="210">
        <v>0</v>
      </c>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3" x14ac:dyDescent="0.2">
      <c r="A368" s="217"/>
      <c r="B368" s="218"/>
      <c r="C368" s="256" t="s">
        <v>427</v>
      </c>
      <c r="D368" s="223"/>
      <c r="E368" s="224">
        <v>2.0699999999999998</v>
      </c>
      <c r="F368" s="221"/>
      <c r="G368" s="221"/>
      <c r="H368" s="221"/>
      <c r="I368" s="221"/>
      <c r="J368" s="221"/>
      <c r="K368" s="221"/>
      <c r="L368" s="221"/>
      <c r="M368" s="221"/>
      <c r="N368" s="220"/>
      <c r="O368" s="220"/>
      <c r="P368" s="220"/>
      <c r="Q368" s="220"/>
      <c r="R368" s="221"/>
      <c r="S368" s="221"/>
      <c r="T368" s="221"/>
      <c r="U368" s="221"/>
      <c r="V368" s="221"/>
      <c r="W368" s="221"/>
      <c r="X368" s="221"/>
      <c r="Y368" s="221"/>
      <c r="Z368" s="210"/>
      <c r="AA368" s="210"/>
      <c r="AB368" s="210"/>
      <c r="AC368" s="210"/>
      <c r="AD368" s="210"/>
      <c r="AE368" s="210"/>
      <c r="AF368" s="210"/>
      <c r="AG368" s="210" t="s">
        <v>288</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outlineLevel="3" x14ac:dyDescent="0.2">
      <c r="A369" s="217"/>
      <c r="B369" s="218"/>
      <c r="C369" s="256" t="s">
        <v>903</v>
      </c>
      <c r="D369" s="223"/>
      <c r="E369" s="224">
        <v>2.484</v>
      </c>
      <c r="F369" s="221"/>
      <c r="G369" s="221"/>
      <c r="H369" s="221"/>
      <c r="I369" s="221"/>
      <c r="J369" s="221"/>
      <c r="K369" s="221"/>
      <c r="L369" s="221"/>
      <c r="M369" s="221"/>
      <c r="N369" s="220"/>
      <c r="O369" s="220"/>
      <c r="P369" s="220"/>
      <c r="Q369" s="220"/>
      <c r="R369" s="221"/>
      <c r="S369" s="221"/>
      <c r="T369" s="221"/>
      <c r="U369" s="221"/>
      <c r="V369" s="221"/>
      <c r="W369" s="221"/>
      <c r="X369" s="221"/>
      <c r="Y369" s="221"/>
      <c r="Z369" s="210"/>
      <c r="AA369" s="210"/>
      <c r="AB369" s="210"/>
      <c r="AC369" s="210"/>
      <c r="AD369" s="210"/>
      <c r="AE369" s="210"/>
      <c r="AF369" s="210"/>
      <c r="AG369" s="210" t="s">
        <v>288</v>
      </c>
      <c r="AH369" s="210">
        <v>0</v>
      </c>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ht="22.5" outlineLevel="1" x14ac:dyDescent="0.2">
      <c r="A370" s="233">
        <v>67</v>
      </c>
      <c r="B370" s="234" t="s">
        <v>978</v>
      </c>
      <c r="C370" s="252" t="s">
        <v>979</v>
      </c>
      <c r="D370" s="235" t="s">
        <v>269</v>
      </c>
      <c r="E370" s="236">
        <v>15.686999999999999</v>
      </c>
      <c r="F370" s="237"/>
      <c r="G370" s="238">
        <f>ROUND(E370*F370,2)</f>
        <v>0</v>
      </c>
      <c r="H370" s="237"/>
      <c r="I370" s="238">
        <f>ROUND(E370*H370,2)</f>
        <v>0</v>
      </c>
      <c r="J370" s="237"/>
      <c r="K370" s="238">
        <f>ROUND(E370*J370,2)</f>
        <v>0</v>
      </c>
      <c r="L370" s="238">
        <v>21</v>
      </c>
      <c r="M370" s="238">
        <f>G370*(1+L370/100)</f>
        <v>0</v>
      </c>
      <c r="N370" s="236">
        <v>1.668E-2</v>
      </c>
      <c r="O370" s="236">
        <f>ROUND(E370*N370,2)</f>
        <v>0.26</v>
      </c>
      <c r="P370" s="236">
        <v>0</v>
      </c>
      <c r="Q370" s="236">
        <f>ROUND(E370*P370,2)</f>
        <v>0</v>
      </c>
      <c r="R370" s="238" t="s">
        <v>627</v>
      </c>
      <c r="S370" s="238" t="s">
        <v>271</v>
      </c>
      <c r="T370" s="239" t="s">
        <v>272</v>
      </c>
      <c r="U370" s="221">
        <v>1.2558</v>
      </c>
      <c r="V370" s="221">
        <f>ROUND(E370*U370,2)</f>
        <v>19.7</v>
      </c>
      <c r="W370" s="221"/>
      <c r="X370" s="221" t="s">
        <v>273</v>
      </c>
      <c r="Y370" s="221" t="s">
        <v>274</v>
      </c>
      <c r="Z370" s="210"/>
      <c r="AA370" s="210"/>
      <c r="AB370" s="210"/>
      <c r="AC370" s="210"/>
      <c r="AD370" s="210"/>
      <c r="AE370" s="210"/>
      <c r="AF370" s="210"/>
      <c r="AG370" s="210" t="s">
        <v>275</v>
      </c>
      <c r="AH370" s="210"/>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ht="22.5" outlineLevel="2" x14ac:dyDescent="0.2">
      <c r="A371" s="217"/>
      <c r="B371" s="218"/>
      <c r="C371" s="253" t="s">
        <v>980</v>
      </c>
      <c r="D371" s="240"/>
      <c r="E371" s="240"/>
      <c r="F371" s="240"/>
      <c r="G371" s="240"/>
      <c r="H371" s="221"/>
      <c r="I371" s="221"/>
      <c r="J371" s="221"/>
      <c r="K371" s="221"/>
      <c r="L371" s="221"/>
      <c r="M371" s="221"/>
      <c r="N371" s="220"/>
      <c r="O371" s="220"/>
      <c r="P371" s="220"/>
      <c r="Q371" s="220"/>
      <c r="R371" s="221"/>
      <c r="S371" s="221"/>
      <c r="T371" s="221"/>
      <c r="U371" s="221"/>
      <c r="V371" s="221"/>
      <c r="W371" s="221"/>
      <c r="X371" s="221"/>
      <c r="Y371" s="221"/>
      <c r="Z371" s="210"/>
      <c r="AA371" s="210"/>
      <c r="AB371" s="210"/>
      <c r="AC371" s="210"/>
      <c r="AD371" s="210"/>
      <c r="AE371" s="210"/>
      <c r="AF371" s="210"/>
      <c r="AG371" s="210" t="s">
        <v>277</v>
      </c>
      <c r="AH371" s="210"/>
      <c r="AI371" s="210"/>
      <c r="AJ371" s="210"/>
      <c r="AK371" s="210"/>
      <c r="AL371" s="210"/>
      <c r="AM371" s="210"/>
      <c r="AN371" s="210"/>
      <c r="AO371" s="210"/>
      <c r="AP371" s="210"/>
      <c r="AQ371" s="210"/>
      <c r="AR371" s="210"/>
      <c r="AS371" s="210"/>
      <c r="AT371" s="210"/>
      <c r="AU371" s="210"/>
      <c r="AV371" s="210"/>
      <c r="AW371" s="210"/>
      <c r="AX371" s="210"/>
      <c r="AY371" s="210"/>
      <c r="AZ371" s="210"/>
      <c r="BA371" s="248" t="str">
        <f>C371</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71" s="210"/>
      <c r="BC371" s="210"/>
      <c r="BD371" s="210"/>
      <c r="BE371" s="210"/>
      <c r="BF371" s="210"/>
      <c r="BG371" s="210"/>
      <c r="BH371" s="210"/>
    </row>
    <row r="372" spans="1:60" outlineLevel="2" x14ac:dyDescent="0.2">
      <c r="A372" s="217"/>
      <c r="B372" s="218"/>
      <c r="C372" s="255" t="s">
        <v>981</v>
      </c>
      <c r="D372" s="249"/>
      <c r="E372" s="249"/>
      <c r="F372" s="249"/>
      <c r="G372" s="249"/>
      <c r="H372" s="221"/>
      <c r="I372" s="221"/>
      <c r="J372" s="221"/>
      <c r="K372" s="221"/>
      <c r="L372" s="221"/>
      <c r="M372" s="221"/>
      <c r="N372" s="220"/>
      <c r="O372" s="220"/>
      <c r="P372" s="220"/>
      <c r="Q372" s="220"/>
      <c r="R372" s="221"/>
      <c r="S372" s="221"/>
      <c r="T372" s="221"/>
      <c r="U372" s="221"/>
      <c r="V372" s="221"/>
      <c r="W372" s="221"/>
      <c r="X372" s="221"/>
      <c r="Y372" s="221"/>
      <c r="Z372" s="210"/>
      <c r="AA372" s="210"/>
      <c r="AB372" s="210"/>
      <c r="AC372" s="210"/>
      <c r="AD372" s="210"/>
      <c r="AE372" s="210"/>
      <c r="AF372" s="210"/>
      <c r="AG372" s="210" t="s">
        <v>286</v>
      </c>
      <c r="AH372" s="210"/>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2" x14ac:dyDescent="0.2">
      <c r="A373" s="217"/>
      <c r="B373" s="218"/>
      <c r="C373" s="256" t="s">
        <v>982</v>
      </c>
      <c r="D373" s="223"/>
      <c r="E373" s="224">
        <v>4.55</v>
      </c>
      <c r="F373" s="221"/>
      <c r="G373" s="221"/>
      <c r="H373" s="221"/>
      <c r="I373" s="221"/>
      <c r="J373" s="221"/>
      <c r="K373" s="221"/>
      <c r="L373" s="221"/>
      <c r="M373" s="221"/>
      <c r="N373" s="220"/>
      <c r="O373" s="220"/>
      <c r="P373" s="220"/>
      <c r="Q373" s="220"/>
      <c r="R373" s="221"/>
      <c r="S373" s="221"/>
      <c r="T373" s="221"/>
      <c r="U373" s="221"/>
      <c r="V373" s="221"/>
      <c r="W373" s="221"/>
      <c r="X373" s="221"/>
      <c r="Y373" s="221"/>
      <c r="Z373" s="210"/>
      <c r="AA373" s="210"/>
      <c r="AB373" s="210"/>
      <c r="AC373" s="210"/>
      <c r="AD373" s="210"/>
      <c r="AE373" s="210"/>
      <c r="AF373" s="210"/>
      <c r="AG373" s="210" t="s">
        <v>288</v>
      </c>
      <c r="AH373" s="210">
        <v>0</v>
      </c>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3" x14ac:dyDescent="0.2">
      <c r="A374" s="217"/>
      <c r="B374" s="218"/>
      <c r="C374" s="256" t="s">
        <v>983</v>
      </c>
      <c r="D374" s="223"/>
      <c r="E374" s="224">
        <v>2.4700000000000002</v>
      </c>
      <c r="F374" s="221"/>
      <c r="G374" s="221"/>
      <c r="H374" s="221"/>
      <c r="I374" s="221"/>
      <c r="J374" s="221"/>
      <c r="K374" s="221"/>
      <c r="L374" s="221"/>
      <c r="M374" s="221"/>
      <c r="N374" s="220"/>
      <c r="O374" s="220"/>
      <c r="P374" s="220"/>
      <c r="Q374" s="220"/>
      <c r="R374" s="221"/>
      <c r="S374" s="221"/>
      <c r="T374" s="221"/>
      <c r="U374" s="221"/>
      <c r="V374" s="221"/>
      <c r="W374" s="221"/>
      <c r="X374" s="221"/>
      <c r="Y374" s="221"/>
      <c r="Z374" s="210"/>
      <c r="AA374" s="210"/>
      <c r="AB374" s="210"/>
      <c r="AC374" s="210"/>
      <c r="AD374" s="210"/>
      <c r="AE374" s="210"/>
      <c r="AF374" s="210"/>
      <c r="AG374" s="210" t="s">
        <v>288</v>
      </c>
      <c r="AH374" s="210">
        <v>0</v>
      </c>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3" x14ac:dyDescent="0.2">
      <c r="A375" s="217"/>
      <c r="B375" s="218"/>
      <c r="C375" s="256" t="s">
        <v>984</v>
      </c>
      <c r="D375" s="223"/>
      <c r="E375" s="224">
        <v>3.6659999999999999</v>
      </c>
      <c r="F375" s="221"/>
      <c r="G375" s="221"/>
      <c r="H375" s="221"/>
      <c r="I375" s="221"/>
      <c r="J375" s="221"/>
      <c r="K375" s="221"/>
      <c r="L375" s="221"/>
      <c r="M375" s="221"/>
      <c r="N375" s="220"/>
      <c r="O375" s="220"/>
      <c r="P375" s="220"/>
      <c r="Q375" s="220"/>
      <c r="R375" s="221"/>
      <c r="S375" s="221"/>
      <c r="T375" s="221"/>
      <c r="U375" s="221"/>
      <c r="V375" s="221"/>
      <c r="W375" s="221"/>
      <c r="X375" s="221"/>
      <c r="Y375" s="221"/>
      <c r="Z375" s="210"/>
      <c r="AA375" s="210"/>
      <c r="AB375" s="210"/>
      <c r="AC375" s="210"/>
      <c r="AD375" s="210"/>
      <c r="AE375" s="210"/>
      <c r="AF375" s="210"/>
      <c r="AG375" s="210" t="s">
        <v>288</v>
      </c>
      <c r="AH375" s="210">
        <v>0</v>
      </c>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outlineLevel="3" x14ac:dyDescent="0.2">
      <c r="A376" s="217"/>
      <c r="B376" s="218"/>
      <c r="C376" s="256" t="s">
        <v>985</v>
      </c>
      <c r="D376" s="223"/>
      <c r="E376" s="224">
        <v>1.651</v>
      </c>
      <c r="F376" s="221"/>
      <c r="G376" s="221"/>
      <c r="H376" s="221"/>
      <c r="I376" s="221"/>
      <c r="J376" s="221"/>
      <c r="K376" s="221"/>
      <c r="L376" s="221"/>
      <c r="M376" s="221"/>
      <c r="N376" s="220"/>
      <c r="O376" s="220"/>
      <c r="P376" s="220"/>
      <c r="Q376" s="220"/>
      <c r="R376" s="221"/>
      <c r="S376" s="221"/>
      <c r="T376" s="221"/>
      <c r="U376" s="221"/>
      <c r="V376" s="221"/>
      <c r="W376" s="221"/>
      <c r="X376" s="221"/>
      <c r="Y376" s="221"/>
      <c r="Z376" s="210"/>
      <c r="AA376" s="210"/>
      <c r="AB376" s="210"/>
      <c r="AC376" s="210"/>
      <c r="AD376" s="210"/>
      <c r="AE376" s="210"/>
      <c r="AF376" s="210"/>
      <c r="AG376" s="210" t="s">
        <v>288</v>
      </c>
      <c r="AH376" s="210">
        <v>0</v>
      </c>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3" x14ac:dyDescent="0.2">
      <c r="A377" s="217"/>
      <c r="B377" s="218"/>
      <c r="C377" s="256" t="s">
        <v>704</v>
      </c>
      <c r="D377" s="223"/>
      <c r="E377" s="224">
        <v>3.35</v>
      </c>
      <c r="F377" s="221"/>
      <c r="G377" s="221"/>
      <c r="H377" s="221"/>
      <c r="I377" s="221"/>
      <c r="J377" s="221"/>
      <c r="K377" s="221"/>
      <c r="L377" s="221"/>
      <c r="M377" s="221"/>
      <c r="N377" s="220"/>
      <c r="O377" s="220"/>
      <c r="P377" s="220"/>
      <c r="Q377" s="220"/>
      <c r="R377" s="221"/>
      <c r="S377" s="221"/>
      <c r="T377" s="221"/>
      <c r="U377" s="221"/>
      <c r="V377" s="221"/>
      <c r="W377" s="221"/>
      <c r="X377" s="221"/>
      <c r="Y377" s="221"/>
      <c r="Z377" s="210"/>
      <c r="AA377" s="210"/>
      <c r="AB377" s="210"/>
      <c r="AC377" s="210"/>
      <c r="AD377" s="210"/>
      <c r="AE377" s="210"/>
      <c r="AF377" s="210"/>
      <c r="AG377" s="210" t="s">
        <v>288</v>
      </c>
      <c r="AH377" s="210">
        <v>0</v>
      </c>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ht="22.5" outlineLevel="1" x14ac:dyDescent="0.2">
      <c r="A378" s="233">
        <v>68</v>
      </c>
      <c r="B378" s="234" t="s">
        <v>986</v>
      </c>
      <c r="C378" s="252" t="s">
        <v>987</v>
      </c>
      <c r="D378" s="235" t="s">
        <v>269</v>
      </c>
      <c r="E378" s="236">
        <v>47.313499999999998</v>
      </c>
      <c r="F378" s="237"/>
      <c r="G378" s="238">
        <f>ROUND(E378*F378,2)</f>
        <v>0</v>
      </c>
      <c r="H378" s="237"/>
      <c r="I378" s="238">
        <f>ROUND(E378*H378,2)</f>
        <v>0</v>
      </c>
      <c r="J378" s="237"/>
      <c r="K378" s="238">
        <f>ROUND(E378*J378,2)</f>
        <v>0</v>
      </c>
      <c r="L378" s="238">
        <v>21</v>
      </c>
      <c r="M378" s="238">
        <f>G378*(1+L378/100)</f>
        <v>0</v>
      </c>
      <c r="N378" s="236">
        <v>1.316E-2</v>
      </c>
      <c r="O378" s="236">
        <f>ROUND(E378*N378,2)</f>
        <v>0.62</v>
      </c>
      <c r="P378" s="236">
        <v>0</v>
      </c>
      <c r="Q378" s="236">
        <f>ROUND(E378*P378,2)</f>
        <v>0</v>
      </c>
      <c r="R378" s="238" t="s">
        <v>627</v>
      </c>
      <c r="S378" s="238" t="s">
        <v>271</v>
      </c>
      <c r="T378" s="239" t="s">
        <v>272</v>
      </c>
      <c r="U378" s="221">
        <v>1.2558</v>
      </c>
      <c r="V378" s="221">
        <f>ROUND(E378*U378,2)</f>
        <v>59.42</v>
      </c>
      <c r="W378" s="221"/>
      <c r="X378" s="221" t="s">
        <v>273</v>
      </c>
      <c r="Y378" s="221" t="s">
        <v>274</v>
      </c>
      <c r="Z378" s="210"/>
      <c r="AA378" s="210"/>
      <c r="AB378" s="210"/>
      <c r="AC378" s="210"/>
      <c r="AD378" s="210"/>
      <c r="AE378" s="210"/>
      <c r="AF378" s="210"/>
      <c r="AG378" s="210" t="s">
        <v>275</v>
      </c>
      <c r="AH378" s="210"/>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ht="33.75" outlineLevel="2" x14ac:dyDescent="0.2">
      <c r="A379" s="217"/>
      <c r="B379" s="218"/>
      <c r="C379" s="253" t="s">
        <v>988</v>
      </c>
      <c r="D379" s="240"/>
      <c r="E379" s="240"/>
      <c r="F379" s="240"/>
      <c r="G379" s="240"/>
      <c r="H379" s="221"/>
      <c r="I379" s="221"/>
      <c r="J379" s="221"/>
      <c r="K379" s="221"/>
      <c r="L379" s="221"/>
      <c r="M379" s="221"/>
      <c r="N379" s="220"/>
      <c r="O379" s="220"/>
      <c r="P379" s="220"/>
      <c r="Q379" s="220"/>
      <c r="R379" s="221"/>
      <c r="S379" s="221"/>
      <c r="T379" s="221"/>
      <c r="U379" s="221"/>
      <c r="V379" s="221"/>
      <c r="W379" s="221"/>
      <c r="X379" s="221"/>
      <c r="Y379" s="221"/>
      <c r="Z379" s="210"/>
      <c r="AA379" s="210"/>
      <c r="AB379" s="210"/>
      <c r="AC379" s="210"/>
      <c r="AD379" s="210"/>
      <c r="AE379" s="210"/>
      <c r="AF379" s="210"/>
      <c r="AG379" s="210" t="s">
        <v>277</v>
      </c>
      <c r="AH379" s="210"/>
      <c r="AI379" s="210"/>
      <c r="AJ379" s="210"/>
      <c r="AK379" s="210"/>
      <c r="AL379" s="210"/>
      <c r="AM379" s="210"/>
      <c r="AN379" s="210"/>
      <c r="AO379" s="210"/>
      <c r="AP379" s="210"/>
      <c r="AQ379" s="210"/>
      <c r="AR379" s="210"/>
      <c r="AS379" s="210"/>
      <c r="AT379" s="210"/>
      <c r="AU379" s="210"/>
      <c r="AV379" s="210"/>
      <c r="AW379" s="210"/>
      <c r="AX379" s="210"/>
      <c r="AY379" s="210"/>
      <c r="AZ379" s="210"/>
      <c r="BA379" s="248" t="str">
        <f>C379</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79" s="210"/>
      <c r="BC379" s="210"/>
      <c r="BD379" s="210"/>
      <c r="BE379" s="210"/>
      <c r="BF379" s="210"/>
      <c r="BG379" s="210"/>
      <c r="BH379" s="210"/>
    </row>
    <row r="380" spans="1:60" outlineLevel="2" x14ac:dyDescent="0.2">
      <c r="A380" s="217"/>
      <c r="B380" s="218"/>
      <c r="C380" s="255" t="s">
        <v>989</v>
      </c>
      <c r="D380" s="249"/>
      <c r="E380" s="249"/>
      <c r="F380" s="249"/>
      <c r="G380" s="249"/>
      <c r="H380" s="221"/>
      <c r="I380" s="221"/>
      <c r="J380" s="221"/>
      <c r="K380" s="221"/>
      <c r="L380" s="221"/>
      <c r="M380" s="221"/>
      <c r="N380" s="220"/>
      <c r="O380" s="220"/>
      <c r="P380" s="220"/>
      <c r="Q380" s="220"/>
      <c r="R380" s="221"/>
      <c r="S380" s="221"/>
      <c r="T380" s="221"/>
      <c r="U380" s="221"/>
      <c r="V380" s="221"/>
      <c r="W380" s="221"/>
      <c r="X380" s="221"/>
      <c r="Y380" s="221"/>
      <c r="Z380" s="210"/>
      <c r="AA380" s="210"/>
      <c r="AB380" s="210"/>
      <c r="AC380" s="210"/>
      <c r="AD380" s="210"/>
      <c r="AE380" s="210"/>
      <c r="AF380" s="210"/>
      <c r="AG380" s="210" t="s">
        <v>286</v>
      </c>
      <c r="AH380" s="210"/>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2" x14ac:dyDescent="0.2">
      <c r="A381" s="217"/>
      <c r="B381" s="218"/>
      <c r="C381" s="256" t="s">
        <v>990</v>
      </c>
      <c r="D381" s="223"/>
      <c r="E381" s="224">
        <v>18.239999999999998</v>
      </c>
      <c r="F381" s="221"/>
      <c r="G381" s="221"/>
      <c r="H381" s="221"/>
      <c r="I381" s="221"/>
      <c r="J381" s="221"/>
      <c r="K381" s="221"/>
      <c r="L381" s="221"/>
      <c r="M381" s="221"/>
      <c r="N381" s="220"/>
      <c r="O381" s="220"/>
      <c r="P381" s="220"/>
      <c r="Q381" s="220"/>
      <c r="R381" s="221"/>
      <c r="S381" s="221"/>
      <c r="T381" s="221"/>
      <c r="U381" s="221"/>
      <c r="V381" s="221"/>
      <c r="W381" s="221"/>
      <c r="X381" s="221"/>
      <c r="Y381" s="221"/>
      <c r="Z381" s="210"/>
      <c r="AA381" s="210"/>
      <c r="AB381" s="210"/>
      <c r="AC381" s="210"/>
      <c r="AD381" s="210"/>
      <c r="AE381" s="210"/>
      <c r="AF381" s="210"/>
      <c r="AG381" s="210" t="s">
        <v>288</v>
      </c>
      <c r="AH381" s="210">
        <v>0</v>
      </c>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3" x14ac:dyDescent="0.2">
      <c r="A382" s="217"/>
      <c r="B382" s="218"/>
      <c r="C382" s="256" t="s">
        <v>991</v>
      </c>
      <c r="D382" s="223"/>
      <c r="E382" s="224">
        <v>13.907</v>
      </c>
      <c r="F382" s="221"/>
      <c r="G382" s="221"/>
      <c r="H382" s="221"/>
      <c r="I382" s="221"/>
      <c r="J382" s="221"/>
      <c r="K382" s="221"/>
      <c r="L382" s="221"/>
      <c r="M382" s="221"/>
      <c r="N382" s="220"/>
      <c r="O382" s="220"/>
      <c r="P382" s="220"/>
      <c r="Q382" s="220"/>
      <c r="R382" s="221"/>
      <c r="S382" s="221"/>
      <c r="T382" s="221"/>
      <c r="U382" s="221"/>
      <c r="V382" s="221"/>
      <c r="W382" s="221"/>
      <c r="X382" s="221"/>
      <c r="Y382" s="221"/>
      <c r="Z382" s="210"/>
      <c r="AA382" s="210"/>
      <c r="AB382" s="210"/>
      <c r="AC382" s="210"/>
      <c r="AD382" s="210"/>
      <c r="AE382" s="210"/>
      <c r="AF382" s="210"/>
      <c r="AG382" s="210" t="s">
        <v>288</v>
      </c>
      <c r="AH382" s="210">
        <v>0</v>
      </c>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3" x14ac:dyDescent="0.2">
      <c r="A383" s="217"/>
      <c r="B383" s="218"/>
      <c r="C383" s="256" t="s">
        <v>992</v>
      </c>
      <c r="D383" s="223"/>
      <c r="E383" s="224">
        <v>2.1375000000000002</v>
      </c>
      <c r="F383" s="221"/>
      <c r="G383" s="221"/>
      <c r="H383" s="221"/>
      <c r="I383" s="221"/>
      <c r="J383" s="221"/>
      <c r="K383" s="221"/>
      <c r="L383" s="221"/>
      <c r="M383" s="221"/>
      <c r="N383" s="220"/>
      <c r="O383" s="220"/>
      <c r="P383" s="220"/>
      <c r="Q383" s="220"/>
      <c r="R383" s="221"/>
      <c r="S383" s="221"/>
      <c r="T383" s="221"/>
      <c r="U383" s="221"/>
      <c r="V383" s="221"/>
      <c r="W383" s="221"/>
      <c r="X383" s="221"/>
      <c r="Y383" s="221"/>
      <c r="Z383" s="210"/>
      <c r="AA383" s="210"/>
      <c r="AB383" s="210"/>
      <c r="AC383" s="210"/>
      <c r="AD383" s="210"/>
      <c r="AE383" s="210"/>
      <c r="AF383" s="210"/>
      <c r="AG383" s="210" t="s">
        <v>288</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6" t="s">
        <v>993</v>
      </c>
      <c r="D384" s="223"/>
      <c r="E384" s="224">
        <v>7.8840000000000003</v>
      </c>
      <c r="F384" s="221"/>
      <c r="G384" s="221"/>
      <c r="H384" s="221"/>
      <c r="I384" s="221"/>
      <c r="J384" s="221"/>
      <c r="K384" s="221"/>
      <c r="L384" s="221"/>
      <c r="M384" s="221"/>
      <c r="N384" s="220"/>
      <c r="O384" s="220"/>
      <c r="P384" s="220"/>
      <c r="Q384" s="220"/>
      <c r="R384" s="221"/>
      <c r="S384" s="221"/>
      <c r="T384" s="221"/>
      <c r="U384" s="221"/>
      <c r="V384" s="221"/>
      <c r="W384" s="221"/>
      <c r="X384" s="221"/>
      <c r="Y384" s="221"/>
      <c r="Z384" s="210"/>
      <c r="AA384" s="210"/>
      <c r="AB384" s="210"/>
      <c r="AC384" s="210"/>
      <c r="AD384" s="210"/>
      <c r="AE384" s="210"/>
      <c r="AF384" s="210"/>
      <c r="AG384" s="210" t="s">
        <v>288</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outlineLevel="3" x14ac:dyDescent="0.2">
      <c r="A385" s="217"/>
      <c r="B385" s="218"/>
      <c r="C385" s="256" t="s">
        <v>994</v>
      </c>
      <c r="D385" s="223"/>
      <c r="E385" s="224">
        <v>5.1449999999999996</v>
      </c>
      <c r="F385" s="221"/>
      <c r="G385" s="221"/>
      <c r="H385" s="221"/>
      <c r="I385" s="221"/>
      <c r="J385" s="221"/>
      <c r="K385" s="221"/>
      <c r="L385" s="221"/>
      <c r="M385" s="221"/>
      <c r="N385" s="220"/>
      <c r="O385" s="220"/>
      <c r="P385" s="220"/>
      <c r="Q385" s="220"/>
      <c r="R385" s="221"/>
      <c r="S385" s="221"/>
      <c r="T385" s="221"/>
      <c r="U385" s="221"/>
      <c r="V385" s="221"/>
      <c r="W385" s="221"/>
      <c r="X385" s="221"/>
      <c r="Y385" s="221"/>
      <c r="Z385" s="210"/>
      <c r="AA385" s="210"/>
      <c r="AB385" s="210"/>
      <c r="AC385" s="210"/>
      <c r="AD385" s="210"/>
      <c r="AE385" s="210"/>
      <c r="AF385" s="210"/>
      <c r="AG385" s="210" t="s">
        <v>288</v>
      </c>
      <c r="AH385" s="210">
        <v>0</v>
      </c>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ht="22.5" outlineLevel="1" x14ac:dyDescent="0.2">
      <c r="A386" s="233">
        <v>69</v>
      </c>
      <c r="B386" s="234" t="s">
        <v>995</v>
      </c>
      <c r="C386" s="252" t="s">
        <v>996</v>
      </c>
      <c r="D386" s="235" t="s">
        <v>269</v>
      </c>
      <c r="E386" s="236">
        <v>305.88234999999997</v>
      </c>
      <c r="F386" s="237"/>
      <c r="G386" s="238">
        <f>ROUND(E386*F386,2)</f>
        <v>0</v>
      </c>
      <c r="H386" s="237"/>
      <c r="I386" s="238">
        <f>ROUND(E386*H386,2)</f>
        <v>0</v>
      </c>
      <c r="J386" s="237"/>
      <c r="K386" s="238">
        <f>ROUND(E386*J386,2)</f>
        <v>0</v>
      </c>
      <c r="L386" s="238">
        <v>21</v>
      </c>
      <c r="M386" s="238">
        <f>G386*(1+L386/100)</f>
        <v>0</v>
      </c>
      <c r="N386" s="236">
        <v>1.4E-2</v>
      </c>
      <c r="O386" s="236">
        <f>ROUND(E386*N386,2)</f>
        <v>4.28</v>
      </c>
      <c r="P386" s="236">
        <v>0</v>
      </c>
      <c r="Q386" s="236">
        <f>ROUND(E386*P386,2)</f>
        <v>0</v>
      </c>
      <c r="R386" s="238" t="s">
        <v>627</v>
      </c>
      <c r="S386" s="238" t="s">
        <v>271</v>
      </c>
      <c r="T386" s="239" t="s">
        <v>272</v>
      </c>
      <c r="U386" s="221">
        <v>1.2558</v>
      </c>
      <c r="V386" s="221">
        <f>ROUND(E386*U386,2)</f>
        <v>384.13</v>
      </c>
      <c r="W386" s="221"/>
      <c r="X386" s="221" t="s">
        <v>273</v>
      </c>
      <c r="Y386" s="221" t="s">
        <v>274</v>
      </c>
      <c r="Z386" s="210"/>
      <c r="AA386" s="210"/>
      <c r="AB386" s="210"/>
      <c r="AC386" s="210"/>
      <c r="AD386" s="210"/>
      <c r="AE386" s="210"/>
      <c r="AF386" s="210"/>
      <c r="AG386" s="210" t="s">
        <v>275</v>
      </c>
      <c r="AH386" s="210"/>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ht="33.75" outlineLevel="2" x14ac:dyDescent="0.2">
      <c r="A387" s="217"/>
      <c r="B387" s="218"/>
      <c r="C387" s="253" t="s">
        <v>988</v>
      </c>
      <c r="D387" s="240"/>
      <c r="E387" s="240"/>
      <c r="F387" s="240"/>
      <c r="G387" s="240"/>
      <c r="H387" s="221"/>
      <c r="I387" s="221"/>
      <c r="J387" s="221"/>
      <c r="K387" s="221"/>
      <c r="L387" s="221"/>
      <c r="M387" s="221"/>
      <c r="N387" s="220"/>
      <c r="O387" s="220"/>
      <c r="P387" s="220"/>
      <c r="Q387" s="220"/>
      <c r="R387" s="221"/>
      <c r="S387" s="221"/>
      <c r="T387" s="221"/>
      <c r="U387" s="221"/>
      <c r="V387" s="221"/>
      <c r="W387" s="221"/>
      <c r="X387" s="221"/>
      <c r="Y387" s="221"/>
      <c r="Z387" s="210"/>
      <c r="AA387" s="210"/>
      <c r="AB387" s="210"/>
      <c r="AC387" s="210"/>
      <c r="AD387" s="210"/>
      <c r="AE387" s="210"/>
      <c r="AF387" s="210"/>
      <c r="AG387" s="210" t="s">
        <v>277</v>
      </c>
      <c r="AH387" s="210"/>
      <c r="AI387" s="210"/>
      <c r="AJ387" s="210"/>
      <c r="AK387" s="210"/>
      <c r="AL387" s="210"/>
      <c r="AM387" s="210"/>
      <c r="AN387" s="210"/>
      <c r="AO387" s="210"/>
      <c r="AP387" s="210"/>
      <c r="AQ387" s="210"/>
      <c r="AR387" s="210"/>
      <c r="AS387" s="210"/>
      <c r="AT387" s="210"/>
      <c r="AU387" s="210"/>
      <c r="AV387" s="210"/>
      <c r="AW387" s="210"/>
      <c r="AX387" s="210"/>
      <c r="AY387" s="210"/>
      <c r="AZ387" s="210"/>
      <c r="BA387" s="248" t="str">
        <f>C387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87" s="210"/>
      <c r="BC387" s="210"/>
      <c r="BD387" s="210"/>
      <c r="BE387" s="210"/>
      <c r="BF387" s="210"/>
      <c r="BG387" s="210"/>
      <c r="BH387" s="210"/>
    </row>
    <row r="388" spans="1:60" outlineLevel="2" x14ac:dyDescent="0.2">
      <c r="A388" s="217"/>
      <c r="B388" s="218"/>
      <c r="C388" s="255" t="s">
        <v>989</v>
      </c>
      <c r="D388" s="249"/>
      <c r="E388" s="249"/>
      <c r="F388" s="249"/>
      <c r="G388" s="249"/>
      <c r="H388" s="221"/>
      <c r="I388" s="221"/>
      <c r="J388" s="221"/>
      <c r="K388" s="221"/>
      <c r="L388" s="221"/>
      <c r="M388" s="221"/>
      <c r="N388" s="220"/>
      <c r="O388" s="220"/>
      <c r="P388" s="220"/>
      <c r="Q388" s="220"/>
      <c r="R388" s="221"/>
      <c r="S388" s="221"/>
      <c r="T388" s="221"/>
      <c r="U388" s="221"/>
      <c r="V388" s="221"/>
      <c r="W388" s="221"/>
      <c r="X388" s="221"/>
      <c r="Y388" s="221"/>
      <c r="Z388" s="210"/>
      <c r="AA388" s="210"/>
      <c r="AB388" s="210"/>
      <c r="AC388" s="210"/>
      <c r="AD388" s="210"/>
      <c r="AE388" s="210"/>
      <c r="AF388" s="210"/>
      <c r="AG388" s="210" t="s">
        <v>286</v>
      </c>
      <c r="AH388" s="210"/>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outlineLevel="2" x14ac:dyDescent="0.2">
      <c r="A389" s="217"/>
      <c r="B389" s="218"/>
      <c r="C389" s="256" t="s">
        <v>997</v>
      </c>
      <c r="D389" s="223"/>
      <c r="E389" s="224">
        <v>121.624</v>
      </c>
      <c r="F389" s="221"/>
      <c r="G389" s="221"/>
      <c r="H389" s="221"/>
      <c r="I389" s="221"/>
      <c r="J389" s="221"/>
      <c r="K389" s="221"/>
      <c r="L389" s="221"/>
      <c r="M389" s="221"/>
      <c r="N389" s="220"/>
      <c r="O389" s="220"/>
      <c r="P389" s="220"/>
      <c r="Q389" s="220"/>
      <c r="R389" s="221"/>
      <c r="S389" s="221"/>
      <c r="T389" s="221"/>
      <c r="U389" s="221"/>
      <c r="V389" s="221"/>
      <c r="W389" s="221"/>
      <c r="X389" s="221"/>
      <c r="Y389" s="221"/>
      <c r="Z389" s="210"/>
      <c r="AA389" s="210"/>
      <c r="AB389" s="210"/>
      <c r="AC389" s="210"/>
      <c r="AD389" s="210"/>
      <c r="AE389" s="210"/>
      <c r="AF389" s="210"/>
      <c r="AG389" s="210" t="s">
        <v>288</v>
      </c>
      <c r="AH389" s="210">
        <v>0</v>
      </c>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3" x14ac:dyDescent="0.2">
      <c r="A390" s="217"/>
      <c r="B390" s="218"/>
      <c r="C390" s="256" t="s">
        <v>998</v>
      </c>
      <c r="D390" s="223"/>
      <c r="E390" s="224">
        <v>-8.0500000000000007</v>
      </c>
      <c r="F390" s="221"/>
      <c r="G390" s="221"/>
      <c r="H390" s="221"/>
      <c r="I390" s="221"/>
      <c r="J390" s="221"/>
      <c r="K390" s="221"/>
      <c r="L390" s="221"/>
      <c r="M390" s="221"/>
      <c r="N390" s="220"/>
      <c r="O390" s="220"/>
      <c r="P390" s="220"/>
      <c r="Q390" s="220"/>
      <c r="R390" s="221"/>
      <c r="S390" s="221"/>
      <c r="T390" s="221"/>
      <c r="U390" s="221"/>
      <c r="V390" s="221"/>
      <c r="W390" s="221"/>
      <c r="X390" s="221"/>
      <c r="Y390" s="221"/>
      <c r="Z390" s="210"/>
      <c r="AA390" s="210"/>
      <c r="AB390" s="210"/>
      <c r="AC390" s="210"/>
      <c r="AD390" s="210"/>
      <c r="AE390" s="210"/>
      <c r="AF390" s="210"/>
      <c r="AG390" s="210" t="s">
        <v>288</v>
      </c>
      <c r="AH390" s="210">
        <v>0</v>
      </c>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3" x14ac:dyDescent="0.2">
      <c r="A391" s="217"/>
      <c r="B391" s="218"/>
      <c r="C391" s="256" t="s">
        <v>999</v>
      </c>
      <c r="D391" s="223"/>
      <c r="E391" s="224">
        <v>96.407600000000002</v>
      </c>
      <c r="F391" s="221"/>
      <c r="G391" s="221"/>
      <c r="H391" s="221"/>
      <c r="I391" s="221"/>
      <c r="J391" s="221"/>
      <c r="K391" s="221"/>
      <c r="L391" s="221"/>
      <c r="M391" s="221"/>
      <c r="N391" s="220"/>
      <c r="O391" s="220"/>
      <c r="P391" s="220"/>
      <c r="Q391" s="220"/>
      <c r="R391" s="221"/>
      <c r="S391" s="221"/>
      <c r="T391" s="221"/>
      <c r="U391" s="221"/>
      <c r="V391" s="221"/>
      <c r="W391" s="221"/>
      <c r="X391" s="221"/>
      <c r="Y391" s="221"/>
      <c r="Z391" s="210"/>
      <c r="AA391" s="210"/>
      <c r="AB391" s="210"/>
      <c r="AC391" s="210"/>
      <c r="AD391" s="210"/>
      <c r="AE391" s="210"/>
      <c r="AF391" s="210"/>
      <c r="AG391" s="210" t="s">
        <v>288</v>
      </c>
      <c r="AH391" s="210">
        <v>0</v>
      </c>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3" x14ac:dyDescent="0.2">
      <c r="A392" s="217"/>
      <c r="B392" s="218"/>
      <c r="C392" s="256" t="s">
        <v>1000</v>
      </c>
      <c r="D392" s="223"/>
      <c r="E392" s="224">
        <v>51.087499999999999</v>
      </c>
      <c r="F392" s="221"/>
      <c r="G392" s="221"/>
      <c r="H392" s="221"/>
      <c r="I392" s="221"/>
      <c r="J392" s="221"/>
      <c r="K392" s="221"/>
      <c r="L392" s="221"/>
      <c r="M392" s="221"/>
      <c r="N392" s="220"/>
      <c r="O392" s="220"/>
      <c r="P392" s="220"/>
      <c r="Q392" s="220"/>
      <c r="R392" s="221"/>
      <c r="S392" s="221"/>
      <c r="T392" s="221"/>
      <c r="U392" s="221"/>
      <c r="V392" s="221"/>
      <c r="W392" s="221"/>
      <c r="X392" s="221"/>
      <c r="Y392" s="221"/>
      <c r="Z392" s="210"/>
      <c r="AA392" s="210"/>
      <c r="AB392" s="210"/>
      <c r="AC392" s="210"/>
      <c r="AD392" s="210"/>
      <c r="AE392" s="210"/>
      <c r="AF392" s="210"/>
      <c r="AG392" s="210" t="s">
        <v>288</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6" t="s">
        <v>1001</v>
      </c>
      <c r="D393" s="223"/>
      <c r="E393" s="224">
        <v>7.3396299999999997</v>
      </c>
      <c r="F393" s="221"/>
      <c r="G393" s="221"/>
      <c r="H393" s="221"/>
      <c r="I393" s="221"/>
      <c r="J393" s="221"/>
      <c r="K393" s="221"/>
      <c r="L393" s="221"/>
      <c r="M393" s="221"/>
      <c r="N393" s="220"/>
      <c r="O393" s="220"/>
      <c r="P393" s="220"/>
      <c r="Q393" s="220"/>
      <c r="R393" s="221"/>
      <c r="S393" s="221"/>
      <c r="T393" s="221"/>
      <c r="U393" s="221"/>
      <c r="V393" s="221"/>
      <c r="W393" s="221"/>
      <c r="X393" s="221"/>
      <c r="Y393" s="221"/>
      <c r="Z393" s="210"/>
      <c r="AA393" s="210"/>
      <c r="AB393" s="210"/>
      <c r="AC393" s="210"/>
      <c r="AD393" s="210"/>
      <c r="AE393" s="210"/>
      <c r="AF393" s="210"/>
      <c r="AG393" s="210" t="s">
        <v>288</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outlineLevel="3" x14ac:dyDescent="0.2">
      <c r="A394" s="217"/>
      <c r="B394" s="218"/>
      <c r="C394" s="256" t="s">
        <v>1002</v>
      </c>
      <c r="D394" s="223"/>
      <c r="E394" s="224">
        <v>29.077999999999999</v>
      </c>
      <c r="F394" s="221"/>
      <c r="G394" s="221"/>
      <c r="H394" s="221"/>
      <c r="I394" s="221"/>
      <c r="J394" s="221"/>
      <c r="K394" s="221"/>
      <c r="L394" s="221"/>
      <c r="M394" s="221"/>
      <c r="N394" s="220"/>
      <c r="O394" s="220"/>
      <c r="P394" s="220"/>
      <c r="Q394" s="220"/>
      <c r="R394" s="221"/>
      <c r="S394" s="221"/>
      <c r="T394" s="221"/>
      <c r="U394" s="221"/>
      <c r="V394" s="221"/>
      <c r="W394" s="221"/>
      <c r="X394" s="221"/>
      <c r="Y394" s="221"/>
      <c r="Z394" s="210"/>
      <c r="AA394" s="210"/>
      <c r="AB394" s="210"/>
      <c r="AC394" s="210"/>
      <c r="AD394" s="210"/>
      <c r="AE394" s="210"/>
      <c r="AF394" s="210"/>
      <c r="AG394" s="210" t="s">
        <v>288</v>
      </c>
      <c r="AH394" s="210">
        <v>0</v>
      </c>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3" x14ac:dyDescent="0.2">
      <c r="A395" s="217"/>
      <c r="B395" s="218"/>
      <c r="C395" s="256" t="s">
        <v>1003</v>
      </c>
      <c r="D395" s="223"/>
      <c r="E395" s="224">
        <v>8.3956300000000006</v>
      </c>
      <c r="F395" s="221"/>
      <c r="G395" s="221"/>
      <c r="H395" s="221"/>
      <c r="I395" s="221"/>
      <c r="J395" s="221"/>
      <c r="K395" s="221"/>
      <c r="L395" s="221"/>
      <c r="M395" s="221"/>
      <c r="N395" s="220"/>
      <c r="O395" s="220"/>
      <c r="P395" s="220"/>
      <c r="Q395" s="220"/>
      <c r="R395" s="221"/>
      <c r="S395" s="221"/>
      <c r="T395" s="221"/>
      <c r="U395" s="221"/>
      <c r="V395" s="221"/>
      <c r="W395" s="221"/>
      <c r="X395" s="221"/>
      <c r="Y395" s="221"/>
      <c r="Z395" s="210"/>
      <c r="AA395" s="210"/>
      <c r="AB395" s="210"/>
      <c r="AC395" s="210"/>
      <c r="AD395" s="210"/>
      <c r="AE395" s="210"/>
      <c r="AF395" s="210"/>
      <c r="AG395" s="210" t="s">
        <v>288</v>
      </c>
      <c r="AH395" s="210">
        <v>0</v>
      </c>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ht="22.5" outlineLevel="1" x14ac:dyDescent="0.2">
      <c r="A396" s="233">
        <v>70</v>
      </c>
      <c r="B396" s="234" t="s">
        <v>1004</v>
      </c>
      <c r="C396" s="252" t="s">
        <v>1005</v>
      </c>
      <c r="D396" s="235" t="s">
        <v>269</v>
      </c>
      <c r="E396" s="236">
        <v>26.44116</v>
      </c>
      <c r="F396" s="237"/>
      <c r="G396" s="238">
        <f>ROUND(E396*F396,2)</f>
        <v>0</v>
      </c>
      <c r="H396" s="237"/>
      <c r="I396" s="238">
        <f>ROUND(E396*H396,2)</f>
        <v>0</v>
      </c>
      <c r="J396" s="237"/>
      <c r="K396" s="238">
        <f>ROUND(E396*J396,2)</f>
        <v>0</v>
      </c>
      <c r="L396" s="238">
        <v>21</v>
      </c>
      <c r="M396" s="238">
        <f>G396*(1+L396/100)</f>
        <v>0</v>
      </c>
      <c r="N396" s="236">
        <v>1.0710000000000001E-2</v>
      </c>
      <c r="O396" s="236">
        <f>ROUND(E396*N396,2)</f>
        <v>0.28000000000000003</v>
      </c>
      <c r="P396" s="236">
        <v>0</v>
      </c>
      <c r="Q396" s="236">
        <f>ROUND(E396*P396,2)</f>
        <v>0</v>
      </c>
      <c r="R396" s="238" t="s">
        <v>627</v>
      </c>
      <c r="S396" s="238" t="s">
        <v>271</v>
      </c>
      <c r="T396" s="239" t="s">
        <v>272</v>
      </c>
      <c r="U396" s="221">
        <v>0.85699999999999998</v>
      </c>
      <c r="V396" s="221">
        <f>ROUND(E396*U396,2)</f>
        <v>22.66</v>
      </c>
      <c r="W396" s="221"/>
      <c r="X396" s="221" t="s">
        <v>273</v>
      </c>
      <c r="Y396" s="221" t="s">
        <v>274</v>
      </c>
      <c r="Z396" s="210"/>
      <c r="AA396" s="210"/>
      <c r="AB396" s="210"/>
      <c r="AC396" s="210"/>
      <c r="AD396" s="210"/>
      <c r="AE396" s="210"/>
      <c r="AF396" s="210"/>
      <c r="AG396" s="210" t="s">
        <v>275</v>
      </c>
      <c r="AH396" s="210"/>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ht="33.75" outlineLevel="2" x14ac:dyDescent="0.2">
      <c r="A397" s="217"/>
      <c r="B397" s="218"/>
      <c r="C397" s="253" t="s">
        <v>988</v>
      </c>
      <c r="D397" s="240"/>
      <c r="E397" s="240"/>
      <c r="F397" s="240"/>
      <c r="G397" s="240"/>
      <c r="H397" s="221"/>
      <c r="I397" s="221"/>
      <c r="J397" s="221"/>
      <c r="K397" s="221"/>
      <c r="L397" s="221"/>
      <c r="M397" s="221"/>
      <c r="N397" s="220"/>
      <c r="O397" s="220"/>
      <c r="P397" s="220"/>
      <c r="Q397" s="220"/>
      <c r="R397" s="221"/>
      <c r="S397" s="221"/>
      <c r="T397" s="221"/>
      <c r="U397" s="221"/>
      <c r="V397" s="221"/>
      <c r="W397" s="221"/>
      <c r="X397" s="221"/>
      <c r="Y397" s="221"/>
      <c r="Z397" s="210"/>
      <c r="AA397" s="210"/>
      <c r="AB397" s="210"/>
      <c r="AC397" s="210"/>
      <c r="AD397" s="210"/>
      <c r="AE397" s="210"/>
      <c r="AF397" s="210"/>
      <c r="AG397" s="210" t="s">
        <v>277</v>
      </c>
      <c r="AH397" s="210"/>
      <c r="AI397" s="210"/>
      <c r="AJ397" s="210"/>
      <c r="AK397" s="210"/>
      <c r="AL397" s="210"/>
      <c r="AM397" s="210"/>
      <c r="AN397" s="210"/>
      <c r="AO397" s="210"/>
      <c r="AP397" s="210"/>
      <c r="AQ397" s="210"/>
      <c r="AR397" s="210"/>
      <c r="AS397" s="210"/>
      <c r="AT397" s="210"/>
      <c r="AU397" s="210"/>
      <c r="AV397" s="210"/>
      <c r="AW397" s="210"/>
      <c r="AX397" s="210"/>
      <c r="AY397" s="210"/>
      <c r="AZ397" s="210"/>
      <c r="BA397" s="248" t="str">
        <f>C397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97" s="210"/>
      <c r="BC397" s="210"/>
      <c r="BD397" s="210"/>
      <c r="BE397" s="210"/>
      <c r="BF397" s="210"/>
      <c r="BG397" s="210"/>
      <c r="BH397" s="210"/>
    </row>
    <row r="398" spans="1:60" outlineLevel="2" x14ac:dyDescent="0.2">
      <c r="A398" s="217"/>
      <c r="B398" s="218"/>
      <c r="C398" s="255" t="s">
        <v>1006</v>
      </c>
      <c r="D398" s="249"/>
      <c r="E398" s="249"/>
      <c r="F398" s="249"/>
      <c r="G398" s="249"/>
      <c r="H398" s="221"/>
      <c r="I398" s="221"/>
      <c r="J398" s="221"/>
      <c r="K398" s="221"/>
      <c r="L398" s="221"/>
      <c r="M398" s="221"/>
      <c r="N398" s="220"/>
      <c r="O398" s="220"/>
      <c r="P398" s="220"/>
      <c r="Q398" s="220"/>
      <c r="R398" s="221"/>
      <c r="S398" s="221"/>
      <c r="T398" s="221"/>
      <c r="U398" s="221"/>
      <c r="V398" s="221"/>
      <c r="W398" s="221"/>
      <c r="X398" s="221"/>
      <c r="Y398" s="221"/>
      <c r="Z398" s="210"/>
      <c r="AA398" s="210"/>
      <c r="AB398" s="210"/>
      <c r="AC398" s="210"/>
      <c r="AD398" s="210"/>
      <c r="AE398" s="210"/>
      <c r="AF398" s="210"/>
      <c r="AG398" s="210" t="s">
        <v>286</v>
      </c>
      <c r="AH398" s="210"/>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outlineLevel="3" x14ac:dyDescent="0.2">
      <c r="A399" s="217"/>
      <c r="B399" s="218"/>
      <c r="C399" s="255" t="s">
        <v>989</v>
      </c>
      <c r="D399" s="249"/>
      <c r="E399" s="249"/>
      <c r="F399" s="249"/>
      <c r="G399" s="249"/>
      <c r="H399" s="221"/>
      <c r="I399" s="221"/>
      <c r="J399" s="221"/>
      <c r="K399" s="221"/>
      <c r="L399" s="221"/>
      <c r="M399" s="221"/>
      <c r="N399" s="220"/>
      <c r="O399" s="220"/>
      <c r="P399" s="220"/>
      <c r="Q399" s="220"/>
      <c r="R399" s="221"/>
      <c r="S399" s="221"/>
      <c r="T399" s="221"/>
      <c r="U399" s="221"/>
      <c r="V399" s="221"/>
      <c r="W399" s="221"/>
      <c r="X399" s="221"/>
      <c r="Y399" s="221"/>
      <c r="Z399" s="210"/>
      <c r="AA399" s="210"/>
      <c r="AB399" s="210"/>
      <c r="AC399" s="210"/>
      <c r="AD399" s="210"/>
      <c r="AE399" s="210"/>
      <c r="AF399" s="210"/>
      <c r="AG399" s="210" t="s">
        <v>286</v>
      </c>
      <c r="AH399" s="210"/>
      <c r="AI399" s="210"/>
      <c r="AJ399" s="210"/>
      <c r="AK399" s="210"/>
      <c r="AL399" s="210"/>
      <c r="AM399" s="210"/>
      <c r="AN399" s="210"/>
      <c r="AO399" s="210"/>
      <c r="AP399" s="210"/>
      <c r="AQ399" s="210"/>
      <c r="AR399" s="210"/>
      <c r="AS399" s="210"/>
      <c r="AT399" s="210"/>
      <c r="AU399" s="210"/>
      <c r="AV399" s="210"/>
      <c r="AW399" s="210"/>
      <c r="AX399" s="210"/>
      <c r="AY399" s="210"/>
      <c r="AZ399" s="210"/>
      <c r="BA399" s="210"/>
      <c r="BB399" s="210"/>
      <c r="BC399" s="210"/>
      <c r="BD399" s="210"/>
      <c r="BE399" s="210"/>
      <c r="BF399" s="210"/>
      <c r="BG399" s="210"/>
      <c r="BH399" s="210"/>
    </row>
    <row r="400" spans="1:60" outlineLevel="2" x14ac:dyDescent="0.2">
      <c r="A400" s="217"/>
      <c r="B400" s="218"/>
      <c r="C400" s="256" t="s">
        <v>1007</v>
      </c>
      <c r="D400" s="223"/>
      <c r="E400" s="224">
        <v>14.105</v>
      </c>
      <c r="F400" s="221"/>
      <c r="G400" s="221"/>
      <c r="H400" s="221"/>
      <c r="I400" s="221"/>
      <c r="J400" s="221"/>
      <c r="K400" s="221"/>
      <c r="L400" s="221"/>
      <c r="M400" s="221"/>
      <c r="N400" s="220"/>
      <c r="O400" s="220"/>
      <c r="P400" s="220"/>
      <c r="Q400" s="220"/>
      <c r="R400" s="221"/>
      <c r="S400" s="221"/>
      <c r="T400" s="221"/>
      <c r="U400" s="221"/>
      <c r="V400" s="221"/>
      <c r="W400" s="221"/>
      <c r="X400" s="221"/>
      <c r="Y400" s="221"/>
      <c r="Z400" s="210"/>
      <c r="AA400" s="210"/>
      <c r="AB400" s="210"/>
      <c r="AC400" s="210"/>
      <c r="AD400" s="210"/>
      <c r="AE400" s="210"/>
      <c r="AF400" s="210"/>
      <c r="AG400" s="210" t="s">
        <v>288</v>
      </c>
      <c r="AH400" s="210">
        <v>0</v>
      </c>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3" x14ac:dyDescent="0.2">
      <c r="A401" s="217"/>
      <c r="B401" s="218"/>
      <c r="C401" s="256" t="s">
        <v>1008</v>
      </c>
      <c r="D401" s="223"/>
      <c r="E401" s="224">
        <v>10.72</v>
      </c>
      <c r="F401" s="221"/>
      <c r="G401" s="221"/>
      <c r="H401" s="221"/>
      <c r="I401" s="221"/>
      <c r="J401" s="221"/>
      <c r="K401" s="221"/>
      <c r="L401" s="221"/>
      <c r="M401" s="221"/>
      <c r="N401" s="220"/>
      <c r="O401" s="220"/>
      <c r="P401" s="220"/>
      <c r="Q401" s="220"/>
      <c r="R401" s="221"/>
      <c r="S401" s="221"/>
      <c r="T401" s="221"/>
      <c r="U401" s="221"/>
      <c r="V401" s="221"/>
      <c r="W401" s="221"/>
      <c r="X401" s="221"/>
      <c r="Y401" s="221"/>
      <c r="Z401" s="210"/>
      <c r="AA401" s="210"/>
      <c r="AB401" s="210"/>
      <c r="AC401" s="210"/>
      <c r="AD401" s="210"/>
      <c r="AE401" s="210"/>
      <c r="AF401" s="210"/>
      <c r="AG401" s="210" t="s">
        <v>288</v>
      </c>
      <c r="AH401" s="210">
        <v>0</v>
      </c>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3" x14ac:dyDescent="0.2">
      <c r="A402" s="217"/>
      <c r="B402" s="218"/>
      <c r="C402" s="256" t="s">
        <v>1009</v>
      </c>
      <c r="D402" s="223"/>
      <c r="E402" s="224">
        <v>1.61616</v>
      </c>
      <c r="F402" s="221"/>
      <c r="G402" s="221"/>
      <c r="H402" s="221"/>
      <c r="I402" s="221"/>
      <c r="J402" s="221"/>
      <c r="K402" s="221"/>
      <c r="L402" s="221"/>
      <c r="M402" s="221"/>
      <c r="N402" s="220"/>
      <c r="O402" s="220"/>
      <c r="P402" s="220"/>
      <c r="Q402" s="220"/>
      <c r="R402" s="221"/>
      <c r="S402" s="221"/>
      <c r="T402" s="221"/>
      <c r="U402" s="221"/>
      <c r="V402" s="221"/>
      <c r="W402" s="221"/>
      <c r="X402" s="221"/>
      <c r="Y402" s="221"/>
      <c r="Z402" s="210"/>
      <c r="AA402" s="210"/>
      <c r="AB402" s="210"/>
      <c r="AC402" s="210"/>
      <c r="AD402" s="210"/>
      <c r="AE402" s="210"/>
      <c r="AF402" s="210"/>
      <c r="AG402" s="210" t="s">
        <v>288</v>
      </c>
      <c r="AH402" s="210">
        <v>0</v>
      </c>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ht="22.5" outlineLevel="1" x14ac:dyDescent="0.2">
      <c r="A403" s="233">
        <v>71</v>
      </c>
      <c r="B403" s="234" t="s">
        <v>1010</v>
      </c>
      <c r="C403" s="252" t="s">
        <v>1011</v>
      </c>
      <c r="D403" s="235" t="s">
        <v>269</v>
      </c>
      <c r="E403" s="236">
        <v>8.0500000000000007</v>
      </c>
      <c r="F403" s="237"/>
      <c r="G403" s="238">
        <f>ROUND(E403*F403,2)</f>
        <v>0</v>
      </c>
      <c r="H403" s="237"/>
      <c r="I403" s="238">
        <f>ROUND(E403*H403,2)</f>
        <v>0</v>
      </c>
      <c r="J403" s="237"/>
      <c r="K403" s="238">
        <f>ROUND(E403*J403,2)</f>
        <v>0</v>
      </c>
      <c r="L403" s="238">
        <v>21</v>
      </c>
      <c r="M403" s="238">
        <f>G403*(1+L403/100)</f>
        <v>0</v>
      </c>
      <c r="N403" s="236">
        <v>3.1350000000000003E-2</v>
      </c>
      <c r="O403" s="236">
        <f>ROUND(E403*N403,2)</f>
        <v>0.25</v>
      </c>
      <c r="P403" s="236">
        <v>0</v>
      </c>
      <c r="Q403" s="236">
        <f>ROUND(E403*P403,2)</f>
        <v>0</v>
      </c>
      <c r="R403" s="238" t="s">
        <v>627</v>
      </c>
      <c r="S403" s="238" t="s">
        <v>271</v>
      </c>
      <c r="T403" s="239" t="s">
        <v>272</v>
      </c>
      <c r="U403" s="221">
        <v>1.4157999999999999</v>
      </c>
      <c r="V403" s="221">
        <f>ROUND(E403*U403,2)</f>
        <v>11.4</v>
      </c>
      <c r="W403" s="221"/>
      <c r="X403" s="221" t="s">
        <v>273</v>
      </c>
      <c r="Y403" s="221" t="s">
        <v>274</v>
      </c>
      <c r="Z403" s="210"/>
      <c r="AA403" s="210"/>
      <c r="AB403" s="210"/>
      <c r="AC403" s="210"/>
      <c r="AD403" s="210"/>
      <c r="AE403" s="210"/>
      <c r="AF403" s="210"/>
      <c r="AG403" s="210" t="s">
        <v>275</v>
      </c>
      <c r="AH403" s="210"/>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ht="33.75" outlineLevel="2" x14ac:dyDescent="0.2">
      <c r="A404" s="217"/>
      <c r="B404" s="218"/>
      <c r="C404" s="253" t="s">
        <v>988</v>
      </c>
      <c r="D404" s="240"/>
      <c r="E404" s="240"/>
      <c r="F404" s="240"/>
      <c r="G404" s="240"/>
      <c r="H404" s="221"/>
      <c r="I404" s="221"/>
      <c r="J404" s="221"/>
      <c r="K404" s="221"/>
      <c r="L404" s="221"/>
      <c r="M404" s="221"/>
      <c r="N404" s="220"/>
      <c r="O404" s="220"/>
      <c r="P404" s="220"/>
      <c r="Q404" s="220"/>
      <c r="R404" s="221"/>
      <c r="S404" s="221"/>
      <c r="T404" s="221"/>
      <c r="U404" s="221"/>
      <c r="V404" s="221"/>
      <c r="W404" s="221"/>
      <c r="X404" s="221"/>
      <c r="Y404" s="221"/>
      <c r="Z404" s="210"/>
      <c r="AA404" s="210"/>
      <c r="AB404" s="210"/>
      <c r="AC404" s="210"/>
      <c r="AD404" s="210"/>
      <c r="AE404" s="210"/>
      <c r="AF404" s="210"/>
      <c r="AG404" s="210" t="s">
        <v>277</v>
      </c>
      <c r="AH404" s="210"/>
      <c r="AI404" s="210"/>
      <c r="AJ404" s="210"/>
      <c r="AK404" s="210"/>
      <c r="AL404" s="210"/>
      <c r="AM404" s="210"/>
      <c r="AN404" s="210"/>
      <c r="AO404" s="210"/>
      <c r="AP404" s="210"/>
      <c r="AQ404" s="210"/>
      <c r="AR404" s="210"/>
      <c r="AS404" s="210"/>
      <c r="AT404" s="210"/>
      <c r="AU404" s="210"/>
      <c r="AV404" s="210"/>
      <c r="AW404" s="210"/>
      <c r="AX404" s="210"/>
      <c r="AY404" s="210"/>
      <c r="AZ404" s="210"/>
      <c r="BA404" s="248" t="str">
        <f>C404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404" s="210"/>
      <c r="BC404" s="210"/>
      <c r="BD404" s="210"/>
      <c r="BE404" s="210"/>
      <c r="BF404" s="210"/>
      <c r="BG404" s="210"/>
      <c r="BH404" s="210"/>
    </row>
    <row r="405" spans="1:60" outlineLevel="2" x14ac:dyDescent="0.2">
      <c r="A405" s="217"/>
      <c r="B405" s="218"/>
      <c r="C405" s="255" t="s">
        <v>1012</v>
      </c>
      <c r="D405" s="249"/>
      <c r="E405" s="249"/>
      <c r="F405" s="249"/>
      <c r="G405" s="249"/>
      <c r="H405" s="221"/>
      <c r="I405" s="221"/>
      <c r="J405" s="221"/>
      <c r="K405" s="221"/>
      <c r="L405" s="221"/>
      <c r="M405" s="221"/>
      <c r="N405" s="220"/>
      <c r="O405" s="220"/>
      <c r="P405" s="220"/>
      <c r="Q405" s="220"/>
      <c r="R405" s="221"/>
      <c r="S405" s="221"/>
      <c r="T405" s="221"/>
      <c r="U405" s="221"/>
      <c r="V405" s="221"/>
      <c r="W405" s="221"/>
      <c r="X405" s="221"/>
      <c r="Y405" s="221"/>
      <c r="Z405" s="210"/>
      <c r="AA405" s="210"/>
      <c r="AB405" s="210"/>
      <c r="AC405" s="210"/>
      <c r="AD405" s="210"/>
      <c r="AE405" s="210"/>
      <c r="AF405" s="210"/>
      <c r="AG405" s="210" t="s">
        <v>286</v>
      </c>
      <c r="AH405" s="210"/>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2" x14ac:dyDescent="0.2">
      <c r="A406" s="217"/>
      <c r="B406" s="218"/>
      <c r="C406" s="256" t="s">
        <v>1013</v>
      </c>
      <c r="D406" s="223"/>
      <c r="E406" s="224">
        <v>8.0500000000000007</v>
      </c>
      <c r="F406" s="221"/>
      <c r="G406" s="221"/>
      <c r="H406" s="221"/>
      <c r="I406" s="221"/>
      <c r="J406" s="221"/>
      <c r="K406" s="221"/>
      <c r="L406" s="221"/>
      <c r="M406" s="221"/>
      <c r="N406" s="220"/>
      <c r="O406" s="220"/>
      <c r="P406" s="220"/>
      <c r="Q406" s="220"/>
      <c r="R406" s="221"/>
      <c r="S406" s="221"/>
      <c r="T406" s="221"/>
      <c r="U406" s="221"/>
      <c r="V406" s="221"/>
      <c r="W406" s="221"/>
      <c r="X406" s="221"/>
      <c r="Y406" s="221"/>
      <c r="Z406" s="210"/>
      <c r="AA406" s="210"/>
      <c r="AB406" s="210"/>
      <c r="AC406" s="210"/>
      <c r="AD406" s="210"/>
      <c r="AE406" s="210"/>
      <c r="AF406" s="210"/>
      <c r="AG406" s="210" t="s">
        <v>288</v>
      </c>
      <c r="AH406" s="210">
        <v>0</v>
      </c>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ht="22.5" outlineLevel="1" x14ac:dyDescent="0.2">
      <c r="A407" s="233">
        <v>72</v>
      </c>
      <c r="B407" s="234" t="s">
        <v>1014</v>
      </c>
      <c r="C407" s="252" t="s">
        <v>1015</v>
      </c>
      <c r="D407" s="235" t="s">
        <v>269</v>
      </c>
      <c r="E407" s="236">
        <v>3.1905000000000001</v>
      </c>
      <c r="F407" s="237"/>
      <c r="G407" s="238">
        <f>ROUND(E407*F407,2)</f>
        <v>0</v>
      </c>
      <c r="H407" s="237"/>
      <c r="I407" s="238">
        <f>ROUND(E407*H407,2)</f>
        <v>0</v>
      </c>
      <c r="J407" s="237"/>
      <c r="K407" s="238">
        <f>ROUND(E407*J407,2)</f>
        <v>0</v>
      </c>
      <c r="L407" s="238">
        <v>21</v>
      </c>
      <c r="M407" s="238">
        <f>G407*(1+L407/100)</f>
        <v>0</v>
      </c>
      <c r="N407" s="236">
        <v>1.9959999999999999E-2</v>
      </c>
      <c r="O407" s="236">
        <f>ROUND(E407*N407,2)</f>
        <v>0.06</v>
      </c>
      <c r="P407" s="236">
        <v>0</v>
      </c>
      <c r="Q407" s="236">
        <f>ROUND(E407*P407,2)</f>
        <v>0</v>
      </c>
      <c r="R407" s="238" t="s">
        <v>627</v>
      </c>
      <c r="S407" s="238" t="s">
        <v>271</v>
      </c>
      <c r="T407" s="239" t="s">
        <v>272</v>
      </c>
      <c r="U407" s="221">
        <v>3.0419999999999998</v>
      </c>
      <c r="V407" s="221">
        <f>ROUND(E407*U407,2)</f>
        <v>9.7100000000000009</v>
      </c>
      <c r="W407" s="221"/>
      <c r="X407" s="221" t="s">
        <v>273</v>
      </c>
      <c r="Y407" s="221" t="s">
        <v>274</v>
      </c>
      <c r="Z407" s="210"/>
      <c r="AA407" s="210"/>
      <c r="AB407" s="210"/>
      <c r="AC407" s="210"/>
      <c r="AD407" s="210"/>
      <c r="AE407" s="210"/>
      <c r="AF407" s="210"/>
      <c r="AG407" s="210" t="s">
        <v>275</v>
      </c>
      <c r="AH407" s="210"/>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ht="33.75" outlineLevel="2" x14ac:dyDescent="0.2">
      <c r="A408" s="217"/>
      <c r="B408" s="218"/>
      <c r="C408" s="253" t="s">
        <v>1016</v>
      </c>
      <c r="D408" s="240"/>
      <c r="E408" s="240"/>
      <c r="F408" s="240"/>
      <c r="G408" s="240"/>
      <c r="H408" s="221"/>
      <c r="I408" s="221"/>
      <c r="J408" s="221"/>
      <c r="K408" s="221"/>
      <c r="L408" s="221"/>
      <c r="M408" s="221"/>
      <c r="N408" s="220"/>
      <c r="O408" s="220"/>
      <c r="P408" s="220"/>
      <c r="Q408" s="220"/>
      <c r="R408" s="221"/>
      <c r="S408" s="221"/>
      <c r="T408" s="221"/>
      <c r="U408" s="221"/>
      <c r="V408" s="221"/>
      <c r="W408" s="221"/>
      <c r="X408" s="221"/>
      <c r="Y408" s="221"/>
      <c r="Z408" s="210"/>
      <c r="AA408" s="210"/>
      <c r="AB408" s="210"/>
      <c r="AC408" s="210"/>
      <c r="AD408" s="210"/>
      <c r="AE408" s="210"/>
      <c r="AF408" s="210"/>
      <c r="AG408" s="210" t="s">
        <v>277</v>
      </c>
      <c r="AH408" s="210"/>
      <c r="AI408" s="210"/>
      <c r="AJ408" s="210"/>
      <c r="AK408" s="210"/>
      <c r="AL408" s="210"/>
      <c r="AM408" s="210"/>
      <c r="AN408" s="210"/>
      <c r="AO408" s="210"/>
      <c r="AP408" s="210"/>
      <c r="AQ408" s="210"/>
      <c r="AR408" s="210"/>
      <c r="AS408" s="210"/>
      <c r="AT408" s="210"/>
      <c r="AU408" s="210"/>
      <c r="AV408" s="210"/>
      <c r="AW408" s="210"/>
      <c r="AX408" s="210"/>
      <c r="AY408" s="210"/>
      <c r="AZ408" s="210"/>
      <c r="BA408" s="248" t="str">
        <f>C408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408" s="210"/>
      <c r="BC408" s="210"/>
      <c r="BD408" s="210"/>
      <c r="BE408" s="210"/>
      <c r="BF408" s="210"/>
      <c r="BG408" s="210"/>
      <c r="BH408" s="210"/>
    </row>
    <row r="409" spans="1:60" outlineLevel="2" x14ac:dyDescent="0.2">
      <c r="A409" s="217"/>
      <c r="B409" s="218"/>
      <c r="C409" s="255" t="s">
        <v>1012</v>
      </c>
      <c r="D409" s="249"/>
      <c r="E409" s="249"/>
      <c r="F409" s="249"/>
      <c r="G409" s="249"/>
      <c r="H409" s="221"/>
      <c r="I409" s="221"/>
      <c r="J409" s="221"/>
      <c r="K409" s="221"/>
      <c r="L409" s="221"/>
      <c r="M409" s="221"/>
      <c r="N409" s="220"/>
      <c r="O409" s="220"/>
      <c r="P409" s="220"/>
      <c r="Q409" s="220"/>
      <c r="R409" s="221"/>
      <c r="S409" s="221"/>
      <c r="T409" s="221"/>
      <c r="U409" s="221"/>
      <c r="V409" s="221"/>
      <c r="W409" s="221"/>
      <c r="X409" s="221"/>
      <c r="Y409" s="221"/>
      <c r="Z409" s="210"/>
      <c r="AA409" s="210"/>
      <c r="AB409" s="210"/>
      <c r="AC409" s="210"/>
      <c r="AD409" s="210"/>
      <c r="AE409" s="210"/>
      <c r="AF409" s="210"/>
      <c r="AG409" s="210" t="s">
        <v>286</v>
      </c>
      <c r="AH409" s="210"/>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2" x14ac:dyDescent="0.2">
      <c r="A410" s="217"/>
      <c r="B410" s="218"/>
      <c r="C410" s="256" t="s">
        <v>1017</v>
      </c>
      <c r="D410" s="223"/>
      <c r="E410" s="224">
        <v>0.75749999999999995</v>
      </c>
      <c r="F410" s="221"/>
      <c r="G410" s="221"/>
      <c r="H410" s="221"/>
      <c r="I410" s="221"/>
      <c r="J410" s="221"/>
      <c r="K410" s="221"/>
      <c r="L410" s="221"/>
      <c r="M410" s="221"/>
      <c r="N410" s="220"/>
      <c r="O410" s="220"/>
      <c r="P410" s="220"/>
      <c r="Q410" s="220"/>
      <c r="R410" s="221"/>
      <c r="S410" s="221"/>
      <c r="T410" s="221"/>
      <c r="U410" s="221"/>
      <c r="V410" s="221"/>
      <c r="W410" s="221"/>
      <c r="X410" s="221"/>
      <c r="Y410" s="221"/>
      <c r="Z410" s="210"/>
      <c r="AA410" s="210"/>
      <c r="AB410" s="210"/>
      <c r="AC410" s="210"/>
      <c r="AD410" s="210"/>
      <c r="AE410" s="210"/>
      <c r="AF410" s="210"/>
      <c r="AG410" s="210" t="s">
        <v>288</v>
      </c>
      <c r="AH410" s="210">
        <v>0</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outlineLevel="3" x14ac:dyDescent="0.2">
      <c r="A411" s="217"/>
      <c r="B411" s="218"/>
      <c r="C411" s="256" t="s">
        <v>1018</v>
      </c>
      <c r="D411" s="223"/>
      <c r="E411" s="224">
        <v>0.86099999999999999</v>
      </c>
      <c r="F411" s="221"/>
      <c r="G411" s="221"/>
      <c r="H411" s="221"/>
      <c r="I411" s="221"/>
      <c r="J411" s="221"/>
      <c r="K411" s="221"/>
      <c r="L411" s="221"/>
      <c r="M411" s="221"/>
      <c r="N411" s="220"/>
      <c r="O411" s="220"/>
      <c r="P411" s="220"/>
      <c r="Q411" s="220"/>
      <c r="R411" s="221"/>
      <c r="S411" s="221"/>
      <c r="T411" s="221"/>
      <c r="U411" s="221"/>
      <c r="V411" s="221"/>
      <c r="W411" s="221"/>
      <c r="X411" s="221"/>
      <c r="Y411" s="221"/>
      <c r="Z411" s="210"/>
      <c r="AA411" s="210"/>
      <c r="AB411" s="210"/>
      <c r="AC411" s="210"/>
      <c r="AD411" s="210"/>
      <c r="AE411" s="210"/>
      <c r="AF411" s="210"/>
      <c r="AG411" s="210" t="s">
        <v>288</v>
      </c>
      <c r="AH411" s="210">
        <v>0</v>
      </c>
      <c r="AI411" s="210"/>
      <c r="AJ411" s="210"/>
      <c r="AK411" s="210"/>
      <c r="AL411" s="210"/>
      <c r="AM411" s="210"/>
      <c r="AN411" s="210"/>
      <c r="AO411" s="210"/>
      <c r="AP411" s="210"/>
      <c r="AQ411" s="210"/>
      <c r="AR411" s="210"/>
      <c r="AS411" s="210"/>
      <c r="AT411" s="210"/>
      <c r="AU411" s="210"/>
      <c r="AV411" s="210"/>
      <c r="AW411" s="210"/>
      <c r="AX411" s="210"/>
      <c r="AY411" s="210"/>
      <c r="AZ411" s="210"/>
      <c r="BA411" s="210"/>
      <c r="BB411" s="210"/>
      <c r="BC411" s="210"/>
      <c r="BD411" s="210"/>
      <c r="BE411" s="210"/>
      <c r="BF411" s="210"/>
      <c r="BG411" s="210"/>
      <c r="BH411" s="210"/>
    </row>
    <row r="412" spans="1:60" outlineLevel="3" x14ac:dyDescent="0.2">
      <c r="A412" s="217"/>
      <c r="B412" s="218"/>
      <c r="C412" s="256" t="s">
        <v>1019</v>
      </c>
      <c r="D412" s="223"/>
      <c r="E412" s="224">
        <v>0.77100000000000002</v>
      </c>
      <c r="F412" s="221"/>
      <c r="G412" s="221"/>
      <c r="H412" s="221"/>
      <c r="I412" s="221"/>
      <c r="J412" s="221"/>
      <c r="K412" s="221"/>
      <c r="L412" s="221"/>
      <c r="M412" s="221"/>
      <c r="N412" s="220"/>
      <c r="O412" s="220"/>
      <c r="P412" s="220"/>
      <c r="Q412" s="220"/>
      <c r="R412" s="221"/>
      <c r="S412" s="221"/>
      <c r="T412" s="221"/>
      <c r="U412" s="221"/>
      <c r="V412" s="221"/>
      <c r="W412" s="221"/>
      <c r="X412" s="221"/>
      <c r="Y412" s="221"/>
      <c r="Z412" s="210"/>
      <c r="AA412" s="210"/>
      <c r="AB412" s="210"/>
      <c r="AC412" s="210"/>
      <c r="AD412" s="210"/>
      <c r="AE412" s="210"/>
      <c r="AF412" s="210"/>
      <c r="AG412" s="210" t="s">
        <v>288</v>
      </c>
      <c r="AH412" s="210">
        <v>0</v>
      </c>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outlineLevel="3" x14ac:dyDescent="0.2">
      <c r="A413" s="217"/>
      <c r="B413" s="218"/>
      <c r="C413" s="256" t="s">
        <v>1020</v>
      </c>
      <c r="D413" s="223"/>
      <c r="E413" s="224">
        <v>0.80100000000000005</v>
      </c>
      <c r="F413" s="221"/>
      <c r="G413" s="221"/>
      <c r="H413" s="221"/>
      <c r="I413" s="221"/>
      <c r="J413" s="221"/>
      <c r="K413" s="221"/>
      <c r="L413" s="221"/>
      <c r="M413" s="221"/>
      <c r="N413" s="220"/>
      <c r="O413" s="220"/>
      <c r="P413" s="220"/>
      <c r="Q413" s="220"/>
      <c r="R413" s="221"/>
      <c r="S413" s="221"/>
      <c r="T413" s="221"/>
      <c r="U413" s="221"/>
      <c r="V413" s="221"/>
      <c r="W413" s="221"/>
      <c r="X413" s="221"/>
      <c r="Y413" s="221"/>
      <c r="Z413" s="210"/>
      <c r="AA413" s="210"/>
      <c r="AB413" s="210"/>
      <c r="AC413" s="210"/>
      <c r="AD413" s="210"/>
      <c r="AE413" s="210"/>
      <c r="AF413" s="210"/>
      <c r="AG413" s="210" t="s">
        <v>288</v>
      </c>
      <c r="AH413" s="210">
        <v>0</v>
      </c>
      <c r="AI413" s="210"/>
      <c r="AJ413" s="210"/>
      <c r="AK413" s="210"/>
      <c r="AL413" s="210"/>
      <c r="AM413" s="210"/>
      <c r="AN413" s="210"/>
      <c r="AO413" s="210"/>
      <c r="AP413" s="210"/>
      <c r="AQ413" s="210"/>
      <c r="AR413" s="210"/>
      <c r="AS413" s="210"/>
      <c r="AT413" s="210"/>
      <c r="AU413" s="210"/>
      <c r="AV413" s="210"/>
      <c r="AW413" s="210"/>
      <c r="AX413" s="210"/>
      <c r="AY413" s="210"/>
      <c r="AZ413" s="210"/>
      <c r="BA413" s="210"/>
      <c r="BB413" s="210"/>
      <c r="BC413" s="210"/>
      <c r="BD413" s="210"/>
      <c r="BE413" s="210"/>
      <c r="BF413" s="210"/>
      <c r="BG413" s="210"/>
      <c r="BH413" s="210"/>
    </row>
    <row r="414" spans="1:60" outlineLevel="1" x14ac:dyDescent="0.2">
      <c r="A414" s="241">
        <v>73</v>
      </c>
      <c r="B414" s="242" t="s">
        <v>1021</v>
      </c>
      <c r="C414" s="254" t="s">
        <v>1022</v>
      </c>
      <c r="D414" s="243" t="s">
        <v>1023</v>
      </c>
      <c r="E414" s="244">
        <v>4</v>
      </c>
      <c r="F414" s="245"/>
      <c r="G414" s="246">
        <f>ROUND(E414*F414,2)</f>
        <v>0</v>
      </c>
      <c r="H414" s="245"/>
      <c r="I414" s="246">
        <f>ROUND(E414*H414,2)</f>
        <v>0</v>
      </c>
      <c r="J414" s="245"/>
      <c r="K414" s="246">
        <f>ROUND(E414*J414,2)</f>
        <v>0</v>
      </c>
      <c r="L414" s="246">
        <v>21</v>
      </c>
      <c r="M414" s="246">
        <f>G414*(1+L414/100)</f>
        <v>0</v>
      </c>
      <c r="N414" s="244">
        <v>0</v>
      </c>
      <c r="O414" s="244">
        <f>ROUND(E414*N414,2)</f>
        <v>0</v>
      </c>
      <c r="P414" s="244">
        <v>0</v>
      </c>
      <c r="Q414" s="244">
        <f>ROUND(E414*P414,2)</f>
        <v>0</v>
      </c>
      <c r="R414" s="246"/>
      <c r="S414" s="246" t="s">
        <v>544</v>
      </c>
      <c r="T414" s="247" t="s">
        <v>545</v>
      </c>
      <c r="U414" s="221">
        <v>0</v>
      </c>
      <c r="V414" s="221">
        <f>ROUND(E414*U414,2)</f>
        <v>0</v>
      </c>
      <c r="W414" s="221"/>
      <c r="X414" s="221" t="s">
        <v>273</v>
      </c>
      <c r="Y414" s="221" t="s">
        <v>274</v>
      </c>
      <c r="Z414" s="210"/>
      <c r="AA414" s="210"/>
      <c r="AB414" s="210"/>
      <c r="AC414" s="210"/>
      <c r="AD414" s="210"/>
      <c r="AE414" s="210"/>
      <c r="AF414" s="210"/>
      <c r="AG414" s="210" t="s">
        <v>275</v>
      </c>
      <c r="AH414" s="210"/>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x14ac:dyDescent="0.2">
      <c r="A415" s="226" t="s">
        <v>265</v>
      </c>
      <c r="B415" s="227" t="s">
        <v>160</v>
      </c>
      <c r="C415" s="251" t="s">
        <v>161</v>
      </c>
      <c r="D415" s="228"/>
      <c r="E415" s="229"/>
      <c r="F415" s="230"/>
      <c r="G415" s="230">
        <f>SUMIF(AG416:AG435,"&lt;&gt;NOR",G416:G435)</f>
        <v>0</v>
      </c>
      <c r="H415" s="230"/>
      <c r="I415" s="230">
        <f>SUM(I416:I435)</f>
        <v>0</v>
      </c>
      <c r="J415" s="230"/>
      <c r="K415" s="230">
        <f>SUM(K416:K435)</f>
        <v>0</v>
      </c>
      <c r="L415" s="230"/>
      <c r="M415" s="230">
        <f>SUM(M416:M435)</f>
        <v>0</v>
      </c>
      <c r="N415" s="229"/>
      <c r="O415" s="229">
        <f>SUM(O416:O435)</f>
        <v>25.24</v>
      </c>
      <c r="P415" s="229"/>
      <c r="Q415" s="229">
        <f>SUM(Q416:Q435)</f>
        <v>0</v>
      </c>
      <c r="R415" s="230"/>
      <c r="S415" s="230"/>
      <c r="T415" s="231"/>
      <c r="U415" s="225"/>
      <c r="V415" s="225">
        <f>SUM(V416:V435)</f>
        <v>39.18</v>
      </c>
      <c r="W415" s="225"/>
      <c r="X415" s="225"/>
      <c r="Y415" s="225"/>
      <c r="AG415" t="s">
        <v>266</v>
      </c>
    </row>
    <row r="416" spans="1:60" outlineLevel="1" x14ac:dyDescent="0.2">
      <c r="A416" s="233">
        <v>74</v>
      </c>
      <c r="B416" s="234" t="s">
        <v>1024</v>
      </c>
      <c r="C416" s="252" t="s">
        <v>1025</v>
      </c>
      <c r="D416" s="235" t="s">
        <v>282</v>
      </c>
      <c r="E416" s="236">
        <v>0.45</v>
      </c>
      <c r="F416" s="237"/>
      <c r="G416" s="238">
        <f>ROUND(E416*F416,2)</f>
        <v>0</v>
      </c>
      <c r="H416" s="237"/>
      <c r="I416" s="238">
        <f>ROUND(E416*H416,2)</f>
        <v>0</v>
      </c>
      <c r="J416" s="237"/>
      <c r="K416" s="238">
        <f>ROUND(E416*J416,2)</f>
        <v>0</v>
      </c>
      <c r="L416" s="238">
        <v>21</v>
      </c>
      <c r="M416" s="238">
        <f>G416*(1+L416/100)</f>
        <v>0</v>
      </c>
      <c r="N416" s="236">
        <v>2.5</v>
      </c>
      <c r="O416" s="236">
        <f>ROUND(E416*N416,2)</f>
        <v>1.1299999999999999</v>
      </c>
      <c r="P416" s="236">
        <v>0</v>
      </c>
      <c r="Q416" s="236">
        <f>ROUND(E416*P416,2)</f>
        <v>0</v>
      </c>
      <c r="R416" s="238" t="s">
        <v>728</v>
      </c>
      <c r="S416" s="238" t="s">
        <v>271</v>
      </c>
      <c r="T416" s="239" t="s">
        <v>272</v>
      </c>
      <c r="U416" s="221">
        <v>5.33</v>
      </c>
      <c r="V416" s="221">
        <f>ROUND(E416*U416,2)</f>
        <v>2.4</v>
      </c>
      <c r="W416" s="221"/>
      <c r="X416" s="221" t="s">
        <v>273</v>
      </c>
      <c r="Y416" s="221" t="s">
        <v>274</v>
      </c>
      <c r="Z416" s="210"/>
      <c r="AA416" s="210"/>
      <c r="AB416" s="210"/>
      <c r="AC416" s="210"/>
      <c r="AD416" s="210"/>
      <c r="AE416" s="210"/>
      <c r="AF416" s="210"/>
      <c r="AG416" s="210" t="s">
        <v>275</v>
      </c>
      <c r="AH416" s="210"/>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2" x14ac:dyDescent="0.2">
      <c r="A417" s="217"/>
      <c r="B417" s="218"/>
      <c r="C417" s="253" t="s">
        <v>1026</v>
      </c>
      <c r="D417" s="240"/>
      <c r="E417" s="240"/>
      <c r="F417" s="240"/>
      <c r="G417" s="240"/>
      <c r="H417" s="221"/>
      <c r="I417" s="221"/>
      <c r="J417" s="221"/>
      <c r="K417" s="221"/>
      <c r="L417" s="221"/>
      <c r="M417" s="221"/>
      <c r="N417" s="220"/>
      <c r="O417" s="220"/>
      <c r="P417" s="220"/>
      <c r="Q417" s="220"/>
      <c r="R417" s="221"/>
      <c r="S417" s="221"/>
      <c r="T417" s="221"/>
      <c r="U417" s="221"/>
      <c r="V417" s="221"/>
      <c r="W417" s="221"/>
      <c r="X417" s="221"/>
      <c r="Y417" s="221"/>
      <c r="Z417" s="210"/>
      <c r="AA417" s="210"/>
      <c r="AB417" s="210"/>
      <c r="AC417" s="210"/>
      <c r="AD417" s="210"/>
      <c r="AE417" s="210"/>
      <c r="AF417" s="210"/>
      <c r="AG417" s="210" t="s">
        <v>277</v>
      </c>
      <c r="AH417" s="210"/>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outlineLevel="2" x14ac:dyDescent="0.2">
      <c r="A418" s="217"/>
      <c r="B418" s="218"/>
      <c r="C418" s="256" t="s">
        <v>1027</v>
      </c>
      <c r="D418" s="223"/>
      <c r="E418" s="224">
        <v>0.45</v>
      </c>
      <c r="F418" s="221"/>
      <c r="G418" s="221"/>
      <c r="H418" s="221"/>
      <c r="I418" s="221"/>
      <c r="J418" s="221"/>
      <c r="K418" s="221"/>
      <c r="L418" s="221"/>
      <c r="M418" s="221"/>
      <c r="N418" s="220"/>
      <c r="O418" s="220"/>
      <c r="P418" s="220"/>
      <c r="Q418" s="220"/>
      <c r="R418" s="221"/>
      <c r="S418" s="221"/>
      <c r="T418" s="221"/>
      <c r="U418" s="221"/>
      <c r="V418" s="221"/>
      <c r="W418" s="221"/>
      <c r="X418" s="221"/>
      <c r="Y418" s="221"/>
      <c r="Z418" s="210"/>
      <c r="AA418" s="210"/>
      <c r="AB418" s="210"/>
      <c r="AC418" s="210"/>
      <c r="AD418" s="210"/>
      <c r="AE418" s="210"/>
      <c r="AF418" s="210"/>
      <c r="AG418" s="210" t="s">
        <v>288</v>
      </c>
      <c r="AH418" s="210">
        <v>0</v>
      </c>
      <c r="AI418" s="210"/>
      <c r="AJ418" s="210"/>
      <c r="AK418" s="210"/>
      <c r="AL418" s="210"/>
      <c r="AM418" s="210"/>
      <c r="AN418" s="210"/>
      <c r="AO418" s="210"/>
      <c r="AP418" s="210"/>
      <c r="AQ418" s="210"/>
      <c r="AR418" s="210"/>
      <c r="AS418" s="210"/>
      <c r="AT418" s="210"/>
      <c r="AU418" s="210"/>
      <c r="AV418" s="210"/>
      <c r="AW418" s="210"/>
      <c r="AX418" s="210"/>
      <c r="AY418" s="210"/>
      <c r="AZ418" s="210"/>
      <c r="BA418" s="210"/>
      <c r="BB418" s="210"/>
      <c r="BC418" s="210"/>
      <c r="BD418" s="210"/>
      <c r="BE418" s="210"/>
      <c r="BF418" s="210"/>
      <c r="BG418" s="210"/>
      <c r="BH418" s="210"/>
    </row>
    <row r="419" spans="1:60" ht="22.5" outlineLevel="1" x14ac:dyDescent="0.2">
      <c r="A419" s="233">
        <v>75</v>
      </c>
      <c r="B419" s="234" t="s">
        <v>1028</v>
      </c>
      <c r="C419" s="252" t="s">
        <v>1029</v>
      </c>
      <c r="D419" s="235" t="s">
        <v>269</v>
      </c>
      <c r="E419" s="236">
        <v>198.79</v>
      </c>
      <c r="F419" s="237"/>
      <c r="G419" s="238">
        <f>ROUND(E419*F419,2)</f>
        <v>0</v>
      </c>
      <c r="H419" s="237"/>
      <c r="I419" s="238">
        <f>ROUND(E419*H419,2)</f>
        <v>0</v>
      </c>
      <c r="J419" s="237"/>
      <c r="K419" s="238">
        <f>ROUND(E419*J419,2)</f>
        <v>0</v>
      </c>
      <c r="L419" s="238">
        <v>21</v>
      </c>
      <c r="M419" s="238">
        <f>G419*(1+L419/100)</f>
        <v>0</v>
      </c>
      <c r="N419" s="236">
        <v>0.12128</v>
      </c>
      <c r="O419" s="236">
        <f>ROUND(E419*N419,2)</f>
        <v>24.11</v>
      </c>
      <c r="P419" s="236">
        <v>0</v>
      </c>
      <c r="Q419" s="236">
        <f>ROUND(E419*P419,2)</f>
        <v>0</v>
      </c>
      <c r="R419" s="238" t="s">
        <v>627</v>
      </c>
      <c r="S419" s="238" t="s">
        <v>271</v>
      </c>
      <c r="T419" s="239" t="s">
        <v>272</v>
      </c>
      <c r="U419" s="221">
        <v>0.13500000000000001</v>
      </c>
      <c r="V419" s="221">
        <f>ROUND(E419*U419,2)</f>
        <v>26.84</v>
      </c>
      <c r="W419" s="221"/>
      <c r="X419" s="221" t="s">
        <v>273</v>
      </c>
      <c r="Y419" s="221" t="s">
        <v>274</v>
      </c>
      <c r="Z419" s="210"/>
      <c r="AA419" s="210"/>
      <c r="AB419" s="210"/>
      <c r="AC419" s="210"/>
      <c r="AD419" s="210"/>
      <c r="AE419" s="210"/>
      <c r="AF419" s="210"/>
      <c r="AG419" s="210" t="s">
        <v>275</v>
      </c>
      <c r="AH419" s="210"/>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2" x14ac:dyDescent="0.2">
      <c r="A420" s="217"/>
      <c r="B420" s="218"/>
      <c r="C420" s="253" t="s">
        <v>1030</v>
      </c>
      <c r="D420" s="240"/>
      <c r="E420" s="240"/>
      <c r="F420" s="240"/>
      <c r="G420" s="240"/>
      <c r="H420" s="221"/>
      <c r="I420" s="221"/>
      <c r="J420" s="221"/>
      <c r="K420" s="221"/>
      <c r="L420" s="221"/>
      <c r="M420" s="221"/>
      <c r="N420" s="220"/>
      <c r="O420" s="220"/>
      <c r="P420" s="220"/>
      <c r="Q420" s="220"/>
      <c r="R420" s="221"/>
      <c r="S420" s="221"/>
      <c r="T420" s="221"/>
      <c r="U420" s="221"/>
      <c r="V420" s="221"/>
      <c r="W420" s="221"/>
      <c r="X420" s="221"/>
      <c r="Y420" s="221"/>
      <c r="Z420" s="210"/>
      <c r="AA420" s="210"/>
      <c r="AB420" s="210"/>
      <c r="AC420" s="210"/>
      <c r="AD420" s="210"/>
      <c r="AE420" s="210"/>
      <c r="AF420" s="210"/>
      <c r="AG420" s="210" t="s">
        <v>277</v>
      </c>
      <c r="AH420" s="210"/>
      <c r="AI420" s="210"/>
      <c r="AJ420" s="210"/>
      <c r="AK420" s="210"/>
      <c r="AL420" s="210"/>
      <c r="AM420" s="210"/>
      <c r="AN420" s="210"/>
      <c r="AO420" s="210"/>
      <c r="AP420" s="210"/>
      <c r="AQ420" s="210"/>
      <c r="AR420" s="210"/>
      <c r="AS420" s="210"/>
      <c r="AT420" s="210"/>
      <c r="AU420" s="210"/>
      <c r="AV420" s="210"/>
      <c r="AW420" s="210"/>
      <c r="AX420" s="210"/>
      <c r="AY420" s="210"/>
      <c r="AZ420" s="210"/>
      <c r="BA420" s="248" t="str">
        <f>C420</f>
        <v>dovoz směsi, doprava pomocí šnekového čerpadla, lití hadicí na plochu, dvojí (křížem vedené) rozvlnění hrazdami</v>
      </c>
      <c r="BB420" s="210"/>
      <c r="BC420" s="210"/>
      <c r="BD420" s="210"/>
      <c r="BE420" s="210"/>
      <c r="BF420" s="210"/>
      <c r="BG420" s="210"/>
      <c r="BH420" s="210"/>
    </row>
    <row r="421" spans="1:60" outlineLevel="2" x14ac:dyDescent="0.2">
      <c r="A421" s="217"/>
      <c r="B421" s="218"/>
      <c r="C421" s="256" t="s">
        <v>1031</v>
      </c>
      <c r="D421" s="223"/>
      <c r="E421" s="224">
        <v>84.38</v>
      </c>
      <c r="F421" s="221"/>
      <c r="G421" s="221"/>
      <c r="H421" s="221"/>
      <c r="I421" s="221"/>
      <c r="J421" s="221"/>
      <c r="K421" s="221"/>
      <c r="L421" s="221"/>
      <c r="M421" s="221"/>
      <c r="N421" s="220"/>
      <c r="O421" s="220"/>
      <c r="P421" s="220"/>
      <c r="Q421" s="220"/>
      <c r="R421" s="221"/>
      <c r="S421" s="221"/>
      <c r="T421" s="221"/>
      <c r="U421" s="221"/>
      <c r="V421" s="221"/>
      <c r="W421" s="221"/>
      <c r="X421" s="221"/>
      <c r="Y421" s="221"/>
      <c r="Z421" s="210"/>
      <c r="AA421" s="210"/>
      <c r="AB421" s="210"/>
      <c r="AC421" s="210"/>
      <c r="AD421" s="210"/>
      <c r="AE421" s="210"/>
      <c r="AF421" s="210"/>
      <c r="AG421" s="210" t="s">
        <v>288</v>
      </c>
      <c r="AH421" s="210">
        <v>0</v>
      </c>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outlineLevel="3" x14ac:dyDescent="0.2">
      <c r="A422" s="217"/>
      <c r="B422" s="218"/>
      <c r="C422" s="256" t="s">
        <v>907</v>
      </c>
      <c r="D422" s="223"/>
      <c r="E422" s="224">
        <v>15.87</v>
      </c>
      <c r="F422" s="221"/>
      <c r="G422" s="221"/>
      <c r="H422" s="221"/>
      <c r="I422" s="221"/>
      <c r="J422" s="221"/>
      <c r="K422" s="221"/>
      <c r="L422" s="221"/>
      <c r="M422" s="221"/>
      <c r="N422" s="220"/>
      <c r="O422" s="220"/>
      <c r="P422" s="220"/>
      <c r="Q422" s="220"/>
      <c r="R422" s="221"/>
      <c r="S422" s="221"/>
      <c r="T422" s="221"/>
      <c r="U422" s="221"/>
      <c r="V422" s="221"/>
      <c r="W422" s="221"/>
      <c r="X422" s="221"/>
      <c r="Y422" s="221"/>
      <c r="Z422" s="210"/>
      <c r="AA422" s="210"/>
      <c r="AB422" s="210"/>
      <c r="AC422" s="210"/>
      <c r="AD422" s="210"/>
      <c r="AE422" s="210"/>
      <c r="AF422" s="210"/>
      <c r="AG422" s="210" t="s">
        <v>288</v>
      </c>
      <c r="AH422" s="210">
        <v>0</v>
      </c>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outlineLevel="3" x14ac:dyDescent="0.2">
      <c r="A423" s="217"/>
      <c r="B423" s="218"/>
      <c r="C423" s="256" t="s">
        <v>908</v>
      </c>
      <c r="D423" s="223"/>
      <c r="E423" s="224">
        <v>4.32</v>
      </c>
      <c r="F423" s="221"/>
      <c r="G423" s="221"/>
      <c r="H423" s="221"/>
      <c r="I423" s="221"/>
      <c r="J423" s="221"/>
      <c r="K423" s="221"/>
      <c r="L423" s="221"/>
      <c r="M423" s="221"/>
      <c r="N423" s="220"/>
      <c r="O423" s="220"/>
      <c r="P423" s="220"/>
      <c r="Q423" s="220"/>
      <c r="R423" s="221"/>
      <c r="S423" s="221"/>
      <c r="T423" s="221"/>
      <c r="U423" s="221"/>
      <c r="V423" s="221"/>
      <c r="W423" s="221"/>
      <c r="X423" s="221"/>
      <c r="Y423" s="221"/>
      <c r="Z423" s="210"/>
      <c r="AA423" s="210"/>
      <c r="AB423" s="210"/>
      <c r="AC423" s="210"/>
      <c r="AD423" s="210"/>
      <c r="AE423" s="210"/>
      <c r="AF423" s="210"/>
      <c r="AG423" s="210" t="s">
        <v>288</v>
      </c>
      <c r="AH423" s="210">
        <v>0</v>
      </c>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3" x14ac:dyDescent="0.2">
      <c r="A424" s="217"/>
      <c r="B424" s="218"/>
      <c r="C424" s="256" t="s">
        <v>909</v>
      </c>
      <c r="D424" s="223"/>
      <c r="E424" s="224">
        <v>5.19</v>
      </c>
      <c r="F424" s="221"/>
      <c r="G424" s="221"/>
      <c r="H424" s="221"/>
      <c r="I424" s="221"/>
      <c r="J424" s="221"/>
      <c r="K424" s="221"/>
      <c r="L424" s="221"/>
      <c r="M424" s="221"/>
      <c r="N424" s="220"/>
      <c r="O424" s="220"/>
      <c r="P424" s="220"/>
      <c r="Q424" s="220"/>
      <c r="R424" s="221"/>
      <c r="S424" s="221"/>
      <c r="T424" s="221"/>
      <c r="U424" s="221"/>
      <c r="V424" s="221"/>
      <c r="W424" s="221"/>
      <c r="X424" s="221"/>
      <c r="Y424" s="221"/>
      <c r="Z424" s="210"/>
      <c r="AA424" s="210"/>
      <c r="AB424" s="210"/>
      <c r="AC424" s="210"/>
      <c r="AD424" s="210"/>
      <c r="AE424" s="210"/>
      <c r="AF424" s="210"/>
      <c r="AG424" s="210" t="s">
        <v>288</v>
      </c>
      <c r="AH424" s="210">
        <v>0</v>
      </c>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6" t="s">
        <v>910</v>
      </c>
      <c r="D425" s="223"/>
      <c r="E425" s="224">
        <v>5.27</v>
      </c>
      <c r="F425" s="221"/>
      <c r="G425" s="221"/>
      <c r="H425" s="221"/>
      <c r="I425" s="221"/>
      <c r="J425" s="221"/>
      <c r="K425" s="221"/>
      <c r="L425" s="221"/>
      <c r="M425" s="221"/>
      <c r="N425" s="220"/>
      <c r="O425" s="220"/>
      <c r="P425" s="220"/>
      <c r="Q425" s="220"/>
      <c r="R425" s="221"/>
      <c r="S425" s="221"/>
      <c r="T425" s="221"/>
      <c r="U425" s="221"/>
      <c r="V425" s="221"/>
      <c r="W425" s="221"/>
      <c r="X425" s="221"/>
      <c r="Y425" s="221"/>
      <c r="Z425" s="210"/>
      <c r="AA425" s="210"/>
      <c r="AB425" s="210"/>
      <c r="AC425" s="210"/>
      <c r="AD425" s="210"/>
      <c r="AE425" s="210"/>
      <c r="AF425" s="210"/>
      <c r="AG425" s="210" t="s">
        <v>288</v>
      </c>
      <c r="AH425" s="210">
        <v>0</v>
      </c>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outlineLevel="3" x14ac:dyDescent="0.2">
      <c r="A426" s="217"/>
      <c r="B426" s="218"/>
      <c r="C426" s="256" t="s">
        <v>1032</v>
      </c>
      <c r="D426" s="223"/>
      <c r="E426" s="224">
        <v>5.2</v>
      </c>
      <c r="F426" s="221"/>
      <c r="G426" s="221"/>
      <c r="H426" s="221"/>
      <c r="I426" s="221"/>
      <c r="J426" s="221"/>
      <c r="K426" s="221"/>
      <c r="L426" s="221"/>
      <c r="M426" s="221"/>
      <c r="N426" s="220"/>
      <c r="O426" s="220"/>
      <c r="P426" s="220"/>
      <c r="Q426" s="220"/>
      <c r="R426" s="221"/>
      <c r="S426" s="221"/>
      <c r="T426" s="221"/>
      <c r="U426" s="221"/>
      <c r="V426" s="221"/>
      <c r="W426" s="221"/>
      <c r="X426" s="221"/>
      <c r="Y426" s="221"/>
      <c r="Z426" s="210"/>
      <c r="AA426" s="210"/>
      <c r="AB426" s="210"/>
      <c r="AC426" s="210"/>
      <c r="AD426" s="210"/>
      <c r="AE426" s="210"/>
      <c r="AF426" s="210"/>
      <c r="AG426" s="210" t="s">
        <v>288</v>
      </c>
      <c r="AH426" s="210">
        <v>0</v>
      </c>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3" x14ac:dyDescent="0.2">
      <c r="A427" s="217"/>
      <c r="B427" s="218"/>
      <c r="C427" s="256" t="s">
        <v>911</v>
      </c>
      <c r="D427" s="223"/>
      <c r="E427" s="224">
        <v>13.69</v>
      </c>
      <c r="F427" s="221"/>
      <c r="G427" s="221"/>
      <c r="H427" s="221"/>
      <c r="I427" s="221"/>
      <c r="J427" s="221"/>
      <c r="K427" s="221"/>
      <c r="L427" s="221"/>
      <c r="M427" s="221"/>
      <c r="N427" s="220"/>
      <c r="O427" s="220"/>
      <c r="P427" s="220"/>
      <c r="Q427" s="220"/>
      <c r="R427" s="221"/>
      <c r="S427" s="221"/>
      <c r="T427" s="221"/>
      <c r="U427" s="221"/>
      <c r="V427" s="221"/>
      <c r="W427" s="221"/>
      <c r="X427" s="221"/>
      <c r="Y427" s="221"/>
      <c r="Z427" s="210"/>
      <c r="AA427" s="210"/>
      <c r="AB427" s="210"/>
      <c r="AC427" s="210"/>
      <c r="AD427" s="210"/>
      <c r="AE427" s="210"/>
      <c r="AF427" s="210"/>
      <c r="AG427" s="210" t="s">
        <v>288</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outlineLevel="3" x14ac:dyDescent="0.2">
      <c r="A428" s="217"/>
      <c r="B428" s="218"/>
      <c r="C428" s="256" t="s">
        <v>912</v>
      </c>
      <c r="D428" s="223"/>
      <c r="E428" s="224">
        <v>7.03</v>
      </c>
      <c r="F428" s="221"/>
      <c r="G428" s="221"/>
      <c r="H428" s="221"/>
      <c r="I428" s="221"/>
      <c r="J428" s="221"/>
      <c r="K428" s="221"/>
      <c r="L428" s="221"/>
      <c r="M428" s="221"/>
      <c r="N428" s="220"/>
      <c r="O428" s="220"/>
      <c r="P428" s="220"/>
      <c r="Q428" s="220"/>
      <c r="R428" s="221"/>
      <c r="S428" s="221"/>
      <c r="T428" s="221"/>
      <c r="U428" s="221"/>
      <c r="V428" s="221"/>
      <c r="W428" s="221"/>
      <c r="X428" s="221"/>
      <c r="Y428" s="221"/>
      <c r="Z428" s="210"/>
      <c r="AA428" s="210"/>
      <c r="AB428" s="210"/>
      <c r="AC428" s="210"/>
      <c r="AD428" s="210"/>
      <c r="AE428" s="210"/>
      <c r="AF428" s="210"/>
      <c r="AG428" s="210" t="s">
        <v>288</v>
      </c>
      <c r="AH428" s="210">
        <v>0</v>
      </c>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3" x14ac:dyDescent="0.2">
      <c r="A429" s="217"/>
      <c r="B429" s="218"/>
      <c r="C429" s="256" t="s">
        <v>913</v>
      </c>
      <c r="D429" s="223"/>
      <c r="E429" s="224">
        <v>2.76</v>
      </c>
      <c r="F429" s="221"/>
      <c r="G429" s="221"/>
      <c r="H429" s="221"/>
      <c r="I429" s="221"/>
      <c r="J429" s="221"/>
      <c r="K429" s="221"/>
      <c r="L429" s="221"/>
      <c r="M429" s="221"/>
      <c r="N429" s="220"/>
      <c r="O429" s="220"/>
      <c r="P429" s="220"/>
      <c r="Q429" s="220"/>
      <c r="R429" s="221"/>
      <c r="S429" s="221"/>
      <c r="T429" s="221"/>
      <c r="U429" s="221"/>
      <c r="V429" s="221"/>
      <c r="W429" s="221"/>
      <c r="X429" s="221"/>
      <c r="Y429" s="221"/>
      <c r="Z429" s="210"/>
      <c r="AA429" s="210"/>
      <c r="AB429" s="210"/>
      <c r="AC429" s="210"/>
      <c r="AD429" s="210"/>
      <c r="AE429" s="210"/>
      <c r="AF429" s="210"/>
      <c r="AG429" s="210" t="s">
        <v>288</v>
      </c>
      <c r="AH429" s="210">
        <v>0</v>
      </c>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3" x14ac:dyDescent="0.2">
      <c r="A430" s="217"/>
      <c r="B430" s="218"/>
      <c r="C430" s="256" t="s">
        <v>914</v>
      </c>
      <c r="D430" s="223"/>
      <c r="E430" s="224">
        <v>2.56</v>
      </c>
      <c r="F430" s="221"/>
      <c r="G430" s="221"/>
      <c r="H430" s="221"/>
      <c r="I430" s="221"/>
      <c r="J430" s="221"/>
      <c r="K430" s="221"/>
      <c r="L430" s="221"/>
      <c r="M430" s="221"/>
      <c r="N430" s="220"/>
      <c r="O430" s="220"/>
      <c r="P430" s="220"/>
      <c r="Q430" s="220"/>
      <c r="R430" s="221"/>
      <c r="S430" s="221"/>
      <c r="T430" s="221"/>
      <c r="U430" s="221"/>
      <c r="V430" s="221"/>
      <c r="W430" s="221"/>
      <c r="X430" s="221"/>
      <c r="Y430" s="221"/>
      <c r="Z430" s="210"/>
      <c r="AA430" s="210"/>
      <c r="AB430" s="210"/>
      <c r="AC430" s="210"/>
      <c r="AD430" s="210"/>
      <c r="AE430" s="210"/>
      <c r="AF430" s="210"/>
      <c r="AG430" s="210" t="s">
        <v>288</v>
      </c>
      <c r="AH430" s="210">
        <v>0</v>
      </c>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3" x14ac:dyDescent="0.2">
      <c r="A431" s="217"/>
      <c r="B431" s="218"/>
      <c r="C431" s="256" t="s">
        <v>915</v>
      </c>
      <c r="D431" s="223"/>
      <c r="E431" s="224">
        <v>8.31</v>
      </c>
      <c r="F431" s="221"/>
      <c r="G431" s="221"/>
      <c r="H431" s="221"/>
      <c r="I431" s="221"/>
      <c r="J431" s="221"/>
      <c r="K431" s="221"/>
      <c r="L431" s="221"/>
      <c r="M431" s="221"/>
      <c r="N431" s="220"/>
      <c r="O431" s="220"/>
      <c r="P431" s="220"/>
      <c r="Q431" s="220"/>
      <c r="R431" s="221"/>
      <c r="S431" s="221"/>
      <c r="T431" s="221"/>
      <c r="U431" s="221"/>
      <c r="V431" s="221"/>
      <c r="W431" s="221"/>
      <c r="X431" s="221"/>
      <c r="Y431" s="221"/>
      <c r="Z431" s="210"/>
      <c r="AA431" s="210"/>
      <c r="AB431" s="210"/>
      <c r="AC431" s="210"/>
      <c r="AD431" s="210"/>
      <c r="AE431" s="210"/>
      <c r="AF431" s="210"/>
      <c r="AG431" s="210" t="s">
        <v>288</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outlineLevel="3" x14ac:dyDescent="0.2">
      <c r="A432" s="217"/>
      <c r="B432" s="218"/>
      <c r="C432" s="256" t="s">
        <v>916</v>
      </c>
      <c r="D432" s="223"/>
      <c r="E432" s="224">
        <v>22.86</v>
      </c>
      <c r="F432" s="221"/>
      <c r="G432" s="221"/>
      <c r="H432" s="221"/>
      <c r="I432" s="221"/>
      <c r="J432" s="221"/>
      <c r="K432" s="221"/>
      <c r="L432" s="221"/>
      <c r="M432" s="221"/>
      <c r="N432" s="220"/>
      <c r="O432" s="220"/>
      <c r="P432" s="220"/>
      <c r="Q432" s="220"/>
      <c r="R432" s="221"/>
      <c r="S432" s="221"/>
      <c r="T432" s="221"/>
      <c r="U432" s="221"/>
      <c r="V432" s="221"/>
      <c r="W432" s="221"/>
      <c r="X432" s="221"/>
      <c r="Y432" s="221"/>
      <c r="Z432" s="210"/>
      <c r="AA432" s="210"/>
      <c r="AB432" s="210"/>
      <c r="AC432" s="210"/>
      <c r="AD432" s="210"/>
      <c r="AE432" s="210"/>
      <c r="AF432" s="210"/>
      <c r="AG432" s="210" t="s">
        <v>288</v>
      </c>
      <c r="AH432" s="210">
        <v>0</v>
      </c>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3" x14ac:dyDescent="0.2">
      <c r="A433" s="217"/>
      <c r="B433" s="218"/>
      <c r="C433" s="256" t="s">
        <v>917</v>
      </c>
      <c r="D433" s="223"/>
      <c r="E433" s="224">
        <v>21.35</v>
      </c>
      <c r="F433" s="221"/>
      <c r="G433" s="221"/>
      <c r="H433" s="221"/>
      <c r="I433" s="221"/>
      <c r="J433" s="221"/>
      <c r="K433" s="221"/>
      <c r="L433" s="221"/>
      <c r="M433" s="221"/>
      <c r="N433" s="220"/>
      <c r="O433" s="220"/>
      <c r="P433" s="220"/>
      <c r="Q433" s="220"/>
      <c r="R433" s="221"/>
      <c r="S433" s="221"/>
      <c r="T433" s="221"/>
      <c r="U433" s="221"/>
      <c r="V433" s="221"/>
      <c r="W433" s="221"/>
      <c r="X433" s="221"/>
      <c r="Y433" s="221"/>
      <c r="Z433" s="210"/>
      <c r="AA433" s="210"/>
      <c r="AB433" s="210"/>
      <c r="AC433" s="210"/>
      <c r="AD433" s="210"/>
      <c r="AE433" s="210"/>
      <c r="AF433" s="210"/>
      <c r="AG433" s="210" t="s">
        <v>288</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outlineLevel="1" x14ac:dyDescent="0.2">
      <c r="A434" s="233">
        <v>76</v>
      </c>
      <c r="B434" s="234" t="s">
        <v>1033</v>
      </c>
      <c r="C434" s="252" t="s">
        <v>1034</v>
      </c>
      <c r="D434" s="235" t="s">
        <v>269</v>
      </c>
      <c r="E434" s="236">
        <v>198.79</v>
      </c>
      <c r="F434" s="237"/>
      <c r="G434" s="238">
        <f>ROUND(E434*F434,2)</f>
        <v>0</v>
      </c>
      <c r="H434" s="237"/>
      <c r="I434" s="238">
        <f>ROUND(E434*H434,2)</f>
        <v>0</v>
      </c>
      <c r="J434" s="237"/>
      <c r="K434" s="238">
        <f>ROUND(E434*J434,2)</f>
        <v>0</v>
      </c>
      <c r="L434" s="238">
        <v>21</v>
      </c>
      <c r="M434" s="238">
        <f>G434*(1+L434/100)</f>
        <v>0</v>
      </c>
      <c r="N434" s="236">
        <v>0</v>
      </c>
      <c r="O434" s="236">
        <f>ROUND(E434*N434,2)</f>
        <v>0</v>
      </c>
      <c r="P434" s="236">
        <v>0</v>
      </c>
      <c r="Q434" s="236">
        <f>ROUND(E434*P434,2)</f>
        <v>0</v>
      </c>
      <c r="R434" s="238" t="s">
        <v>627</v>
      </c>
      <c r="S434" s="238" t="s">
        <v>271</v>
      </c>
      <c r="T434" s="239" t="s">
        <v>272</v>
      </c>
      <c r="U434" s="221">
        <v>0.05</v>
      </c>
      <c r="V434" s="221">
        <f>ROUND(E434*U434,2)</f>
        <v>9.94</v>
      </c>
      <c r="W434" s="221"/>
      <c r="X434" s="221" t="s">
        <v>273</v>
      </c>
      <c r="Y434" s="221" t="s">
        <v>274</v>
      </c>
      <c r="Z434" s="210"/>
      <c r="AA434" s="210"/>
      <c r="AB434" s="210"/>
      <c r="AC434" s="210"/>
      <c r="AD434" s="210"/>
      <c r="AE434" s="210"/>
      <c r="AF434" s="210"/>
      <c r="AG434" s="210" t="s">
        <v>275</v>
      </c>
      <c r="AH434" s="210"/>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2" x14ac:dyDescent="0.2">
      <c r="A435" s="217"/>
      <c r="B435" s="218"/>
      <c r="C435" s="256" t="s">
        <v>1035</v>
      </c>
      <c r="D435" s="223"/>
      <c r="E435" s="224">
        <v>198.79</v>
      </c>
      <c r="F435" s="221"/>
      <c r="G435" s="221"/>
      <c r="H435" s="221"/>
      <c r="I435" s="221"/>
      <c r="J435" s="221"/>
      <c r="K435" s="221"/>
      <c r="L435" s="221"/>
      <c r="M435" s="221"/>
      <c r="N435" s="220"/>
      <c r="O435" s="220"/>
      <c r="P435" s="220"/>
      <c r="Q435" s="220"/>
      <c r="R435" s="221"/>
      <c r="S435" s="221"/>
      <c r="T435" s="221"/>
      <c r="U435" s="221"/>
      <c r="V435" s="221"/>
      <c r="W435" s="221"/>
      <c r="X435" s="221"/>
      <c r="Y435" s="221"/>
      <c r="Z435" s="210"/>
      <c r="AA435" s="210"/>
      <c r="AB435" s="210"/>
      <c r="AC435" s="210"/>
      <c r="AD435" s="210"/>
      <c r="AE435" s="210"/>
      <c r="AF435" s="210"/>
      <c r="AG435" s="210" t="s">
        <v>288</v>
      </c>
      <c r="AH435" s="210">
        <v>5</v>
      </c>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x14ac:dyDescent="0.2">
      <c r="A436" s="226" t="s">
        <v>265</v>
      </c>
      <c r="B436" s="227" t="s">
        <v>162</v>
      </c>
      <c r="C436" s="251" t="s">
        <v>163</v>
      </c>
      <c r="D436" s="228"/>
      <c r="E436" s="229"/>
      <c r="F436" s="230"/>
      <c r="G436" s="230">
        <f>SUMIF(AG437:AG458,"&lt;&gt;NOR",G437:G458)</f>
        <v>0</v>
      </c>
      <c r="H436" s="230"/>
      <c r="I436" s="230">
        <f>SUM(I437:I458)</f>
        <v>0</v>
      </c>
      <c r="J436" s="230"/>
      <c r="K436" s="230">
        <f>SUM(K437:K458)</f>
        <v>0</v>
      </c>
      <c r="L436" s="230"/>
      <c r="M436" s="230">
        <f>SUM(M437:M458)</f>
        <v>0</v>
      </c>
      <c r="N436" s="229"/>
      <c r="O436" s="229">
        <f>SUM(O437:O458)</f>
        <v>0.98</v>
      </c>
      <c r="P436" s="229"/>
      <c r="Q436" s="229">
        <f>SUM(Q437:Q458)</f>
        <v>0</v>
      </c>
      <c r="R436" s="230"/>
      <c r="S436" s="230"/>
      <c r="T436" s="231"/>
      <c r="U436" s="225"/>
      <c r="V436" s="225">
        <f>SUM(V437:V458)</f>
        <v>37.56</v>
      </c>
      <c r="W436" s="225"/>
      <c r="X436" s="225"/>
      <c r="Y436" s="225"/>
      <c r="AG436" t="s">
        <v>266</v>
      </c>
    </row>
    <row r="437" spans="1:60" ht="33.75" outlineLevel="1" x14ac:dyDescent="0.2">
      <c r="A437" s="233">
        <v>77</v>
      </c>
      <c r="B437" s="234" t="s">
        <v>1036</v>
      </c>
      <c r="C437" s="252" t="s">
        <v>1037</v>
      </c>
      <c r="D437" s="235" t="s">
        <v>378</v>
      </c>
      <c r="E437" s="236">
        <v>2</v>
      </c>
      <c r="F437" s="237"/>
      <c r="G437" s="238">
        <f>ROUND(E437*F437,2)</f>
        <v>0</v>
      </c>
      <c r="H437" s="237"/>
      <c r="I437" s="238">
        <f>ROUND(E437*H437,2)</f>
        <v>0</v>
      </c>
      <c r="J437" s="237"/>
      <c r="K437" s="238">
        <f>ROUND(E437*J437,2)</f>
        <v>0</v>
      </c>
      <c r="L437" s="238">
        <v>21</v>
      </c>
      <c r="M437" s="238">
        <f>G437*(1+L437/100)</f>
        <v>0</v>
      </c>
      <c r="N437" s="236">
        <v>0</v>
      </c>
      <c r="O437" s="236">
        <f>ROUND(E437*N437,2)</f>
        <v>0</v>
      </c>
      <c r="P437" s="236">
        <v>0</v>
      </c>
      <c r="Q437" s="236">
        <f>ROUND(E437*P437,2)</f>
        <v>0</v>
      </c>
      <c r="R437" s="238" t="s">
        <v>627</v>
      </c>
      <c r="S437" s="238" t="s">
        <v>271</v>
      </c>
      <c r="T437" s="239" t="s">
        <v>272</v>
      </c>
      <c r="U437" s="221">
        <v>1.86</v>
      </c>
      <c r="V437" s="221">
        <f>ROUND(E437*U437,2)</f>
        <v>3.72</v>
      </c>
      <c r="W437" s="221"/>
      <c r="X437" s="221" t="s">
        <v>273</v>
      </c>
      <c r="Y437" s="221" t="s">
        <v>274</v>
      </c>
      <c r="Z437" s="210"/>
      <c r="AA437" s="210"/>
      <c r="AB437" s="210"/>
      <c r="AC437" s="210"/>
      <c r="AD437" s="210"/>
      <c r="AE437" s="210"/>
      <c r="AF437" s="210"/>
      <c r="AG437" s="210" t="s">
        <v>275</v>
      </c>
      <c r="AH437" s="210"/>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2" x14ac:dyDescent="0.2">
      <c r="A438" s="217"/>
      <c r="B438" s="218"/>
      <c r="C438" s="256" t="s">
        <v>1038</v>
      </c>
      <c r="D438" s="223"/>
      <c r="E438" s="224">
        <v>2</v>
      </c>
      <c r="F438" s="221"/>
      <c r="G438" s="221"/>
      <c r="H438" s="221"/>
      <c r="I438" s="221"/>
      <c r="J438" s="221"/>
      <c r="K438" s="221"/>
      <c r="L438" s="221"/>
      <c r="M438" s="221"/>
      <c r="N438" s="220"/>
      <c r="O438" s="220"/>
      <c r="P438" s="220"/>
      <c r="Q438" s="220"/>
      <c r="R438" s="221"/>
      <c r="S438" s="221"/>
      <c r="T438" s="221"/>
      <c r="U438" s="221"/>
      <c r="V438" s="221"/>
      <c r="W438" s="221"/>
      <c r="X438" s="221"/>
      <c r="Y438" s="221"/>
      <c r="Z438" s="210"/>
      <c r="AA438" s="210"/>
      <c r="AB438" s="210"/>
      <c r="AC438" s="210"/>
      <c r="AD438" s="210"/>
      <c r="AE438" s="210"/>
      <c r="AF438" s="210"/>
      <c r="AG438" s="210" t="s">
        <v>288</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ht="33.75" outlineLevel="1" x14ac:dyDescent="0.2">
      <c r="A439" s="233">
        <v>78</v>
      </c>
      <c r="B439" s="234" t="s">
        <v>1039</v>
      </c>
      <c r="C439" s="252" t="s">
        <v>1040</v>
      </c>
      <c r="D439" s="235" t="s">
        <v>378</v>
      </c>
      <c r="E439" s="236">
        <v>3</v>
      </c>
      <c r="F439" s="237"/>
      <c r="G439" s="238">
        <f>ROUND(E439*F439,2)</f>
        <v>0</v>
      </c>
      <c r="H439" s="237"/>
      <c r="I439" s="238">
        <f>ROUND(E439*H439,2)</f>
        <v>0</v>
      </c>
      <c r="J439" s="237"/>
      <c r="K439" s="238">
        <f>ROUND(E439*J439,2)</f>
        <v>0</v>
      </c>
      <c r="L439" s="238">
        <v>21</v>
      </c>
      <c r="M439" s="238">
        <f>G439*(1+L439/100)</f>
        <v>0</v>
      </c>
      <c r="N439" s="236">
        <v>3.3869999999999997E-2</v>
      </c>
      <c r="O439" s="236">
        <f>ROUND(E439*N439,2)</f>
        <v>0.1</v>
      </c>
      <c r="P439" s="236">
        <v>0</v>
      </c>
      <c r="Q439" s="236">
        <f>ROUND(E439*P439,2)</f>
        <v>0</v>
      </c>
      <c r="R439" s="238" t="s">
        <v>627</v>
      </c>
      <c r="S439" s="238" t="s">
        <v>271</v>
      </c>
      <c r="T439" s="239" t="s">
        <v>272</v>
      </c>
      <c r="U439" s="221">
        <v>1.86</v>
      </c>
      <c r="V439" s="221">
        <f>ROUND(E439*U439,2)</f>
        <v>5.58</v>
      </c>
      <c r="W439" s="221"/>
      <c r="X439" s="221" t="s">
        <v>273</v>
      </c>
      <c r="Y439" s="221" t="s">
        <v>274</v>
      </c>
      <c r="Z439" s="210"/>
      <c r="AA439" s="210"/>
      <c r="AB439" s="210"/>
      <c r="AC439" s="210"/>
      <c r="AD439" s="210"/>
      <c r="AE439" s="210"/>
      <c r="AF439" s="210"/>
      <c r="AG439" s="210" t="s">
        <v>275</v>
      </c>
      <c r="AH439" s="210"/>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outlineLevel="2" x14ac:dyDescent="0.2">
      <c r="A440" s="217"/>
      <c r="B440" s="218"/>
      <c r="C440" s="256" t="s">
        <v>1041</v>
      </c>
      <c r="D440" s="223"/>
      <c r="E440" s="224">
        <v>3</v>
      </c>
      <c r="F440" s="221"/>
      <c r="G440" s="221"/>
      <c r="H440" s="221"/>
      <c r="I440" s="221"/>
      <c r="J440" s="221"/>
      <c r="K440" s="221"/>
      <c r="L440" s="221"/>
      <c r="M440" s="221"/>
      <c r="N440" s="220"/>
      <c r="O440" s="220"/>
      <c r="P440" s="220"/>
      <c r="Q440" s="220"/>
      <c r="R440" s="221"/>
      <c r="S440" s="221"/>
      <c r="T440" s="221"/>
      <c r="U440" s="221"/>
      <c r="V440" s="221"/>
      <c r="W440" s="221"/>
      <c r="X440" s="221"/>
      <c r="Y440" s="221"/>
      <c r="Z440" s="210"/>
      <c r="AA440" s="210"/>
      <c r="AB440" s="210"/>
      <c r="AC440" s="210"/>
      <c r="AD440" s="210"/>
      <c r="AE440" s="210"/>
      <c r="AF440" s="210"/>
      <c r="AG440" s="210" t="s">
        <v>288</v>
      </c>
      <c r="AH440" s="210">
        <v>0</v>
      </c>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ht="33.75" outlineLevel="1" x14ac:dyDescent="0.2">
      <c r="A441" s="233">
        <v>79</v>
      </c>
      <c r="B441" s="234" t="s">
        <v>1042</v>
      </c>
      <c r="C441" s="252" t="s">
        <v>1043</v>
      </c>
      <c r="D441" s="235" t="s">
        <v>378</v>
      </c>
      <c r="E441" s="236">
        <v>6</v>
      </c>
      <c r="F441" s="237"/>
      <c r="G441" s="238">
        <f>ROUND(E441*F441,2)</f>
        <v>0</v>
      </c>
      <c r="H441" s="237"/>
      <c r="I441" s="238">
        <f>ROUND(E441*H441,2)</f>
        <v>0</v>
      </c>
      <c r="J441" s="237"/>
      <c r="K441" s="238">
        <f>ROUND(E441*J441,2)</f>
        <v>0</v>
      </c>
      <c r="L441" s="238">
        <v>21</v>
      </c>
      <c r="M441" s="238">
        <f>G441*(1+L441/100)</f>
        <v>0</v>
      </c>
      <c r="N441" s="236">
        <v>3.4169999999999999E-2</v>
      </c>
      <c r="O441" s="236">
        <f>ROUND(E441*N441,2)</f>
        <v>0.21</v>
      </c>
      <c r="P441" s="236">
        <v>0</v>
      </c>
      <c r="Q441" s="236">
        <f>ROUND(E441*P441,2)</f>
        <v>0</v>
      </c>
      <c r="R441" s="238" t="s">
        <v>627</v>
      </c>
      <c r="S441" s="238" t="s">
        <v>271</v>
      </c>
      <c r="T441" s="239" t="s">
        <v>272</v>
      </c>
      <c r="U441" s="221">
        <v>1.86</v>
      </c>
      <c r="V441" s="221">
        <f>ROUND(E441*U441,2)</f>
        <v>11.16</v>
      </c>
      <c r="W441" s="221"/>
      <c r="X441" s="221" t="s">
        <v>273</v>
      </c>
      <c r="Y441" s="221" t="s">
        <v>274</v>
      </c>
      <c r="Z441" s="210"/>
      <c r="AA441" s="210"/>
      <c r="AB441" s="210"/>
      <c r="AC441" s="210"/>
      <c r="AD441" s="210"/>
      <c r="AE441" s="210"/>
      <c r="AF441" s="210"/>
      <c r="AG441" s="210" t="s">
        <v>275</v>
      </c>
      <c r="AH441" s="210"/>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2" x14ac:dyDescent="0.2">
      <c r="A442" s="217"/>
      <c r="B442" s="218"/>
      <c r="C442" s="256" t="s">
        <v>1044</v>
      </c>
      <c r="D442" s="223"/>
      <c r="E442" s="224">
        <v>1</v>
      </c>
      <c r="F442" s="221"/>
      <c r="G442" s="221"/>
      <c r="H442" s="221"/>
      <c r="I442" s="221"/>
      <c r="J442" s="221"/>
      <c r="K442" s="221"/>
      <c r="L442" s="221"/>
      <c r="M442" s="221"/>
      <c r="N442" s="220"/>
      <c r="O442" s="220"/>
      <c r="P442" s="220"/>
      <c r="Q442" s="220"/>
      <c r="R442" s="221"/>
      <c r="S442" s="221"/>
      <c r="T442" s="221"/>
      <c r="U442" s="221"/>
      <c r="V442" s="221"/>
      <c r="W442" s="221"/>
      <c r="X442" s="221"/>
      <c r="Y442" s="221"/>
      <c r="Z442" s="210"/>
      <c r="AA442" s="210"/>
      <c r="AB442" s="210"/>
      <c r="AC442" s="210"/>
      <c r="AD442" s="210"/>
      <c r="AE442" s="210"/>
      <c r="AF442" s="210"/>
      <c r="AG442" s="210" t="s">
        <v>288</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6" t="s">
        <v>1045</v>
      </c>
      <c r="D443" s="223"/>
      <c r="E443" s="224">
        <v>4</v>
      </c>
      <c r="F443" s="221"/>
      <c r="G443" s="221"/>
      <c r="H443" s="221"/>
      <c r="I443" s="221"/>
      <c r="J443" s="221"/>
      <c r="K443" s="221"/>
      <c r="L443" s="221"/>
      <c r="M443" s="221"/>
      <c r="N443" s="220"/>
      <c r="O443" s="220"/>
      <c r="P443" s="220"/>
      <c r="Q443" s="220"/>
      <c r="R443" s="221"/>
      <c r="S443" s="221"/>
      <c r="T443" s="221"/>
      <c r="U443" s="221"/>
      <c r="V443" s="221"/>
      <c r="W443" s="221"/>
      <c r="X443" s="221"/>
      <c r="Y443" s="221"/>
      <c r="Z443" s="210"/>
      <c r="AA443" s="210"/>
      <c r="AB443" s="210"/>
      <c r="AC443" s="210"/>
      <c r="AD443" s="210"/>
      <c r="AE443" s="210"/>
      <c r="AF443" s="210"/>
      <c r="AG443" s="210" t="s">
        <v>288</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outlineLevel="3" x14ac:dyDescent="0.2">
      <c r="A444" s="217"/>
      <c r="B444" s="218"/>
      <c r="C444" s="256" t="s">
        <v>1046</v>
      </c>
      <c r="D444" s="223"/>
      <c r="E444" s="224">
        <v>1</v>
      </c>
      <c r="F444" s="221"/>
      <c r="G444" s="221"/>
      <c r="H444" s="221"/>
      <c r="I444" s="221"/>
      <c r="J444" s="221"/>
      <c r="K444" s="221"/>
      <c r="L444" s="221"/>
      <c r="M444" s="221"/>
      <c r="N444" s="220"/>
      <c r="O444" s="220"/>
      <c r="P444" s="220"/>
      <c r="Q444" s="220"/>
      <c r="R444" s="221"/>
      <c r="S444" s="221"/>
      <c r="T444" s="221"/>
      <c r="U444" s="221"/>
      <c r="V444" s="221"/>
      <c r="W444" s="221"/>
      <c r="X444" s="221"/>
      <c r="Y444" s="221"/>
      <c r="Z444" s="210"/>
      <c r="AA444" s="210"/>
      <c r="AB444" s="210"/>
      <c r="AC444" s="210"/>
      <c r="AD444" s="210"/>
      <c r="AE444" s="210"/>
      <c r="AF444" s="210"/>
      <c r="AG444" s="210" t="s">
        <v>288</v>
      </c>
      <c r="AH444" s="210">
        <v>0</v>
      </c>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ht="33.75" outlineLevel="1" x14ac:dyDescent="0.2">
      <c r="A445" s="233">
        <v>80</v>
      </c>
      <c r="B445" s="234" t="s">
        <v>1047</v>
      </c>
      <c r="C445" s="252" t="s">
        <v>1048</v>
      </c>
      <c r="D445" s="235" t="s">
        <v>378</v>
      </c>
      <c r="E445" s="236">
        <v>1</v>
      </c>
      <c r="F445" s="237"/>
      <c r="G445" s="238">
        <f>ROUND(E445*F445,2)</f>
        <v>0</v>
      </c>
      <c r="H445" s="237"/>
      <c r="I445" s="238">
        <f>ROUND(E445*H445,2)</f>
        <v>0</v>
      </c>
      <c r="J445" s="237"/>
      <c r="K445" s="238">
        <f>ROUND(E445*J445,2)</f>
        <v>0</v>
      </c>
      <c r="L445" s="238">
        <v>21</v>
      </c>
      <c r="M445" s="238">
        <f>G445*(1+L445/100)</f>
        <v>0</v>
      </c>
      <c r="N445" s="236">
        <v>3.4470000000000001E-2</v>
      </c>
      <c r="O445" s="236">
        <f>ROUND(E445*N445,2)</f>
        <v>0.03</v>
      </c>
      <c r="P445" s="236">
        <v>0</v>
      </c>
      <c r="Q445" s="236">
        <f>ROUND(E445*P445,2)</f>
        <v>0</v>
      </c>
      <c r="R445" s="238" t="s">
        <v>627</v>
      </c>
      <c r="S445" s="238" t="s">
        <v>271</v>
      </c>
      <c r="T445" s="239" t="s">
        <v>272</v>
      </c>
      <c r="U445" s="221">
        <v>1.86</v>
      </c>
      <c r="V445" s="221">
        <f>ROUND(E445*U445,2)</f>
        <v>1.86</v>
      </c>
      <c r="W445" s="221"/>
      <c r="X445" s="221" t="s">
        <v>273</v>
      </c>
      <c r="Y445" s="221" t="s">
        <v>274</v>
      </c>
      <c r="Z445" s="210"/>
      <c r="AA445" s="210"/>
      <c r="AB445" s="210"/>
      <c r="AC445" s="210"/>
      <c r="AD445" s="210"/>
      <c r="AE445" s="210"/>
      <c r="AF445" s="210"/>
      <c r="AG445" s="210" t="s">
        <v>275</v>
      </c>
      <c r="AH445" s="210"/>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2" x14ac:dyDescent="0.2">
      <c r="A446" s="217"/>
      <c r="B446" s="218"/>
      <c r="C446" s="256" t="s">
        <v>1049</v>
      </c>
      <c r="D446" s="223"/>
      <c r="E446" s="224">
        <v>1</v>
      </c>
      <c r="F446" s="221"/>
      <c r="G446" s="221"/>
      <c r="H446" s="221"/>
      <c r="I446" s="221"/>
      <c r="J446" s="221"/>
      <c r="K446" s="221"/>
      <c r="L446" s="221"/>
      <c r="M446" s="221"/>
      <c r="N446" s="220"/>
      <c r="O446" s="220"/>
      <c r="P446" s="220"/>
      <c r="Q446" s="220"/>
      <c r="R446" s="221"/>
      <c r="S446" s="221"/>
      <c r="T446" s="221"/>
      <c r="U446" s="221"/>
      <c r="V446" s="221"/>
      <c r="W446" s="221"/>
      <c r="X446" s="221"/>
      <c r="Y446" s="221"/>
      <c r="Z446" s="210"/>
      <c r="AA446" s="210"/>
      <c r="AB446" s="210"/>
      <c r="AC446" s="210"/>
      <c r="AD446" s="210"/>
      <c r="AE446" s="210"/>
      <c r="AF446" s="210"/>
      <c r="AG446" s="210" t="s">
        <v>288</v>
      </c>
      <c r="AH446" s="210">
        <v>0</v>
      </c>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1" x14ac:dyDescent="0.2">
      <c r="A447" s="233">
        <v>81</v>
      </c>
      <c r="B447" s="234" t="s">
        <v>1050</v>
      </c>
      <c r="C447" s="252" t="s">
        <v>1051</v>
      </c>
      <c r="D447" s="235" t="s">
        <v>378</v>
      </c>
      <c r="E447" s="236">
        <v>1</v>
      </c>
      <c r="F447" s="237"/>
      <c r="G447" s="238">
        <f>ROUND(E447*F447,2)</f>
        <v>0</v>
      </c>
      <c r="H447" s="237"/>
      <c r="I447" s="238">
        <f>ROUND(E447*H447,2)</f>
        <v>0</v>
      </c>
      <c r="J447" s="237"/>
      <c r="K447" s="238">
        <f>ROUND(E447*J447,2)</f>
        <v>0</v>
      </c>
      <c r="L447" s="238">
        <v>21</v>
      </c>
      <c r="M447" s="238">
        <f>G447*(1+L447/100)</f>
        <v>0</v>
      </c>
      <c r="N447" s="236">
        <v>0.49075000000000002</v>
      </c>
      <c r="O447" s="236">
        <f>ROUND(E447*N447,2)</f>
        <v>0.49</v>
      </c>
      <c r="P447" s="236">
        <v>0</v>
      </c>
      <c r="Q447" s="236">
        <f>ROUND(E447*P447,2)</f>
        <v>0</v>
      </c>
      <c r="R447" s="238" t="s">
        <v>627</v>
      </c>
      <c r="S447" s="238" t="s">
        <v>271</v>
      </c>
      <c r="T447" s="239" t="s">
        <v>272</v>
      </c>
      <c r="U447" s="221">
        <v>8.82</v>
      </c>
      <c r="V447" s="221">
        <f>ROUND(E447*U447,2)</f>
        <v>8.82</v>
      </c>
      <c r="W447" s="221"/>
      <c r="X447" s="221" t="s">
        <v>273</v>
      </c>
      <c r="Y447" s="221" t="s">
        <v>274</v>
      </c>
      <c r="Z447" s="210"/>
      <c r="AA447" s="210"/>
      <c r="AB447" s="210"/>
      <c r="AC447" s="210"/>
      <c r="AD447" s="210"/>
      <c r="AE447" s="210"/>
      <c r="AF447" s="210"/>
      <c r="AG447" s="210" t="s">
        <v>275</v>
      </c>
      <c r="AH447" s="210"/>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ht="22.5" outlineLevel="2" x14ac:dyDescent="0.2">
      <c r="A448" s="217"/>
      <c r="B448" s="218"/>
      <c r="C448" s="253" t="s">
        <v>1052</v>
      </c>
      <c r="D448" s="240"/>
      <c r="E448" s="240"/>
      <c r="F448" s="240"/>
      <c r="G448" s="240"/>
      <c r="H448" s="221"/>
      <c r="I448" s="221"/>
      <c r="J448" s="221"/>
      <c r="K448" s="221"/>
      <c r="L448" s="221"/>
      <c r="M448" s="221"/>
      <c r="N448" s="220"/>
      <c r="O448" s="220"/>
      <c r="P448" s="220"/>
      <c r="Q448" s="220"/>
      <c r="R448" s="221"/>
      <c r="S448" s="221"/>
      <c r="T448" s="221"/>
      <c r="U448" s="221"/>
      <c r="V448" s="221"/>
      <c r="W448" s="221"/>
      <c r="X448" s="221"/>
      <c r="Y448" s="221"/>
      <c r="Z448" s="210"/>
      <c r="AA448" s="210"/>
      <c r="AB448" s="210"/>
      <c r="AC448" s="210"/>
      <c r="AD448" s="210"/>
      <c r="AE448" s="210"/>
      <c r="AF448" s="210"/>
      <c r="AG448" s="210" t="s">
        <v>277</v>
      </c>
      <c r="AH448" s="210"/>
      <c r="AI448" s="210"/>
      <c r="AJ448" s="210"/>
      <c r="AK448" s="210"/>
      <c r="AL448" s="210"/>
      <c r="AM448" s="210"/>
      <c r="AN448" s="210"/>
      <c r="AO448" s="210"/>
      <c r="AP448" s="210"/>
      <c r="AQ448" s="210"/>
      <c r="AR448" s="210"/>
      <c r="AS448" s="210"/>
      <c r="AT448" s="210"/>
      <c r="AU448" s="210"/>
      <c r="AV448" s="210"/>
      <c r="AW448" s="210"/>
      <c r="AX448" s="210"/>
      <c r="AY448" s="210"/>
      <c r="AZ448" s="210"/>
      <c r="BA448" s="248" t="str">
        <f>C448</f>
        <v>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v>
      </c>
      <c r="BB448" s="210"/>
      <c r="BC448" s="210"/>
      <c r="BD448" s="210"/>
      <c r="BE448" s="210"/>
      <c r="BF448" s="210"/>
      <c r="BG448" s="210"/>
      <c r="BH448" s="210"/>
    </row>
    <row r="449" spans="1:60" outlineLevel="2" x14ac:dyDescent="0.2">
      <c r="A449" s="217"/>
      <c r="B449" s="218"/>
      <c r="C449" s="256" t="s">
        <v>1053</v>
      </c>
      <c r="D449" s="223"/>
      <c r="E449" s="224">
        <v>1</v>
      </c>
      <c r="F449" s="221"/>
      <c r="G449" s="221"/>
      <c r="H449" s="221"/>
      <c r="I449" s="221"/>
      <c r="J449" s="221"/>
      <c r="K449" s="221"/>
      <c r="L449" s="221"/>
      <c r="M449" s="221"/>
      <c r="N449" s="220"/>
      <c r="O449" s="220"/>
      <c r="P449" s="220"/>
      <c r="Q449" s="220"/>
      <c r="R449" s="221"/>
      <c r="S449" s="221"/>
      <c r="T449" s="221"/>
      <c r="U449" s="221"/>
      <c r="V449" s="221"/>
      <c r="W449" s="221"/>
      <c r="X449" s="221"/>
      <c r="Y449" s="221"/>
      <c r="Z449" s="210"/>
      <c r="AA449" s="210"/>
      <c r="AB449" s="210"/>
      <c r="AC449" s="210"/>
      <c r="AD449" s="210"/>
      <c r="AE449" s="210"/>
      <c r="AF449" s="210"/>
      <c r="AG449" s="210" t="s">
        <v>288</v>
      </c>
      <c r="AH449" s="210">
        <v>0</v>
      </c>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ht="22.5" outlineLevel="1" x14ac:dyDescent="0.2">
      <c r="A450" s="233">
        <v>82</v>
      </c>
      <c r="B450" s="234" t="s">
        <v>1054</v>
      </c>
      <c r="C450" s="252" t="s">
        <v>1055</v>
      </c>
      <c r="D450" s="235" t="s">
        <v>374</v>
      </c>
      <c r="E450" s="236">
        <v>15.1</v>
      </c>
      <c r="F450" s="237"/>
      <c r="G450" s="238">
        <f>ROUND(E450*F450,2)</f>
        <v>0</v>
      </c>
      <c r="H450" s="237"/>
      <c r="I450" s="238">
        <f>ROUND(E450*H450,2)</f>
        <v>0</v>
      </c>
      <c r="J450" s="237"/>
      <c r="K450" s="238">
        <f>ROUND(E450*J450,2)</f>
        <v>0</v>
      </c>
      <c r="L450" s="238">
        <v>21</v>
      </c>
      <c r="M450" s="238">
        <f>G450*(1+L450/100)</f>
        <v>0</v>
      </c>
      <c r="N450" s="236">
        <v>5.5100000000000001E-3</v>
      </c>
      <c r="O450" s="236">
        <f>ROUND(E450*N450,2)</f>
        <v>0.08</v>
      </c>
      <c r="P450" s="236">
        <v>0</v>
      </c>
      <c r="Q450" s="236">
        <f>ROUND(E450*P450,2)</f>
        <v>0</v>
      </c>
      <c r="R450" s="238" t="s">
        <v>627</v>
      </c>
      <c r="S450" s="238" t="s">
        <v>271</v>
      </c>
      <c r="T450" s="239" t="s">
        <v>272</v>
      </c>
      <c r="U450" s="221">
        <v>0.42499999999999999</v>
      </c>
      <c r="V450" s="221">
        <f>ROUND(E450*U450,2)</f>
        <v>6.42</v>
      </c>
      <c r="W450" s="221"/>
      <c r="X450" s="221" t="s">
        <v>273</v>
      </c>
      <c r="Y450" s="221" t="s">
        <v>274</v>
      </c>
      <c r="Z450" s="210"/>
      <c r="AA450" s="210"/>
      <c r="AB450" s="210"/>
      <c r="AC450" s="210"/>
      <c r="AD450" s="210"/>
      <c r="AE450" s="210"/>
      <c r="AF450" s="210"/>
      <c r="AG450" s="210" t="s">
        <v>275</v>
      </c>
      <c r="AH450" s="210"/>
      <c r="AI450" s="210"/>
      <c r="AJ450" s="210"/>
      <c r="AK450" s="210"/>
      <c r="AL450" s="210"/>
      <c r="AM450" s="210"/>
      <c r="AN450" s="210"/>
      <c r="AO450" s="210"/>
      <c r="AP450" s="210"/>
      <c r="AQ450" s="210"/>
      <c r="AR450" s="210"/>
      <c r="AS450" s="210"/>
      <c r="AT450" s="210"/>
      <c r="AU450" s="210"/>
      <c r="AV450" s="210"/>
      <c r="AW450" s="210"/>
      <c r="AX450" s="210"/>
      <c r="AY450" s="210"/>
      <c r="AZ450" s="210"/>
      <c r="BA450" s="210"/>
      <c r="BB450" s="210"/>
      <c r="BC450" s="210"/>
      <c r="BD450" s="210"/>
      <c r="BE450" s="210"/>
      <c r="BF450" s="210"/>
      <c r="BG450" s="210"/>
      <c r="BH450" s="210"/>
    </row>
    <row r="451" spans="1:60" ht="22.5" outlineLevel="2" x14ac:dyDescent="0.2">
      <c r="A451" s="217"/>
      <c r="B451" s="218"/>
      <c r="C451" s="253" t="s">
        <v>1056</v>
      </c>
      <c r="D451" s="240"/>
      <c r="E451" s="240"/>
      <c r="F451" s="240"/>
      <c r="G451" s="240"/>
      <c r="H451" s="221"/>
      <c r="I451" s="221"/>
      <c r="J451" s="221"/>
      <c r="K451" s="221"/>
      <c r="L451" s="221"/>
      <c r="M451" s="221"/>
      <c r="N451" s="220"/>
      <c r="O451" s="220"/>
      <c r="P451" s="220"/>
      <c r="Q451" s="220"/>
      <c r="R451" s="221"/>
      <c r="S451" s="221"/>
      <c r="T451" s="221"/>
      <c r="U451" s="221"/>
      <c r="V451" s="221"/>
      <c r="W451" s="221"/>
      <c r="X451" s="221"/>
      <c r="Y451" s="221"/>
      <c r="Z451" s="210"/>
      <c r="AA451" s="210"/>
      <c r="AB451" s="210"/>
      <c r="AC451" s="210"/>
      <c r="AD451" s="210"/>
      <c r="AE451" s="210"/>
      <c r="AF451" s="210"/>
      <c r="AG451" s="210" t="s">
        <v>277</v>
      </c>
      <c r="AH451" s="210"/>
      <c r="AI451" s="210"/>
      <c r="AJ451" s="210"/>
      <c r="AK451" s="210"/>
      <c r="AL451" s="210"/>
      <c r="AM451" s="210"/>
      <c r="AN451" s="210"/>
      <c r="AO451" s="210"/>
      <c r="AP451" s="210"/>
      <c r="AQ451" s="210"/>
      <c r="AR451" s="210"/>
      <c r="AS451" s="210"/>
      <c r="AT451" s="210"/>
      <c r="AU451" s="210"/>
      <c r="AV451" s="210"/>
      <c r="AW451" s="210"/>
      <c r="AX451" s="210"/>
      <c r="AY451" s="210"/>
      <c r="AZ451" s="210"/>
      <c r="BA451" s="248" t="str">
        <f>C451</f>
        <v>a poloplastických hmot na montážní pěnu, zapravení omítky pod parapetem, těsnění spáry mezi parapetem a rámem okna, dodávka silikonu.</v>
      </c>
      <c r="BB451" s="210"/>
      <c r="BC451" s="210"/>
      <c r="BD451" s="210"/>
      <c r="BE451" s="210"/>
      <c r="BF451" s="210"/>
      <c r="BG451" s="210"/>
      <c r="BH451" s="210"/>
    </row>
    <row r="452" spans="1:60" outlineLevel="2" x14ac:dyDescent="0.2">
      <c r="A452" s="217"/>
      <c r="B452" s="218"/>
      <c r="C452" s="256" t="s">
        <v>430</v>
      </c>
      <c r="D452" s="223"/>
      <c r="E452" s="224">
        <v>9</v>
      </c>
      <c r="F452" s="221"/>
      <c r="G452" s="221"/>
      <c r="H452" s="221"/>
      <c r="I452" s="221"/>
      <c r="J452" s="221"/>
      <c r="K452" s="221"/>
      <c r="L452" s="221"/>
      <c r="M452" s="221"/>
      <c r="N452" s="220"/>
      <c r="O452" s="220"/>
      <c r="P452" s="220"/>
      <c r="Q452" s="220"/>
      <c r="R452" s="221"/>
      <c r="S452" s="221"/>
      <c r="T452" s="221"/>
      <c r="U452" s="221"/>
      <c r="V452" s="221"/>
      <c r="W452" s="221"/>
      <c r="X452" s="221"/>
      <c r="Y452" s="221"/>
      <c r="Z452" s="210"/>
      <c r="AA452" s="210"/>
      <c r="AB452" s="210"/>
      <c r="AC452" s="210"/>
      <c r="AD452" s="210"/>
      <c r="AE452" s="210"/>
      <c r="AF452" s="210"/>
      <c r="AG452" s="210" t="s">
        <v>288</v>
      </c>
      <c r="AH452" s="210">
        <v>0</v>
      </c>
      <c r="AI452" s="210"/>
      <c r="AJ452" s="210"/>
      <c r="AK452" s="210"/>
      <c r="AL452" s="210"/>
      <c r="AM452" s="210"/>
      <c r="AN452" s="210"/>
      <c r="AO452" s="210"/>
      <c r="AP452" s="210"/>
      <c r="AQ452" s="210"/>
      <c r="AR452" s="210"/>
      <c r="AS452" s="210"/>
      <c r="AT452" s="210"/>
      <c r="AU452" s="210"/>
      <c r="AV452" s="210"/>
      <c r="AW452" s="210"/>
      <c r="AX452" s="210"/>
      <c r="AY452" s="210"/>
      <c r="AZ452" s="210"/>
      <c r="BA452" s="210"/>
      <c r="BB452" s="210"/>
      <c r="BC452" s="210"/>
      <c r="BD452" s="210"/>
      <c r="BE452" s="210"/>
      <c r="BF452" s="210"/>
      <c r="BG452" s="210"/>
      <c r="BH452" s="210"/>
    </row>
    <row r="453" spans="1:60" outlineLevel="3" x14ac:dyDescent="0.2">
      <c r="A453" s="217"/>
      <c r="B453" s="218"/>
      <c r="C453" s="256" t="s">
        <v>1057</v>
      </c>
      <c r="D453" s="223"/>
      <c r="E453" s="224">
        <v>4.4000000000000004</v>
      </c>
      <c r="F453" s="221"/>
      <c r="G453" s="221"/>
      <c r="H453" s="221"/>
      <c r="I453" s="221"/>
      <c r="J453" s="221"/>
      <c r="K453" s="221"/>
      <c r="L453" s="221"/>
      <c r="M453" s="221"/>
      <c r="N453" s="220"/>
      <c r="O453" s="220"/>
      <c r="P453" s="220"/>
      <c r="Q453" s="220"/>
      <c r="R453" s="221"/>
      <c r="S453" s="221"/>
      <c r="T453" s="221"/>
      <c r="U453" s="221"/>
      <c r="V453" s="221"/>
      <c r="W453" s="221"/>
      <c r="X453" s="221"/>
      <c r="Y453" s="221"/>
      <c r="Z453" s="210"/>
      <c r="AA453" s="210"/>
      <c r="AB453" s="210"/>
      <c r="AC453" s="210"/>
      <c r="AD453" s="210"/>
      <c r="AE453" s="210"/>
      <c r="AF453" s="210"/>
      <c r="AG453" s="210" t="s">
        <v>288</v>
      </c>
      <c r="AH453" s="210">
        <v>0</v>
      </c>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outlineLevel="3" x14ac:dyDescent="0.2">
      <c r="A454" s="217"/>
      <c r="B454" s="218"/>
      <c r="C454" s="256" t="s">
        <v>1058</v>
      </c>
      <c r="D454" s="223"/>
      <c r="E454" s="224">
        <v>1.7</v>
      </c>
      <c r="F454" s="221"/>
      <c r="G454" s="221"/>
      <c r="H454" s="221"/>
      <c r="I454" s="221"/>
      <c r="J454" s="221"/>
      <c r="K454" s="221"/>
      <c r="L454" s="221"/>
      <c r="M454" s="221"/>
      <c r="N454" s="220"/>
      <c r="O454" s="220"/>
      <c r="P454" s="220"/>
      <c r="Q454" s="220"/>
      <c r="R454" s="221"/>
      <c r="S454" s="221"/>
      <c r="T454" s="221"/>
      <c r="U454" s="221"/>
      <c r="V454" s="221"/>
      <c r="W454" s="221"/>
      <c r="X454" s="221"/>
      <c r="Y454" s="221"/>
      <c r="Z454" s="210"/>
      <c r="AA454" s="210"/>
      <c r="AB454" s="210"/>
      <c r="AC454" s="210"/>
      <c r="AD454" s="210"/>
      <c r="AE454" s="210"/>
      <c r="AF454" s="210"/>
      <c r="AG454" s="210" t="s">
        <v>288</v>
      </c>
      <c r="AH454" s="210">
        <v>0</v>
      </c>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ht="22.5" outlineLevel="1" x14ac:dyDescent="0.2">
      <c r="A455" s="233">
        <v>83</v>
      </c>
      <c r="B455" s="234" t="s">
        <v>1059</v>
      </c>
      <c r="C455" s="252" t="s">
        <v>1060</v>
      </c>
      <c r="D455" s="235" t="s">
        <v>378</v>
      </c>
      <c r="E455" s="236">
        <v>2</v>
      </c>
      <c r="F455" s="237"/>
      <c r="G455" s="238">
        <f>ROUND(E455*F455,2)</f>
        <v>0</v>
      </c>
      <c r="H455" s="237"/>
      <c r="I455" s="238">
        <f>ROUND(E455*H455,2)</f>
        <v>0</v>
      </c>
      <c r="J455" s="237"/>
      <c r="K455" s="238">
        <f>ROUND(E455*J455,2)</f>
        <v>0</v>
      </c>
      <c r="L455" s="238">
        <v>21</v>
      </c>
      <c r="M455" s="238">
        <f>G455*(1+L455/100)</f>
        <v>0</v>
      </c>
      <c r="N455" s="236">
        <v>1.9199999999999998E-2</v>
      </c>
      <c r="O455" s="236">
        <f>ROUND(E455*N455,2)</f>
        <v>0.04</v>
      </c>
      <c r="P455" s="236">
        <v>0</v>
      </c>
      <c r="Q455" s="236">
        <f>ROUND(E455*P455,2)</f>
        <v>0</v>
      </c>
      <c r="R455" s="238" t="s">
        <v>875</v>
      </c>
      <c r="S455" s="238" t="s">
        <v>271</v>
      </c>
      <c r="T455" s="239" t="s">
        <v>272</v>
      </c>
      <c r="U455" s="221">
        <v>0</v>
      </c>
      <c r="V455" s="221">
        <f>ROUND(E455*U455,2)</f>
        <v>0</v>
      </c>
      <c r="W455" s="221"/>
      <c r="X455" s="221" t="s">
        <v>876</v>
      </c>
      <c r="Y455" s="221" t="s">
        <v>274</v>
      </c>
      <c r="Z455" s="210"/>
      <c r="AA455" s="210"/>
      <c r="AB455" s="210"/>
      <c r="AC455" s="210"/>
      <c r="AD455" s="210"/>
      <c r="AE455" s="210"/>
      <c r="AF455" s="210"/>
      <c r="AG455" s="210" t="s">
        <v>877</v>
      </c>
      <c r="AH455" s="210"/>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outlineLevel="2" x14ac:dyDescent="0.2">
      <c r="A456" s="217"/>
      <c r="B456" s="218"/>
      <c r="C456" s="256" t="s">
        <v>1038</v>
      </c>
      <c r="D456" s="223"/>
      <c r="E456" s="224">
        <v>2</v>
      </c>
      <c r="F456" s="221"/>
      <c r="G456" s="221"/>
      <c r="H456" s="221"/>
      <c r="I456" s="221"/>
      <c r="J456" s="221"/>
      <c r="K456" s="221"/>
      <c r="L456" s="221"/>
      <c r="M456" s="221"/>
      <c r="N456" s="220"/>
      <c r="O456" s="220"/>
      <c r="P456" s="220"/>
      <c r="Q456" s="220"/>
      <c r="R456" s="221"/>
      <c r="S456" s="221"/>
      <c r="T456" s="221"/>
      <c r="U456" s="221"/>
      <c r="V456" s="221"/>
      <c r="W456" s="221"/>
      <c r="X456" s="221"/>
      <c r="Y456" s="221"/>
      <c r="Z456" s="210"/>
      <c r="AA456" s="210"/>
      <c r="AB456" s="210"/>
      <c r="AC456" s="210"/>
      <c r="AD456" s="210"/>
      <c r="AE456" s="210"/>
      <c r="AF456" s="210"/>
      <c r="AG456" s="210" t="s">
        <v>288</v>
      </c>
      <c r="AH456" s="210">
        <v>0</v>
      </c>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ht="22.5" outlineLevel="1" x14ac:dyDescent="0.2">
      <c r="A457" s="233">
        <v>84</v>
      </c>
      <c r="B457" s="234" t="s">
        <v>1061</v>
      </c>
      <c r="C457" s="252" t="s">
        <v>1062</v>
      </c>
      <c r="D457" s="235" t="s">
        <v>378</v>
      </c>
      <c r="E457" s="236">
        <v>1</v>
      </c>
      <c r="F457" s="237"/>
      <c r="G457" s="238">
        <f>ROUND(E457*F457,2)</f>
        <v>0</v>
      </c>
      <c r="H457" s="237"/>
      <c r="I457" s="238">
        <f>ROUND(E457*H457,2)</f>
        <v>0</v>
      </c>
      <c r="J457" s="237"/>
      <c r="K457" s="238">
        <f>ROUND(E457*J457,2)</f>
        <v>0</v>
      </c>
      <c r="L457" s="238">
        <v>21</v>
      </c>
      <c r="M457" s="238">
        <f>G457*(1+L457/100)</f>
        <v>0</v>
      </c>
      <c r="N457" s="236">
        <v>2.7300000000000001E-2</v>
      </c>
      <c r="O457" s="236">
        <f>ROUND(E457*N457,2)</f>
        <v>0.03</v>
      </c>
      <c r="P457" s="236">
        <v>0</v>
      </c>
      <c r="Q457" s="236">
        <f>ROUND(E457*P457,2)</f>
        <v>0</v>
      </c>
      <c r="R457" s="238" t="s">
        <v>875</v>
      </c>
      <c r="S457" s="238" t="s">
        <v>271</v>
      </c>
      <c r="T457" s="239" t="s">
        <v>272</v>
      </c>
      <c r="U457" s="221">
        <v>0</v>
      </c>
      <c r="V457" s="221">
        <f>ROUND(E457*U457,2)</f>
        <v>0</v>
      </c>
      <c r="W457" s="221"/>
      <c r="X457" s="221" t="s">
        <v>876</v>
      </c>
      <c r="Y457" s="221" t="s">
        <v>274</v>
      </c>
      <c r="Z457" s="210"/>
      <c r="AA457" s="210"/>
      <c r="AB457" s="210"/>
      <c r="AC457" s="210"/>
      <c r="AD457" s="210"/>
      <c r="AE457" s="210"/>
      <c r="AF457" s="210"/>
      <c r="AG457" s="210" t="s">
        <v>877</v>
      </c>
      <c r="AH457" s="210"/>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outlineLevel="2" x14ac:dyDescent="0.2">
      <c r="A458" s="217"/>
      <c r="B458" s="218"/>
      <c r="C458" s="256" t="s">
        <v>1063</v>
      </c>
      <c r="D458" s="223"/>
      <c r="E458" s="224">
        <v>1</v>
      </c>
      <c r="F458" s="221"/>
      <c r="G458" s="221"/>
      <c r="H458" s="221"/>
      <c r="I458" s="221"/>
      <c r="J458" s="221"/>
      <c r="K458" s="221"/>
      <c r="L458" s="221"/>
      <c r="M458" s="221"/>
      <c r="N458" s="220"/>
      <c r="O458" s="220"/>
      <c r="P458" s="220"/>
      <c r="Q458" s="220"/>
      <c r="R458" s="221"/>
      <c r="S458" s="221"/>
      <c r="T458" s="221"/>
      <c r="U458" s="221"/>
      <c r="V458" s="221"/>
      <c r="W458" s="221"/>
      <c r="X458" s="221"/>
      <c r="Y458" s="221"/>
      <c r="Z458" s="210"/>
      <c r="AA458" s="210"/>
      <c r="AB458" s="210"/>
      <c r="AC458" s="210"/>
      <c r="AD458" s="210"/>
      <c r="AE458" s="210"/>
      <c r="AF458" s="210"/>
      <c r="AG458" s="210" t="s">
        <v>288</v>
      </c>
      <c r="AH458" s="210">
        <v>5</v>
      </c>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x14ac:dyDescent="0.2">
      <c r="A459" s="226" t="s">
        <v>265</v>
      </c>
      <c r="B459" s="227" t="s">
        <v>184</v>
      </c>
      <c r="C459" s="251" t="s">
        <v>185</v>
      </c>
      <c r="D459" s="228"/>
      <c r="E459" s="229"/>
      <c r="F459" s="230"/>
      <c r="G459" s="230">
        <f>SUMIF(AG460:AG469,"&lt;&gt;NOR",G460:G469)</f>
        <v>0</v>
      </c>
      <c r="H459" s="230"/>
      <c r="I459" s="230">
        <f>SUM(I460:I469)</f>
        <v>0</v>
      </c>
      <c r="J459" s="230"/>
      <c r="K459" s="230">
        <f>SUM(K460:K469)</f>
        <v>0</v>
      </c>
      <c r="L459" s="230"/>
      <c r="M459" s="230">
        <f>SUM(M460:M469)</f>
        <v>0</v>
      </c>
      <c r="N459" s="229"/>
      <c r="O459" s="229">
        <f>SUM(O460:O469)</f>
        <v>0</v>
      </c>
      <c r="P459" s="229"/>
      <c r="Q459" s="229">
        <f>SUM(Q460:Q469)</f>
        <v>0</v>
      </c>
      <c r="R459" s="230"/>
      <c r="S459" s="230"/>
      <c r="T459" s="231"/>
      <c r="U459" s="225"/>
      <c r="V459" s="225">
        <f>SUM(V460:V469)</f>
        <v>0</v>
      </c>
      <c r="W459" s="225"/>
      <c r="X459" s="225"/>
      <c r="Y459" s="225"/>
      <c r="AG459" t="s">
        <v>266</v>
      </c>
    </row>
    <row r="460" spans="1:60" outlineLevel="1" x14ac:dyDescent="0.2">
      <c r="A460" s="233">
        <v>85</v>
      </c>
      <c r="B460" s="234" t="s">
        <v>1064</v>
      </c>
      <c r="C460" s="252" t="s">
        <v>1065</v>
      </c>
      <c r="D460" s="235" t="s">
        <v>1066</v>
      </c>
      <c r="E460" s="236">
        <v>2.9168699999999999</v>
      </c>
      <c r="F460" s="237"/>
      <c r="G460" s="238">
        <f>ROUND(E460*F460,2)</f>
        <v>0</v>
      </c>
      <c r="H460" s="237"/>
      <c r="I460" s="238">
        <f>ROUND(E460*H460,2)</f>
        <v>0</v>
      </c>
      <c r="J460" s="237"/>
      <c r="K460" s="238">
        <f>ROUND(E460*J460,2)</f>
        <v>0</v>
      </c>
      <c r="L460" s="238">
        <v>21</v>
      </c>
      <c r="M460" s="238">
        <f>G460*(1+L460/100)</f>
        <v>0</v>
      </c>
      <c r="N460" s="236">
        <v>0</v>
      </c>
      <c r="O460" s="236">
        <f>ROUND(E460*N460,2)</f>
        <v>0</v>
      </c>
      <c r="P460" s="236">
        <v>0</v>
      </c>
      <c r="Q460" s="236">
        <f>ROUND(E460*P460,2)</f>
        <v>0</v>
      </c>
      <c r="R460" s="238"/>
      <c r="S460" s="238" t="s">
        <v>1067</v>
      </c>
      <c r="T460" s="239" t="s">
        <v>1068</v>
      </c>
      <c r="U460" s="221">
        <v>0</v>
      </c>
      <c r="V460" s="221">
        <f>ROUND(E460*U460,2)</f>
        <v>0</v>
      </c>
      <c r="W460" s="221"/>
      <c r="X460" s="221" t="s">
        <v>469</v>
      </c>
      <c r="Y460" s="221" t="s">
        <v>274</v>
      </c>
      <c r="Z460" s="210"/>
      <c r="AA460" s="210"/>
      <c r="AB460" s="210"/>
      <c r="AC460" s="210"/>
      <c r="AD460" s="210"/>
      <c r="AE460" s="210"/>
      <c r="AF460" s="210"/>
      <c r="AG460" s="210" t="s">
        <v>470</v>
      </c>
      <c r="AH460" s="210"/>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2" x14ac:dyDescent="0.2">
      <c r="A461" s="217"/>
      <c r="B461" s="218"/>
      <c r="C461" s="257" t="s">
        <v>1069</v>
      </c>
      <c r="D461" s="250"/>
      <c r="E461" s="250"/>
      <c r="F461" s="250"/>
      <c r="G461" s="250"/>
      <c r="H461" s="221"/>
      <c r="I461" s="221"/>
      <c r="J461" s="221"/>
      <c r="K461" s="221"/>
      <c r="L461" s="221"/>
      <c r="M461" s="221"/>
      <c r="N461" s="220"/>
      <c r="O461" s="220"/>
      <c r="P461" s="220"/>
      <c r="Q461" s="220"/>
      <c r="R461" s="221"/>
      <c r="S461" s="221"/>
      <c r="T461" s="221"/>
      <c r="U461" s="221"/>
      <c r="V461" s="221"/>
      <c r="W461" s="221"/>
      <c r="X461" s="221"/>
      <c r="Y461" s="221"/>
      <c r="Z461" s="210"/>
      <c r="AA461" s="210"/>
      <c r="AB461" s="210"/>
      <c r="AC461" s="210"/>
      <c r="AD461" s="210"/>
      <c r="AE461" s="210"/>
      <c r="AF461" s="210"/>
      <c r="AG461" s="210" t="s">
        <v>286</v>
      </c>
      <c r="AH461" s="210"/>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2" x14ac:dyDescent="0.2">
      <c r="A462" s="217"/>
      <c r="B462" s="218"/>
      <c r="C462" s="256" t="s">
        <v>1070</v>
      </c>
      <c r="D462" s="223"/>
      <c r="E462" s="224">
        <v>1.0190399999999999</v>
      </c>
      <c r="F462" s="221"/>
      <c r="G462" s="221"/>
      <c r="H462" s="221"/>
      <c r="I462" s="221"/>
      <c r="J462" s="221"/>
      <c r="K462" s="221"/>
      <c r="L462" s="221"/>
      <c r="M462" s="221"/>
      <c r="N462" s="220"/>
      <c r="O462" s="220"/>
      <c r="P462" s="220"/>
      <c r="Q462" s="220"/>
      <c r="R462" s="221"/>
      <c r="S462" s="221"/>
      <c r="T462" s="221"/>
      <c r="U462" s="221"/>
      <c r="V462" s="221"/>
      <c r="W462" s="221"/>
      <c r="X462" s="221"/>
      <c r="Y462" s="221"/>
      <c r="Z462" s="210"/>
      <c r="AA462" s="210"/>
      <c r="AB462" s="210"/>
      <c r="AC462" s="210"/>
      <c r="AD462" s="210"/>
      <c r="AE462" s="210"/>
      <c r="AF462" s="210"/>
      <c r="AG462" s="210" t="s">
        <v>288</v>
      </c>
      <c r="AH462" s="210">
        <v>0</v>
      </c>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3" x14ac:dyDescent="0.2">
      <c r="A463" s="217"/>
      <c r="B463" s="218"/>
      <c r="C463" s="256" t="s">
        <v>1071</v>
      </c>
      <c r="D463" s="223"/>
      <c r="E463" s="224">
        <v>0.88083</v>
      </c>
      <c r="F463" s="221"/>
      <c r="G463" s="221"/>
      <c r="H463" s="221"/>
      <c r="I463" s="221"/>
      <c r="J463" s="221"/>
      <c r="K463" s="221"/>
      <c r="L463" s="221"/>
      <c r="M463" s="221"/>
      <c r="N463" s="220"/>
      <c r="O463" s="220"/>
      <c r="P463" s="220"/>
      <c r="Q463" s="220"/>
      <c r="R463" s="221"/>
      <c r="S463" s="221"/>
      <c r="T463" s="221"/>
      <c r="U463" s="221"/>
      <c r="V463" s="221"/>
      <c r="W463" s="221"/>
      <c r="X463" s="221"/>
      <c r="Y463" s="221"/>
      <c r="Z463" s="210"/>
      <c r="AA463" s="210"/>
      <c r="AB463" s="210"/>
      <c r="AC463" s="210"/>
      <c r="AD463" s="210"/>
      <c r="AE463" s="210"/>
      <c r="AF463" s="210"/>
      <c r="AG463" s="210" t="s">
        <v>288</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6" t="s">
        <v>1072</v>
      </c>
      <c r="D464" s="223"/>
      <c r="E464" s="224">
        <v>0.27</v>
      </c>
      <c r="F464" s="221"/>
      <c r="G464" s="221"/>
      <c r="H464" s="221"/>
      <c r="I464" s="221"/>
      <c r="J464" s="221"/>
      <c r="K464" s="221"/>
      <c r="L464" s="221"/>
      <c r="M464" s="221"/>
      <c r="N464" s="220"/>
      <c r="O464" s="220"/>
      <c r="P464" s="220"/>
      <c r="Q464" s="220"/>
      <c r="R464" s="221"/>
      <c r="S464" s="221"/>
      <c r="T464" s="221"/>
      <c r="U464" s="221"/>
      <c r="V464" s="221"/>
      <c r="W464" s="221"/>
      <c r="X464" s="221"/>
      <c r="Y464" s="221"/>
      <c r="Z464" s="210"/>
      <c r="AA464" s="210"/>
      <c r="AB464" s="210"/>
      <c r="AC464" s="210"/>
      <c r="AD464" s="210"/>
      <c r="AE464" s="210"/>
      <c r="AF464" s="210"/>
      <c r="AG464" s="210" t="s">
        <v>288</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outlineLevel="3" x14ac:dyDescent="0.2">
      <c r="A465" s="217"/>
      <c r="B465" s="218"/>
      <c r="C465" s="256" t="s">
        <v>1073</v>
      </c>
      <c r="D465" s="223"/>
      <c r="E465" s="224">
        <v>0.1575</v>
      </c>
      <c r="F465" s="221"/>
      <c r="G465" s="221"/>
      <c r="H465" s="221"/>
      <c r="I465" s="221"/>
      <c r="J465" s="221"/>
      <c r="K465" s="221"/>
      <c r="L465" s="221"/>
      <c r="M465" s="221"/>
      <c r="N465" s="220"/>
      <c r="O465" s="220"/>
      <c r="P465" s="220"/>
      <c r="Q465" s="220"/>
      <c r="R465" s="221"/>
      <c r="S465" s="221"/>
      <c r="T465" s="221"/>
      <c r="U465" s="221"/>
      <c r="V465" s="221"/>
      <c r="W465" s="221"/>
      <c r="X465" s="221"/>
      <c r="Y465" s="221"/>
      <c r="Z465" s="210"/>
      <c r="AA465" s="210"/>
      <c r="AB465" s="210"/>
      <c r="AC465" s="210"/>
      <c r="AD465" s="210"/>
      <c r="AE465" s="210"/>
      <c r="AF465" s="210"/>
      <c r="AG465" s="210" t="s">
        <v>288</v>
      </c>
      <c r="AH465" s="210">
        <v>0</v>
      </c>
      <c r="AI465" s="210"/>
      <c r="AJ465" s="210"/>
      <c r="AK465" s="210"/>
      <c r="AL465" s="210"/>
      <c r="AM465" s="210"/>
      <c r="AN465" s="210"/>
      <c r="AO465" s="210"/>
      <c r="AP465" s="210"/>
      <c r="AQ465" s="210"/>
      <c r="AR465" s="210"/>
      <c r="AS465" s="210"/>
      <c r="AT465" s="210"/>
      <c r="AU465" s="210"/>
      <c r="AV465" s="210"/>
      <c r="AW465" s="210"/>
      <c r="AX465" s="210"/>
      <c r="AY465" s="210"/>
      <c r="AZ465" s="210"/>
      <c r="BA465" s="210"/>
      <c r="BB465" s="210"/>
      <c r="BC465" s="210"/>
      <c r="BD465" s="210"/>
      <c r="BE465" s="210"/>
      <c r="BF465" s="210"/>
      <c r="BG465" s="210"/>
      <c r="BH465" s="210"/>
    </row>
    <row r="466" spans="1:60" outlineLevel="3" x14ac:dyDescent="0.2">
      <c r="A466" s="217"/>
      <c r="B466" s="218"/>
      <c r="C466" s="256" t="s">
        <v>1074</v>
      </c>
      <c r="D466" s="223"/>
      <c r="E466" s="224">
        <v>5.2499999999999998E-2</v>
      </c>
      <c r="F466" s="221"/>
      <c r="G466" s="221"/>
      <c r="H466" s="221"/>
      <c r="I466" s="221"/>
      <c r="J466" s="221"/>
      <c r="K466" s="221"/>
      <c r="L466" s="221"/>
      <c r="M466" s="221"/>
      <c r="N466" s="220"/>
      <c r="O466" s="220"/>
      <c r="P466" s="220"/>
      <c r="Q466" s="220"/>
      <c r="R466" s="221"/>
      <c r="S466" s="221"/>
      <c r="T466" s="221"/>
      <c r="U466" s="221"/>
      <c r="V466" s="221"/>
      <c r="W466" s="221"/>
      <c r="X466" s="221"/>
      <c r="Y466" s="221"/>
      <c r="Z466" s="210"/>
      <c r="AA466" s="210"/>
      <c r="AB466" s="210"/>
      <c r="AC466" s="210"/>
      <c r="AD466" s="210"/>
      <c r="AE466" s="210"/>
      <c r="AF466" s="210"/>
      <c r="AG466" s="210" t="s">
        <v>288</v>
      </c>
      <c r="AH466" s="210">
        <v>0</v>
      </c>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3" x14ac:dyDescent="0.2">
      <c r="A467" s="217"/>
      <c r="B467" s="218"/>
      <c r="C467" s="256" t="s">
        <v>1075</v>
      </c>
      <c r="D467" s="223"/>
      <c r="E467" s="224">
        <v>0.30599999999999999</v>
      </c>
      <c r="F467" s="221"/>
      <c r="G467" s="221"/>
      <c r="H467" s="221"/>
      <c r="I467" s="221"/>
      <c r="J467" s="221"/>
      <c r="K467" s="221"/>
      <c r="L467" s="221"/>
      <c r="M467" s="221"/>
      <c r="N467" s="220"/>
      <c r="O467" s="220"/>
      <c r="P467" s="220"/>
      <c r="Q467" s="220"/>
      <c r="R467" s="221"/>
      <c r="S467" s="221"/>
      <c r="T467" s="221"/>
      <c r="U467" s="221"/>
      <c r="V467" s="221"/>
      <c r="W467" s="221"/>
      <c r="X467" s="221"/>
      <c r="Y467" s="221"/>
      <c r="Z467" s="210"/>
      <c r="AA467" s="210"/>
      <c r="AB467" s="210"/>
      <c r="AC467" s="210"/>
      <c r="AD467" s="210"/>
      <c r="AE467" s="210"/>
      <c r="AF467" s="210"/>
      <c r="AG467" s="210" t="s">
        <v>288</v>
      </c>
      <c r="AH467" s="210">
        <v>0</v>
      </c>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3" x14ac:dyDescent="0.2">
      <c r="A468" s="217"/>
      <c r="B468" s="218"/>
      <c r="C468" s="256" t="s">
        <v>1076</v>
      </c>
      <c r="D468" s="223"/>
      <c r="E468" s="224">
        <v>0.17849999999999999</v>
      </c>
      <c r="F468" s="221"/>
      <c r="G468" s="221"/>
      <c r="H468" s="221"/>
      <c r="I468" s="221"/>
      <c r="J468" s="221"/>
      <c r="K468" s="221"/>
      <c r="L468" s="221"/>
      <c r="M468" s="221"/>
      <c r="N468" s="220"/>
      <c r="O468" s="220"/>
      <c r="P468" s="220"/>
      <c r="Q468" s="220"/>
      <c r="R468" s="221"/>
      <c r="S468" s="221"/>
      <c r="T468" s="221"/>
      <c r="U468" s="221"/>
      <c r="V468" s="221"/>
      <c r="W468" s="221"/>
      <c r="X468" s="221"/>
      <c r="Y468" s="221"/>
      <c r="Z468" s="210"/>
      <c r="AA468" s="210"/>
      <c r="AB468" s="210"/>
      <c r="AC468" s="210"/>
      <c r="AD468" s="210"/>
      <c r="AE468" s="210"/>
      <c r="AF468" s="210"/>
      <c r="AG468" s="210" t="s">
        <v>288</v>
      </c>
      <c r="AH468" s="210">
        <v>0</v>
      </c>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6" t="s">
        <v>1074</v>
      </c>
      <c r="D469" s="223"/>
      <c r="E469" s="224">
        <v>5.2499999999999998E-2</v>
      </c>
      <c r="F469" s="221"/>
      <c r="G469" s="221"/>
      <c r="H469" s="221"/>
      <c r="I469" s="221"/>
      <c r="J469" s="221"/>
      <c r="K469" s="221"/>
      <c r="L469" s="221"/>
      <c r="M469" s="221"/>
      <c r="N469" s="220"/>
      <c r="O469" s="220"/>
      <c r="P469" s="220"/>
      <c r="Q469" s="220"/>
      <c r="R469" s="221"/>
      <c r="S469" s="221"/>
      <c r="T469" s="221"/>
      <c r="U469" s="221"/>
      <c r="V469" s="221"/>
      <c r="W469" s="221"/>
      <c r="X469" s="221"/>
      <c r="Y469" s="221"/>
      <c r="Z469" s="210"/>
      <c r="AA469" s="210"/>
      <c r="AB469" s="210"/>
      <c r="AC469" s="210"/>
      <c r="AD469" s="210"/>
      <c r="AE469" s="210"/>
      <c r="AF469" s="210"/>
      <c r="AG469" s="210" t="s">
        <v>288</v>
      </c>
      <c r="AH469" s="210">
        <v>0</v>
      </c>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x14ac:dyDescent="0.2">
      <c r="A470" s="226" t="s">
        <v>265</v>
      </c>
      <c r="B470" s="227" t="s">
        <v>186</v>
      </c>
      <c r="C470" s="251" t="s">
        <v>187</v>
      </c>
      <c r="D470" s="228"/>
      <c r="E470" s="229"/>
      <c r="F470" s="230"/>
      <c r="G470" s="230">
        <f>SUMIF(AG471:AG500,"&lt;&gt;NOR",G471:G500)</f>
        <v>0</v>
      </c>
      <c r="H470" s="230"/>
      <c r="I470" s="230">
        <f>SUM(I471:I500)</f>
        <v>0</v>
      </c>
      <c r="J470" s="230"/>
      <c r="K470" s="230">
        <f>SUM(K471:K500)</f>
        <v>0</v>
      </c>
      <c r="L470" s="230"/>
      <c r="M470" s="230">
        <f>SUM(M471:M500)</f>
        <v>0</v>
      </c>
      <c r="N470" s="229"/>
      <c r="O470" s="229">
        <f>SUM(O471:O500)</f>
        <v>6.69</v>
      </c>
      <c r="P470" s="229"/>
      <c r="Q470" s="229">
        <f>SUM(Q471:Q500)</f>
        <v>0</v>
      </c>
      <c r="R470" s="230"/>
      <c r="S470" s="230"/>
      <c r="T470" s="231"/>
      <c r="U470" s="225"/>
      <c r="V470" s="225">
        <f>SUM(V471:V500)</f>
        <v>82.5</v>
      </c>
      <c r="W470" s="225"/>
      <c r="X470" s="225"/>
      <c r="Y470" s="225"/>
      <c r="AG470" t="s">
        <v>266</v>
      </c>
    </row>
    <row r="471" spans="1:60" ht="22.5" outlineLevel="1" x14ac:dyDescent="0.2">
      <c r="A471" s="233">
        <v>86</v>
      </c>
      <c r="B471" s="234" t="s">
        <v>1077</v>
      </c>
      <c r="C471" s="252" t="s">
        <v>1078</v>
      </c>
      <c r="D471" s="235" t="s">
        <v>269</v>
      </c>
      <c r="E471" s="236">
        <v>352.70499999999998</v>
      </c>
      <c r="F471" s="237"/>
      <c r="G471" s="238">
        <f>ROUND(E471*F471,2)</f>
        <v>0</v>
      </c>
      <c r="H471" s="237"/>
      <c r="I471" s="238">
        <f>ROUND(E471*H471,2)</f>
        <v>0</v>
      </c>
      <c r="J471" s="237"/>
      <c r="K471" s="238">
        <f>ROUND(E471*J471,2)</f>
        <v>0</v>
      </c>
      <c r="L471" s="238">
        <v>21</v>
      </c>
      <c r="M471" s="238">
        <f>G471*(1+L471/100)</f>
        <v>0</v>
      </c>
      <c r="N471" s="236">
        <v>1.8380000000000001E-2</v>
      </c>
      <c r="O471" s="236">
        <f>ROUND(E471*N471,2)</f>
        <v>6.48</v>
      </c>
      <c r="P471" s="236">
        <v>0</v>
      </c>
      <c r="Q471" s="236">
        <f>ROUND(E471*P471,2)</f>
        <v>0</v>
      </c>
      <c r="R471" s="238" t="s">
        <v>1079</v>
      </c>
      <c r="S471" s="238" t="s">
        <v>271</v>
      </c>
      <c r="T471" s="239" t="s">
        <v>272</v>
      </c>
      <c r="U471" s="221">
        <v>0.104</v>
      </c>
      <c r="V471" s="221">
        <f>ROUND(E471*U471,2)</f>
        <v>36.68</v>
      </c>
      <c r="W471" s="221"/>
      <c r="X471" s="221" t="s">
        <v>273</v>
      </c>
      <c r="Y471" s="221" t="s">
        <v>274</v>
      </c>
      <c r="Z471" s="210"/>
      <c r="AA471" s="210"/>
      <c r="AB471" s="210"/>
      <c r="AC471" s="210"/>
      <c r="AD471" s="210"/>
      <c r="AE471" s="210"/>
      <c r="AF471" s="210"/>
      <c r="AG471" s="210" t="s">
        <v>275</v>
      </c>
      <c r="AH471" s="210"/>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2" x14ac:dyDescent="0.2">
      <c r="A472" s="217"/>
      <c r="B472" s="218"/>
      <c r="C472" s="253" t="s">
        <v>1080</v>
      </c>
      <c r="D472" s="240"/>
      <c r="E472" s="240"/>
      <c r="F472" s="240"/>
      <c r="G472" s="240"/>
      <c r="H472" s="221"/>
      <c r="I472" s="221"/>
      <c r="J472" s="221"/>
      <c r="K472" s="221"/>
      <c r="L472" s="221"/>
      <c r="M472" s="221"/>
      <c r="N472" s="220"/>
      <c r="O472" s="220"/>
      <c r="P472" s="220"/>
      <c r="Q472" s="220"/>
      <c r="R472" s="221"/>
      <c r="S472" s="221"/>
      <c r="T472" s="221"/>
      <c r="U472" s="221"/>
      <c r="V472" s="221"/>
      <c r="W472" s="221"/>
      <c r="X472" s="221"/>
      <c r="Y472" s="221"/>
      <c r="Z472" s="210"/>
      <c r="AA472" s="210"/>
      <c r="AB472" s="210"/>
      <c r="AC472" s="210"/>
      <c r="AD472" s="210"/>
      <c r="AE472" s="210"/>
      <c r="AF472" s="210"/>
      <c r="AG472" s="210" t="s">
        <v>277</v>
      </c>
      <c r="AH472" s="210"/>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2" x14ac:dyDescent="0.2">
      <c r="A473" s="217"/>
      <c r="B473" s="218"/>
      <c r="C473" s="255" t="s">
        <v>1081</v>
      </c>
      <c r="D473" s="249"/>
      <c r="E473" s="249"/>
      <c r="F473" s="249"/>
      <c r="G473" s="249"/>
      <c r="H473" s="221"/>
      <c r="I473" s="221"/>
      <c r="J473" s="221"/>
      <c r="K473" s="221"/>
      <c r="L473" s="221"/>
      <c r="M473" s="221"/>
      <c r="N473" s="220"/>
      <c r="O473" s="220"/>
      <c r="P473" s="220"/>
      <c r="Q473" s="220"/>
      <c r="R473" s="221"/>
      <c r="S473" s="221"/>
      <c r="T473" s="221"/>
      <c r="U473" s="221"/>
      <c r="V473" s="221"/>
      <c r="W473" s="221"/>
      <c r="X473" s="221"/>
      <c r="Y473" s="221"/>
      <c r="Z473" s="210"/>
      <c r="AA473" s="210"/>
      <c r="AB473" s="210"/>
      <c r="AC473" s="210"/>
      <c r="AD473" s="210"/>
      <c r="AE473" s="210"/>
      <c r="AF473" s="210"/>
      <c r="AG473" s="210" t="s">
        <v>286</v>
      </c>
      <c r="AH473" s="210"/>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2" x14ac:dyDescent="0.2">
      <c r="A474" s="217"/>
      <c r="B474" s="218"/>
      <c r="C474" s="256" t="s">
        <v>1082</v>
      </c>
      <c r="D474" s="223"/>
      <c r="E474" s="224">
        <v>135.79</v>
      </c>
      <c r="F474" s="221"/>
      <c r="G474" s="221"/>
      <c r="H474" s="221"/>
      <c r="I474" s="221"/>
      <c r="J474" s="221"/>
      <c r="K474" s="221"/>
      <c r="L474" s="221"/>
      <c r="M474" s="221"/>
      <c r="N474" s="220"/>
      <c r="O474" s="220"/>
      <c r="P474" s="220"/>
      <c r="Q474" s="220"/>
      <c r="R474" s="221"/>
      <c r="S474" s="221"/>
      <c r="T474" s="221"/>
      <c r="U474" s="221"/>
      <c r="V474" s="221"/>
      <c r="W474" s="221"/>
      <c r="X474" s="221"/>
      <c r="Y474" s="221"/>
      <c r="Z474" s="210"/>
      <c r="AA474" s="210"/>
      <c r="AB474" s="210"/>
      <c r="AC474" s="210"/>
      <c r="AD474" s="210"/>
      <c r="AE474" s="210"/>
      <c r="AF474" s="210"/>
      <c r="AG474" s="210" t="s">
        <v>288</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6" t="s">
        <v>1083</v>
      </c>
      <c r="D475" s="223"/>
      <c r="E475" s="224">
        <v>18.239999999999998</v>
      </c>
      <c r="F475" s="221"/>
      <c r="G475" s="221"/>
      <c r="H475" s="221"/>
      <c r="I475" s="221"/>
      <c r="J475" s="221"/>
      <c r="K475" s="221"/>
      <c r="L475" s="221"/>
      <c r="M475" s="221"/>
      <c r="N475" s="220"/>
      <c r="O475" s="220"/>
      <c r="P475" s="220"/>
      <c r="Q475" s="220"/>
      <c r="R475" s="221"/>
      <c r="S475" s="221"/>
      <c r="T475" s="221"/>
      <c r="U475" s="221"/>
      <c r="V475" s="221"/>
      <c r="W475" s="221"/>
      <c r="X475" s="221"/>
      <c r="Y475" s="221"/>
      <c r="Z475" s="210"/>
      <c r="AA475" s="210"/>
      <c r="AB475" s="210"/>
      <c r="AC475" s="210"/>
      <c r="AD475" s="210"/>
      <c r="AE475" s="210"/>
      <c r="AF475" s="210"/>
      <c r="AG475" s="210" t="s">
        <v>288</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outlineLevel="3" x14ac:dyDescent="0.2">
      <c r="A476" s="217"/>
      <c r="B476" s="218"/>
      <c r="C476" s="256" t="s">
        <v>1084</v>
      </c>
      <c r="D476" s="223"/>
      <c r="E476" s="224">
        <v>95.42</v>
      </c>
      <c r="F476" s="221"/>
      <c r="G476" s="221"/>
      <c r="H476" s="221"/>
      <c r="I476" s="221"/>
      <c r="J476" s="221"/>
      <c r="K476" s="221"/>
      <c r="L476" s="221"/>
      <c r="M476" s="221"/>
      <c r="N476" s="220"/>
      <c r="O476" s="220"/>
      <c r="P476" s="220"/>
      <c r="Q476" s="220"/>
      <c r="R476" s="221"/>
      <c r="S476" s="221"/>
      <c r="T476" s="221"/>
      <c r="U476" s="221"/>
      <c r="V476" s="221"/>
      <c r="W476" s="221"/>
      <c r="X476" s="221"/>
      <c r="Y476" s="221"/>
      <c r="Z476" s="210"/>
      <c r="AA476" s="210"/>
      <c r="AB476" s="210"/>
      <c r="AC476" s="210"/>
      <c r="AD476" s="210"/>
      <c r="AE476" s="210"/>
      <c r="AF476" s="210"/>
      <c r="AG476" s="210" t="s">
        <v>288</v>
      </c>
      <c r="AH476" s="210">
        <v>0</v>
      </c>
      <c r="AI476" s="210"/>
      <c r="AJ476" s="210"/>
      <c r="AK476" s="210"/>
      <c r="AL476" s="210"/>
      <c r="AM476" s="210"/>
      <c r="AN476" s="210"/>
      <c r="AO476" s="210"/>
      <c r="AP476" s="210"/>
      <c r="AQ476" s="210"/>
      <c r="AR476" s="210"/>
      <c r="AS476" s="210"/>
      <c r="AT476" s="210"/>
      <c r="AU476" s="210"/>
      <c r="AV476" s="210"/>
      <c r="AW476" s="210"/>
      <c r="AX476" s="210"/>
      <c r="AY476" s="210"/>
      <c r="AZ476" s="210"/>
      <c r="BA476" s="210"/>
      <c r="BB476" s="210"/>
      <c r="BC476" s="210"/>
      <c r="BD476" s="210"/>
      <c r="BE476" s="210"/>
      <c r="BF476" s="210"/>
      <c r="BG476" s="210"/>
      <c r="BH476" s="210"/>
    </row>
    <row r="477" spans="1:60" outlineLevel="3" x14ac:dyDescent="0.2">
      <c r="A477" s="217"/>
      <c r="B477" s="218"/>
      <c r="C477" s="256" t="s">
        <v>1085</v>
      </c>
      <c r="D477" s="223"/>
      <c r="E477" s="224">
        <v>53.375</v>
      </c>
      <c r="F477" s="221"/>
      <c r="G477" s="221"/>
      <c r="H477" s="221"/>
      <c r="I477" s="221"/>
      <c r="J477" s="221"/>
      <c r="K477" s="221"/>
      <c r="L477" s="221"/>
      <c r="M477" s="221"/>
      <c r="N477" s="220"/>
      <c r="O477" s="220"/>
      <c r="P477" s="220"/>
      <c r="Q477" s="220"/>
      <c r="R477" s="221"/>
      <c r="S477" s="221"/>
      <c r="T477" s="221"/>
      <c r="U477" s="221"/>
      <c r="V477" s="221"/>
      <c r="W477" s="221"/>
      <c r="X477" s="221"/>
      <c r="Y477" s="221"/>
      <c r="Z477" s="210"/>
      <c r="AA477" s="210"/>
      <c r="AB477" s="210"/>
      <c r="AC477" s="210"/>
      <c r="AD477" s="210"/>
      <c r="AE477" s="210"/>
      <c r="AF477" s="210"/>
      <c r="AG477" s="210" t="s">
        <v>288</v>
      </c>
      <c r="AH477" s="210">
        <v>0</v>
      </c>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3" x14ac:dyDescent="0.2">
      <c r="A478" s="217"/>
      <c r="B478" s="218"/>
      <c r="C478" s="256" t="s">
        <v>1086</v>
      </c>
      <c r="D478" s="223"/>
      <c r="E478" s="224">
        <v>9.75</v>
      </c>
      <c r="F478" s="221"/>
      <c r="G478" s="221"/>
      <c r="H478" s="221"/>
      <c r="I478" s="221"/>
      <c r="J478" s="221"/>
      <c r="K478" s="221"/>
      <c r="L478" s="221"/>
      <c r="M478" s="221"/>
      <c r="N478" s="220"/>
      <c r="O478" s="220"/>
      <c r="P478" s="220"/>
      <c r="Q478" s="220"/>
      <c r="R478" s="221"/>
      <c r="S478" s="221"/>
      <c r="T478" s="221"/>
      <c r="U478" s="221"/>
      <c r="V478" s="221"/>
      <c r="W478" s="221"/>
      <c r="X478" s="221"/>
      <c r="Y478" s="221"/>
      <c r="Z478" s="210"/>
      <c r="AA478" s="210"/>
      <c r="AB478" s="210"/>
      <c r="AC478" s="210"/>
      <c r="AD478" s="210"/>
      <c r="AE478" s="210"/>
      <c r="AF478" s="210"/>
      <c r="AG478" s="210" t="s">
        <v>288</v>
      </c>
      <c r="AH478" s="210">
        <v>0</v>
      </c>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3" x14ac:dyDescent="0.2">
      <c r="A479" s="217"/>
      <c r="B479" s="218"/>
      <c r="C479" s="256" t="s">
        <v>1087</v>
      </c>
      <c r="D479" s="223"/>
      <c r="E479" s="224">
        <v>30.38</v>
      </c>
      <c r="F479" s="221"/>
      <c r="G479" s="221"/>
      <c r="H479" s="221"/>
      <c r="I479" s="221"/>
      <c r="J479" s="221"/>
      <c r="K479" s="221"/>
      <c r="L479" s="221"/>
      <c r="M479" s="221"/>
      <c r="N479" s="220"/>
      <c r="O479" s="220"/>
      <c r="P479" s="220"/>
      <c r="Q479" s="220"/>
      <c r="R479" s="221"/>
      <c r="S479" s="221"/>
      <c r="T479" s="221"/>
      <c r="U479" s="221"/>
      <c r="V479" s="221"/>
      <c r="W479" s="221"/>
      <c r="X479" s="221"/>
      <c r="Y479" s="221"/>
      <c r="Z479" s="210"/>
      <c r="AA479" s="210"/>
      <c r="AB479" s="210"/>
      <c r="AC479" s="210"/>
      <c r="AD479" s="210"/>
      <c r="AE479" s="210"/>
      <c r="AF479" s="210"/>
      <c r="AG479" s="210" t="s">
        <v>288</v>
      </c>
      <c r="AH479" s="210">
        <v>0</v>
      </c>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6" t="s">
        <v>1086</v>
      </c>
      <c r="D480" s="223"/>
      <c r="E480" s="224">
        <v>9.75</v>
      </c>
      <c r="F480" s="221"/>
      <c r="G480" s="221"/>
      <c r="H480" s="221"/>
      <c r="I480" s="221"/>
      <c r="J480" s="221"/>
      <c r="K480" s="221"/>
      <c r="L480" s="221"/>
      <c r="M480" s="221"/>
      <c r="N480" s="220"/>
      <c r="O480" s="220"/>
      <c r="P480" s="220"/>
      <c r="Q480" s="220"/>
      <c r="R480" s="221"/>
      <c r="S480" s="221"/>
      <c r="T480" s="221"/>
      <c r="U480" s="221"/>
      <c r="V480" s="221"/>
      <c r="W480" s="221"/>
      <c r="X480" s="221"/>
      <c r="Y480" s="221"/>
      <c r="Z480" s="210"/>
      <c r="AA480" s="210"/>
      <c r="AB480" s="210"/>
      <c r="AC480" s="210"/>
      <c r="AD480" s="210"/>
      <c r="AE480" s="210"/>
      <c r="AF480" s="210"/>
      <c r="AG480" s="210" t="s">
        <v>288</v>
      </c>
      <c r="AH480" s="210">
        <v>0</v>
      </c>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1" x14ac:dyDescent="0.2">
      <c r="A481" s="233">
        <v>87</v>
      </c>
      <c r="B481" s="234" t="s">
        <v>1088</v>
      </c>
      <c r="C481" s="252" t="s">
        <v>1089</v>
      </c>
      <c r="D481" s="235" t="s">
        <v>269</v>
      </c>
      <c r="E481" s="236">
        <v>42324.6</v>
      </c>
      <c r="F481" s="237"/>
      <c r="G481" s="238">
        <f>ROUND(E481*F481,2)</f>
        <v>0</v>
      </c>
      <c r="H481" s="237"/>
      <c r="I481" s="238">
        <f>ROUND(E481*H481,2)</f>
        <v>0</v>
      </c>
      <c r="J481" s="237"/>
      <c r="K481" s="238">
        <f>ROUND(E481*J481,2)</f>
        <v>0</v>
      </c>
      <c r="L481" s="238">
        <v>21</v>
      </c>
      <c r="M481" s="238">
        <f>G481*(1+L481/100)</f>
        <v>0</v>
      </c>
      <c r="N481" s="236">
        <v>0</v>
      </c>
      <c r="O481" s="236">
        <f>ROUND(E481*N481,2)</f>
        <v>0</v>
      </c>
      <c r="P481" s="236">
        <v>0</v>
      </c>
      <c r="Q481" s="236">
        <f>ROUND(E481*P481,2)</f>
        <v>0</v>
      </c>
      <c r="R481" s="238" t="s">
        <v>1079</v>
      </c>
      <c r="S481" s="238" t="s">
        <v>271</v>
      </c>
      <c r="T481" s="239" t="s">
        <v>272</v>
      </c>
      <c r="U481" s="221">
        <v>0</v>
      </c>
      <c r="V481" s="221">
        <f>ROUND(E481*U481,2)</f>
        <v>0</v>
      </c>
      <c r="W481" s="221"/>
      <c r="X481" s="221" t="s">
        <v>273</v>
      </c>
      <c r="Y481" s="221" t="s">
        <v>274</v>
      </c>
      <c r="Z481" s="210"/>
      <c r="AA481" s="210"/>
      <c r="AB481" s="210"/>
      <c r="AC481" s="210"/>
      <c r="AD481" s="210"/>
      <c r="AE481" s="210"/>
      <c r="AF481" s="210"/>
      <c r="AG481" s="210" t="s">
        <v>275</v>
      </c>
      <c r="AH481" s="210"/>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2" x14ac:dyDescent="0.2">
      <c r="A482" s="217"/>
      <c r="B482" s="218"/>
      <c r="C482" s="253" t="s">
        <v>1080</v>
      </c>
      <c r="D482" s="240"/>
      <c r="E482" s="240"/>
      <c r="F482" s="240"/>
      <c r="G482" s="240"/>
      <c r="H482" s="221"/>
      <c r="I482" s="221"/>
      <c r="J482" s="221"/>
      <c r="K482" s="221"/>
      <c r="L482" s="221"/>
      <c r="M482" s="221"/>
      <c r="N482" s="220"/>
      <c r="O482" s="220"/>
      <c r="P482" s="220"/>
      <c r="Q482" s="220"/>
      <c r="R482" s="221"/>
      <c r="S482" s="221"/>
      <c r="T482" s="221"/>
      <c r="U482" s="221"/>
      <c r="V482" s="221"/>
      <c r="W482" s="221"/>
      <c r="X482" s="221"/>
      <c r="Y482" s="221"/>
      <c r="Z482" s="210"/>
      <c r="AA482" s="210"/>
      <c r="AB482" s="210"/>
      <c r="AC482" s="210"/>
      <c r="AD482" s="210"/>
      <c r="AE482" s="210"/>
      <c r="AF482" s="210"/>
      <c r="AG482" s="210" t="s">
        <v>277</v>
      </c>
      <c r="AH482" s="210"/>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outlineLevel="2" x14ac:dyDescent="0.2">
      <c r="A483" s="217"/>
      <c r="B483" s="218"/>
      <c r="C483" s="256" t="s">
        <v>1090</v>
      </c>
      <c r="D483" s="223"/>
      <c r="E483" s="224">
        <v>42324.6</v>
      </c>
      <c r="F483" s="221"/>
      <c r="G483" s="221"/>
      <c r="H483" s="221"/>
      <c r="I483" s="221"/>
      <c r="J483" s="221"/>
      <c r="K483" s="221"/>
      <c r="L483" s="221"/>
      <c r="M483" s="221"/>
      <c r="N483" s="220"/>
      <c r="O483" s="220"/>
      <c r="P483" s="220"/>
      <c r="Q483" s="220"/>
      <c r="R483" s="221"/>
      <c r="S483" s="221"/>
      <c r="T483" s="221"/>
      <c r="U483" s="221"/>
      <c r="V483" s="221"/>
      <c r="W483" s="221"/>
      <c r="X483" s="221"/>
      <c r="Y483" s="221"/>
      <c r="Z483" s="210"/>
      <c r="AA483" s="210"/>
      <c r="AB483" s="210"/>
      <c r="AC483" s="210"/>
      <c r="AD483" s="210"/>
      <c r="AE483" s="210"/>
      <c r="AF483" s="210"/>
      <c r="AG483" s="210" t="s">
        <v>288</v>
      </c>
      <c r="AH483" s="210">
        <v>0</v>
      </c>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outlineLevel="1" x14ac:dyDescent="0.2">
      <c r="A484" s="233">
        <v>88</v>
      </c>
      <c r="B484" s="234" t="s">
        <v>1091</v>
      </c>
      <c r="C484" s="252" t="s">
        <v>1092</v>
      </c>
      <c r="D484" s="235" t="s">
        <v>269</v>
      </c>
      <c r="E484" s="236">
        <v>352.70499999999998</v>
      </c>
      <c r="F484" s="237"/>
      <c r="G484" s="238">
        <f>ROUND(E484*F484,2)</f>
        <v>0</v>
      </c>
      <c r="H484" s="237"/>
      <c r="I484" s="238">
        <f>ROUND(E484*H484,2)</f>
        <v>0</v>
      </c>
      <c r="J484" s="237"/>
      <c r="K484" s="238">
        <f>ROUND(E484*J484,2)</f>
        <v>0</v>
      </c>
      <c r="L484" s="238">
        <v>21</v>
      </c>
      <c r="M484" s="238">
        <f>G484*(1+L484/100)</f>
        <v>0</v>
      </c>
      <c r="N484" s="236">
        <v>0</v>
      </c>
      <c r="O484" s="236">
        <f>ROUND(E484*N484,2)</f>
        <v>0</v>
      </c>
      <c r="P484" s="236">
        <v>0</v>
      </c>
      <c r="Q484" s="236">
        <f>ROUND(E484*P484,2)</f>
        <v>0</v>
      </c>
      <c r="R484" s="238" t="s">
        <v>1079</v>
      </c>
      <c r="S484" s="238" t="s">
        <v>271</v>
      </c>
      <c r="T484" s="239" t="s">
        <v>272</v>
      </c>
      <c r="U484" s="221">
        <v>6.6000000000000003E-2</v>
      </c>
      <c r="V484" s="221">
        <f>ROUND(E484*U484,2)</f>
        <v>23.28</v>
      </c>
      <c r="W484" s="221"/>
      <c r="X484" s="221" t="s">
        <v>273</v>
      </c>
      <c r="Y484" s="221" t="s">
        <v>274</v>
      </c>
      <c r="Z484" s="210"/>
      <c r="AA484" s="210"/>
      <c r="AB484" s="210"/>
      <c r="AC484" s="210"/>
      <c r="AD484" s="210"/>
      <c r="AE484" s="210"/>
      <c r="AF484" s="210"/>
      <c r="AG484" s="210" t="s">
        <v>275</v>
      </c>
      <c r="AH484" s="210"/>
      <c r="AI484" s="210"/>
      <c r="AJ484" s="210"/>
      <c r="AK484" s="210"/>
      <c r="AL484" s="210"/>
      <c r="AM484" s="210"/>
      <c r="AN484" s="210"/>
      <c r="AO484" s="210"/>
      <c r="AP484" s="210"/>
      <c r="AQ484" s="210"/>
      <c r="AR484" s="210"/>
      <c r="AS484" s="210"/>
      <c r="AT484" s="210"/>
      <c r="AU484" s="210"/>
      <c r="AV484" s="210"/>
      <c r="AW484" s="210"/>
      <c r="AX484" s="210"/>
      <c r="AY484" s="210"/>
      <c r="AZ484" s="210"/>
      <c r="BA484" s="210"/>
      <c r="BB484" s="210"/>
      <c r="BC484" s="210"/>
      <c r="BD484" s="210"/>
      <c r="BE484" s="210"/>
      <c r="BF484" s="210"/>
      <c r="BG484" s="210"/>
      <c r="BH484" s="210"/>
    </row>
    <row r="485" spans="1:60" outlineLevel="2" x14ac:dyDescent="0.2">
      <c r="A485" s="217"/>
      <c r="B485" s="218"/>
      <c r="C485" s="256" t="s">
        <v>1093</v>
      </c>
      <c r="D485" s="223"/>
      <c r="E485" s="224">
        <v>352.70499999999998</v>
      </c>
      <c r="F485" s="221"/>
      <c r="G485" s="221"/>
      <c r="H485" s="221"/>
      <c r="I485" s="221"/>
      <c r="J485" s="221"/>
      <c r="K485" s="221"/>
      <c r="L485" s="221"/>
      <c r="M485" s="221"/>
      <c r="N485" s="220"/>
      <c r="O485" s="220"/>
      <c r="P485" s="220"/>
      <c r="Q485" s="220"/>
      <c r="R485" s="221"/>
      <c r="S485" s="221"/>
      <c r="T485" s="221"/>
      <c r="U485" s="221"/>
      <c r="V485" s="221"/>
      <c r="W485" s="221"/>
      <c r="X485" s="221"/>
      <c r="Y485" s="221"/>
      <c r="Z485" s="210"/>
      <c r="AA485" s="210"/>
      <c r="AB485" s="210"/>
      <c r="AC485" s="210"/>
      <c r="AD485" s="210"/>
      <c r="AE485" s="210"/>
      <c r="AF485" s="210"/>
      <c r="AG485" s="210" t="s">
        <v>288</v>
      </c>
      <c r="AH485" s="210">
        <v>5</v>
      </c>
      <c r="AI485" s="210"/>
      <c r="AJ485" s="210"/>
      <c r="AK485" s="210"/>
      <c r="AL485" s="210"/>
      <c r="AM485" s="210"/>
      <c r="AN485" s="210"/>
      <c r="AO485" s="210"/>
      <c r="AP485" s="210"/>
      <c r="AQ485" s="210"/>
      <c r="AR485" s="210"/>
      <c r="AS485" s="210"/>
      <c r="AT485" s="210"/>
      <c r="AU485" s="210"/>
      <c r="AV485" s="210"/>
      <c r="AW485" s="210"/>
      <c r="AX485" s="210"/>
      <c r="AY485" s="210"/>
      <c r="AZ485" s="210"/>
      <c r="BA485" s="210"/>
      <c r="BB485" s="210"/>
      <c r="BC485" s="210"/>
      <c r="BD485" s="210"/>
      <c r="BE485" s="210"/>
      <c r="BF485" s="210"/>
      <c r="BG485" s="210"/>
      <c r="BH485" s="210"/>
    </row>
    <row r="486" spans="1:60" outlineLevel="1" x14ac:dyDescent="0.2">
      <c r="A486" s="233">
        <v>89</v>
      </c>
      <c r="B486" s="234" t="s">
        <v>1094</v>
      </c>
      <c r="C486" s="252" t="s">
        <v>1095</v>
      </c>
      <c r="D486" s="235" t="s">
        <v>269</v>
      </c>
      <c r="E486" s="236">
        <v>352.70499999999998</v>
      </c>
      <c r="F486" s="237"/>
      <c r="G486" s="238">
        <f>ROUND(E486*F486,2)</f>
        <v>0</v>
      </c>
      <c r="H486" s="237"/>
      <c r="I486" s="238">
        <f>ROUND(E486*H486,2)</f>
        <v>0</v>
      </c>
      <c r="J486" s="237"/>
      <c r="K486" s="238">
        <f>ROUND(E486*J486,2)</f>
        <v>0</v>
      </c>
      <c r="L486" s="238">
        <v>21</v>
      </c>
      <c r="M486" s="238">
        <f>G486*(1+L486/100)</f>
        <v>0</v>
      </c>
      <c r="N486" s="236">
        <v>0</v>
      </c>
      <c r="O486" s="236">
        <f>ROUND(E486*N486,2)</f>
        <v>0</v>
      </c>
      <c r="P486" s="236">
        <v>0</v>
      </c>
      <c r="Q486" s="236">
        <f>ROUND(E486*P486,2)</f>
        <v>0</v>
      </c>
      <c r="R486" s="238" t="s">
        <v>1079</v>
      </c>
      <c r="S486" s="238" t="s">
        <v>271</v>
      </c>
      <c r="T486" s="239" t="s">
        <v>272</v>
      </c>
      <c r="U486" s="221">
        <v>3.0300000000000001E-2</v>
      </c>
      <c r="V486" s="221">
        <f>ROUND(E486*U486,2)</f>
        <v>10.69</v>
      </c>
      <c r="W486" s="221"/>
      <c r="X486" s="221" t="s">
        <v>273</v>
      </c>
      <c r="Y486" s="221" t="s">
        <v>274</v>
      </c>
      <c r="Z486" s="210"/>
      <c r="AA486" s="210"/>
      <c r="AB486" s="210"/>
      <c r="AC486" s="210"/>
      <c r="AD486" s="210"/>
      <c r="AE486" s="210"/>
      <c r="AF486" s="210"/>
      <c r="AG486" s="210" t="s">
        <v>275</v>
      </c>
      <c r="AH486" s="210"/>
      <c r="AI486" s="210"/>
      <c r="AJ486" s="210"/>
      <c r="AK486" s="210"/>
      <c r="AL486" s="210"/>
      <c r="AM486" s="210"/>
      <c r="AN486" s="210"/>
      <c r="AO486" s="210"/>
      <c r="AP486" s="210"/>
      <c r="AQ486" s="210"/>
      <c r="AR486" s="210"/>
      <c r="AS486" s="210"/>
      <c r="AT486" s="210"/>
      <c r="AU486" s="210"/>
      <c r="AV486" s="210"/>
      <c r="AW486" s="210"/>
      <c r="AX486" s="210"/>
      <c r="AY486" s="210"/>
      <c r="AZ486" s="210"/>
      <c r="BA486" s="210"/>
      <c r="BB486" s="210"/>
      <c r="BC486" s="210"/>
      <c r="BD486" s="210"/>
      <c r="BE486" s="210"/>
      <c r="BF486" s="210"/>
      <c r="BG486" s="210"/>
      <c r="BH486" s="210"/>
    </row>
    <row r="487" spans="1:60" outlineLevel="2" x14ac:dyDescent="0.2">
      <c r="A487" s="217"/>
      <c r="B487" s="218"/>
      <c r="C487" s="256" t="s">
        <v>1082</v>
      </c>
      <c r="D487" s="223"/>
      <c r="E487" s="224">
        <v>135.79</v>
      </c>
      <c r="F487" s="221"/>
      <c r="G487" s="221"/>
      <c r="H487" s="221"/>
      <c r="I487" s="221"/>
      <c r="J487" s="221"/>
      <c r="K487" s="221"/>
      <c r="L487" s="221"/>
      <c r="M487" s="221"/>
      <c r="N487" s="220"/>
      <c r="O487" s="220"/>
      <c r="P487" s="220"/>
      <c r="Q487" s="220"/>
      <c r="R487" s="221"/>
      <c r="S487" s="221"/>
      <c r="T487" s="221"/>
      <c r="U487" s="221"/>
      <c r="V487" s="221"/>
      <c r="W487" s="221"/>
      <c r="X487" s="221"/>
      <c r="Y487" s="221"/>
      <c r="Z487" s="210"/>
      <c r="AA487" s="210"/>
      <c r="AB487" s="210"/>
      <c r="AC487" s="210"/>
      <c r="AD487" s="210"/>
      <c r="AE487" s="210"/>
      <c r="AF487" s="210"/>
      <c r="AG487" s="210" t="s">
        <v>288</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6" t="s">
        <v>1083</v>
      </c>
      <c r="D488" s="223"/>
      <c r="E488" s="224">
        <v>18.239999999999998</v>
      </c>
      <c r="F488" s="221"/>
      <c r="G488" s="221"/>
      <c r="H488" s="221"/>
      <c r="I488" s="221"/>
      <c r="J488" s="221"/>
      <c r="K488" s="221"/>
      <c r="L488" s="221"/>
      <c r="M488" s="221"/>
      <c r="N488" s="220"/>
      <c r="O488" s="220"/>
      <c r="P488" s="220"/>
      <c r="Q488" s="220"/>
      <c r="R488" s="221"/>
      <c r="S488" s="221"/>
      <c r="T488" s="221"/>
      <c r="U488" s="221"/>
      <c r="V488" s="221"/>
      <c r="W488" s="221"/>
      <c r="X488" s="221"/>
      <c r="Y488" s="221"/>
      <c r="Z488" s="210"/>
      <c r="AA488" s="210"/>
      <c r="AB488" s="210"/>
      <c r="AC488" s="210"/>
      <c r="AD488" s="210"/>
      <c r="AE488" s="210"/>
      <c r="AF488" s="210"/>
      <c r="AG488" s="210" t="s">
        <v>288</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3" x14ac:dyDescent="0.2">
      <c r="A489" s="217"/>
      <c r="B489" s="218"/>
      <c r="C489" s="256" t="s">
        <v>1084</v>
      </c>
      <c r="D489" s="223"/>
      <c r="E489" s="224">
        <v>95.42</v>
      </c>
      <c r="F489" s="221"/>
      <c r="G489" s="221"/>
      <c r="H489" s="221"/>
      <c r="I489" s="221"/>
      <c r="J489" s="221"/>
      <c r="K489" s="221"/>
      <c r="L489" s="221"/>
      <c r="M489" s="221"/>
      <c r="N489" s="220"/>
      <c r="O489" s="220"/>
      <c r="P489" s="220"/>
      <c r="Q489" s="220"/>
      <c r="R489" s="221"/>
      <c r="S489" s="221"/>
      <c r="T489" s="221"/>
      <c r="U489" s="221"/>
      <c r="V489" s="221"/>
      <c r="W489" s="221"/>
      <c r="X489" s="221"/>
      <c r="Y489" s="221"/>
      <c r="Z489" s="210"/>
      <c r="AA489" s="210"/>
      <c r="AB489" s="210"/>
      <c r="AC489" s="210"/>
      <c r="AD489" s="210"/>
      <c r="AE489" s="210"/>
      <c r="AF489" s="210"/>
      <c r="AG489" s="210" t="s">
        <v>288</v>
      </c>
      <c r="AH489" s="210">
        <v>0</v>
      </c>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3" x14ac:dyDescent="0.2">
      <c r="A490" s="217"/>
      <c r="B490" s="218"/>
      <c r="C490" s="256" t="s">
        <v>1085</v>
      </c>
      <c r="D490" s="223"/>
      <c r="E490" s="224">
        <v>53.375</v>
      </c>
      <c r="F490" s="221"/>
      <c r="G490" s="221"/>
      <c r="H490" s="221"/>
      <c r="I490" s="221"/>
      <c r="J490" s="221"/>
      <c r="K490" s="221"/>
      <c r="L490" s="221"/>
      <c r="M490" s="221"/>
      <c r="N490" s="220"/>
      <c r="O490" s="220"/>
      <c r="P490" s="220"/>
      <c r="Q490" s="220"/>
      <c r="R490" s="221"/>
      <c r="S490" s="221"/>
      <c r="T490" s="221"/>
      <c r="U490" s="221"/>
      <c r="V490" s="221"/>
      <c r="W490" s="221"/>
      <c r="X490" s="221"/>
      <c r="Y490" s="221"/>
      <c r="Z490" s="210"/>
      <c r="AA490" s="210"/>
      <c r="AB490" s="210"/>
      <c r="AC490" s="210"/>
      <c r="AD490" s="210"/>
      <c r="AE490" s="210"/>
      <c r="AF490" s="210"/>
      <c r="AG490" s="210" t="s">
        <v>288</v>
      </c>
      <c r="AH490" s="210">
        <v>0</v>
      </c>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outlineLevel="3" x14ac:dyDescent="0.2">
      <c r="A491" s="217"/>
      <c r="B491" s="218"/>
      <c r="C491" s="256" t="s">
        <v>1086</v>
      </c>
      <c r="D491" s="223"/>
      <c r="E491" s="224">
        <v>9.75</v>
      </c>
      <c r="F491" s="221"/>
      <c r="G491" s="221"/>
      <c r="H491" s="221"/>
      <c r="I491" s="221"/>
      <c r="J491" s="221"/>
      <c r="K491" s="221"/>
      <c r="L491" s="221"/>
      <c r="M491" s="221"/>
      <c r="N491" s="220"/>
      <c r="O491" s="220"/>
      <c r="P491" s="220"/>
      <c r="Q491" s="220"/>
      <c r="R491" s="221"/>
      <c r="S491" s="221"/>
      <c r="T491" s="221"/>
      <c r="U491" s="221"/>
      <c r="V491" s="221"/>
      <c r="W491" s="221"/>
      <c r="X491" s="221"/>
      <c r="Y491" s="221"/>
      <c r="Z491" s="210"/>
      <c r="AA491" s="210"/>
      <c r="AB491" s="210"/>
      <c r="AC491" s="210"/>
      <c r="AD491" s="210"/>
      <c r="AE491" s="210"/>
      <c r="AF491" s="210"/>
      <c r="AG491" s="210" t="s">
        <v>288</v>
      </c>
      <c r="AH491" s="210">
        <v>0</v>
      </c>
      <c r="AI491" s="210"/>
      <c r="AJ491" s="210"/>
      <c r="AK491" s="210"/>
      <c r="AL491" s="210"/>
      <c r="AM491" s="210"/>
      <c r="AN491" s="210"/>
      <c r="AO491" s="210"/>
      <c r="AP491" s="210"/>
      <c r="AQ491" s="210"/>
      <c r="AR491" s="210"/>
      <c r="AS491" s="210"/>
      <c r="AT491" s="210"/>
      <c r="AU491" s="210"/>
      <c r="AV491" s="210"/>
      <c r="AW491" s="210"/>
      <c r="AX491" s="210"/>
      <c r="AY491" s="210"/>
      <c r="AZ491" s="210"/>
      <c r="BA491" s="210"/>
      <c r="BB491" s="210"/>
      <c r="BC491" s="210"/>
      <c r="BD491" s="210"/>
      <c r="BE491" s="210"/>
      <c r="BF491" s="210"/>
      <c r="BG491" s="210"/>
      <c r="BH491" s="210"/>
    </row>
    <row r="492" spans="1:60" outlineLevel="3" x14ac:dyDescent="0.2">
      <c r="A492" s="217"/>
      <c r="B492" s="218"/>
      <c r="C492" s="256" t="s">
        <v>1087</v>
      </c>
      <c r="D492" s="223"/>
      <c r="E492" s="224">
        <v>30.38</v>
      </c>
      <c r="F492" s="221"/>
      <c r="G492" s="221"/>
      <c r="H492" s="221"/>
      <c r="I492" s="221"/>
      <c r="J492" s="221"/>
      <c r="K492" s="221"/>
      <c r="L492" s="221"/>
      <c r="M492" s="221"/>
      <c r="N492" s="220"/>
      <c r="O492" s="220"/>
      <c r="P492" s="220"/>
      <c r="Q492" s="220"/>
      <c r="R492" s="221"/>
      <c r="S492" s="221"/>
      <c r="T492" s="221"/>
      <c r="U492" s="221"/>
      <c r="V492" s="221"/>
      <c r="W492" s="221"/>
      <c r="X492" s="221"/>
      <c r="Y492" s="221"/>
      <c r="Z492" s="210"/>
      <c r="AA492" s="210"/>
      <c r="AB492" s="210"/>
      <c r="AC492" s="210"/>
      <c r="AD492" s="210"/>
      <c r="AE492" s="210"/>
      <c r="AF492" s="210"/>
      <c r="AG492" s="210" t="s">
        <v>288</v>
      </c>
      <c r="AH492" s="210">
        <v>0</v>
      </c>
      <c r="AI492" s="210"/>
      <c r="AJ492" s="210"/>
      <c r="AK492" s="210"/>
      <c r="AL492" s="210"/>
      <c r="AM492" s="210"/>
      <c r="AN492" s="210"/>
      <c r="AO492" s="210"/>
      <c r="AP492" s="210"/>
      <c r="AQ492" s="210"/>
      <c r="AR492" s="210"/>
      <c r="AS492" s="210"/>
      <c r="AT492" s="210"/>
      <c r="AU492" s="210"/>
      <c r="AV492" s="210"/>
      <c r="AW492" s="210"/>
      <c r="AX492" s="210"/>
      <c r="AY492" s="210"/>
      <c r="AZ492" s="210"/>
      <c r="BA492" s="210"/>
      <c r="BB492" s="210"/>
      <c r="BC492" s="210"/>
      <c r="BD492" s="210"/>
      <c r="BE492" s="210"/>
      <c r="BF492" s="210"/>
      <c r="BG492" s="210"/>
      <c r="BH492" s="210"/>
    </row>
    <row r="493" spans="1:60" outlineLevel="3" x14ac:dyDescent="0.2">
      <c r="A493" s="217"/>
      <c r="B493" s="218"/>
      <c r="C493" s="256" t="s">
        <v>1086</v>
      </c>
      <c r="D493" s="223"/>
      <c r="E493" s="224">
        <v>9.75</v>
      </c>
      <c r="F493" s="221"/>
      <c r="G493" s="221"/>
      <c r="H493" s="221"/>
      <c r="I493" s="221"/>
      <c r="J493" s="221"/>
      <c r="K493" s="221"/>
      <c r="L493" s="221"/>
      <c r="M493" s="221"/>
      <c r="N493" s="220"/>
      <c r="O493" s="220"/>
      <c r="P493" s="220"/>
      <c r="Q493" s="220"/>
      <c r="R493" s="221"/>
      <c r="S493" s="221"/>
      <c r="T493" s="221"/>
      <c r="U493" s="221"/>
      <c r="V493" s="221"/>
      <c r="W493" s="221"/>
      <c r="X493" s="221"/>
      <c r="Y493" s="221"/>
      <c r="Z493" s="210"/>
      <c r="AA493" s="210"/>
      <c r="AB493" s="210"/>
      <c r="AC493" s="210"/>
      <c r="AD493" s="210"/>
      <c r="AE493" s="210"/>
      <c r="AF493" s="210"/>
      <c r="AG493" s="210" t="s">
        <v>288</v>
      </c>
      <c r="AH493" s="210">
        <v>0</v>
      </c>
      <c r="AI493" s="210"/>
      <c r="AJ493" s="210"/>
      <c r="AK493" s="210"/>
      <c r="AL493" s="210"/>
      <c r="AM493" s="210"/>
      <c r="AN493" s="210"/>
      <c r="AO493" s="210"/>
      <c r="AP493" s="210"/>
      <c r="AQ493" s="210"/>
      <c r="AR493" s="210"/>
      <c r="AS493" s="210"/>
      <c r="AT493" s="210"/>
      <c r="AU493" s="210"/>
      <c r="AV493" s="210"/>
      <c r="AW493" s="210"/>
      <c r="AX493" s="210"/>
      <c r="AY493" s="210"/>
      <c r="AZ493" s="210"/>
      <c r="BA493" s="210"/>
      <c r="BB493" s="210"/>
      <c r="BC493" s="210"/>
      <c r="BD493" s="210"/>
      <c r="BE493" s="210"/>
      <c r="BF493" s="210"/>
      <c r="BG493" s="210"/>
      <c r="BH493" s="210"/>
    </row>
    <row r="494" spans="1:60" ht="22.5" outlineLevel="1" x14ac:dyDescent="0.2">
      <c r="A494" s="233">
        <v>90</v>
      </c>
      <c r="B494" s="234" t="s">
        <v>1096</v>
      </c>
      <c r="C494" s="252" t="s">
        <v>1097</v>
      </c>
      <c r="D494" s="235" t="s">
        <v>269</v>
      </c>
      <c r="E494" s="236">
        <v>1410.82</v>
      </c>
      <c r="F494" s="237"/>
      <c r="G494" s="238">
        <f>ROUND(E494*F494,2)</f>
        <v>0</v>
      </c>
      <c r="H494" s="237"/>
      <c r="I494" s="238">
        <f>ROUND(E494*H494,2)</f>
        <v>0</v>
      </c>
      <c r="J494" s="237"/>
      <c r="K494" s="238">
        <f>ROUND(E494*J494,2)</f>
        <v>0</v>
      </c>
      <c r="L494" s="238">
        <v>21</v>
      </c>
      <c r="M494" s="238">
        <f>G494*(1+L494/100)</f>
        <v>0</v>
      </c>
      <c r="N494" s="236">
        <v>1.4999999999999999E-4</v>
      </c>
      <c r="O494" s="236">
        <f>ROUND(E494*N494,2)</f>
        <v>0.21</v>
      </c>
      <c r="P494" s="236">
        <v>0</v>
      </c>
      <c r="Q494" s="236">
        <f>ROUND(E494*P494,2)</f>
        <v>0</v>
      </c>
      <c r="R494" s="238" t="s">
        <v>1079</v>
      </c>
      <c r="S494" s="238" t="s">
        <v>271</v>
      </c>
      <c r="T494" s="239" t="s">
        <v>272</v>
      </c>
      <c r="U494" s="221">
        <v>0</v>
      </c>
      <c r="V494" s="221">
        <f>ROUND(E494*U494,2)</f>
        <v>0</v>
      </c>
      <c r="W494" s="221"/>
      <c r="X494" s="221" t="s">
        <v>273</v>
      </c>
      <c r="Y494" s="221" t="s">
        <v>274</v>
      </c>
      <c r="Z494" s="210"/>
      <c r="AA494" s="210"/>
      <c r="AB494" s="210"/>
      <c r="AC494" s="210"/>
      <c r="AD494" s="210"/>
      <c r="AE494" s="210"/>
      <c r="AF494" s="210"/>
      <c r="AG494" s="210" t="s">
        <v>275</v>
      </c>
      <c r="AH494" s="210"/>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2" x14ac:dyDescent="0.2">
      <c r="A495" s="217"/>
      <c r="B495" s="218"/>
      <c r="C495" s="256" t="s">
        <v>1098</v>
      </c>
      <c r="D495" s="223"/>
      <c r="E495" s="224">
        <v>1410.82</v>
      </c>
      <c r="F495" s="221"/>
      <c r="G495" s="221"/>
      <c r="H495" s="221"/>
      <c r="I495" s="221"/>
      <c r="J495" s="221"/>
      <c r="K495" s="221"/>
      <c r="L495" s="221"/>
      <c r="M495" s="221"/>
      <c r="N495" s="220"/>
      <c r="O495" s="220"/>
      <c r="P495" s="220"/>
      <c r="Q495" s="220"/>
      <c r="R495" s="221"/>
      <c r="S495" s="221"/>
      <c r="T495" s="221"/>
      <c r="U495" s="221"/>
      <c r="V495" s="221"/>
      <c r="W495" s="221"/>
      <c r="X495" s="221"/>
      <c r="Y495" s="221"/>
      <c r="Z495" s="210"/>
      <c r="AA495" s="210"/>
      <c r="AB495" s="210"/>
      <c r="AC495" s="210"/>
      <c r="AD495" s="210"/>
      <c r="AE495" s="210"/>
      <c r="AF495" s="210"/>
      <c r="AG495" s="210" t="s">
        <v>288</v>
      </c>
      <c r="AH495" s="210">
        <v>0</v>
      </c>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1" x14ac:dyDescent="0.2">
      <c r="A496" s="233">
        <v>91</v>
      </c>
      <c r="B496" s="234" t="s">
        <v>1099</v>
      </c>
      <c r="C496" s="252" t="s">
        <v>1100</v>
      </c>
      <c r="D496" s="235" t="s">
        <v>269</v>
      </c>
      <c r="E496" s="236">
        <v>352.70499999999998</v>
      </c>
      <c r="F496" s="237"/>
      <c r="G496" s="238">
        <f>ROUND(E496*F496,2)</f>
        <v>0</v>
      </c>
      <c r="H496" s="237"/>
      <c r="I496" s="238">
        <f>ROUND(E496*H496,2)</f>
        <v>0</v>
      </c>
      <c r="J496" s="237"/>
      <c r="K496" s="238">
        <f>ROUND(E496*J496,2)</f>
        <v>0</v>
      </c>
      <c r="L496" s="238">
        <v>21</v>
      </c>
      <c r="M496" s="238">
        <f>G496*(1+L496/100)</f>
        <v>0</v>
      </c>
      <c r="N496" s="236">
        <v>0</v>
      </c>
      <c r="O496" s="236">
        <f>ROUND(E496*N496,2)</f>
        <v>0</v>
      </c>
      <c r="P496" s="236">
        <v>0</v>
      </c>
      <c r="Q496" s="236">
        <f>ROUND(E496*P496,2)</f>
        <v>0</v>
      </c>
      <c r="R496" s="238" t="s">
        <v>1079</v>
      </c>
      <c r="S496" s="238" t="s">
        <v>271</v>
      </c>
      <c r="T496" s="239" t="s">
        <v>272</v>
      </c>
      <c r="U496" s="221">
        <v>1.7999999999999999E-2</v>
      </c>
      <c r="V496" s="221">
        <f>ROUND(E496*U496,2)</f>
        <v>6.35</v>
      </c>
      <c r="W496" s="221"/>
      <c r="X496" s="221" t="s">
        <v>273</v>
      </c>
      <c r="Y496" s="221" t="s">
        <v>274</v>
      </c>
      <c r="Z496" s="210"/>
      <c r="AA496" s="210"/>
      <c r="AB496" s="210"/>
      <c r="AC496" s="210"/>
      <c r="AD496" s="210"/>
      <c r="AE496" s="210"/>
      <c r="AF496" s="210"/>
      <c r="AG496" s="210" t="s">
        <v>275</v>
      </c>
      <c r="AH496" s="210"/>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2" x14ac:dyDescent="0.2">
      <c r="A497" s="217"/>
      <c r="B497" s="218"/>
      <c r="C497" s="256" t="s">
        <v>1101</v>
      </c>
      <c r="D497" s="223"/>
      <c r="E497" s="224">
        <v>352.70499999999998</v>
      </c>
      <c r="F497" s="221"/>
      <c r="G497" s="221"/>
      <c r="H497" s="221"/>
      <c r="I497" s="221"/>
      <c r="J497" s="221"/>
      <c r="K497" s="221"/>
      <c r="L497" s="221"/>
      <c r="M497" s="221"/>
      <c r="N497" s="220"/>
      <c r="O497" s="220"/>
      <c r="P497" s="220"/>
      <c r="Q497" s="220"/>
      <c r="R497" s="221"/>
      <c r="S497" s="221"/>
      <c r="T497" s="221"/>
      <c r="U497" s="221"/>
      <c r="V497" s="221"/>
      <c r="W497" s="221"/>
      <c r="X497" s="221"/>
      <c r="Y497" s="221"/>
      <c r="Z497" s="210"/>
      <c r="AA497" s="210"/>
      <c r="AB497" s="210"/>
      <c r="AC497" s="210"/>
      <c r="AD497" s="210"/>
      <c r="AE497" s="210"/>
      <c r="AF497" s="210"/>
      <c r="AG497" s="210" t="s">
        <v>288</v>
      </c>
      <c r="AH497" s="210">
        <v>5</v>
      </c>
      <c r="AI497" s="210"/>
      <c r="AJ497" s="210"/>
      <c r="AK497" s="210"/>
      <c r="AL497" s="210"/>
      <c r="AM497" s="210"/>
      <c r="AN497" s="210"/>
      <c r="AO497" s="210"/>
      <c r="AP497" s="210"/>
      <c r="AQ497" s="210"/>
      <c r="AR497" s="210"/>
      <c r="AS497" s="210"/>
      <c r="AT497" s="210"/>
      <c r="AU497" s="210"/>
      <c r="AV497" s="210"/>
      <c r="AW497" s="210"/>
      <c r="AX497" s="210"/>
      <c r="AY497" s="210"/>
      <c r="AZ497" s="210"/>
      <c r="BA497" s="210"/>
      <c r="BB497" s="210"/>
      <c r="BC497" s="210"/>
      <c r="BD497" s="210"/>
      <c r="BE497" s="210"/>
      <c r="BF497" s="210"/>
      <c r="BG497" s="210"/>
      <c r="BH497" s="210"/>
    </row>
    <row r="498" spans="1:60" ht="22.5" outlineLevel="1" x14ac:dyDescent="0.2">
      <c r="A498" s="241">
        <v>92</v>
      </c>
      <c r="B498" s="242" t="s">
        <v>1102</v>
      </c>
      <c r="C498" s="254" t="s">
        <v>1103</v>
      </c>
      <c r="D498" s="243" t="s">
        <v>1104</v>
      </c>
      <c r="E498" s="244">
        <v>2</v>
      </c>
      <c r="F498" s="245"/>
      <c r="G498" s="246">
        <f>ROUND(E498*F498,2)</f>
        <v>0</v>
      </c>
      <c r="H498" s="245"/>
      <c r="I498" s="246">
        <f>ROUND(E498*H498,2)</f>
        <v>0</v>
      </c>
      <c r="J498" s="245"/>
      <c r="K498" s="246">
        <f>ROUND(E498*J498,2)</f>
        <v>0</v>
      </c>
      <c r="L498" s="246">
        <v>21</v>
      </c>
      <c r="M498" s="246">
        <f>G498*(1+L498/100)</f>
        <v>0</v>
      </c>
      <c r="N498" s="244">
        <v>0</v>
      </c>
      <c r="O498" s="244">
        <f>ROUND(E498*N498,2)</f>
        <v>0</v>
      </c>
      <c r="P498" s="244">
        <v>0</v>
      </c>
      <c r="Q498" s="244">
        <f>ROUND(E498*P498,2)</f>
        <v>0</v>
      </c>
      <c r="R498" s="246" t="s">
        <v>1079</v>
      </c>
      <c r="S498" s="246" t="s">
        <v>271</v>
      </c>
      <c r="T498" s="247" t="s">
        <v>272</v>
      </c>
      <c r="U498" s="221">
        <v>1.6</v>
      </c>
      <c r="V498" s="221">
        <f>ROUND(E498*U498,2)</f>
        <v>3.2</v>
      </c>
      <c r="W498" s="221"/>
      <c r="X498" s="221" t="s">
        <v>273</v>
      </c>
      <c r="Y498" s="221" t="s">
        <v>274</v>
      </c>
      <c r="Z498" s="210"/>
      <c r="AA498" s="210"/>
      <c r="AB498" s="210"/>
      <c r="AC498" s="210"/>
      <c r="AD498" s="210"/>
      <c r="AE498" s="210"/>
      <c r="AF498" s="210"/>
      <c r="AG498" s="210" t="s">
        <v>275</v>
      </c>
      <c r="AH498" s="210"/>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ht="22.5" outlineLevel="1" x14ac:dyDescent="0.2">
      <c r="A499" s="233">
        <v>93</v>
      </c>
      <c r="B499" s="234" t="s">
        <v>1105</v>
      </c>
      <c r="C499" s="252" t="s">
        <v>1106</v>
      </c>
      <c r="D499" s="235" t="s">
        <v>1104</v>
      </c>
      <c r="E499" s="236">
        <v>2</v>
      </c>
      <c r="F499" s="237"/>
      <c r="G499" s="238">
        <f>ROUND(E499*F499,2)</f>
        <v>0</v>
      </c>
      <c r="H499" s="237"/>
      <c r="I499" s="238">
        <f>ROUND(E499*H499,2)</f>
        <v>0</v>
      </c>
      <c r="J499" s="237"/>
      <c r="K499" s="238">
        <f>ROUND(E499*J499,2)</f>
        <v>0</v>
      </c>
      <c r="L499" s="238">
        <v>21</v>
      </c>
      <c r="M499" s="238">
        <f>G499*(1+L499/100)</f>
        <v>0</v>
      </c>
      <c r="N499" s="236">
        <v>0</v>
      </c>
      <c r="O499" s="236">
        <f>ROUND(E499*N499,2)</f>
        <v>0</v>
      </c>
      <c r="P499" s="236">
        <v>0</v>
      </c>
      <c r="Q499" s="236">
        <f>ROUND(E499*P499,2)</f>
        <v>0</v>
      </c>
      <c r="R499" s="238" t="s">
        <v>1079</v>
      </c>
      <c r="S499" s="238" t="s">
        <v>271</v>
      </c>
      <c r="T499" s="239" t="s">
        <v>272</v>
      </c>
      <c r="U499" s="221">
        <v>1.1499999999999999</v>
      </c>
      <c r="V499" s="221">
        <f>ROUND(E499*U499,2)</f>
        <v>2.2999999999999998</v>
      </c>
      <c r="W499" s="221"/>
      <c r="X499" s="221" t="s">
        <v>273</v>
      </c>
      <c r="Y499" s="221" t="s">
        <v>274</v>
      </c>
      <c r="Z499" s="210"/>
      <c r="AA499" s="210"/>
      <c r="AB499" s="210"/>
      <c r="AC499" s="210"/>
      <c r="AD499" s="210"/>
      <c r="AE499" s="210"/>
      <c r="AF499" s="210"/>
      <c r="AG499" s="210" t="s">
        <v>275</v>
      </c>
      <c r="AH499" s="210"/>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2" x14ac:dyDescent="0.2">
      <c r="A500" s="217"/>
      <c r="B500" s="218"/>
      <c r="C500" s="256" t="s">
        <v>1107</v>
      </c>
      <c r="D500" s="223"/>
      <c r="E500" s="224">
        <v>2</v>
      </c>
      <c r="F500" s="221"/>
      <c r="G500" s="221"/>
      <c r="H500" s="221"/>
      <c r="I500" s="221"/>
      <c r="J500" s="221"/>
      <c r="K500" s="221"/>
      <c r="L500" s="221"/>
      <c r="M500" s="221"/>
      <c r="N500" s="220"/>
      <c r="O500" s="220"/>
      <c r="P500" s="220"/>
      <c r="Q500" s="220"/>
      <c r="R500" s="221"/>
      <c r="S500" s="221"/>
      <c r="T500" s="221"/>
      <c r="U500" s="221"/>
      <c r="V500" s="221"/>
      <c r="W500" s="221"/>
      <c r="X500" s="221"/>
      <c r="Y500" s="221"/>
      <c r="Z500" s="210"/>
      <c r="AA500" s="210"/>
      <c r="AB500" s="210"/>
      <c r="AC500" s="210"/>
      <c r="AD500" s="210"/>
      <c r="AE500" s="210"/>
      <c r="AF500" s="210"/>
      <c r="AG500" s="210" t="s">
        <v>288</v>
      </c>
      <c r="AH500" s="210">
        <v>5</v>
      </c>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x14ac:dyDescent="0.2">
      <c r="A501" s="226" t="s">
        <v>265</v>
      </c>
      <c r="B501" s="227" t="s">
        <v>188</v>
      </c>
      <c r="C501" s="251" t="s">
        <v>189</v>
      </c>
      <c r="D501" s="228"/>
      <c r="E501" s="229"/>
      <c r="F501" s="230"/>
      <c r="G501" s="230">
        <f>SUMIF(AG502:AG506,"&lt;&gt;NOR",G502:G506)</f>
        <v>0</v>
      </c>
      <c r="H501" s="230"/>
      <c r="I501" s="230">
        <f>SUM(I502:I506)</f>
        <v>0</v>
      </c>
      <c r="J501" s="230"/>
      <c r="K501" s="230">
        <f>SUM(K502:K506)</f>
        <v>0</v>
      </c>
      <c r="L501" s="230"/>
      <c r="M501" s="230">
        <f>SUM(M502:M506)</f>
        <v>0</v>
      </c>
      <c r="N501" s="229"/>
      <c r="O501" s="229">
        <f>SUM(O502:O506)</f>
        <v>0.01</v>
      </c>
      <c r="P501" s="229"/>
      <c r="Q501" s="229">
        <f>SUM(Q502:Q506)</f>
        <v>0</v>
      </c>
      <c r="R501" s="230"/>
      <c r="S501" s="230"/>
      <c r="T501" s="231"/>
      <c r="U501" s="225"/>
      <c r="V501" s="225">
        <f>SUM(V502:V506)</f>
        <v>69.94</v>
      </c>
      <c r="W501" s="225"/>
      <c r="X501" s="225"/>
      <c r="Y501" s="225"/>
      <c r="AG501" t="s">
        <v>266</v>
      </c>
    </row>
    <row r="502" spans="1:60" ht="56.25" outlineLevel="1" x14ac:dyDescent="0.2">
      <c r="A502" s="241">
        <v>94</v>
      </c>
      <c r="B502" s="242" t="s">
        <v>1108</v>
      </c>
      <c r="C502" s="254" t="s">
        <v>1109</v>
      </c>
      <c r="D502" s="243" t="s">
        <v>269</v>
      </c>
      <c r="E502" s="244">
        <v>198.78</v>
      </c>
      <c r="F502" s="245"/>
      <c r="G502" s="246">
        <f>ROUND(E502*F502,2)</f>
        <v>0</v>
      </c>
      <c r="H502" s="245"/>
      <c r="I502" s="246">
        <f>ROUND(E502*H502,2)</f>
        <v>0</v>
      </c>
      <c r="J502" s="245"/>
      <c r="K502" s="246">
        <f>ROUND(E502*J502,2)</f>
        <v>0</v>
      </c>
      <c r="L502" s="246">
        <v>21</v>
      </c>
      <c r="M502" s="246">
        <f>G502*(1+L502/100)</f>
        <v>0</v>
      </c>
      <c r="N502" s="244">
        <v>4.0000000000000003E-5</v>
      </c>
      <c r="O502" s="244">
        <f>ROUND(E502*N502,2)</f>
        <v>0.01</v>
      </c>
      <c r="P502" s="244">
        <v>0</v>
      </c>
      <c r="Q502" s="244">
        <f>ROUND(E502*P502,2)</f>
        <v>0</v>
      </c>
      <c r="R502" s="246" t="s">
        <v>627</v>
      </c>
      <c r="S502" s="246" t="s">
        <v>271</v>
      </c>
      <c r="T502" s="247" t="s">
        <v>272</v>
      </c>
      <c r="U502" s="221">
        <v>0.308</v>
      </c>
      <c r="V502" s="221">
        <f>ROUND(E502*U502,2)</f>
        <v>61.22</v>
      </c>
      <c r="W502" s="221"/>
      <c r="X502" s="221" t="s">
        <v>273</v>
      </c>
      <c r="Y502" s="221" t="s">
        <v>274</v>
      </c>
      <c r="Z502" s="210"/>
      <c r="AA502" s="210"/>
      <c r="AB502" s="210"/>
      <c r="AC502" s="210"/>
      <c r="AD502" s="210"/>
      <c r="AE502" s="210"/>
      <c r="AF502" s="210"/>
      <c r="AG502" s="210" t="s">
        <v>275</v>
      </c>
      <c r="AH502" s="210"/>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ht="22.5" outlineLevel="1" x14ac:dyDescent="0.2">
      <c r="A503" s="233">
        <v>95</v>
      </c>
      <c r="B503" s="234" t="s">
        <v>1110</v>
      </c>
      <c r="C503" s="252" t="s">
        <v>1111</v>
      </c>
      <c r="D503" s="235" t="s">
        <v>378</v>
      </c>
      <c r="E503" s="236">
        <v>4</v>
      </c>
      <c r="F503" s="237"/>
      <c r="G503" s="238">
        <f>ROUND(E503*F503,2)</f>
        <v>0</v>
      </c>
      <c r="H503" s="237"/>
      <c r="I503" s="238">
        <f>ROUND(E503*H503,2)</f>
        <v>0</v>
      </c>
      <c r="J503" s="237"/>
      <c r="K503" s="238">
        <f>ROUND(E503*J503,2)</f>
        <v>0</v>
      </c>
      <c r="L503" s="238">
        <v>21</v>
      </c>
      <c r="M503" s="238">
        <f>G503*(1+L503/100)</f>
        <v>0</v>
      </c>
      <c r="N503" s="236">
        <v>0</v>
      </c>
      <c r="O503" s="236">
        <f>ROUND(E503*N503,2)</f>
        <v>0</v>
      </c>
      <c r="P503" s="236">
        <v>0</v>
      </c>
      <c r="Q503" s="236">
        <f>ROUND(E503*P503,2)</f>
        <v>0</v>
      </c>
      <c r="R503" s="238" t="s">
        <v>728</v>
      </c>
      <c r="S503" s="238" t="s">
        <v>271</v>
      </c>
      <c r="T503" s="239" t="s">
        <v>272</v>
      </c>
      <c r="U503" s="221">
        <v>0.125</v>
      </c>
      <c r="V503" s="221">
        <f>ROUND(E503*U503,2)</f>
        <v>0.5</v>
      </c>
      <c r="W503" s="221"/>
      <c r="X503" s="221" t="s">
        <v>273</v>
      </c>
      <c r="Y503" s="221" t="s">
        <v>274</v>
      </c>
      <c r="Z503" s="210"/>
      <c r="AA503" s="210"/>
      <c r="AB503" s="210"/>
      <c r="AC503" s="210"/>
      <c r="AD503" s="210"/>
      <c r="AE503" s="210"/>
      <c r="AF503" s="210"/>
      <c r="AG503" s="210" t="s">
        <v>275</v>
      </c>
      <c r="AH503" s="210"/>
      <c r="AI503" s="210"/>
      <c r="AJ503" s="210"/>
      <c r="AK503" s="210"/>
      <c r="AL503" s="210"/>
      <c r="AM503" s="210"/>
      <c r="AN503" s="210"/>
      <c r="AO503" s="210"/>
      <c r="AP503" s="210"/>
      <c r="AQ503" s="210"/>
      <c r="AR503" s="210"/>
      <c r="AS503" s="210"/>
      <c r="AT503" s="210"/>
      <c r="AU503" s="210"/>
      <c r="AV503" s="210"/>
      <c r="AW503" s="210"/>
      <c r="AX503" s="210"/>
      <c r="AY503" s="210"/>
      <c r="AZ503" s="210"/>
      <c r="BA503" s="210"/>
      <c r="BB503" s="210"/>
      <c r="BC503" s="210"/>
      <c r="BD503" s="210"/>
      <c r="BE503" s="210"/>
      <c r="BF503" s="210"/>
      <c r="BG503" s="210"/>
      <c r="BH503" s="210"/>
    </row>
    <row r="504" spans="1:60" outlineLevel="2" x14ac:dyDescent="0.2">
      <c r="A504" s="217"/>
      <c r="B504" s="218"/>
      <c r="C504" s="256" t="s">
        <v>1112</v>
      </c>
      <c r="D504" s="223"/>
      <c r="E504" s="224">
        <v>4</v>
      </c>
      <c r="F504" s="221"/>
      <c r="G504" s="221"/>
      <c r="H504" s="221"/>
      <c r="I504" s="221"/>
      <c r="J504" s="221"/>
      <c r="K504" s="221"/>
      <c r="L504" s="221"/>
      <c r="M504" s="221"/>
      <c r="N504" s="220"/>
      <c r="O504" s="220"/>
      <c r="P504" s="220"/>
      <c r="Q504" s="220"/>
      <c r="R504" s="221"/>
      <c r="S504" s="221"/>
      <c r="T504" s="221"/>
      <c r="U504" s="221"/>
      <c r="V504" s="221"/>
      <c r="W504" s="221"/>
      <c r="X504" s="221"/>
      <c r="Y504" s="221"/>
      <c r="Z504" s="210"/>
      <c r="AA504" s="210"/>
      <c r="AB504" s="210"/>
      <c r="AC504" s="210"/>
      <c r="AD504" s="210"/>
      <c r="AE504" s="210"/>
      <c r="AF504" s="210"/>
      <c r="AG504" s="210" t="s">
        <v>288</v>
      </c>
      <c r="AH504" s="210">
        <v>0</v>
      </c>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ht="22.5" outlineLevel="1" x14ac:dyDescent="0.2">
      <c r="A505" s="233">
        <v>96</v>
      </c>
      <c r="B505" s="234" t="s">
        <v>1113</v>
      </c>
      <c r="C505" s="252" t="s">
        <v>1114</v>
      </c>
      <c r="D505" s="235" t="s">
        <v>378</v>
      </c>
      <c r="E505" s="236">
        <v>52</v>
      </c>
      <c r="F505" s="237"/>
      <c r="G505" s="238">
        <f>ROUND(E505*F505,2)</f>
        <v>0</v>
      </c>
      <c r="H505" s="237"/>
      <c r="I505" s="238">
        <f>ROUND(E505*H505,2)</f>
        <v>0</v>
      </c>
      <c r="J505" s="237"/>
      <c r="K505" s="238">
        <f>ROUND(E505*J505,2)</f>
        <v>0</v>
      </c>
      <c r="L505" s="238">
        <v>21</v>
      </c>
      <c r="M505" s="238">
        <f>G505*(1+L505/100)</f>
        <v>0</v>
      </c>
      <c r="N505" s="236">
        <v>0</v>
      </c>
      <c r="O505" s="236">
        <f>ROUND(E505*N505,2)</f>
        <v>0</v>
      </c>
      <c r="P505" s="236">
        <v>0</v>
      </c>
      <c r="Q505" s="236">
        <f>ROUND(E505*P505,2)</f>
        <v>0</v>
      </c>
      <c r="R505" s="238" t="s">
        <v>728</v>
      </c>
      <c r="S505" s="238" t="s">
        <v>271</v>
      </c>
      <c r="T505" s="239" t="s">
        <v>272</v>
      </c>
      <c r="U505" s="221">
        <v>0.158</v>
      </c>
      <c r="V505" s="221">
        <f>ROUND(E505*U505,2)</f>
        <v>8.2200000000000006</v>
      </c>
      <c r="W505" s="221"/>
      <c r="X505" s="221" t="s">
        <v>273</v>
      </c>
      <c r="Y505" s="221" t="s">
        <v>274</v>
      </c>
      <c r="Z505" s="210"/>
      <c r="AA505" s="210"/>
      <c r="AB505" s="210"/>
      <c r="AC505" s="210"/>
      <c r="AD505" s="210"/>
      <c r="AE505" s="210"/>
      <c r="AF505" s="210"/>
      <c r="AG505" s="210" t="s">
        <v>275</v>
      </c>
      <c r="AH505" s="210"/>
      <c r="AI505" s="210"/>
      <c r="AJ505" s="210"/>
      <c r="AK505" s="210"/>
      <c r="AL505" s="210"/>
      <c r="AM505" s="210"/>
      <c r="AN505" s="210"/>
      <c r="AO505" s="210"/>
      <c r="AP505" s="210"/>
      <c r="AQ505" s="210"/>
      <c r="AR505" s="210"/>
      <c r="AS505" s="210"/>
      <c r="AT505" s="210"/>
      <c r="AU505" s="210"/>
      <c r="AV505" s="210"/>
      <c r="AW505" s="210"/>
      <c r="AX505" s="210"/>
      <c r="AY505" s="210"/>
      <c r="AZ505" s="210"/>
      <c r="BA505" s="210"/>
      <c r="BB505" s="210"/>
      <c r="BC505" s="210"/>
      <c r="BD505" s="210"/>
      <c r="BE505" s="210"/>
      <c r="BF505" s="210"/>
      <c r="BG505" s="210"/>
      <c r="BH505" s="210"/>
    </row>
    <row r="506" spans="1:60" outlineLevel="2" x14ac:dyDescent="0.2">
      <c r="A506" s="217"/>
      <c r="B506" s="218"/>
      <c r="C506" s="256" t="s">
        <v>1115</v>
      </c>
      <c r="D506" s="223"/>
      <c r="E506" s="224">
        <v>52</v>
      </c>
      <c r="F506" s="221"/>
      <c r="G506" s="221"/>
      <c r="H506" s="221"/>
      <c r="I506" s="221"/>
      <c r="J506" s="221"/>
      <c r="K506" s="221"/>
      <c r="L506" s="221"/>
      <c r="M506" s="221"/>
      <c r="N506" s="220"/>
      <c r="O506" s="220"/>
      <c r="P506" s="220"/>
      <c r="Q506" s="220"/>
      <c r="R506" s="221"/>
      <c r="S506" s="221"/>
      <c r="T506" s="221"/>
      <c r="U506" s="221"/>
      <c r="V506" s="221"/>
      <c r="W506" s="221"/>
      <c r="X506" s="221"/>
      <c r="Y506" s="221"/>
      <c r="Z506" s="210"/>
      <c r="AA506" s="210"/>
      <c r="AB506" s="210"/>
      <c r="AC506" s="210"/>
      <c r="AD506" s="210"/>
      <c r="AE506" s="210"/>
      <c r="AF506" s="210"/>
      <c r="AG506" s="210" t="s">
        <v>288</v>
      </c>
      <c r="AH506" s="210">
        <v>0</v>
      </c>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x14ac:dyDescent="0.2">
      <c r="A507" s="226" t="s">
        <v>265</v>
      </c>
      <c r="B507" s="227" t="s">
        <v>190</v>
      </c>
      <c r="C507" s="251" t="s">
        <v>191</v>
      </c>
      <c r="D507" s="228"/>
      <c r="E507" s="229"/>
      <c r="F507" s="230"/>
      <c r="G507" s="230">
        <f>SUMIF(AG508:AG525,"&lt;&gt;NOR",G508:G525)</f>
        <v>0</v>
      </c>
      <c r="H507" s="230"/>
      <c r="I507" s="230">
        <f>SUM(I508:I525)</f>
        <v>0</v>
      </c>
      <c r="J507" s="230"/>
      <c r="K507" s="230">
        <f>SUM(K508:K525)</f>
        <v>0</v>
      </c>
      <c r="L507" s="230"/>
      <c r="M507" s="230">
        <f>SUM(M508:M525)</f>
        <v>0</v>
      </c>
      <c r="N507" s="229"/>
      <c r="O507" s="229">
        <f>SUM(O508:O525)</f>
        <v>7.0000000000000007E-2</v>
      </c>
      <c r="P507" s="229"/>
      <c r="Q507" s="229">
        <f>SUM(Q508:Q525)</f>
        <v>0</v>
      </c>
      <c r="R507" s="230"/>
      <c r="S507" s="230"/>
      <c r="T507" s="231"/>
      <c r="U507" s="225"/>
      <c r="V507" s="225">
        <f>SUM(V508:V525)</f>
        <v>5.03</v>
      </c>
      <c r="W507" s="225"/>
      <c r="X507" s="225"/>
      <c r="Y507" s="225"/>
      <c r="AG507" t="s">
        <v>266</v>
      </c>
    </row>
    <row r="508" spans="1:60" ht="22.5" outlineLevel="1" x14ac:dyDescent="0.2">
      <c r="A508" s="233">
        <v>97</v>
      </c>
      <c r="B508" s="234" t="s">
        <v>1116</v>
      </c>
      <c r="C508" s="252" t="s">
        <v>1117</v>
      </c>
      <c r="D508" s="235" t="s">
        <v>374</v>
      </c>
      <c r="E508" s="236">
        <v>2.16</v>
      </c>
      <c r="F508" s="237"/>
      <c r="G508" s="238">
        <f>ROUND(E508*F508,2)</f>
        <v>0</v>
      </c>
      <c r="H508" s="237"/>
      <c r="I508" s="238">
        <f>ROUND(E508*H508,2)</f>
        <v>0</v>
      </c>
      <c r="J508" s="237"/>
      <c r="K508" s="238">
        <f>ROUND(E508*J508,2)</f>
        <v>0</v>
      </c>
      <c r="L508" s="238">
        <v>21</v>
      </c>
      <c r="M508" s="238">
        <f>G508*(1+L508/100)</f>
        <v>0</v>
      </c>
      <c r="N508" s="236">
        <v>6.4999999999999997E-3</v>
      </c>
      <c r="O508" s="236">
        <f>ROUND(E508*N508,2)</f>
        <v>0.01</v>
      </c>
      <c r="P508" s="236">
        <v>0</v>
      </c>
      <c r="Q508" s="236">
        <f>ROUND(E508*P508,2)</f>
        <v>0</v>
      </c>
      <c r="R508" s="238" t="s">
        <v>627</v>
      </c>
      <c r="S508" s="238" t="s">
        <v>271</v>
      </c>
      <c r="T508" s="239" t="s">
        <v>272</v>
      </c>
      <c r="U508" s="221">
        <v>0.42</v>
      </c>
      <c r="V508" s="221">
        <f>ROUND(E508*U508,2)</f>
        <v>0.91</v>
      </c>
      <c r="W508" s="221"/>
      <c r="X508" s="221" t="s">
        <v>273</v>
      </c>
      <c r="Y508" s="221" t="s">
        <v>274</v>
      </c>
      <c r="Z508" s="210"/>
      <c r="AA508" s="210"/>
      <c r="AB508" s="210"/>
      <c r="AC508" s="210"/>
      <c r="AD508" s="210"/>
      <c r="AE508" s="210"/>
      <c r="AF508" s="210"/>
      <c r="AG508" s="210" t="s">
        <v>275</v>
      </c>
      <c r="AH508" s="210"/>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row>
    <row r="509" spans="1:60" outlineLevel="2" x14ac:dyDescent="0.2">
      <c r="A509" s="217"/>
      <c r="B509" s="218"/>
      <c r="C509" s="257" t="s">
        <v>1604</v>
      </c>
      <c r="D509" s="250"/>
      <c r="E509" s="250"/>
      <c r="F509" s="250"/>
      <c r="G509" s="250"/>
      <c r="H509" s="221"/>
      <c r="I509" s="221"/>
      <c r="J509" s="221"/>
      <c r="K509" s="221"/>
      <c r="L509" s="221"/>
      <c r="M509" s="221"/>
      <c r="N509" s="220"/>
      <c r="O509" s="220"/>
      <c r="P509" s="220"/>
      <c r="Q509" s="220"/>
      <c r="R509" s="221"/>
      <c r="S509" s="221"/>
      <c r="T509" s="221"/>
      <c r="U509" s="221"/>
      <c r="V509" s="221"/>
      <c r="W509" s="221"/>
      <c r="X509" s="221"/>
      <c r="Y509" s="221"/>
      <c r="Z509" s="210"/>
      <c r="AA509" s="210"/>
      <c r="AB509" s="210"/>
      <c r="AC509" s="210"/>
      <c r="AD509" s="210"/>
      <c r="AE509" s="210"/>
      <c r="AF509" s="210"/>
      <c r="AG509" s="210" t="s">
        <v>286</v>
      </c>
      <c r="AH509" s="210"/>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3" x14ac:dyDescent="0.2">
      <c r="A510" s="217"/>
      <c r="B510" s="218"/>
      <c r="C510" s="255" t="s">
        <v>1118</v>
      </c>
      <c r="D510" s="249"/>
      <c r="E510" s="249"/>
      <c r="F510" s="249"/>
      <c r="G510" s="249"/>
      <c r="H510" s="221"/>
      <c r="I510" s="221"/>
      <c r="J510" s="221"/>
      <c r="K510" s="221"/>
      <c r="L510" s="221"/>
      <c r="M510" s="221"/>
      <c r="N510" s="220"/>
      <c r="O510" s="220"/>
      <c r="P510" s="220"/>
      <c r="Q510" s="220"/>
      <c r="R510" s="221"/>
      <c r="S510" s="221"/>
      <c r="T510" s="221"/>
      <c r="U510" s="221"/>
      <c r="V510" s="221"/>
      <c r="W510" s="221"/>
      <c r="X510" s="221"/>
      <c r="Y510" s="221"/>
      <c r="Z510" s="210"/>
      <c r="AA510" s="210"/>
      <c r="AB510" s="210"/>
      <c r="AC510" s="210"/>
      <c r="AD510" s="210"/>
      <c r="AE510" s="210"/>
      <c r="AF510" s="210"/>
      <c r="AG510" s="210" t="s">
        <v>286</v>
      </c>
      <c r="AH510" s="210"/>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3" x14ac:dyDescent="0.2">
      <c r="A511" s="217"/>
      <c r="B511" s="218"/>
      <c r="C511" s="255" t="s">
        <v>1119</v>
      </c>
      <c r="D511" s="249"/>
      <c r="E511" s="249"/>
      <c r="F511" s="249"/>
      <c r="G511" s="249"/>
      <c r="H511" s="221"/>
      <c r="I511" s="221"/>
      <c r="J511" s="221"/>
      <c r="K511" s="221"/>
      <c r="L511" s="221"/>
      <c r="M511" s="221"/>
      <c r="N511" s="220"/>
      <c r="O511" s="220"/>
      <c r="P511" s="220"/>
      <c r="Q511" s="220"/>
      <c r="R511" s="221"/>
      <c r="S511" s="221"/>
      <c r="T511" s="221"/>
      <c r="U511" s="221"/>
      <c r="V511" s="221"/>
      <c r="W511" s="221"/>
      <c r="X511" s="221"/>
      <c r="Y511" s="221"/>
      <c r="Z511" s="210"/>
      <c r="AA511" s="210"/>
      <c r="AB511" s="210"/>
      <c r="AC511" s="210"/>
      <c r="AD511" s="210"/>
      <c r="AE511" s="210"/>
      <c r="AF511" s="210"/>
      <c r="AG511" s="210" t="s">
        <v>286</v>
      </c>
      <c r="AH511" s="210"/>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3" x14ac:dyDescent="0.2">
      <c r="A512" s="217"/>
      <c r="B512" s="218"/>
      <c r="C512" s="255" t="s">
        <v>1120</v>
      </c>
      <c r="D512" s="249"/>
      <c r="E512" s="249"/>
      <c r="F512" s="249"/>
      <c r="G512" s="249"/>
      <c r="H512" s="221"/>
      <c r="I512" s="221"/>
      <c r="J512" s="221"/>
      <c r="K512" s="221"/>
      <c r="L512" s="221"/>
      <c r="M512" s="221"/>
      <c r="N512" s="220"/>
      <c r="O512" s="220"/>
      <c r="P512" s="220"/>
      <c r="Q512" s="220"/>
      <c r="R512" s="221"/>
      <c r="S512" s="221"/>
      <c r="T512" s="221"/>
      <c r="U512" s="221"/>
      <c r="V512" s="221"/>
      <c r="W512" s="221"/>
      <c r="X512" s="221"/>
      <c r="Y512" s="221"/>
      <c r="Z512" s="210"/>
      <c r="AA512" s="210"/>
      <c r="AB512" s="210"/>
      <c r="AC512" s="210"/>
      <c r="AD512" s="210"/>
      <c r="AE512" s="210"/>
      <c r="AF512" s="210"/>
      <c r="AG512" s="210" t="s">
        <v>286</v>
      </c>
      <c r="AH512" s="210"/>
      <c r="AI512" s="210"/>
      <c r="AJ512" s="210"/>
      <c r="AK512" s="210"/>
      <c r="AL512" s="210"/>
      <c r="AM512" s="210"/>
      <c r="AN512" s="210"/>
      <c r="AO512" s="210"/>
      <c r="AP512" s="210"/>
      <c r="AQ512" s="210"/>
      <c r="AR512" s="210"/>
      <c r="AS512" s="210"/>
      <c r="AT512" s="210"/>
      <c r="AU512" s="210"/>
      <c r="AV512" s="210"/>
      <c r="AW512" s="210"/>
      <c r="AX512" s="210"/>
      <c r="AY512" s="210"/>
      <c r="AZ512" s="210"/>
      <c r="BA512" s="248" t="str">
        <f>C512</f>
        <v>- standardního tmelení Q2, to je: základní tmelení Q1+ dodatečné tmelení (tmelení najemno) a případné přebroušení.</v>
      </c>
      <c r="BB512" s="210"/>
      <c r="BC512" s="210"/>
      <c r="BD512" s="210"/>
      <c r="BE512" s="210"/>
      <c r="BF512" s="210"/>
      <c r="BG512" s="210"/>
      <c r="BH512" s="210"/>
    </row>
    <row r="513" spans="1:60" outlineLevel="2" x14ac:dyDescent="0.2">
      <c r="A513" s="217"/>
      <c r="B513" s="218"/>
      <c r="C513" s="256" t="s">
        <v>1121</v>
      </c>
      <c r="D513" s="223"/>
      <c r="E513" s="224">
        <v>2.16</v>
      </c>
      <c r="F513" s="221"/>
      <c r="G513" s="221"/>
      <c r="H513" s="221"/>
      <c r="I513" s="221"/>
      <c r="J513" s="221"/>
      <c r="K513" s="221"/>
      <c r="L513" s="221"/>
      <c r="M513" s="221"/>
      <c r="N513" s="220"/>
      <c r="O513" s="220"/>
      <c r="P513" s="220"/>
      <c r="Q513" s="220"/>
      <c r="R513" s="221"/>
      <c r="S513" s="221"/>
      <c r="T513" s="221"/>
      <c r="U513" s="221"/>
      <c r="V513" s="221"/>
      <c r="W513" s="221"/>
      <c r="X513" s="221"/>
      <c r="Y513" s="221"/>
      <c r="Z513" s="210"/>
      <c r="AA513" s="210"/>
      <c r="AB513" s="210"/>
      <c r="AC513" s="210"/>
      <c r="AD513" s="210"/>
      <c r="AE513" s="210"/>
      <c r="AF513" s="210"/>
      <c r="AG513" s="210" t="s">
        <v>288</v>
      </c>
      <c r="AH513" s="210">
        <v>0</v>
      </c>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ht="22.5" outlineLevel="1" x14ac:dyDescent="0.2">
      <c r="A514" s="233">
        <v>98</v>
      </c>
      <c r="B514" s="234" t="s">
        <v>1122</v>
      </c>
      <c r="C514" s="252" t="s">
        <v>1123</v>
      </c>
      <c r="D514" s="235" t="s">
        <v>374</v>
      </c>
      <c r="E514" s="236">
        <v>2.19</v>
      </c>
      <c r="F514" s="237"/>
      <c r="G514" s="238">
        <f>ROUND(E514*F514,2)</f>
        <v>0</v>
      </c>
      <c r="H514" s="237"/>
      <c r="I514" s="238">
        <f>ROUND(E514*H514,2)</f>
        <v>0</v>
      </c>
      <c r="J514" s="237"/>
      <c r="K514" s="238">
        <f>ROUND(E514*J514,2)</f>
        <v>0</v>
      </c>
      <c r="L514" s="238">
        <v>21</v>
      </c>
      <c r="M514" s="238">
        <f>G514*(1+L514/100)</f>
        <v>0</v>
      </c>
      <c r="N514" s="236">
        <v>5.9699999999999996E-3</v>
      </c>
      <c r="O514" s="236">
        <f>ROUND(E514*N514,2)</f>
        <v>0.01</v>
      </c>
      <c r="P514" s="236">
        <v>0</v>
      </c>
      <c r="Q514" s="236">
        <f>ROUND(E514*P514,2)</f>
        <v>0</v>
      </c>
      <c r="R514" s="238" t="s">
        <v>627</v>
      </c>
      <c r="S514" s="238" t="s">
        <v>271</v>
      </c>
      <c r="T514" s="239" t="s">
        <v>272</v>
      </c>
      <c r="U514" s="221">
        <v>0.42</v>
      </c>
      <c r="V514" s="221">
        <f>ROUND(E514*U514,2)</f>
        <v>0.92</v>
      </c>
      <c r="W514" s="221"/>
      <c r="X514" s="221" t="s">
        <v>273</v>
      </c>
      <c r="Y514" s="221" t="s">
        <v>274</v>
      </c>
      <c r="Z514" s="210"/>
      <c r="AA514" s="210"/>
      <c r="AB514" s="210"/>
      <c r="AC514" s="210"/>
      <c r="AD514" s="210"/>
      <c r="AE514" s="210"/>
      <c r="AF514" s="210"/>
      <c r="AG514" s="210" t="s">
        <v>275</v>
      </c>
      <c r="AH514" s="210"/>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210"/>
      <c r="BH514" s="210"/>
    </row>
    <row r="515" spans="1:60" outlineLevel="2" x14ac:dyDescent="0.2">
      <c r="A515" s="217"/>
      <c r="B515" s="218"/>
      <c r="C515" s="257" t="s">
        <v>1604</v>
      </c>
      <c r="D515" s="250"/>
      <c r="E515" s="250"/>
      <c r="F515" s="250"/>
      <c r="G515" s="250"/>
      <c r="H515" s="221"/>
      <c r="I515" s="221"/>
      <c r="J515" s="221"/>
      <c r="K515" s="221"/>
      <c r="L515" s="221"/>
      <c r="M515" s="221"/>
      <c r="N515" s="220"/>
      <c r="O515" s="220"/>
      <c r="P515" s="220"/>
      <c r="Q515" s="220"/>
      <c r="R515" s="221"/>
      <c r="S515" s="221"/>
      <c r="T515" s="221"/>
      <c r="U515" s="221"/>
      <c r="V515" s="221"/>
      <c r="W515" s="221"/>
      <c r="X515" s="221"/>
      <c r="Y515" s="221"/>
      <c r="Z515" s="210"/>
      <c r="AA515" s="210"/>
      <c r="AB515" s="210"/>
      <c r="AC515" s="210"/>
      <c r="AD515" s="210"/>
      <c r="AE515" s="210"/>
      <c r="AF515" s="210"/>
      <c r="AG515" s="210" t="s">
        <v>286</v>
      </c>
      <c r="AH515" s="210"/>
      <c r="AI515" s="210"/>
      <c r="AJ515" s="210"/>
      <c r="AK515" s="210"/>
      <c r="AL515" s="210"/>
      <c r="AM515" s="210"/>
      <c r="AN515" s="210"/>
      <c r="AO515" s="210"/>
      <c r="AP515" s="210"/>
      <c r="AQ515" s="210"/>
      <c r="AR515" s="210"/>
      <c r="AS515" s="210"/>
      <c r="AT515" s="210"/>
      <c r="AU515" s="210"/>
      <c r="AV515" s="210"/>
      <c r="AW515" s="210"/>
      <c r="AX515" s="210"/>
      <c r="AY515" s="210"/>
      <c r="AZ515" s="210"/>
      <c r="BA515" s="210"/>
      <c r="BB515" s="210"/>
      <c r="BC515" s="210"/>
      <c r="BD515" s="210"/>
      <c r="BE515" s="210"/>
      <c r="BF515" s="210"/>
      <c r="BG515" s="210"/>
      <c r="BH515" s="210"/>
    </row>
    <row r="516" spans="1:60" outlineLevel="3" x14ac:dyDescent="0.2">
      <c r="A516" s="217"/>
      <c r="B516" s="218"/>
      <c r="C516" s="255" t="s">
        <v>1118</v>
      </c>
      <c r="D516" s="249"/>
      <c r="E516" s="249"/>
      <c r="F516" s="249"/>
      <c r="G516" s="249"/>
      <c r="H516" s="221"/>
      <c r="I516" s="221"/>
      <c r="J516" s="221"/>
      <c r="K516" s="221"/>
      <c r="L516" s="221"/>
      <c r="M516" s="221"/>
      <c r="N516" s="220"/>
      <c r="O516" s="220"/>
      <c r="P516" s="220"/>
      <c r="Q516" s="220"/>
      <c r="R516" s="221"/>
      <c r="S516" s="221"/>
      <c r="T516" s="221"/>
      <c r="U516" s="221"/>
      <c r="V516" s="221"/>
      <c r="W516" s="221"/>
      <c r="X516" s="221"/>
      <c r="Y516" s="221"/>
      <c r="Z516" s="210"/>
      <c r="AA516" s="210"/>
      <c r="AB516" s="210"/>
      <c r="AC516" s="210"/>
      <c r="AD516" s="210"/>
      <c r="AE516" s="210"/>
      <c r="AF516" s="210"/>
      <c r="AG516" s="210" t="s">
        <v>286</v>
      </c>
      <c r="AH516" s="210"/>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row>
    <row r="517" spans="1:60" outlineLevel="3" x14ac:dyDescent="0.2">
      <c r="A517" s="217"/>
      <c r="B517" s="218"/>
      <c r="C517" s="255" t="s">
        <v>1119</v>
      </c>
      <c r="D517" s="249"/>
      <c r="E517" s="249"/>
      <c r="F517" s="249"/>
      <c r="G517" s="249"/>
      <c r="H517" s="221"/>
      <c r="I517" s="221"/>
      <c r="J517" s="221"/>
      <c r="K517" s="221"/>
      <c r="L517" s="221"/>
      <c r="M517" s="221"/>
      <c r="N517" s="220"/>
      <c r="O517" s="220"/>
      <c r="P517" s="220"/>
      <c r="Q517" s="220"/>
      <c r="R517" s="221"/>
      <c r="S517" s="221"/>
      <c r="T517" s="221"/>
      <c r="U517" s="221"/>
      <c r="V517" s="221"/>
      <c r="W517" s="221"/>
      <c r="X517" s="221"/>
      <c r="Y517" s="221"/>
      <c r="Z517" s="210"/>
      <c r="AA517" s="210"/>
      <c r="AB517" s="210"/>
      <c r="AC517" s="210"/>
      <c r="AD517" s="210"/>
      <c r="AE517" s="210"/>
      <c r="AF517" s="210"/>
      <c r="AG517" s="210" t="s">
        <v>286</v>
      </c>
      <c r="AH517" s="210"/>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5" t="s">
        <v>1120</v>
      </c>
      <c r="D518" s="249"/>
      <c r="E518" s="249"/>
      <c r="F518" s="249"/>
      <c r="G518" s="249"/>
      <c r="H518" s="221"/>
      <c r="I518" s="221"/>
      <c r="J518" s="221"/>
      <c r="K518" s="221"/>
      <c r="L518" s="221"/>
      <c r="M518" s="221"/>
      <c r="N518" s="220"/>
      <c r="O518" s="220"/>
      <c r="P518" s="220"/>
      <c r="Q518" s="220"/>
      <c r="R518" s="221"/>
      <c r="S518" s="221"/>
      <c r="T518" s="221"/>
      <c r="U518" s="221"/>
      <c r="V518" s="221"/>
      <c r="W518" s="221"/>
      <c r="X518" s="221"/>
      <c r="Y518" s="221"/>
      <c r="Z518" s="210"/>
      <c r="AA518" s="210"/>
      <c r="AB518" s="210"/>
      <c r="AC518" s="210"/>
      <c r="AD518" s="210"/>
      <c r="AE518" s="210"/>
      <c r="AF518" s="210"/>
      <c r="AG518" s="210" t="s">
        <v>286</v>
      </c>
      <c r="AH518" s="210"/>
      <c r="AI518" s="210"/>
      <c r="AJ518" s="210"/>
      <c r="AK518" s="210"/>
      <c r="AL518" s="210"/>
      <c r="AM518" s="210"/>
      <c r="AN518" s="210"/>
      <c r="AO518" s="210"/>
      <c r="AP518" s="210"/>
      <c r="AQ518" s="210"/>
      <c r="AR518" s="210"/>
      <c r="AS518" s="210"/>
      <c r="AT518" s="210"/>
      <c r="AU518" s="210"/>
      <c r="AV518" s="210"/>
      <c r="AW518" s="210"/>
      <c r="AX518" s="210"/>
      <c r="AY518" s="210"/>
      <c r="AZ518" s="210"/>
      <c r="BA518" s="248" t="str">
        <f>C518</f>
        <v>- standardního tmelení Q2, to je: základní tmelení Q1+ dodatečné tmelení (tmelení najemno) a případné přebroušení.</v>
      </c>
      <c r="BB518" s="210"/>
      <c r="BC518" s="210"/>
      <c r="BD518" s="210"/>
      <c r="BE518" s="210"/>
      <c r="BF518" s="210"/>
      <c r="BG518" s="210"/>
      <c r="BH518" s="210"/>
    </row>
    <row r="519" spans="1:60" outlineLevel="2" x14ac:dyDescent="0.2">
      <c r="A519" s="217"/>
      <c r="B519" s="218"/>
      <c r="C519" s="256" t="s">
        <v>1124</v>
      </c>
      <c r="D519" s="223"/>
      <c r="E519" s="224">
        <v>2.19</v>
      </c>
      <c r="F519" s="221"/>
      <c r="G519" s="221"/>
      <c r="H519" s="221"/>
      <c r="I519" s="221"/>
      <c r="J519" s="221"/>
      <c r="K519" s="221"/>
      <c r="L519" s="221"/>
      <c r="M519" s="221"/>
      <c r="N519" s="220"/>
      <c r="O519" s="220"/>
      <c r="P519" s="220"/>
      <c r="Q519" s="220"/>
      <c r="R519" s="221"/>
      <c r="S519" s="221"/>
      <c r="T519" s="221"/>
      <c r="U519" s="221"/>
      <c r="V519" s="221"/>
      <c r="W519" s="221"/>
      <c r="X519" s="221"/>
      <c r="Y519" s="221"/>
      <c r="Z519" s="210"/>
      <c r="AA519" s="210"/>
      <c r="AB519" s="210"/>
      <c r="AC519" s="210"/>
      <c r="AD519" s="210"/>
      <c r="AE519" s="210"/>
      <c r="AF519" s="210"/>
      <c r="AG519" s="210" t="s">
        <v>288</v>
      </c>
      <c r="AH519" s="210">
        <v>0</v>
      </c>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22.5" outlineLevel="1" x14ac:dyDescent="0.2">
      <c r="A520" s="233">
        <v>99</v>
      </c>
      <c r="B520" s="234" t="s">
        <v>1125</v>
      </c>
      <c r="C520" s="252" t="s">
        <v>1126</v>
      </c>
      <c r="D520" s="235" t="s">
        <v>374</v>
      </c>
      <c r="E520" s="236">
        <v>2.2250000000000001</v>
      </c>
      <c r="F520" s="237"/>
      <c r="G520" s="238">
        <f>ROUND(E520*F520,2)</f>
        <v>0</v>
      </c>
      <c r="H520" s="237"/>
      <c r="I520" s="238">
        <f>ROUND(E520*H520,2)</f>
        <v>0</v>
      </c>
      <c r="J520" s="237"/>
      <c r="K520" s="238">
        <f>ROUND(E520*J520,2)</f>
        <v>0</v>
      </c>
      <c r="L520" s="238">
        <v>21</v>
      </c>
      <c r="M520" s="238">
        <f>G520*(1+L520/100)</f>
        <v>0</v>
      </c>
      <c r="N520" s="236">
        <v>2.1420000000000002E-2</v>
      </c>
      <c r="O520" s="236">
        <f>ROUND(E520*N520,2)</f>
        <v>0.05</v>
      </c>
      <c r="P520" s="236">
        <v>0</v>
      </c>
      <c r="Q520" s="236">
        <f>ROUND(E520*P520,2)</f>
        <v>0</v>
      </c>
      <c r="R520" s="238" t="s">
        <v>627</v>
      </c>
      <c r="S520" s="238" t="s">
        <v>271</v>
      </c>
      <c r="T520" s="239" t="s">
        <v>272</v>
      </c>
      <c r="U520" s="221">
        <v>1.44</v>
      </c>
      <c r="V520" s="221">
        <f>ROUND(E520*U520,2)</f>
        <v>3.2</v>
      </c>
      <c r="W520" s="221"/>
      <c r="X520" s="221" t="s">
        <v>273</v>
      </c>
      <c r="Y520" s="221" t="s">
        <v>274</v>
      </c>
      <c r="Z520" s="210"/>
      <c r="AA520" s="210"/>
      <c r="AB520" s="210"/>
      <c r="AC520" s="210"/>
      <c r="AD520" s="210"/>
      <c r="AE520" s="210"/>
      <c r="AF520" s="210"/>
      <c r="AG520" s="210" t="s">
        <v>275</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10"/>
      <c r="BB520" s="210"/>
      <c r="BC520" s="210"/>
      <c r="BD520" s="210"/>
      <c r="BE520" s="210"/>
      <c r="BF520" s="210"/>
      <c r="BG520" s="210"/>
      <c r="BH520" s="210"/>
    </row>
    <row r="521" spans="1:60" outlineLevel="2" x14ac:dyDescent="0.2">
      <c r="A521" s="217"/>
      <c r="B521" s="218"/>
      <c r="C521" s="257" t="s">
        <v>1604</v>
      </c>
      <c r="D521" s="250"/>
      <c r="E521" s="250"/>
      <c r="F521" s="250"/>
      <c r="G521" s="250"/>
      <c r="H521" s="221"/>
      <c r="I521" s="221"/>
      <c r="J521" s="221"/>
      <c r="K521" s="221"/>
      <c r="L521" s="221"/>
      <c r="M521" s="221"/>
      <c r="N521" s="220"/>
      <c r="O521" s="220"/>
      <c r="P521" s="220"/>
      <c r="Q521" s="220"/>
      <c r="R521" s="221"/>
      <c r="S521" s="221"/>
      <c r="T521" s="221"/>
      <c r="U521" s="221"/>
      <c r="V521" s="221"/>
      <c r="W521" s="221"/>
      <c r="X521" s="221"/>
      <c r="Y521" s="221"/>
      <c r="Z521" s="210"/>
      <c r="AA521" s="210"/>
      <c r="AB521" s="210"/>
      <c r="AC521" s="210"/>
      <c r="AD521" s="210"/>
      <c r="AE521" s="210"/>
      <c r="AF521" s="210"/>
      <c r="AG521" s="210" t="s">
        <v>286</v>
      </c>
      <c r="AH521" s="210"/>
      <c r="AI521" s="210"/>
      <c r="AJ521" s="210"/>
      <c r="AK521" s="210"/>
      <c r="AL521" s="210"/>
      <c r="AM521" s="210"/>
      <c r="AN521" s="210"/>
      <c r="AO521" s="210"/>
      <c r="AP521" s="210"/>
      <c r="AQ521" s="210"/>
      <c r="AR521" s="210"/>
      <c r="AS521" s="210"/>
      <c r="AT521" s="210"/>
      <c r="AU521" s="210"/>
      <c r="AV521" s="210"/>
      <c r="AW521" s="210"/>
      <c r="AX521" s="210"/>
      <c r="AY521" s="210"/>
      <c r="AZ521" s="210"/>
      <c r="BA521" s="210"/>
      <c r="BB521" s="210"/>
      <c r="BC521" s="210"/>
      <c r="BD521" s="210"/>
      <c r="BE521" s="210"/>
      <c r="BF521" s="210"/>
      <c r="BG521" s="210"/>
      <c r="BH521" s="210"/>
    </row>
    <row r="522" spans="1:60" outlineLevel="3" x14ac:dyDescent="0.2">
      <c r="A522" s="217"/>
      <c r="B522" s="218"/>
      <c r="C522" s="255" t="s">
        <v>1118</v>
      </c>
      <c r="D522" s="249"/>
      <c r="E522" s="249"/>
      <c r="F522" s="249"/>
      <c r="G522" s="249"/>
      <c r="H522" s="221"/>
      <c r="I522" s="221"/>
      <c r="J522" s="221"/>
      <c r="K522" s="221"/>
      <c r="L522" s="221"/>
      <c r="M522" s="221"/>
      <c r="N522" s="220"/>
      <c r="O522" s="220"/>
      <c r="P522" s="220"/>
      <c r="Q522" s="220"/>
      <c r="R522" s="221"/>
      <c r="S522" s="221"/>
      <c r="T522" s="221"/>
      <c r="U522" s="221"/>
      <c r="V522" s="221"/>
      <c r="W522" s="221"/>
      <c r="X522" s="221"/>
      <c r="Y522" s="221"/>
      <c r="Z522" s="210"/>
      <c r="AA522" s="210"/>
      <c r="AB522" s="210"/>
      <c r="AC522" s="210"/>
      <c r="AD522" s="210"/>
      <c r="AE522" s="210"/>
      <c r="AF522" s="210"/>
      <c r="AG522" s="210" t="s">
        <v>286</v>
      </c>
      <c r="AH522" s="210"/>
      <c r="AI522" s="210"/>
      <c r="AJ522" s="210"/>
      <c r="AK522" s="210"/>
      <c r="AL522" s="210"/>
      <c r="AM522" s="210"/>
      <c r="AN522" s="210"/>
      <c r="AO522" s="210"/>
      <c r="AP522" s="210"/>
      <c r="AQ522" s="210"/>
      <c r="AR522" s="210"/>
      <c r="AS522" s="210"/>
      <c r="AT522" s="210"/>
      <c r="AU522" s="210"/>
      <c r="AV522" s="210"/>
      <c r="AW522" s="210"/>
      <c r="AX522" s="210"/>
      <c r="AY522" s="210"/>
      <c r="AZ522" s="210"/>
      <c r="BA522" s="210"/>
      <c r="BB522" s="210"/>
      <c r="BC522" s="210"/>
      <c r="BD522" s="210"/>
      <c r="BE522" s="210"/>
      <c r="BF522" s="210"/>
      <c r="BG522" s="210"/>
      <c r="BH522" s="210"/>
    </row>
    <row r="523" spans="1:60" outlineLevel="3" x14ac:dyDescent="0.2">
      <c r="A523" s="217"/>
      <c r="B523" s="218"/>
      <c r="C523" s="255" t="s">
        <v>1119</v>
      </c>
      <c r="D523" s="249"/>
      <c r="E523" s="249"/>
      <c r="F523" s="249"/>
      <c r="G523" s="249"/>
      <c r="H523" s="221"/>
      <c r="I523" s="221"/>
      <c r="J523" s="221"/>
      <c r="K523" s="221"/>
      <c r="L523" s="221"/>
      <c r="M523" s="221"/>
      <c r="N523" s="220"/>
      <c r="O523" s="220"/>
      <c r="P523" s="220"/>
      <c r="Q523" s="220"/>
      <c r="R523" s="221"/>
      <c r="S523" s="221"/>
      <c r="T523" s="221"/>
      <c r="U523" s="221"/>
      <c r="V523" s="221"/>
      <c r="W523" s="221"/>
      <c r="X523" s="221"/>
      <c r="Y523" s="221"/>
      <c r="Z523" s="210"/>
      <c r="AA523" s="210"/>
      <c r="AB523" s="210"/>
      <c r="AC523" s="210"/>
      <c r="AD523" s="210"/>
      <c r="AE523" s="210"/>
      <c r="AF523" s="210"/>
      <c r="AG523" s="210" t="s">
        <v>286</v>
      </c>
      <c r="AH523" s="210"/>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5" t="s">
        <v>1120</v>
      </c>
      <c r="D524" s="249"/>
      <c r="E524" s="249"/>
      <c r="F524" s="249"/>
      <c r="G524" s="249"/>
      <c r="H524" s="221"/>
      <c r="I524" s="221"/>
      <c r="J524" s="221"/>
      <c r="K524" s="221"/>
      <c r="L524" s="221"/>
      <c r="M524" s="221"/>
      <c r="N524" s="220"/>
      <c r="O524" s="220"/>
      <c r="P524" s="220"/>
      <c r="Q524" s="220"/>
      <c r="R524" s="221"/>
      <c r="S524" s="221"/>
      <c r="T524" s="221"/>
      <c r="U524" s="221"/>
      <c r="V524" s="221"/>
      <c r="W524" s="221"/>
      <c r="X524" s="221"/>
      <c r="Y524" s="221"/>
      <c r="Z524" s="210"/>
      <c r="AA524" s="210"/>
      <c r="AB524" s="210"/>
      <c r="AC524" s="210"/>
      <c r="AD524" s="210"/>
      <c r="AE524" s="210"/>
      <c r="AF524" s="210"/>
      <c r="AG524" s="210" t="s">
        <v>286</v>
      </c>
      <c r="AH524" s="210"/>
      <c r="AI524" s="210"/>
      <c r="AJ524" s="210"/>
      <c r="AK524" s="210"/>
      <c r="AL524" s="210"/>
      <c r="AM524" s="210"/>
      <c r="AN524" s="210"/>
      <c r="AO524" s="210"/>
      <c r="AP524" s="210"/>
      <c r="AQ524" s="210"/>
      <c r="AR524" s="210"/>
      <c r="AS524" s="210"/>
      <c r="AT524" s="210"/>
      <c r="AU524" s="210"/>
      <c r="AV524" s="210"/>
      <c r="AW524" s="210"/>
      <c r="AX524" s="210"/>
      <c r="AY524" s="210"/>
      <c r="AZ524" s="210"/>
      <c r="BA524" s="248" t="str">
        <f>C524</f>
        <v>- standardního tmelení Q2, to je: základní tmelení Q1+ dodatečné tmelení (tmelení najemno) a případné přebroušení.</v>
      </c>
      <c r="BB524" s="210"/>
      <c r="BC524" s="210"/>
      <c r="BD524" s="210"/>
      <c r="BE524" s="210"/>
      <c r="BF524" s="210"/>
      <c r="BG524" s="210"/>
      <c r="BH524" s="210"/>
    </row>
    <row r="525" spans="1:60" outlineLevel="2" x14ac:dyDescent="0.2">
      <c r="A525" s="217"/>
      <c r="B525" s="218"/>
      <c r="C525" s="256" t="s">
        <v>1127</v>
      </c>
      <c r="D525" s="223"/>
      <c r="E525" s="224">
        <v>2.2250000000000001</v>
      </c>
      <c r="F525" s="221"/>
      <c r="G525" s="221"/>
      <c r="H525" s="221"/>
      <c r="I525" s="221"/>
      <c r="J525" s="221"/>
      <c r="K525" s="221"/>
      <c r="L525" s="221"/>
      <c r="M525" s="221"/>
      <c r="N525" s="220"/>
      <c r="O525" s="220"/>
      <c r="P525" s="220"/>
      <c r="Q525" s="220"/>
      <c r="R525" s="221"/>
      <c r="S525" s="221"/>
      <c r="T525" s="221"/>
      <c r="U525" s="221"/>
      <c r="V525" s="221"/>
      <c r="W525" s="221"/>
      <c r="X525" s="221"/>
      <c r="Y525" s="221"/>
      <c r="Z525" s="210"/>
      <c r="AA525" s="210"/>
      <c r="AB525" s="210"/>
      <c r="AC525" s="210"/>
      <c r="AD525" s="210"/>
      <c r="AE525" s="210"/>
      <c r="AF525" s="210"/>
      <c r="AG525" s="210" t="s">
        <v>288</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x14ac:dyDescent="0.2">
      <c r="A526" s="226" t="s">
        <v>265</v>
      </c>
      <c r="B526" s="227" t="s">
        <v>192</v>
      </c>
      <c r="C526" s="251" t="s">
        <v>193</v>
      </c>
      <c r="D526" s="228"/>
      <c r="E526" s="229"/>
      <c r="F526" s="230"/>
      <c r="G526" s="230">
        <f>SUMIF(AG527:AG543,"&lt;&gt;NOR",G527:G543)</f>
        <v>0</v>
      </c>
      <c r="H526" s="230"/>
      <c r="I526" s="230">
        <f>SUM(I527:I543)</f>
        <v>0</v>
      </c>
      <c r="J526" s="230"/>
      <c r="K526" s="230">
        <f>SUM(K527:K543)</f>
        <v>0</v>
      </c>
      <c r="L526" s="230"/>
      <c r="M526" s="230">
        <f>SUM(M527:M543)</f>
        <v>0</v>
      </c>
      <c r="N526" s="229"/>
      <c r="O526" s="229">
        <f>SUM(O527:O543)</f>
        <v>7.0000000000000007E-2</v>
      </c>
      <c r="P526" s="229"/>
      <c r="Q526" s="229">
        <f>SUM(Q527:Q543)</f>
        <v>3.2</v>
      </c>
      <c r="R526" s="230"/>
      <c r="S526" s="230"/>
      <c r="T526" s="231"/>
      <c r="U526" s="225"/>
      <c r="V526" s="225">
        <f>SUM(V527:V543)</f>
        <v>50.33</v>
      </c>
      <c r="W526" s="225"/>
      <c r="X526" s="225"/>
      <c r="Y526" s="225"/>
      <c r="AG526" t="s">
        <v>266</v>
      </c>
    </row>
    <row r="527" spans="1:60" ht="22.5" outlineLevel="1" x14ac:dyDescent="0.2">
      <c r="A527" s="233">
        <v>100</v>
      </c>
      <c r="B527" s="234" t="s">
        <v>1128</v>
      </c>
      <c r="C527" s="252" t="s">
        <v>1129</v>
      </c>
      <c r="D527" s="235" t="s">
        <v>378</v>
      </c>
      <c r="E527" s="236">
        <v>30</v>
      </c>
      <c r="F527" s="237"/>
      <c r="G527" s="238">
        <f>ROUND(E527*F527,2)</f>
        <v>0</v>
      </c>
      <c r="H527" s="237"/>
      <c r="I527" s="238">
        <f>ROUND(E527*H527,2)</f>
        <v>0</v>
      </c>
      <c r="J527" s="237"/>
      <c r="K527" s="238">
        <f>ROUND(E527*J527,2)</f>
        <v>0</v>
      </c>
      <c r="L527" s="238">
        <v>21</v>
      </c>
      <c r="M527" s="238">
        <f>G527*(1+L527/100)</f>
        <v>0</v>
      </c>
      <c r="N527" s="236">
        <v>9.1E-4</v>
      </c>
      <c r="O527" s="236">
        <f>ROUND(E527*N527,2)</f>
        <v>0.03</v>
      </c>
      <c r="P527" s="236">
        <v>9.7000000000000003E-2</v>
      </c>
      <c r="Q527" s="236">
        <f>ROUND(E527*P527,2)</f>
        <v>2.91</v>
      </c>
      <c r="R527" s="238" t="s">
        <v>291</v>
      </c>
      <c r="S527" s="238" t="s">
        <v>271</v>
      </c>
      <c r="T527" s="239" t="s">
        <v>272</v>
      </c>
      <c r="U527" s="221">
        <v>1.1819999999999999</v>
      </c>
      <c r="V527" s="221">
        <f>ROUND(E527*U527,2)</f>
        <v>35.46</v>
      </c>
      <c r="W527" s="221"/>
      <c r="X527" s="221" t="s">
        <v>273</v>
      </c>
      <c r="Y527" s="221" t="s">
        <v>274</v>
      </c>
      <c r="Z527" s="210"/>
      <c r="AA527" s="210"/>
      <c r="AB527" s="210"/>
      <c r="AC527" s="210"/>
      <c r="AD527" s="210"/>
      <c r="AE527" s="210"/>
      <c r="AF527" s="210"/>
      <c r="AG527" s="210" t="s">
        <v>275</v>
      </c>
      <c r="AH527" s="210"/>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2" x14ac:dyDescent="0.2">
      <c r="A528" s="217"/>
      <c r="B528" s="218"/>
      <c r="C528" s="257" t="s">
        <v>1130</v>
      </c>
      <c r="D528" s="250"/>
      <c r="E528" s="250"/>
      <c r="F528" s="250"/>
      <c r="G528" s="250"/>
      <c r="H528" s="221"/>
      <c r="I528" s="221"/>
      <c r="J528" s="221"/>
      <c r="K528" s="221"/>
      <c r="L528" s="221"/>
      <c r="M528" s="221"/>
      <c r="N528" s="220"/>
      <c r="O528" s="220"/>
      <c r="P528" s="220"/>
      <c r="Q528" s="220"/>
      <c r="R528" s="221"/>
      <c r="S528" s="221"/>
      <c r="T528" s="221"/>
      <c r="U528" s="221"/>
      <c r="V528" s="221"/>
      <c r="W528" s="221"/>
      <c r="X528" s="221"/>
      <c r="Y528" s="221"/>
      <c r="Z528" s="210"/>
      <c r="AA528" s="210"/>
      <c r="AB528" s="210"/>
      <c r="AC528" s="210"/>
      <c r="AD528" s="210"/>
      <c r="AE528" s="210"/>
      <c r="AF528" s="210"/>
      <c r="AG528" s="210" t="s">
        <v>286</v>
      </c>
      <c r="AH528" s="210"/>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2" x14ac:dyDescent="0.2">
      <c r="A529" s="217"/>
      <c r="B529" s="218"/>
      <c r="C529" s="256" t="s">
        <v>1131</v>
      </c>
      <c r="D529" s="223"/>
      <c r="E529" s="224">
        <v>10</v>
      </c>
      <c r="F529" s="221"/>
      <c r="G529" s="221"/>
      <c r="H529" s="221"/>
      <c r="I529" s="221"/>
      <c r="J529" s="221"/>
      <c r="K529" s="221"/>
      <c r="L529" s="221"/>
      <c r="M529" s="221"/>
      <c r="N529" s="220"/>
      <c r="O529" s="220"/>
      <c r="P529" s="220"/>
      <c r="Q529" s="220"/>
      <c r="R529" s="221"/>
      <c r="S529" s="221"/>
      <c r="T529" s="221"/>
      <c r="U529" s="221"/>
      <c r="V529" s="221"/>
      <c r="W529" s="221"/>
      <c r="X529" s="221"/>
      <c r="Y529" s="221"/>
      <c r="Z529" s="210"/>
      <c r="AA529" s="210"/>
      <c r="AB529" s="210"/>
      <c r="AC529" s="210"/>
      <c r="AD529" s="210"/>
      <c r="AE529" s="210"/>
      <c r="AF529" s="210"/>
      <c r="AG529" s="210" t="s">
        <v>288</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outlineLevel="3" x14ac:dyDescent="0.2">
      <c r="A530" s="217"/>
      <c r="B530" s="218"/>
      <c r="C530" s="256" t="s">
        <v>1132</v>
      </c>
      <c r="D530" s="223"/>
      <c r="E530" s="224">
        <v>20</v>
      </c>
      <c r="F530" s="221"/>
      <c r="G530" s="221"/>
      <c r="H530" s="221"/>
      <c r="I530" s="221"/>
      <c r="J530" s="221"/>
      <c r="K530" s="221"/>
      <c r="L530" s="221"/>
      <c r="M530" s="221"/>
      <c r="N530" s="220"/>
      <c r="O530" s="220"/>
      <c r="P530" s="220"/>
      <c r="Q530" s="220"/>
      <c r="R530" s="221"/>
      <c r="S530" s="221"/>
      <c r="T530" s="221"/>
      <c r="U530" s="221"/>
      <c r="V530" s="221"/>
      <c r="W530" s="221"/>
      <c r="X530" s="221"/>
      <c r="Y530" s="221"/>
      <c r="Z530" s="210"/>
      <c r="AA530" s="210"/>
      <c r="AB530" s="210"/>
      <c r="AC530" s="210"/>
      <c r="AD530" s="210"/>
      <c r="AE530" s="210"/>
      <c r="AF530" s="210"/>
      <c r="AG530" s="210" t="s">
        <v>288</v>
      </c>
      <c r="AH530" s="210">
        <v>0</v>
      </c>
      <c r="AI530" s="210"/>
      <c r="AJ530" s="210"/>
      <c r="AK530" s="210"/>
      <c r="AL530" s="210"/>
      <c r="AM530" s="210"/>
      <c r="AN530" s="210"/>
      <c r="AO530" s="210"/>
      <c r="AP530" s="210"/>
      <c r="AQ530" s="210"/>
      <c r="AR530" s="210"/>
      <c r="AS530" s="210"/>
      <c r="AT530" s="210"/>
      <c r="AU530" s="210"/>
      <c r="AV530" s="210"/>
      <c r="AW530" s="210"/>
      <c r="AX530" s="210"/>
      <c r="AY530" s="210"/>
      <c r="AZ530" s="210"/>
      <c r="BA530" s="210"/>
      <c r="BB530" s="210"/>
      <c r="BC530" s="210"/>
      <c r="BD530" s="210"/>
      <c r="BE530" s="210"/>
      <c r="BF530" s="210"/>
      <c r="BG530" s="210"/>
      <c r="BH530" s="210"/>
    </row>
    <row r="531" spans="1:60" outlineLevel="1" x14ac:dyDescent="0.2">
      <c r="A531" s="233">
        <v>101</v>
      </c>
      <c r="B531" s="234" t="s">
        <v>1133</v>
      </c>
      <c r="C531" s="252" t="s">
        <v>1134</v>
      </c>
      <c r="D531" s="235" t="s">
        <v>374</v>
      </c>
      <c r="E531" s="236">
        <v>71.5</v>
      </c>
      <c r="F531" s="237"/>
      <c r="G531" s="238">
        <f>ROUND(E531*F531,2)</f>
        <v>0</v>
      </c>
      <c r="H531" s="237"/>
      <c r="I531" s="238">
        <f>ROUND(E531*H531,2)</f>
        <v>0</v>
      </c>
      <c r="J531" s="237"/>
      <c r="K531" s="238">
        <f>ROUND(E531*J531,2)</f>
        <v>0</v>
      </c>
      <c r="L531" s="238">
        <v>21</v>
      </c>
      <c r="M531" s="238">
        <f>G531*(1+L531/100)</f>
        <v>0</v>
      </c>
      <c r="N531" s="236">
        <v>4.8999999999999998E-4</v>
      </c>
      <c r="O531" s="236">
        <f>ROUND(E531*N531,2)</f>
        <v>0.04</v>
      </c>
      <c r="P531" s="236">
        <v>4.0000000000000001E-3</v>
      </c>
      <c r="Q531" s="236">
        <f>ROUND(E531*P531,2)</f>
        <v>0.28999999999999998</v>
      </c>
      <c r="R531" s="238" t="s">
        <v>291</v>
      </c>
      <c r="S531" s="238" t="s">
        <v>271</v>
      </c>
      <c r="T531" s="239" t="s">
        <v>272</v>
      </c>
      <c r="U531" s="221">
        <v>0.20799999999999999</v>
      </c>
      <c r="V531" s="221">
        <f>ROUND(E531*U531,2)</f>
        <v>14.87</v>
      </c>
      <c r="W531" s="221"/>
      <c r="X531" s="221" t="s">
        <v>273</v>
      </c>
      <c r="Y531" s="221" t="s">
        <v>274</v>
      </c>
      <c r="Z531" s="210"/>
      <c r="AA531" s="210"/>
      <c r="AB531" s="210"/>
      <c r="AC531" s="210"/>
      <c r="AD531" s="210"/>
      <c r="AE531" s="210"/>
      <c r="AF531" s="210"/>
      <c r="AG531" s="210" t="s">
        <v>275</v>
      </c>
      <c r="AH531" s="210"/>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outlineLevel="2" x14ac:dyDescent="0.2">
      <c r="A532" s="217"/>
      <c r="B532" s="218"/>
      <c r="C532" s="257" t="s">
        <v>1130</v>
      </c>
      <c r="D532" s="250"/>
      <c r="E532" s="250"/>
      <c r="F532" s="250"/>
      <c r="G532" s="250"/>
      <c r="H532" s="221"/>
      <c r="I532" s="221"/>
      <c r="J532" s="221"/>
      <c r="K532" s="221"/>
      <c r="L532" s="221"/>
      <c r="M532" s="221"/>
      <c r="N532" s="220"/>
      <c r="O532" s="220"/>
      <c r="P532" s="220"/>
      <c r="Q532" s="220"/>
      <c r="R532" s="221"/>
      <c r="S532" s="221"/>
      <c r="T532" s="221"/>
      <c r="U532" s="221"/>
      <c r="V532" s="221"/>
      <c r="W532" s="221"/>
      <c r="X532" s="221"/>
      <c r="Y532" s="221"/>
      <c r="Z532" s="210"/>
      <c r="AA532" s="210"/>
      <c r="AB532" s="210"/>
      <c r="AC532" s="210"/>
      <c r="AD532" s="210"/>
      <c r="AE532" s="210"/>
      <c r="AF532" s="210"/>
      <c r="AG532" s="210" t="s">
        <v>286</v>
      </c>
      <c r="AH532" s="210"/>
      <c r="AI532" s="210"/>
      <c r="AJ532" s="210"/>
      <c r="AK532" s="210"/>
      <c r="AL532" s="210"/>
      <c r="AM532" s="210"/>
      <c r="AN532" s="210"/>
      <c r="AO532" s="210"/>
      <c r="AP532" s="210"/>
      <c r="AQ532" s="210"/>
      <c r="AR532" s="210"/>
      <c r="AS532" s="210"/>
      <c r="AT532" s="210"/>
      <c r="AU532" s="210"/>
      <c r="AV532" s="210"/>
      <c r="AW532" s="210"/>
      <c r="AX532" s="210"/>
      <c r="AY532" s="210"/>
      <c r="AZ532" s="210"/>
      <c r="BA532" s="210"/>
      <c r="BB532" s="210"/>
      <c r="BC532" s="210"/>
      <c r="BD532" s="210"/>
      <c r="BE532" s="210"/>
      <c r="BF532" s="210"/>
      <c r="BG532" s="210"/>
      <c r="BH532" s="210"/>
    </row>
    <row r="533" spans="1:60" outlineLevel="2" x14ac:dyDescent="0.2">
      <c r="A533" s="217"/>
      <c r="B533" s="218"/>
      <c r="C533" s="256" t="s">
        <v>1135</v>
      </c>
      <c r="D533" s="223"/>
      <c r="E533" s="224"/>
      <c r="F533" s="221"/>
      <c r="G533" s="221"/>
      <c r="H533" s="221"/>
      <c r="I533" s="221"/>
      <c r="J533" s="221"/>
      <c r="K533" s="221"/>
      <c r="L533" s="221"/>
      <c r="M533" s="221"/>
      <c r="N533" s="220"/>
      <c r="O533" s="220"/>
      <c r="P533" s="220"/>
      <c r="Q533" s="220"/>
      <c r="R533" s="221"/>
      <c r="S533" s="221"/>
      <c r="T533" s="221"/>
      <c r="U533" s="221"/>
      <c r="V533" s="221"/>
      <c r="W533" s="221"/>
      <c r="X533" s="221"/>
      <c r="Y533" s="221"/>
      <c r="Z533" s="210"/>
      <c r="AA533" s="210"/>
      <c r="AB533" s="210"/>
      <c r="AC533" s="210"/>
      <c r="AD533" s="210"/>
      <c r="AE533" s="210"/>
      <c r="AF533" s="210"/>
      <c r="AG533" s="210" t="s">
        <v>288</v>
      </c>
      <c r="AH533" s="210">
        <v>0</v>
      </c>
      <c r="AI533" s="210"/>
      <c r="AJ533" s="210"/>
      <c r="AK533" s="210"/>
      <c r="AL533" s="210"/>
      <c r="AM533" s="210"/>
      <c r="AN533" s="210"/>
      <c r="AO533" s="210"/>
      <c r="AP533" s="210"/>
      <c r="AQ533" s="210"/>
      <c r="AR533" s="210"/>
      <c r="AS533" s="210"/>
      <c r="AT533" s="210"/>
      <c r="AU533" s="210"/>
      <c r="AV533" s="210"/>
      <c r="AW533" s="210"/>
      <c r="AX533" s="210"/>
      <c r="AY533" s="210"/>
      <c r="AZ533" s="210"/>
      <c r="BA533" s="210"/>
      <c r="BB533" s="210"/>
      <c r="BC533" s="210"/>
      <c r="BD533" s="210"/>
      <c r="BE533" s="210"/>
      <c r="BF533" s="210"/>
      <c r="BG533" s="210"/>
      <c r="BH533" s="210"/>
    </row>
    <row r="534" spans="1:60" outlineLevel="3" x14ac:dyDescent="0.2">
      <c r="A534" s="217"/>
      <c r="B534" s="218"/>
      <c r="C534" s="256" t="s">
        <v>829</v>
      </c>
      <c r="D534" s="223"/>
      <c r="E534" s="224">
        <v>2.9</v>
      </c>
      <c r="F534" s="221"/>
      <c r="G534" s="221"/>
      <c r="H534" s="221"/>
      <c r="I534" s="221"/>
      <c r="J534" s="221"/>
      <c r="K534" s="221"/>
      <c r="L534" s="221"/>
      <c r="M534" s="221"/>
      <c r="N534" s="220"/>
      <c r="O534" s="220"/>
      <c r="P534" s="220"/>
      <c r="Q534" s="220"/>
      <c r="R534" s="221"/>
      <c r="S534" s="221"/>
      <c r="T534" s="221"/>
      <c r="U534" s="221"/>
      <c r="V534" s="221"/>
      <c r="W534" s="221"/>
      <c r="X534" s="221"/>
      <c r="Y534" s="221"/>
      <c r="Z534" s="210"/>
      <c r="AA534" s="210"/>
      <c r="AB534" s="210"/>
      <c r="AC534" s="210"/>
      <c r="AD534" s="210"/>
      <c r="AE534" s="210"/>
      <c r="AF534" s="210"/>
      <c r="AG534" s="210" t="s">
        <v>288</v>
      </c>
      <c r="AH534" s="210">
        <v>0</v>
      </c>
      <c r="AI534" s="210"/>
      <c r="AJ534" s="210"/>
      <c r="AK534" s="210"/>
      <c r="AL534" s="210"/>
      <c r="AM534" s="210"/>
      <c r="AN534" s="210"/>
      <c r="AO534" s="210"/>
      <c r="AP534" s="210"/>
      <c r="AQ534" s="210"/>
      <c r="AR534" s="210"/>
      <c r="AS534" s="210"/>
      <c r="AT534" s="210"/>
      <c r="AU534" s="210"/>
      <c r="AV534" s="210"/>
      <c r="AW534" s="210"/>
      <c r="AX534" s="210"/>
      <c r="AY534" s="210"/>
      <c r="AZ534" s="210"/>
      <c r="BA534" s="210"/>
      <c r="BB534" s="210"/>
      <c r="BC534" s="210"/>
      <c r="BD534" s="210"/>
      <c r="BE534" s="210"/>
      <c r="BF534" s="210"/>
      <c r="BG534" s="210"/>
      <c r="BH534" s="210"/>
    </row>
    <row r="535" spans="1:60" outlineLevel="3" x14ac:dyDescent="0.2">
      <c r="A535" s="217"/>
      <c r="B535" s="218"/>
      <c r="C535" s="256" t="s">
        <v>830</v>
      </c>
      <c r="D535" s="223"/>
      <c r="E535" s="224">
        <v>2.9</v>
      </c>
      <c r="F535" s="221"/>
      <c r="G535" s="221"/>
      <c r="H535" s="221"/>
      <c r="I535" s="221"/>
      <c r="J535" s="221"/>
      <c r="K535" s="221"/>
      <c r="L535" s="221"/>
      <c r="M535" s="221"/>
      <c r="N535" s="220"/>
      <c r="O535" s="220"/>
      <c r="P535" s="220"/>
      <c r="Q535" s="220"/>
      <c r="R535" s="221"/>
      <c r="S535" s="221"/>
      <c r="T535" s="221"/>
      <c r="U535" s="221"/>
      <c r="V535" s="221"/>
      <c r="W535" s="221"/>
      <c r="X535" s="221"/>
      <c r="Y535" s="221"/>
      <c r="Z535" s="210"/>
      <c r="AA535" s="210"/>
      <c r="AB535" s="210"/>
      <c r="AC535" s="210"/>
      <c r="AD535" s="210"/>
      <c r="AE535" s="210"/>
      <c r="AF535" s="210"/>
      <c r="AG535" s="210" t="s">
        <v>288</v>
      </c>
      <c r="AH535" s="210">
        <v>0</v>
      </c>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row>
    <row r="536" spans="1:60" outlineLevel="3" x14ac:dyDescent="0.2">
      <c r="A536" s="217"/>
      <c r="B536" s="218"/>
      <c r="C536" s="256" t="s">
        <v>831</v>
      </c>
      <c r="D536" s="223"/>
      <c r="E536" s="224">
        <v>2.9</v>
      </c>
      <c r="F536" s="221"/>
      <c r="G536" s="221"/>
      <c r="H536" s="221"/>
      <c r="I536" s="221"/>
      <c r="J536" s="221"/>
      <c r="K536" s="221"/>
      <c r="L536" s="221"/>
      <c r="M536" s="221"/>
      <c r="N536" s="220"/>
      <c r="O536" s="220"/>
      <c r="P536" s="220"/>
      <c r="Q536" s="220"/>
      <c r="R536" s="221"/>
      <c r="S536" s="221"/>
      <c r="T536" s="221"/>
      <c r="U536" s="221"/>
      <c r="V536" s="221"/>
      <c r="W536" s="221"/>
      <c r="X536" s="221"/>
      <c r="Y536" s="221"/>
      <c r="Z536" s="210"/>
      <c r="AA536" s="210"/>
      <c r="AB536" s="210"/>
      <c r="AC536" s="210"/>
      <c r="AD536" s="210"/>
      <c r="AE536" s="210"/>
      <c r="AF536" s="210"/>
      <c r="AG536" s="210" t="s">
        <v>288</v>
      </c>
      <c r="AH536" s="210">
        <v>0</v>
      </c>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outlineLevel="3" x14ac:dyDescent="0.2">
      <c r="A537" s="217"/>
      <c r="B537" s="218"/>
      <c r="C537" s="256" t="s">
        <v>832</v>
      </c>
      <c r="D537" s="223"/>
      <c r="E537" s="224">
        <v>2.9</v>
      </c>
      <c r="F537" s="221"/>
      <c r="G537" s="221"/>
      <c r="H537" s="221"/>
      <c r="I537" s="221"/>
      <c r="J537" s="221"/>
      <c r="K537" s="221"/>
      <c r="L537" s="221"/>
      <c r="M537" s="221"/>
      <c r="N537" s="220"/>
      <c r="O537" s="220"/>
      <c r="P537" s="220"/>
      <c r="Q537" s="220"/>
      <c r="R537" s="221"/>
      <c r="S537" s="221"/>
      <c r="T537" s="221"/>
      <c r="U537" s="221"/>
      <c r="V537" s="221"/>
      <c r="W537" s="221"/>
      <c r="X537" s="221"/>
      <c r="Y537" s="221"/>
      <c r="Z537" s="210"/>
      <c r="AA537" s="210"/>
      <c r="AB537" s="210"/>
      <c r="AC537" s="210"/>
      <c r="AD537" s="210"/>
      <c r="AE537" s="210"/>
      <c r="AF537" s="210"/>
      <c r="AG537" s="210" t="s">
        <v>288</v>
      </c>
      <c r="AH537" s="210">
        <v>0</v>
      </c>
      <c r="AI537" s="210"/>
      <c r="AJ537" s="210"/>
      <c r="AK537" s="210"/>
      <c r="AL537" s="210"/>
      <c r="AM537" s="210"/>
      <c r="AN537" s="210"/>
      <c r="AO537" s="210"/>
      <c r="AP537" s="210"/>
      <c r="AQ537" s="210"/>
      <c r="AR537" s="210"/>
      <c r="AS537" s="210"/>
      <c r="AT537" s="210"/>
      <c r="AU537" s="210"/>
      <c r="AV537" s="210"/>
      <c r="AW537" s="210"/>
      <c r="AX537" s="210"/>
      <c r="AY537" s="210"/>
      <c r="AZ537" s="210"/>
      <c r="BA537" s="210"/>
      <c r="BB537" s="210"/>
      <c r="BC537" s="210"/>
      <c r="BD537" s="210"/>
      <c r="BE537" s="210"/>
      <c r="BF537" s="210"/>
      <c r="BG537" s="210"/>
      <c r="BH537" s="210"/>
    </row>
    <row r="538" spans="1:60" outlineLevel="3" x14ac:dyDescent="0.2">
      <c r="A538" s="217"/>
      <c r="B538" s="218"/>
      <c r="C538" s="256" t="s">
        <v>833</v>
      </c>
      <c r="D538" s="223"/>
      <c r="E538" s="224">
        <v>10.3</v>
      </c>
      <c r="F538" s="221"/>
      <c r="G538" s="221"/>
      <c r="H538" s="221"/>
      <c r="I538" s="221"/>
      <c r="J538" s="221"/>
      <c r="K538" s="221"/>
      <c r="L538" s="221"/>
      <c r="M538" s="221"/>
      <c r="N538" s="220"/>
      <c r="O538" s="220"/>
      <c r="P538" s="220"/>
      <c r="Q538" s="220"/>
      <c r="R538" s="221"/>
      <c r="S538" s="221"/>
      <c r="T538" s="221"/>
      <c r="U538" s="221"/>
      <c r="V538" s="221"/>
      <c r="W538" s="221"/>
      <c r="X538" s="221"/>
      <c r="Y538" s="221"/>
      <c r="Z538" s="210"/>
      <c r="AA538" s="210"/>
      <c r="AB538" s="210"/>
      <c r="AC538" s="210"/>
      <c r="AD538" s="210"/>
      <c r="AE538" s="210"/>
      <c r="AF538" s="210"/>
      <c r="AG538" s="210" t="s">
        <v>288</v>
      </c>
      <c r="AH538" s="210">
        <v>0</v>
      </c>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outlineLevel="3" x14ac:dyDescent="0.2">
      <c r="A539" s="217"/>
      <c r="B539" s="218"/>
      <c r="C539" s="256" t="s">
        <v>834</v>
      </c>
      <c r="D539" s="223"/>
      <c r="E539" s="224">
        <v>10.3</v>
      </c>
      <c r="F539" s="221"/>
      <c r="G539" s="221"/>
      <c r="H539" s="221"/>
      <c r="I539" s="221"/>
      <c r="J539" s="221"/>
      <c r="K539" s="221"/>
      <c r="L539" s="221"/>
      <c r="M539" s="221"/>
      <c r="N539" s="220"/>
      <c r="O539" s="220"/>
      <c r="P539" s="220"/>
      <c r="Q539" s="220"/>
      <c r="R539" s="221"/>
      <c r="S539" s="221"/>
      <c r="T539" s="221"/>
      <c r="U539" s="221"/>
      <c r="V539" s="221"/>
      <c r="W539" s="221"/>
      <c r="X539" s="221"/>
      <c r="Y539" s="221"/>
      <c r="Z539" s="210"/>
      <c r="AA539" s="210"/>
      <c r="AB539" s="210"/>
      <c r="AC539" s="210"/>
      <c r="AD539" s="210"/>
      <c r="AE539" s="210"/>
      <c r="AF539" s="210"/>
      <c r="AG539" s="210" t="s">
        <v>288</v>
      </c>
      <c r="AH539" s="210">
        <v>0</v>
      </c>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outlineLevel="3" x14ac:dyDescent="0.2">
      <c r="A540" s="217"/>
      <c r="B540" s="218"/>
      <c r="C540" s="256" t="s">
        <v>835</v>
      </c>
      <c r="D540" s="223"/>
      <c r="E540" s="224">
        <v>14.5</v>
      </c>
      <c r="F540" s="221"/>
      <c r="G540" s="221"/>
      <c r="H540" s="221"/>
      <c r="I540" s="221"/>
      <c r="J540" s="221"/>
      <c r="K540" s="221"/>
      <c r="L540" s="221"/>
      <c r="M540" s="221"/>
      <c r="N540" s="220"/>
      <c r="O540" s="220"/>
      <c r="P540" s="220"/>
      <c r="Q540" s="220"/>
      <c r="R540" s="221"/>
      <c r="S540" s="221"/>
      <c r="T540" s="221"/>
      <c r="U540" s="221"/>
      <c r="V540" s="221"/>
      <c r="W540" s="221"/>
      <c r="X540" s="221"/>
      <c r="Y540" s="221"/>
      <c r="Z540" s="210"/>
      <c r="AA540" s="210"/>
      <c r="AB540" s="210"/>
      <c r="AC540" s="210"/>
      <c r="AD540" s="210"/>
      <c r="AE540" s="210"/>
      <c r="AF540" s="210"/>
      <c r="AG540" s="210" t="s">
        <v>288</v>
      </c>
      <c r="AH540" s="210">
        <v>0</v>
      </c>
      <c r="AI540" s="210"/>
      <c r="AJ540" s="210"/>
      <c r="AK540" s="210"/>
      <c r="AL540" s="210"/>
      <c r="AM540" s="210"/>
      <c r="AN540" s="210"/>
      <c r="AO540" s="210"/>
      <c r="AP540" s="210"/>
      <c r="AQ540" s="210"/>
      <c r="AR540" s="210"/>
      <c r="AS540" s="210"/>
      <c r="AT540" s="210"/>
      <c r="AU540" s="210"/>
      <c r="AV540" s="210"/>
      <c r="AW540" s="210"/>
      <c r="AX540" s="210"/>
      <c r="AY540" s="210"/>
      <c r="AZ540" s="210"/>
      <c r="BA540" s="210"/>
      <c r="BB540" s="210"/>
      <c r="BC540" s="210"/>
      <c r="BD540" s="210"/>
      <c r="BE540" s="210"/>
      <c r="BF540" s="210"/>
      <c r="BG540" s="210"/>
      <c r="BH540" s="210"/>
    </row>
    <row r="541" spans="1:60" outlineLevel="3" x14ac:dyDescent="0.2">
      <c r="A541" s="217"/>
      <c r="B541" s="218"/>
      <c r="C541" s="256" t="s">
        <v>836</v>
      </c>
      <c r="D541" s="223"/>
      <c r="E541" s="224">
        <v>11.4</v>
      </c>
      <c r="F541" s="221"/>
      <c r="G541" s="221"/>
      <c r="H541" s="221"/>
      <c r="I541" s="221"/>
      <c r="J541" s="221"/>
      <c r="K541" s="221"/>
      <c r="L541" s="221"/>
      <c r="M541" s="221"/>
      <c r="N541" s="220"/>
      <c r="O541" s="220"/>
      <c r="P541" s="220"/>
      <c r="Q541" s="220"/>
      <c r="R541" s="221"/>
      <c r="S541" s="221"/>
      <c r="T541" s="221"/>
      <c r="U541" s="221"/>
      <c r="V541" s="221"/>
      <c r="W541" s="221"/>
      <c r="X541" s="221"/>
      <c r="Y541" s="221"/>
      <c r="Z541" s="210"/>
      <c r="AA541" s="210"/>
      <c r="AB541" s="210"/>
      <c r="AC541" s="210"/>
      <c r="AD541" s="210"/>
      <c r="AE541" s="210"/>
      <c r="AF541" s="210"/>
      <c r="AG541" s="210" t="s">
        <v>288</v>
      </c>
      <c r="AH541" s="210">
        <v>0</v>
      </c>
      <c r="AI541" s="210"/>
      <c r="AJ541" s="210"/>
      <c r="AK541" s="210"/>
      <c r="AL541" s="210"/>
      <c r="AM541" s="210"/>
      <c r="AN541" s="210"/>
      <c r="AO541" s="210"/>
      <c r="AP541" s="210"/>
      <c r="AQ541" s="210"/>
      <c r="AR541" s="210"/>
      <c r="AS541" s="210"/>
      <c r="AT541" s="210"/>
      <c r="AU541" s="210"/>
      <c r="AV541" s="210"/>
      <c r="AW541" s="210"/>
      <c r="AX541" s="210"/>
      <c r="AY541" s="210"/>
      <c r="AZ541" s="210"/>
      <c r="BA541" s="210"/>
      <c r="BB541" s="210"/>
      <c r="BC541" s="210"/>
      <c r="BD541" s="210"/>
      <c r="BE541" s="210"/>
      <c r="BF541" s="210"/>
      <c r="BG541" s="210"/>
      <c r="BH541" s="210"/>
    </row>
    <row r="542" spans="1:60" outlineLevel="3" x14ac:dyDescent="0.2">
      <c r="A542" s="217"/>
      <c r="B542" s="218"/>
      <c r="C542" s="256" t="s">
        <v>837</v>
      </c>
      <c r="D542" s="223"/>
      <c r="E542" s="224">
        <v>6.7</v>
      </c>
      <c r="F542" s="221"/>
      <c r="G542" s="221"/>
      <c r="H542" s="221"/>
      <c r="I542" s="221"/>
      <c r="J542" s="221"/>
      <c r="K542" s="221"/>
      <c r="L542" s="221"/>
      <c r="M542" s="221"/>
      <c r="N542" s="220"/>
      <c r="O542" s="220"/>
      <c r="P542" s="220"/>
      <c r="Q542" s="220"/>
      <c r="R542" s="221"/>
      <c r="S542" s="221"/>
      <c r="T542" s="221"/>
      <c r="U542" s="221"/>
      <c r="V542" s="221"/>
      <c r="W542" s="221"/>
      <c r="X542" s="221"/>
      <c r="Y542" s="221"/>
      <c r="Z542" s="210"/>
      <c r="AA542" s="210"/>
      <c r="AB542" s="210"/>
      <c r="AC542" s="210"/>
      <c r="AD542" s="210"/>
      <c r="AE542" s="210"/>
      <c r="AF542" s="210"/>
      <c r="AG542" s="210" t="s">
        <v>288</v>
      </c>
      <c r="AH542" s="210">
        <v>0</v>
      </c>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row>
    <row r="543" spans="1:60" outlineLevel="3" x14ac:dyDescent="0.2">
      <c r="A543" s="217"/>
      <c r="B543" s="218"/>
      <c r="C543" s="256" t="s">
        <v>838</v>
      </c>
      <c r="D543" s="223"/>
      <c r="E543" s="224">
        <v>6.7</v>
      </c>
      <c r="F543" s="221"/>
      <c r="G543" s="221"/>
      <c r="H543" s="221"/>
      <c r="I543" s="221"/>
      <c r="J543" s="221"/>
      <c r="K543" s="221"/>
      <c r="L543" s="221"/>
      <c r="M543" s="221"/>
      <c r="N543" s="220"/>
      <c r="O543" s="220"/>
      <c r="P543" s="220"/>
      <c r="Q543" s="220"/>
      <c r="R543" s="221"/>
      <c r="S543" s="221"/>
      <c r="T543" s="221"/>
      <c r="U543" s="221"/>
      <c r="V543" s="221"/>
      <c r="W543" s="221"/>
      <c r="X543" s="221"/>
      <c r="Y543" s="221"/>
      <c r="Z543" s="210"/>
      <c r="AA543" s="210"/>
      <c r="AB543" s="210"/>
      <c r="AC543" s="210"/>
      <c r="AD543" s="210"/>
      <c r="AE543" s="210"/>
      <c r="AF543" s="210"/>
      <c r="AG543" s="210" t="s">
        <v>288</v>
      </c>
      <c r="AH543" s="210">
        <v>0</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x14ac:dyDescent="0.2">
      <c r="A544" s="226" t="s">
        <v>265</v>
      </c>
      <c r="B544" s="227" t="s">
        <v>194</v>
      </c>
      <c r="C544" s="251" t="s">
        <v>195</v>
      </c>
      <c r="D544" s="228"/>
      <c r="E544" s="229"/>
      <c r="F544" s="230"/>
      <c r="G544" s="230">
        <f>SUMIF(AG545:AG546,"&lt;&gt;NOR",G545:G546)</f>
        <v>0</v>
      </c>
      <c r="H544" s="230"/>
      <c r="I544" s="230">
        <f>SUM(I545:I546)</f>
        <v>0</v>
      </c>
      <c r="J544" s="230"/>
      <c r="K544" s="230">
        <f>SUM(K545:K546)</f>
        <v>0</v>
      </c>
      <c r="L544" s="230"/>
      <c r="M544" s="230">
        <f>SUM(M545:M546)</f>
        <v>0</v>
      </c>
      <c r="N544" s="229"/>
      <c r="O544" s="229">
        <f>SUM(O545:O546)</f>
        <v>0</v>
      </c>
      <c r="P544" s="229"/>
      <c r="Q544" s="229">
        <f>SUM(Q545:Q546)</f>
        <v>0</v>
      </c>
      <c r="R544" s="230"/>
      <c r="S544" s="230"/>
      <c r="T544" s="231"/>
      <c r="U544" s="225"/>
      <c r="V544" s="225">
        <f>SUM(V545:V546)</f>
        <v>426.98</v>
      </c>
      <c r="W544" s="225"/>
      <c r="X544" s="225"/>
      <c r="Y544" s="225"/>
      <c r="AG544" t="s">
        <v>266</v>
      </c>
    </row>
    <row r="545" spans="1:60" ht="22.5" outlineLevel="1" x14ac:dyDescent="0.2">
      <c r="A545" s="233">
        <v>102</v>
      </c>
      <c r="B545" s="234" t="s">
        <v>1136</v>
      </c>
      <c r="C545" s="252" t="s">
        <v>1137</v>
      </c>
      <c r="D545" s="235" t="s">
        <v>559</v>
      </c>
      <c r="E545" s="236">
        <v>225.67778999999999</v>
      </c>
      <c r="F545" s="237"/>
      <c r="G545" s="238">
        <f>ROUND(E545*F545,2)</f>
        <v>0</v>
      </c>
      <c r="H545" s="237"/>
      <c r="I545" s="238">
        <f>ROUND(E545*H545,2)</f>
        <v>0</v>
      </c>
      <c r="J545" s="237"/>
      <c r="K545" s="238">
        <f>ROUND(E545*J545,2)</f>
        <v>0</v>
      </c>
      <c r="L545" s="238">
        <v>21</v>
      </c>
      <c r="M545" s="238">
        <f>G545*(1+L545/100)</f>
        <v>0</v>
      </c>
      <c r="N545" s="236">
        <v>0</v>
      </c>
      <c r="O545" s="236">
        <f>ROUND(E545*N545,2)</f>
        <v>0</v>
      </c>
      <c r="P545" s="236">
        <v>0</v>
      </c>
      <c r="Q545" s="236">
        <f>ROUND(E545*P545,2)</f>
        <v>0</v>
      </c>
      <c r="R545" s="238" t="s">
        <v>728</v>
      </c>
      <c r="S545" s="238" t="s">
        <v>271</v>
      </c>
      <c r="T545" s="239" t="s">
        <v>272</v>
      </c>
      <c r="U545" s="221">
        <v>1.8919999999999999</v>
      </c>
      <c r="V545" s="221">
        <f>ROUND(E545*U545,2)</f>
        <v>426.98</v>
      </c>
      <c r="W545" s="221"/>
      <c r="X545" s="221" t="s">
        <v>1138</v>
      </c>
      <c r="Y545" s="221" t="s">
        <v>274</v>
      </c>
      <c r="Z545" s="210"/>
      <c r="AA545" s="210"/>
      <c r="AB545" s="210"/>
      <c r="AC545" s="210"/>
      <c r="AD545" s="210"/>
      <c r="AE545" s="210"/>
      <c r="AF545" s="210"/>
      <c r="AG545" s="210" t="s">
        <v>1139</v>
      </c>
      <c r="AH545" s="210"/>
      <c r="AI545" s="210"/>
      <c r="AJ545" s="210"/>
      <c r="AK545" s="210"/>
      <c r="AL545" s="210"/>
      <c r="AM545" s="210"/>
      <c r="AN545" s="210"/>
      <c r="AO545" s="210"/>
      <c r="AP545" s="210"/>
      <c r="AQ545" s="210"/>
      <c r="AR545" s="210"/>
      <c r="AS545" s="210"/>
      <c r="AT545" s="210"/>
      <c r="AU545" s="210"/>
      <c r="AV545" s="210"/>
      <c r="AW545" s="210"/>
      <c r="AX545" s="210"/>
      <c r="AY545" s="210"/>
      <c r="AZ545" s="210"/>
      <c r="BA545" s="210"/>
      <c r="BB545" s="210"/>
      <c r="BC545" s="210"/>
      <c r="BD545" s="210"/>
      <c r="BE545" s="210"/>
      <c r="BF545" s="210"/>
      <c r="BG545" s="210"/>
      <c r="BH545" s="210"/>
    </row>
    <row r="546" spans="1:60" outlineLevel="2" x14ac:dyDescent="0.2">
      <c r="A546" s="217"/>
      <c r="B546" s="218"/>
      <c r="C546" s="253" t="s">
        <v>1140</v>
      </c>
      <c r="D546" s="240"/>
      <c r="E546" s="240"/>
      <c r="F546" s="240"/>
      <c r="G546" s="240"/>
      <c r="H546" s="221"/>
      <c r="I546" s="221"/>
      <c r="J546" s="221"/>
      <c r="K546" s="221"/>
      <c r="L546" s="221"/>
      <c r="M546" s="221"/>
      <c r="N546" s="220"/>
      <c r="O546" s="220"/>
      <c r="P546" s="220"/>
      <c r="Q546" s="220"/>
      <c r="R546" s="221"/>
      <c r="S546" s="221"/>
      <c r="T546" s="221"/>
      <c r="U546" s="221"/>
      <c r="V546" s="221"/>
      <c r="W546" s="221"/>
      <c r="X546" s="221"/>
      <c r="Y546" s="221"/>
      <c r="Z546" s="210"/>
      <c r="AA546" s="210"/>
      <c r="AB546" s="210"/>
      <c r="AC546" s="210"/>
      <c r="AD546" s="210"/>
      <c r="AE546" s="210"/>
      <c r="AF546" s="210"/>
      <c r="AG546" s="210" t="s">
        <v>277</v>
      </c>
      <c r="AH546" s="210"/>
      <c r="AI546" s="210"/>
      <c r="AJ546" s="210"/>
      <c r="AK546" s="210"/>
      <c r="AL546" s="210"/>
      <c r="AM546" s="210"/>
      <c r="AN546" s="210"/>
      <c r="AO546" s="210"/>
      <c r="AP546" s="210"/>
      <c r="AQ546" s="210"/>
      <c r="AR546" s="210"/>
      <c r="AS546" s="210"/>
      <c r="AT546" s="210"/>
      <c r="AU546" s="210"/>
      <c r="AV546" s="210"/>
      <c r="AW546" s="210"/>
      <c r="AX546" s="210"/>
      <c r="AY546" s="210"/>
      <c r="AZ546" s="210"/>
      <c r="BA546" s="210"/>
      <c r="BB546" s="210"/>
      <c r="BC546" s="210"/>
      <c r="BD546" s="210"/>
      <c r="BE546" s="210"/>
      <c r="BF546" s="210"/>
      <c r="BG546" s="210"/>
      <c r="BH546" s="210"/>
    </row>
    <row r="547" spans="1:60" x14ac:dyDescent="0.2">
      <c r="A547" s="226" t="s">
        <v>265</v>
      </c>
      <c r="B547" s="227" t="s">
        <v>202</v>
      </c>
      <c r="C547" s="251" t="s">
        <v>203</v>
      </c>
      <c r="D547" s="228"/>
      <c r="E547" s="229"/>
      <c r="F547" s="230"/>
      <c r="G547" s="230">
        <f>SUMIF(AG548:AG579,"&lt;&gt;NOR",G548:G579)</f>
        <v>0</v>
      </c>
      <c r="H547" s="230"/>
      <c r="I547" s="230">
        <f>SUM(I548:I579)</f>
        <v>0</v>
      </c>
      <c r="J547" s="230"/>
      <c r="K547" s="230">
        <f>SUM(K548:K579)</f>
        <v>0</v>
      </c>
      <c r="L547" s="230"/>
      <c r="M547" s="230">
        <f>SUM(M548:M579)</f>
        <v>0</v>
      </c>
      <c r="N547" s="229"/>
      <c r="O547" s="229">
        <f>SUM(O548:O579)</f>
        <v>1.9300000000000002</v>
      </c>
      <c r="P547" s="229"/>
      <c r="Q547" s="229">
        <f>SUM(Q548:Q579)</f>
        <v>0</v>
      </c>
      <c r="R547" s="230"/>
      <c r="S547" s="230"/>
      <c r="T547" s="231"/>
      <c r="U547" s="225"/>
      <c r="V547" s="225">
        <f>SUM(V548:V579)</f>
        <v>95.13000000000001</v>
      </c>
      <c r="W547" s="225"/>
      <c r="X547" s="225"/>
      <c r="Y547" s="225"/>
      <c r="AG547" t="s">
        <v>266</v>
      </c>
    </row>
    <row r="548" spans="1:60" ht="22.5" outlineLevel="1" x14ac:dyDescent="0.2">
      <c r="A548" s="233">
        <v>103</v>
      </c>
      <c r="B548" s="234" t="s">
        <v>1141</v>
      </c>
      <c r="C548" s="252" t="s">
        <v>1142</v>
      </c>
      <c r="D548" s="235" t="s">
        <v>269</v>
      </c>
      <c r="E548" s="236">
        <v>258.303</v>
      </c>
      <c r="F548" s="237"/>
      <c r="G548" s="238">
        <f>ROUND(E548*F548,2)</f>
        <v>0</v>
      </c>
      <c r="H548" s="237"/>
      <c r="I548" s="238">
        <f>ROUND(E548*H548,2)</f>
        <v>0</v>
      </c>
      <c r="J548" s="237"/>
      <c r="K548" s="238">
        <f>ROUND(E548*J548,2)</f>
        <v>0</v>
      </c>
      <c r="L548" s="238">
        <v>21</v>
      </c>
      <c r="M548" s="238">
        <f>G548*(1+L548/100)</f>
        <v>0</v>
      </c>
      <c r="N548" s="236">
        <v>3.3E-4</v>
      </c>
      <c r="O548" s="236">
        <f>ROUND(E548*N548,2)</f>
        <v>0.09</v>
      </c>
      <c r="P548" s="236">
        <v>0</v>
      </c>
      <c r="Q548" s="236">
        <f>ROUND(E548*P548,2)</f>
        <v>0</v>
      </c>
      <c r="R548" s="238" t="s">
        <v>474</v>
      </c>
      <c r="S548" s="238" t="s">
        <v>271</v>
      </c>
      <c r="T548" s="239" t="s">
        <v>272</v>
      </c>
      <c r="U548" s="221">
        <v>2.75E-2</v>
      </c>
      <c r="V548" s="221">
        <f>ROUND(E548*U548,2)</f>
        <v>7.1</v>
      </c>
      <c r="W548" s="221"/>
      <c r="X548" s="221" t="s">
        <v>273</v>
      </c>
      <c r="Y548" s="221" t="s">
        <v>274</v>
      </c>
      <c r="Z548" s="210"/>
      <c r="AA548" s="210"/>
      <c r="AB548" s="210"/>
      <c r="AC548" s="210"/>
      <c r="AD548" s="210"/>
      <c r="AE548" s="210"/>
      <c r="AF548" s="210"/>
      <c r="AG548" s="210" t="s">
        <v>275</v>
      </c>
      <c r="AH548" s="210"/>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2" x14ac:dyDescent="0.2">
      <c r="A549" s="217"/>
      <c r="B549" s="218"/>
      <c r="C549" s="256" t="s">
        <v>1143</v>
      </c>
      <c r="D549" s="223"/>
      <c r="E549" s="224">
        <v>16.637</v>
      </c>
      <c r="F549" s="221"/>
      <c r="G549" s="221"/>
      <c r="H549" s="221"/>
      <c r="I549" s="221"/>
      <c r="J549" s="221"/>
      <c r="K549" s="221"/>
      <c r="L549" s="221"/>
      <c r="M549" s="221"/>
      <c r="N549" s="220"/>
      <c r="O549" s="220"/>
      <c r="P549" s="220"/>
      <c r="Q549" s="220"/>
      <c r="R549" s="221"/>
      <c r="S549" s="221"/>
      <c r="T549" s="221"/>
      <c r="U549" s="221"/>
      <c r="V549" s="221"/>
      <c r="W549" s="221"/>
      <c r="X549" s="221"/>
      <c r="Y549" s="221"/>
      <c r="Z549" s="210"/>
      <c r="AA549" s="210"/>
      <c r="AB549" s="210"/>
      <c r="AC549" s="210"/>
      <c r="AD549" s="210"/>
      <c r="AE549" s="210"/>
      <c r="AF549" s="210"/>
      <c r="AG549" s="210" t="s">
        <v>288</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outlineLevel="3" x14ac:dyDescent="0.2">
      <c r="A550" s="217"/>
      <c r="B550" s="218"/>
      <c r="C550" s="256" t="s">
        <v>1144</v>
      </c>
      <c r="D550" s="223"/>
      <c r="E550" s="224">
        <v>25.46</v>
      </c>
      <c r="F550" s="221"/>
      <c r="G550" s="221"/>
      <c r="H550" s="221"/>
      <c r="I550" s="221"/>
      <c r="J550" s="221"/>
      <c r="K550" s="221"/>
      <c r="L550" s="221"/>
      <c r="M550" s="221"/>
      <c r="N550" s="220"/>
      <c r="O550" s="220"/>
      <c r="P550" s="220"/>
      <c r="Q550" s="220"/>
      <c r="R550" s="221"/>
      <c r="S550" s="221"/>
      <c r="T550" s="221"/>
      <c r="U550" s="221"/>
      <c r="V550" s="221"/>
      <c r="W550" s="221"/>
      <c r="X550" s="221"/>
      <c r="Y550" s="221"/>
      <c r="Z550" s="210"/>
      <c r="AA550" s="210"/>
      <c r="AB550" s="210"/>
      <c r="AC550" s="210"/>
      <c r="AD550" s="210"/>
      <c r="AE550" s="210"/>
      <c r="AF550" s="210"/>
      <c r="AG550" s="210" t="s">
        <v>288</v>
      </c>
      <c r="AH550" s="210">
        <v>0</v>
      </c>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outlineLevel="3" x14ac:dyDescent="0.2">
      <c r="A551" s="217"/>
      <c r="B551" s="218"/>
      <c r="C551" s="256" t="s">
        <v>1031</v>
      </c>
      <c r="D551" s="223"/>
      <c r="E551" s="224">
        <v>84.38</v>
      </c>
      <c r="F551" s="221"/>
      <c r="G551" s="221"/>
      <c r="H551" s="221"/>
      <c r="I551" s="221"/>
      <c r="J551" s="221"/>
      <c r="K551" s="221"/>
      <c r="L551" s="221"/>
      <c r="M551" s="221"/>
      <c r="N551" s="220"/>
      <c r="O551" s="220"/>
      <c r="P551" s="220"/>
      <c r="Q551" s="220"/>
      <c r="R551" s="221"/>
      <c r="S551" s="221"/>
      <c r="T551" s="221"/>
      <c r="U551" s="221"/>
      <c r="V551" s="221"/>
      <c r="W551" s="221"/>
      <c r="X551" s="221"/>
      <c r="Y551" s="221"/>
      <c r="Z551" s="210"/>
      <c r="AA551" s="210"/>
      <c r="AB551" s="210"/>
      <c r="AC551" s="210"/>
      <c r="AD551" s="210"/>
      <c r="AE551" s="210"/>
      <c r="AF551" s="210"/>
      <c r="AG551" s="210" t="s">
        <v>288</v>
      </c>
      <c r="AH551" s="210">
        <v>0</v>
      </c>
      <c r="AI551" s="210"/>
      <c r="AJ551" s="210"/>
      <c r="AK551" s="210"/>
      <c r="AL551" s="210"/>
      <c r="AM551" s="210"/>
      <c r="AN551" s="210"/>
      <c r="AO551" s="210"/>
      <c r="AP551" s="210"/>
      <c r="AQ551" s="210"/>
      <c r="AR551" s="210"/>
      <c r="AS551" s="210"/>
      <c r="AT551" s="210"/>
      <c r="AU551" s="210"/>
      <c r="AV551" s="210"/>
      <c r="AW551" s="210"/>
      <c r="AX551" s="210"/>
      <c r="AY551" s="210"/>
      <c r="AZ551" s="210"/>
      <c r="BA551" s="210"/>
      <c r="BB551" s="210"/>
      <c r="BC551" s="210"/>
      <c r="BD551" s="210"/>
      <c r="BE551" s="210"/>
      <c r="BF551" s="210"/>
      <c r="BG551" s="210"/>
      <c r="BH551" s="210"/>
    </row>
    <row r="552" spans="1:60" outlineLevel="3" x14ac:dyDescent="0.2">
      <c r="A552" s="217"/>
      <c r="B552" s="218"/>
      <c r="C552" s="256" t="s">
        <v>907</v>
      </c>
      <c r="D552" s="223"/>
      <c r="E552" s="224">
        <v>15.87</v>
      </c>
      <c r="F552" s="221"/>
      <c r="G552" s="221"/>
      <c r="H552" s="221"/>
      <c r="I552" s="221"/>
      <c r="J552" s="221"/>
      <c r="K552" s="221"/>
      <c r="L552" s="221"/>
      <c r="M552" s="221"/>
      <c r="N552" s="220"/>
      <c r="O552" s="220"/>
      <c r="P552" s="220"/>
      <c r="Q552" s="220"/>
      <c r="R552" s="221"/>
      <c r="S552" s="221"/>
      <c r="T552" s="221"/>
      <c r="U552" s="221"/>
      <c r="V552" s="221"/>
      <c r="W552" s="221"/>
      <c r="X552" s="221"/>
      <c r="Y552" s="221"/>
      <c r="Z552" s="210"/>
      <c r="AA552" s="210"/>
      <c r="AB552" s="210"/>
      <c r="AC552" s="210"/>
      <c r="AD552" s="210"/>
      <c r="AE552" s="210"/>
      <c r="AF552" s="210"/>
      <c r="AG552" s="210" t="s">
        <v>288</v>
      </c>
      <c r="AH552" s="210">
        <v>0</v>
      </c>
      <c r="AI552" s="210"/>
      <c r="AJ552" s="210"/>
      <c r="AK552" s="210"/>
      <c r="AL552" s="210"/>
      <c r="AM552" s="210"/>
      <c r="AN552" s="210"/>
      <c r="AO552" s="210"/>
      <c r="AP552" s="210"/>
      <c r="AQ552" s="210"/>
      <c r="AR552" s="210"/>
      <c r="AS552" s="210"/>
      <c r="AT552" s="210"/>
      <c r="AU552" s="210"/>
      <c r="AV552" s="210"/>
      <c r="AW552" s="210"/>
      <c r="AX552" s="210"/>
      <c r="AY552" s="210"/>
      <c r="AZ552" s="210"/>
      <c r="BA552" s="210"/>
      <c r="BB552" s="210"/>
      <c r="BC552" s="210"/>
      <c r="BD552" s="210"/>
      <c r="BE552" s="210"/>
      <c r="BF552" s="210"/>
      <c r="BG552" s="210"/>
      <c r="BH552" s="210"/>
    </row>
    <row r="553" spans="1:60" outlineLevel="3" x14ac:dyDescent="0.2">
      <c r="A553" s="217"/>
      <c r="B553" s="218"/>
      <c r="C553" s="256" t="s">
        <v>908</v>
      </c>
      <c r="D553" s="223"/>
      <c r="E553" s="224">
        <v>4.32</v>
      </c>
      <c r="F553" s="221"/>
      <c r="G553" s="221"/>
      <c r="H553" s="221"/>
      <c r="I553" s="221"/>
      <c r="J553" s="221"/>
      <c r="K553" s="221"/>
      <c r="L553" s="221"/>
      <c r="M553" s="221"/>
      <c r="N553" s="220"/>
      <c r="O553" s="220"/>
      <c r="P553" s="220"/>
      <c r="Q553" s="220"/>
      <c r="R553" s="221"/>
      <c r="S553" s="221"/>
      <c r="T553" s="221"/>
      <c r="U553" s="221"/>
      <c r="V553" s="221"/>
      <c r="W553" s="221"/>
      <c r="X553" s="221"/>
      <c r="Y553" s="221"/>
      <c r="Z553" s="210"/>
      <c r="AA553" s="210"/>
      <c r="AB553" s="210"/>
      <c r="AC553" s="210"/>
      <c r="AD553" s="210"/>
      <c r="AE553" s="210"/>
      <c r="AF553" s="210"/>
      <c r="AG553" s="210" t="s">
        <v>288</v>
      </c>
      <c r="AH553" s="210">
        <v>0</v>
      </c>
      <c r="AI553" s="210"/>
      <c r="AJ553" s="210"/>
      <c r="AK553" s="210"/>
      <c r="AL553" s="210"/>
      <c r="AM553" s="210"/>
      <c r="AN553" s="210"/>
      <c r="AO553" s="210"/>
      <c r="AP553" s="210"/>
      <c r="AQ553" s="210"/>
      <c r="AR553" s="210"/>
      <c r="AS553" s="210"/>
      <c r="AT553" s="210"/>
      <c r="AU553" s="210"/>
      <c r="AV553" s="210"/>
      <c r="AW553" s="210"/>
      <c r="AX553" s="210"/>
      <c r="AY553" s="210"/>
      <c r="AZ553" s="210"/>
      <c r="BA553" s="210"/>
      <c r="BB553" s="210"/>
      <c r="BC553" s="210"/>
      <c r="BD553" s="210"/>
      <c r="BE553" s="210"/>
      <c r="BF553" s="210"/>
      <c r="BG553" s="210"/>
      <c r="BH553" s="210"/>
    </row>
    <row r="554" spans="1:60" outlineLevel="3" x14ac:dyDescent="0.2">
      <c r="A554" s="217"/>
      <c r="B554" s="218"/>
      <c r="C554" s="256" t="s">
        <v>909</v>
      </c>
      <c r="D554" s="223"/>
      <c r="E554" s="224">
        <v>5.19</v>
      </c>
      <c r="F554" s="221"/>
      <c r="G554" s="221"/>
      <c r="H554" s="221"/>
      <c r="I554" s="221"/>
      <c r="J554" s="221"/>
      <c r="K554" s="221"/>
      <c r="L554" s="221"/>
      <c r="M554" s="221"/>
      <c r="N554" s="220"/>
      <c r="O554" s="220"/>
      <c r="P554" s="220"/>
      <c r="Q554" s="220"/>
      <c r="R554" s="221"/>
      <c r="S554" s="221"/>
      <c r="T554" s="221"/>
      <c r="U554" s="221"/>
      <c r="V554" s="221"/>
      <c r="W554" s="221"/>
      <c r="X554" s="221"/>
      <c r="Y554" s="221"/>
      <c r="Z554" s="210"/>
      <c r="AA554" s="210"/>
      <c r="AB554" s="210"/>
      <c r="AC554" s="210"/>
      <c r="AD554" s="210"/>
      <c r="AE554" s="210"/>
      <c r="AF554" s="210"/>
      <c r="AG554" s="210" t="s">
        <v>288</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6" t="s">
        <v>910</v>
      </c>
      <c r="D555" s="223"/>
      <c r="E555" s="224">
        <v>5.27</v>
      </c>
      <c r="F555" s="221"/>
      <c r="G555" s="221"/>
      <c r="H555" s="221"/>
      <c r="I555" s="221"/>
      <c r="J555" s="221"/>
      <c r="K555" s="221"/>
      <c r="L555" s="221"/>
      <c r="M555" s="221"/>
      <c r="N555" s="220"/>
      <c r="O555" s="220"/>
      <c r="P555" s="220"/>
      <c r="Q555" s="220"/>
      <c r="R555" s="221"/>
      <c r="S555" s="221"/>
      <c r="T555" s="221"/>
      <c r="U555" s="221"/>
      <c r="V555" s="221"/>
      <c r="W555" s="221"/>
      <c r="X555" s="221"/>
      <c r="Y555" s="221"/>
      <c r="Z555" s="210"/>
      <c r="AA555" s="210"/>
      <c r="AB555" s="210"/>
      <c r="AC555" s="210"/>
      <c r="AD555" s="210"/>
      <c r="AE555" s="210"/>
      <c r="AF555" s="210"/>
      <c r="AG555" s="210" t="s">
        <v>288</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outlineLevel="3" x14ac:dyDescent="0.2">
      <c r="A556" s="217"/>
      <c r="B556" s="218"/>
      <c r="C556" s="256" t="s">
        <v>1032</v>
      </c>
      <c r="D556" s="223"/>
      <c r="E556" s="224">
        <v>5.2</v>
      </c>
      <c r="F556" s="221"/>
      <c r="G556" s="221"/>
      <c r="H556" s="221"/>
      <c r="I556" s="221"/>
      <c r="J556" s="221"/>
      <c r="K556" s="221"/>
      <c r="L556" s="221"/>
      <c r="M556" s="221"/>
      <c r="N556" s="220"/>
      <c r="O556" s="220"/>
      <c r="P556" s="220"/>
      <c r="Q556" s="220"/>
      <c r="R556" s="221"/>
      <c r="S556" s="221"/>
      <c r="T556" s="221"/>
      <c r="U556" s="221"/>
      <c r="V556" s="221"/>
      <c r="W556" s="221"/>
      <c r="X556" s="221"/>
      <c r="Y556" s="221"/>
      <c r="Z556" s="210"/>
      <c r="AA556" s="210"/>
      <c r="AB556" s="210"/>
      <c r="AC556" s="210"/>
      <c r="AD556" s="210"/>
      <c r="AE556" s="210"/>
      <c r="AF556" s="210"/>
      <c r="AG556" s="210" t="s">
        <v>288</v>
      </c>
      <c r="AH556" s="210">
        <v>0</v>
      </c>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3" x14ac:dyDescent="0.2">
      <c r="A557" s="217"/>
      <c r="B557" s="218"/>
      <c r="C557" s="256" t="s">
        <v>911</v>
      </c>
      <c r="D557" s="223"/>
      <c r="E557" s="224">
        <v>13.69</v>
      </c>
      <c r="F557" s="221"/>
      <c r="G557" s="221"/>
      <c r="H557" s="221"/>
      <c r="I557" s="221"/>
      <c r="J557" s="221"/>
      <c r="K557" s="221"/>
      <c r="L557" s="221"/>
      <c r="M557" s="221"/>
      <c r="N557" s="220"/>
      <c r="O557" s="220"/>
      <c r="P557" s="220"/>
      <c r="Q557" s="220"/>
      <c r="R557" s="221"/>
      <c r="S557" s="221"/>
      <c r="T557" s="221"/>
      <c r="U557" s="221"/>
      <c r="V557" s="221"/>
      <c r="W557" s="221"/>
      <c r="X557" s="221"/>
      <c r="Y557" s="221"/>
      <c r="Z557" s="210"/>
      <c r="AA557" s="210"/>
      <c r="AB557" s="210"/>
      <c r="AC557" s="210"/>
      <c r="AD557" s="210"/>
      <c r="AE557" s="210"/>
      <c r="AF557" s="210"/>
      <c r="AG557" s="210" t="s">
        <v>288</v>
      </c>
      <c r="AH557" s="210">
        <v>0</v>
      </c>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6" t="s">
        <v>912</v>
      </c>
      <c r="D558" s="223"/>
      <c r="E558" s="224">
        <v>7.03</v>
      </c>
      <c r="F558" s="221"/>
      <c r="G558" s="221"/>
      <c r="H558" s="221"/>
      <c r="I558" s="221"/>
      <c r="J558" s="221"/>
      <c r="K558" s="221"/>
      <c r="L558" s="221"/>
      <c r="M558" s="221"/>
      <c r="N558" s="220"/>
      <c r="O558" s="220"/>
      <c r="P558" s="220"/>
      <c r="Q558" s="220"/>
      <c r="R558" s="221"/>
      <c r="S558" s="221"/>
      <c r="T558" s="221"/>
      <c r="U558" s="221"/>
      <c r="V558" s="221"/>
      <c r="W558" s="221"/>
      <c r="X558" s="221"/>
      <c r="Y558" s="221"/>
      <c r="Z558" s="210"/>
      <c r="AA558" s="210"/>
      <c r="AB558" s="210"/>
      <c r="AC558" s="210"/>
      <c r="AD558" s="210"/>
      <c r="AE558" s="210"/>
      <c r="AF558" s="210"/>
      <c r="AG558" s="210" t="s">
        <v>288</v>
      </c>
      <c r="AH558" s="210">
        <v>0</v>
      </c>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3" x14ac:dyDescent="0.2">
      <c r="A559" s="217"/>
      <c r="B559" s="218"/>
      <c r="C559" s="256" t="s">
        <v>916</v>
      </c>
      <c r="D559" s="223"/>
      <c r="E559" s="224">
        <v>22.86</v>
      </c>
      <c r="F559" s="221"/>
      <c r="G559" s="221"/>
      <c r="H559" s="221"/>
      <c r="I559" s="221"/>
      <c r="J559" s="221"/>
      <c r="K559" s="221"/>
      <c r="L559" s="221"/>
      <c r="M559" s="221"/>
      <c r="N559" s="220"/>
      <c r="O559" s="220"/>
      <c r="P559" s="220"/>
      <c r="Q559" s="220"/>
      <c r="R559" s="221"/>
      <c r="S559" s="221"/>
      <c r="T559" s="221"/>
      <c r="U559" s="221"/>
      <c r="V559" s="221"/>
      <c r="W559" s="221"/>
      <c r="X559" s="221"/>
      <c r="Y559" s="221"/>
      <c r="Z559" s="210"/>
      <c r="AA559" s="210"/>
      <c r="AB559" s="210"/>
      <c r="AC559" s="210"/>
      <c r="AD559" s="210"/>
      <c r="AE559" s="210"/>
      <c r="AF559" s="210"/>
      <c r="AG559" s="210" t="s">
        <v>288</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outlineLevel="3" x14ac:dyDescent="0.2">
      <c r="A560" s="217"/>
      <c r="B560" s="218"/>
      <c r="C560" s="256" t="s">
        <v>1145</v>
      </c>
      <c r="D560" s="223"/>
      <c r="E560" s="224">
        <v>7.194</v>
      </c>
      <c r="F560" s="221"/>
      <c r="G560" s="221"/>
      <c r="H560" s="221"/>
      <c r="I560" s="221"/>
      <c r="J560" s="221"/>
      <c r="K560" s="221"/>
      <c r="L560" s="221"/>
      <c r="M560" s="221"/>
      <c r="N560" s="220"/>
      <c r="O560" s="220"/>
      <c r="P560" s="220"/>
      <c r="Q560" s="220"/>
      <c r="R560" s="221"/>
      <c r="S560" s="221"/>
      <c r="T560" s="221"/>
      <c r="U560" s="221"/>
      <c r="V560" s="221"/>
      <c r="W560" s="221"/>
      <c r="X560" s="221"/>
      <c r="Y560" s="221"/>
      <c r="Z560" s="210"/>
      <c r="AA560" s="210"/>
      <c r="AB560" s="210"/>
      <c r="AC560" s="210"/>
      <c r="AD560" s="210"/>
      <c r="AE560" s="210"/>
      <c r="AF560" s="210"/>
      <c r="AG560" s="210" t="s">
        <v>288</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6" t="s">
        <v>1146</v>
      </c>
      <c r="D561" s="223"/>
      <c r="E561" s="224">
        <v>26.6</v>
      </c>
      <c r="F561" s="221"/>
      <c r="G561" s="221"/>
      <c r="H561" s="221"/>
      <c r="I561" s="221"/>
      <c r="J561" s="221"/>
      <c r="K561" s="221"/>
      <c r="L561" s="221"/>
      <c r="M561" s="221"/>
      <c r="N561" s="220"/>
      <c r="O561" s="220"/>
      <c r="P561" s="220"/>
      <c r="Q561" s="220"/>
      <c r="R561" s="221"/>
      <c r="S561" s="221"/>
      <c r="T561" s="221"/>
      <c r="U561" s="221"/>
      <c r="V561" s="221"/>
      <c r="W561" s="221"/>
      <c r="X561" s="221"/>
      <c r="Y561" s="221"/>
      <c r="Z561" s="210"/>
      <c r="AA561" s="210"/>
      <c r="AB561" s="210"/>
      <c r="AC561" s="210"/>
      <c r="AD561" s="210"/>
      <c r="AE561" s="210"/>
      <c r="AF561" s="210"/>
      <c r="AG561" s="210" t="s">
        <v>288</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outlineLevel="3" x14ac:dyDescent="0.2">
      <c r="A562" s="217"/>
      <c r="B562" s="218"/>
      <c r="C562" s="256" t="s">
        <v>1147</v>
      </c>
      <c r="D562" s="223"/>
      <c r="E562" s="224">
        <v>18.602</v>
      </c>
      <c r="F562" s="221"/>
      <c r="G562" s="221"/>
      <c r="H562" s="221"/>
      <c r="I562" s="221"/>
      <c r="J562" s="221"/>
      <c r="K562" s="221"/>
      <c r="L562" s="221"/>
      <c r="M562" s="221"/>
      <c r="N562" s="220"/>
      <c r="O562" s="220"/>
      <c r="P562" s="220"/>
      <c r="Q562" s="220"/>
      <c r="R562" s="221"/>
      <c r="S562" s="221"/>
      <c r="T562" s="221"/>
      <c r="U562" s="221"/>
      <c r="V562" s="221"/>
      <c r="W562" s="221"/>
      <c r="X562" s="221"/>
      <c r="Y562" s="221"/>
      <c r="Z562" s="210"/>
      <c r="AA562" s="210"/>
      <c r="AB562" s="210"/>
      <c r="AC562" s="210"/>
      <c r="AD562" s="210"/>
      <c r="AE562" s="210"/>
      <c r="AF562" s="210"/>
      <c r="AG562" s="210" t="s">
        <v>288</v>
      </c>
      <c r="AH562" s="210">
        <v>0</v>
      </c>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ht="22.5" outlineLevel="1" x14ac:dyDescent="0.2">
      <c r="A563" s="233">
        <v>104</v>
      </c>
      <c r="B563" s="234" t="s">
        <v>1148</v>
      </c>
      <c r="C563" s="252" t="s">
        <v>1149</v>
      </c>
      <c r="D563" s="235" t="s">
        <v>269</v>
      </c>
      <c r="E563" s="236">
        <v>309.96359999999999</v>
      </c>
      <c r="F563" s="237"/>
      <c r="G563" s="238">
        <f>ROUND(E563*F563,2)</f>
        <v>0</v>
      </c>
      <c r="H563" s="237"/>
      <c r="I563" s="238">
        <f>ROUND(E563*H563,2)</f>
        <v>0</v>
      </c>
      <c r="J563" s="237"/>
      <c r="K563" s="238">
        <f>ROUND(E563*J563,2)</f>
        <v>0</v>
      </c>
      <c r="L563" s="238">
        <v>21</v>
      </c>
      <c r="M563" s="238">
        <f>G563*(1+L563/100)</f>
        <v>0</v>
      </c>
      <c r="N563" s="236">
        <v>5.5900000000000004E-3</v>
      </c>
      <c r="O563" s="236">
        <f>ROUND(E563*N563,2)</f>
        <v>1.73</v>
      </c>
      <c r="P563" s="236">
        <v>0</v>
      </c>
      <c r="Q563" s="236">
        <f>ROUND(E563*P563,2)</f>
        <v>0</v>
      </c>
      <c r="R563" s="238" t="s">
        <v>474</v>
      </c>
      <c r="S563" s="238" t="s">
        <v>271</v>
      </c>
      <c r="T563" s="239" t="s">
        <v>272</v>
      </c>
      <c r="U563" s="221">
        <v>0.22991</v>
      </c>
      <c r="V563" s="221">
        <f>ROUND(E563*U563,2)</f>
        <v>71.260000000000005</v>
      </c>
      <c r="W563" s="221"/>
      <c r="X563" s="221" t="s">
        <v>273</v>
      </c>
      <c r="Y563" s="221" t="s">
        <v>274</v>
      </c>
      <c r="Z563" s="210"/>
      <c r="AA563" s="210"/>
      <c r="AB563" s="210"/>
      <c r="AC563" s="210"/>
      <c r="AD563" s="210"/>
      <c r="AE563" s="210"/>
      <c r="AF563" s="210"/>
      <c r="AG563" s="210" t="s">
        <v>275</v>
      </c>
      <c r="AH563" s="210"/>
      <c r="AI563" s="210"/>
      <c r="AJ563" s="210"/>
      <c r="AK563" s="210"/>
      <c r="AL563" s="210"/>
      <c r="AM563" s="210"/>
      <c r="AN563" s="210"/>
      <c r="AO563" s="210"/>
      <c r="AP563" s="210"/>
      <c r="AQ563" s="210"/>
      <c r="AR563" s="210"/>
      <c r="AS563" s="210"/>
      <c r="AT563" s="210"/>
      <c r="AU563" s="210"/>
      <c r="AV563" s="210"/>
      <c r="AW563" s="210"/>
      <c r="AX563" s="210"/>
      <c r="AY563" s="210"/>
      <c r="AZ563" s="210"/>
      <c r="BA563" s="210"/>
      <c r="BB563" s="210"/>
      <c r="BC563" s="210"/>
      <c r="BD563" s="210"/>
      <c r="BE563" s="210"/>
      <c r="BF563" s="210"/>
      <c r="BG563" s="210"/>
      <c r="BH563" s="210"/>
    </row>
    <row r="564" spans="1:60" outlineLevel="2" x14ac:dyDescent="0.2">
      <c r="A564" s="217"/>
      <c r="B564" s="218"/>
      <c r="C564" s="257" t="s">
        <v>1150</v>
      </c>
      <c r="D564" s="250"/>
      <c r="E564" s="250"/>
      <c r="F564" s="250"/>
      <c r="G564" s="250"/>
      <c r="H564" s="221"/>
      <c r="I564" s="221"/>
      <c r="J564" s="221"/>
      <c r="K564" s="221"/>
      <c r="L564" s="221"/>
      <c r="M564" s="221"/>
      <c r="N564" s="220"/>
      <c r="O564" s="220"/>
      <c r="P564" s="220"/>
      <c r="Q564" s="220"/>
      <c r="R564" s="221"/>
      <c r="S564" s="221"/>
      <c r="T564" s="221"/>
      <c r="U564" s="221"/>
      <c r="V564" s="221"/>
      <c r="W564" s="221"/>
      <c r="X564" s="221"/>
      <c r="Y564" s="221"/>
      <c r="Z564" s="210"/>
      <c r="AA564" s="210"/>
      <c r="AB564" s="210"/>
      <c r="AC564" s="210"/>
      <c r="AD564" s="210"/>
      <c r="AE564" s="210"/>
      <c r="AF564" s="210"/>
      <c r="AG564" s="210" t="s">
        <v>286</v>
      </c>
      <c r="AH564" s="210"/>
      <c r="AI564" s="210"/>
      <c r="AJ564" s="210"/>
      <c r="AK564" s="210"/>
      <c r="AL564" s="210"/>
      <c r="AM564" s="210"/>
      <c r="AN564" s="210"/>
      <c r="AO564" s="210"/>
      <c r="AP564" s="210"/>
      <c r="AQ564" s="210"/>
      <c r="AR564" s="210"/>
      <c r="AS564" s="210"/>
      <c r="AT564" s="210"/>
      <c r="AU564" s="210"/>
      <c r="AV564" s="210"/>
      <c r="AW564" s="210"/>
      <c r="AX564" s="210"/>
      <c r="AY564" s="210"/>
      <c r="AZ564" s="210"/>
      <c r="BA564" s="248" t="str">
        <f>C564</f>
        <v>Provedení očištění povrchu a natavení jedné vrstvy modifikovaného asfaltového pásu včetně dodávky materiálů.</v>
      </c>
      <c r="BB564" s="210"/>
      <c r="BC564" s="210"/>
      <c r="BD564" s="210"/>
      <c r="BE564" s="210"/>
      <c r="BF564" s="210"/>
      <c r="BG564" s="210"/>
      <c r="BH564" s="210"/>
    </row>
    <row r="565" spans="1:60" outlineLevel="2" x14ac:dyDescent="0.2">
      <c r="A565" s="217"/>
      <c r="B565" s="218"/>
      <c r="C565" s="256" t="s">
        <v>1151</v>
      </c>
      <c r="D565" s="223"/>
      <c r="E565" s="224">
        <v>309.96359999999999</v>
      </c>
      <c r="F565" s="221"/>
      <c r="G565" s="221"/>
      <c r="H565" s="221"/>
      <c r="I565" s="221"/>
      <c r="J565" s="221"/>
      <c r="K565" s="221"/>
      <c r="L565" s="221"/>
      <c r="M565" s="221"/>
      <c r="N565" s="220"/>
      <c r="O565" s="220"/>
      <c r="P565" s="220"/>
      <c r="Q565" s="220"/>
      <c r="R565" s="221"/>
      <c r="S565" s="221"/>
      <c r="T565" s="221"/>
      <c r="U565" s="221"/>
      <c r="V565" s="221"/>
      <c r="W565" s="221"/>
      <c r="X565" s="221"/>
      <c r="Y565" s="221"/>
      <c r="Z565" s="210"/>
      <c r="AA565" s="210"/>
      <c r="AB565" s="210"/>
      <c r="AC565" s="210"/>
      <c r="AD565" s="210"/>
      <c r="AE565" s="210"/>
      <c r="AF565" s="210"/>
      <c r="AG565" s="210" t="s">
        <v>288</v>
      </c>
      <c r="AH565" s="210">
        <v>5</v>
      </c>
      <c r="AI565" s="210"/>
      <c r="AJ565" s="210"/>
      <c r="AK565" s="210"/>
      <c r="AL565" s="210"/>
      <c r="AM565" s="210"/>
      <c r="AN565" s="210"/>
      <c r="AO565" s="210"/>
      <c r="AP565" s="210"/>
      <c r="AQ565" s="210"/>
      <c r="AR565" s="210"/>
      <c r="AS565" s="210"/>
      <c r="AT565" s="210"/>
      <c r="AU565" s="210"/>
      <c r="AV565" s="210"/>
      <c r="AW565" s="210"/>
      <c r="AX565" s="210"/>
      <c r="AY565" s="210"/>
      <c r="AZ565" s="210"/>
      <c r="BA565" s="210"/>
      <c r="BB565" s="210"/>
      <c r="BC565" s="210"/>
      <c r="BD565" s="210"/>
      <c r="BE565" s="210"/>
      <c r="BF565" s="210"/>
      <c r="BG565" s="210"/>
      <c r="BH565" s="210"/>
    </row>
    <row r="566" spans="1:60" outlineLevel="1" x14ac:dyDescent="0.2">
      <c r="A566" s="233">
        <v>105</v>
      </c>
      <c r="B566" s="234" t="s">
        <v>1152</v>
      </c>
      <c r="C566" s="252" t="s">
        <v>1153</v>
      </c>
      <c r="D566" s="235" t="s">
        <v>269</v>
      </c>
      <c r="E566" s="236">
        <v>28.667999999999999</v>
      </c>
      <c r="F566" s="237"/>
      <c r="G566" s="238">
        <f>ROUND(E566*F566,2)</f>
        <v>0</v>
      </c>
      <c r="H566" s="237"/>
      <c r="I566" s="238">
        <f>ROUND(E566*H566,2)</f>
        <v>0</v>
      </c>
      <c r="J566" s="237"/>
      <c r="K566" s="238">
        <f>ROUND(E566*J566,2)</f>
        <v>0</v>
      </c>
      <c r="L566" s="238">
        <v>21</v>
      </c>
      <c r="M566" s="238">
        <f>G566*(1+L566/100)</f>
        <v>0</v>
      </c>
      <c r="N566" s="236">
        <v>2.1000000000000001E-4</v>
      </c>
      <c r="O566" s="236">
        <f>ROUND(E566*N566,2)</f>
        <v>0.01</v>
      </c>
      <c r="P566" s="236">
        <v>0</v>
      </c>
      <c r="Q566" s="236">
        <f>ROUND(E566*P566,2)</f>
        <v>0</v>
      </c>
      <c r="R566" s="238" t="s">
        <v>474</v>
      </c>
      <c r="S566" s="238" t="s">
        <v>271</v>
      </c>
      <c r="T566" s="239" t="s">
        <v>272</v>
      </c>
      <c r="U566" s="221">
        <v>9.5000000000000001E-2</v>
      </c>
      <c r="V566" s="221">
        <f>ROUND(E566*U566,2)</f>
        <v>2.72</v>
      </c>
      <c r="W566" s="221"/>
      <c r="X566" s="221" t="s">
        <v>273</v>
      </c>
      <c r="Y566" s="221" t="s">
        <v>274</v>
      </c>
      <c r="Z566" s="210"/>
      <c r="AA566" s="210"/>
      <c r="AB566" s="210"/>
      <c r="AC566" s="210"/>
      <c r="AD566" s="210"/>
      <c r="AE566" s="210"/>
      <c r="AF566" s="210"/>
      <c r="AG566" s="210" t="s">
        <v>275</v>
      </c>
      <c r="AH566" s="210"/>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2" x14ac:dyDescent="0.2">
      <c r="A567" s="217"/>
      <c r="B567" s="218"/>
      <c r="C567" s="256" t="s">
        <v>854</v>
      </c>
      <c r="D567" s="223"/>
      <c r="E567" s="224">
        <v>5.2</v>
      </c>
      <c r="F567" s="221"/>
      <c r="G567" s="221"/>
      <c r="H567" s="221"/>
      <c r="I567" s="221"/>
      <c r="J567" s="221"/>
      <c r="K567" s="221"/>
      <c r="L567" s="221"/>
      <c r="M567" s="221"/>
      <c r="N567" s="220"/>
      <c r="O567" s="220"/>
      <c r="P567" s="220"/>
      <c r="Q567" s="220"/>
      <c r="R567" s="221"/>
      <c r="S567" s="221"/>
      <c r="T567" s="221"/>
      <c r="U567" s="221"/>
      <c r="V567" s="221"/>
      <c r="W567" s="221"/>
      <c r="X567" s="221"/>
      <c r="Y567" s="221"/>
      <c r="Z567" s="210"/>
      <c r="AA567" s="210"/>
      <c r="AB567" s="210"/>
      <c r="AC567" s="210"/>
      <c r="AD567" s="210"/>
      <c r="AE567" s="210"/>
      <c r="AF567" s="210"/>
      <c r="AG567" s="210" t="s">
        <v>288</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6" t="s">
        <v>1154</v>
      </c>
      <c r="D568" s="223"/>
      <c r="E568" s="224">
        <v>1.44</v>
      </c>
      <c r="F568" s="221"/>
      <c r="G568" s="221"/>
      <c r="H568" s="221"/>
      <c r="I568" s="221"/>
      <c r="J568" s="221"/>
      <c r="K568" s="221"/>
      <c r="L568" s="221"/>
      <c r="M568" s="221"/>
      <c r="N568" s="220"/>
      <c r="O568" s="220"/>
      <c r="P568" s="220"/>
      <c r="Q568" s="220"/>
      <c r="R568" s="221"/>
      <c r="S568" s="221"/>
      <c r="T568" s="221"/>
      <c r="U568" s="221"/>
      <c r="V568" s="221"/>
      <c r="W568" s="221"/>
      <c r="X568" s="221"/>
      <c r="Y568" s="221"/>
      <c r="Z568" s="210"/>
      <c r="AA568" s="210"/>
      <c r="AB568" s="210"/>
      <c r="AC568" s="210"/>
      <c r="AD568" s="210"/>
      <c r="AE568" s="210"/>
      <c r="AF568" s="210"/>
      <c r="AG568" s="210" t="s">
        <v>288</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outlineLevel="3" x14ac:dyDescent="0.2">
      <c r="A569" s="217"/>
      <c r="B569" s="218"/>
      <c r="C569" s="256" t="s">
        <v>1155</v>
      </c>
      <c r="D569" s="223"/>
      <c r="E569" s="224">
        <v>7.03</v>
      </c>
      <c r="F569" s="221"/>
      <c r="G569" s="221"/>
      <c r="H569" s="221"/>
      <c r="I569" s="221"/>
      <c r="J569" s="221"/>
      <c r="K569" s="221"/>
      <c r="L569" s="221"/>
      <c r="M569" s="221"/>
      <c r="N569" s="220"/>
      <c r="O569" s="220"/>
      <c r="P569" s="220"/>
      <c r="Q569" s="220"/>
      <c r="R569" s="221"/>
      <c r="S569" s="221"/>
      <c r="T569" s="221"/>
      <c r="U569" s="221"/>
      <c r="V569" s="221"/>
      <c r="W569" s="221"/>
      <c r="X569" s="221"/>
      <c r="Y569" s="221"/>
      <c r="Z569" s="210"/>
      <c r="AA569" s="210"/>
      <c r="AB569" s="210"/>
      <c r="AC569" s="210"/>
      <c r="AD569" s="210"/>
      <c r="AE569" s="210"/>
      <c r="AF569" s="210"/>
      <c r="AG569" s="210" t="s">
        <v>288</v>
      </c>
      <c r="AH569" s="210">
        <v>0</v>
      </c>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3" x14ac:dyDescent="0.2">
      <c r="A570" s="217"/>
      <c r="B570" s="218"/>
      <c r="C570" s="256" t="s">
        <v>1154</v>
      </c>
      <c r="D570" s="223"/>
      <c r="E570" s="224">
        <v>1.44</v>
      </c>
      <c r="F570" s="221"/>
      <c r="G570" s="221"/>
      <c r="H570" s="221"/>
      <c r="I570" s="221"/>
      <c r="J570" s="221"/>
      <c r="K570" s="221"/>
      <c r="L570" s="221"/>
      <c r="M570" s="221"/>
      <c r="N570" s="220"/>
      <c r="O570" s="220"/>
      <c r="P570" s="220"/>
      <c r="Q570" s="220"/>
      <c r="R570" s="221"/>
      <c r="S570" s="221"/>
      <c r="T570" s="221"/>
      <c r="U570" s="221"/>
      <c r="V570" s="221"/>
      <c r="W570" s="221"/>
      <c r="X570" s="221"/>
      <c r="Y570" s="221"/>
      <c r="Z570" s="210"/>
      <c r="AA570" s="210"/>
      <c r="AB570" s="210"/>
      <c r="AC570" s="210"/>
      <c r="AD570" s="210"/>
      <c r="AE570" s="210"/>
      <c r="AF570" s="210"/>
      <c r="AG570" s="210" t="s">
        <v>288</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6" t="s">
        <v>1156</v>
      </c>
      <c r="D571" s="223"/>
      <c r="E571" s="224">
        <v>2.56</v>
      </c>
      <c r="F571" s="221"/>
      <c r="G571" s="221"/>
      <c r="H571" s="221"/>
      <c r="I571" s="221"/>
      <c r="J571" s="221"/>
      <c r="K571" s="221"/>
      <c r="L571" s="221"/>
      <c r="M571" s="221"/>
      <c r="N571" s="220"/>
      <c r="O571" s="220"/>
      <c r="P571" s="220"/>
      <c r="Q571" s="220"/>
      <c r="R571" s="221"/>
      <c r="S571" s="221"/>
      <c r="T571" s="221"/>
      <c r="U571" s="221"/>
      <c r="V571" s="221"/>
      <c r="W571" s="221"/>
      <c r="X571" s="221"/>
      <c r="Y571" s="221"/>
      <c r="Z571" s="210"/>
      <c r="AA571" s="210"/>
      <c r="AB571" s="210"/>
      <c r="AC571" s="210"/>
      <c r="AD571" s="210"/>
      <c r="AE571" s="210"/>
      <c r="AF571" s="210"/>
      <c r="AG571" s="210" t="s">
        <v>288</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3" x14ac:dyDescent="0.2">
      <c r="A572" s="217"/>
      <c r="B572" s="218"/>
      <c r="C572" s="256" t="s">
        <v>1157</v>
      </c>
      <c r="D572" s="223"/>
      <c r="E572" s="224">
        <v>1.248</v>
      </c>
      <c r="F572" s="221"/>
      <c r="G572" s="221"/>
      <c r="H572" s="221"/>
      <c r="I572" s="221"/>
      <c r="J572" s="221"/>
      <c r="K572" s="221"/>
      <c r="L572" s="221"/>
      <c r="M572" s="221"/>
      <c r="N572" s="220"/>
      <c r="O572" s="220"/>
      <c r="P572" s="220"/>
      <c r="Q572" s="220"/>
      <c r="R572" s="221"/>
      <c r="S572" s="221"/>
      <c r="T572" s="221"/>
      <c r="U572" s="221"/>
      <c r="V572" s="221"/>
      <c r="W572" s="221"/>
      <c r="X572" s="221"/>
      <c r="Y572" s="221"/>
      <c r="Z572" s="210"/>
      <c r="AA572" s="210"/>
      <c r="AB572" s="210"/>
      <c r="AC572" s="210"/>
      <c r="AD572" s="210"/>
      <c r="AE572" s="210"/>
      <c r="AF572" s="210"/>
      <c r="AG572" s="210" t="s">
        <v>288</v>
      </c>
      <c r="AH572" s="210">
        <v>0</v>
      </c>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3" x14ac:dyDescent="0.2">
      <c r="A573" s="217"/>
      <c r="B573" s="218"/>
      <c r="C573" s="256" t="s">
        <v>1158</v>
      </c>
      <c r="D573" s="223"/>
      <c r="E573" s="224">
        <v>8.31</v>
      </c>
      <c r="F573" s="221"/>
      <c r="G573" s="221"/>
      <c r="H573" s="221"/>
      <c r="I573" s="221"/>
      <c r="J573" s="221"/>
      <c r="K573" s="221"/>
      <c r="L573" s="221"/>
      <c r="M573" s="221"/>
      <c r="N573" s="220"/>
      <c r="O573" s="220"/>
      <c r="P573" s="220"/>
      <c r="Q573" s="220"/>
      <c r="R573" s="221"/>
      <c r="S573" s="221"/>
      <c r="T573" s="221"/>
      <c r="U573" s="221"/>
      <c r="V573" s="221"/>
      <c r="W573" s="221"/>
      <c r="X573" s="221"/>
      <c r="Y573" s="221"/>
      <c r="Z573" s="210"/>
      <c r="AA573" s="210"/>
      <c r="AB573" s="210"/>
      <c r="AC573" s="210"/>
      <c r="AD573" s="210"/>
      <c r="AE573" s="210"/>
      <c r="AF573" s="210"/>
      <c r="AG573" s="210" t="s">
        <v>288</v>
      </c>
      <c r="AH573" s="210">
        <v>0</v>
      </c>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outlineLevel="3" x14ac:dyDescent="0.2">
      <c r="A574" s="217"/>
      <c r="B574" s="218"/>
      <c r="C574" s="256" t="s">
        <v>1154</v>
      </c>
      <c r="D574" s="223"/>
      <c r="E574" s="224">
        <v>1.44</v>
      </c>
      <c r="F574" s="221"/>
      <c r="G574" s="221"/>
      <c r="H574" s="221"/>
      <c r="I574" s="221"/>
      <c r="J574" s="221"/>
      <c r="K574" s="221"/>
      <c r="L574" s="221"/>
      <c r="M574" s="221"/>
      <c r="N574" s="220"/>
      <c r="O574" s="220"/>
      <c r="P574" s="220"/>
      <c r="Q574" s="220"/>
      <c r="R574" s="221"/>
      <c r="S574" s="221"/>
      <c r="T574" s="221"/>
      <c r="U574" s="221"/>
      <c r="V574" s="221"/>
      <c r="W574" s="221"/>
      <c r="X574" s="221"/>
      <c r="Y574" s="221"/>
      <c r="Z574" s="210"/>
      <c r="AA574" s="210"/>
      <c r="AB574" s="210"/>
      <c r="AC574" s="210"/>
      <c r="AD574" s="210"/>
      <c r="AE574" s="210"/>
      <c r="AF574" s="210"/>
      <c r="AG574" s="210" t="s">
        <v>288</v>
      </c>
      <c r="AH574" s="210">
        <v>0</v>
      </c>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1" x14ac:dyDescent="0.2">
      <c r="A575" s="233">
        <v>106</v>
      </c>
      <c r="B575" s="234" t="s">
        <v>1159</v>
      </c>
      <c r="C575" s="252" t="s">
        <v>1160</v>
      </c>
      <c r="D575" s="235" t="s">
        <v>269</v>
      </c>
      <c r="E575" s="236">
        <v>28.667999999999999</v>
      </c>
      <c r="F575" s="237"/>
      <c r="G575" s="238">
        <f>ROUND(E575*F575,2)</f>
        <v>0</v>
      </c>
      <c r="H575" s="237"/>
      <c r="I575" s="238">
        <f>ROUND(E575*H575,2)</f>
        <v>0</v>
      </c>
      <c r="J575" s="237"/>
      <c r="K575" s="238">
        <f>ROUND(E575*J575,2)</f>
        <v>0</v>
      </c>
      <c r="L575" s="238">
        <v>21</v>
      </c>
      <c r="M575" s="238">
        <f>G575*(1+L575/100)</f>
        <v>0</v>
      </c>
      <c r="N575" s="236">
        <v>3.3999999999999998E-3</v>
      </c>
      <c r="O575" s="236">
        <f>ROUND(E575*N575,2)</f>
        <v>0.1</v>
      </c>
      <c r="P575" s="236">
        <v>0</v>
      </c>
      <c r="Q575" s="236">
        <f>ROUND(E575*P575,2)</f>
        <v>0</v>
      </c>
      <c r="R575" s="238" t="s">
        <v>474</v>
      </c>
      <c r="S575" s="238" t="s">
        <v>271</v>
      </c>
      <c r="T575" s="239" t="s">
        <v>272</v>
      </c>
      <c r="U575" s="221">
        <v>0.38500000000000001</v>
      </c>
      <c r="V575" s="221">
        <f>ROUND(E575*U575,2)</f>
        <v>11.04</v>
      </c>
      <c r="W575" s="221"/>
      <c r="X575" s="221" t="s">
        <v>273</v>
      </c>
      <c r="Y575" s="221" t="s">
        <v>274</v>
      </c>
      <c r="Z575" s="210"/>
      <c r="AA575" s="210"/>
      <c r="AB575" s="210"/>
      <c r="AC575" s="210"/>
      <c r="AD575" s="210"/>
      <c r="AE575" s="210"/>
      <c r="AF575" s="210"/>
      <c r="AG575" s="210" t="s">
        <v>275</v>
      </c>
      <c r="AH575" s="210"/>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2" x14ac:dyDescent="0.2">
      <c r="A576" s="217"/>
      <c r="B576" s="218"/>
      <c r="C576" s="257" t="s">
        <v>1161</v>
      </c>
      <c r="D576" s="250"/>
      <c r="E576" s="250"/>
      <c r="F576" s="250"/>
      <c r="G576" s="250"/>
      <c r="H576" s="221"/>
      <c r="I576" s="221"/>
      <c r="J576" s="221"/>
      <c r="K576" s="221"/>
      <c r="L576" s="221"/>
      <c r="M576" s="221"/>
      <c r="N576" s="220"/>
      <c r="O576" s="220"/>
      <c r="P576" s="220"/>
      <c r="Q576" s="220"/>
      <c r="R576" s="221"/>
      <c r="S576" s="221"/>
      <c r="T576" s="221"/>
      <c r="U576" s="221"/>
      <c r="V576" s="221"/>
      <c r="W576" s="221"/>
      <c r="X576" s="221"/>
      <c r="Y576" s="221"/>
      <c r="Z576" s="210"/>
      <c r="AA576" s="210"/>
      <c r="AB576" s="210"/>
      <c r="AC576" s="210"/>
      <c r="AD576" s="210"/>
      <c r="AE576" s="210"/>
      <c r="AF576" s="210"/>
      <c r="AG576" s="210" t="s">
        <v>286</v>
      </c>
      <c r="AH576" s="210"/>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2" x14ac:dyDescent="0.2">
      <c r="A577" s="217"/>
      <c r="B577" s="218"/>
      <c r="C577" s="256" t="s">
        <v>1162</v>
      </c>
      <c r="D577" s="223"/>
      <c r="E577" s="224">
        <v>28.667999999999999</v>
      </c>
      <c r="F577" s="221"/>
      <c r="G577" s="221"/>
      <c r="H577" s="221"/>
      <c r="I577" s="221"/>
      <c r="J577" s="221"/>
      <c r="K577" s="221"/>
      <c r="L577" s="221"/>
      <c r="M577" s="221"/>
      <c r="N577" s="220"/>
      <c r="O577" s="220"/>
      <c r="P577" s="220"/>
      <c r="Q577" s="220"/>
      <c r="R577" s="221"/>
      <c r="S577" s="221"/>
      <c r="T577" s="221"/>
      <c r="U577" s="221"/>
      <c r="V577" s="221"/>
      <c r="W577" s="221"/>
      <c r="X577" s="221"/>
      <c r="Y577" s="221"/>
      <c r="Z577" s="210"/>
      <c r="AA577" s="210"/>
      <c r="AB577" s="210"/>
      <c r="AC577" s="210"/>
      <c r="AD577" s="210"/>
      <c r="AE577" s="210"/>
      <c r="AF577" s="210"/>
      <c r="AG577" s="210" t="s">
        <v>288</v>
      </c>
      <c r="AH577" s="210">
        <v>5</v>
      </c>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1" x14ac:dyDescent="0.2">
      <c r="A578" s="233">
        <v>107</v>
      </c>
      <c r="B578" s="234" t="s">
        <v>1163</v>
      </c>
      <c r="C578" s="252" t="s">
        <v>1164</v>
      </c>
      <c r="D578" s="235" t="s">
        <v>559</v>
      </c>
      <c r="E578" s="236">
        <v>1.92143</v>
      </c>
      <c r="F578" s="237"/>
      <c r="G578" s="238">
        <f>ROUND(E578*F578,2)</f>
        <v>0</v>
      </c>
      <c r="H578" s="237"/>
      <c r="I578" s="238">
        <f>ROUND(E578*H578,2)</f>
        <v>0</v>
      </c>
      <c r="J578" s="237"/>
      <c r="K578" s="238">
        <f>ROUND(E578*J578,2)</f>
        <v>0</v>
      </c>
      <c r="L578" s="238">
        <v>21</v>
      </c>
      <c r="M578" s="238">
        <f>G578*(1+L578/100)</f>
        <v>0</v>
      </c>
      <c r="N578" s="236">
        <v>0</v>
      </c>
      <c r="O578" s="236">
        <f>ROUND(E578*N578,2)</f>
        <v>0</v>
      </c>
      <c r="P578" s="236">
        <v>0</v>
      </c>
      <c r="Q578" s="236">
        <f>ROUND(E578*P578,2)</f>
        <v>0</v>
      </c>
      <c r="R578" s="238" t="s">
        <v>474</v>
      </c>
      <c r="S578" s="238" t="s">
        <v>271</v>
      </c>
      <c r="T578" s="239" t="s">
        <v>272</v>
      </c>
      <c r="U578" s="221">
        <v>1.5669999999999999</v>
      </c>
      <c r="V578" s="221">
        <f>ROUND(E578*U578,2)</f>
        <v>3.01</v>
      </c>
      <c r="W578" s="221"/>
      <c r="X578" s="221" t="s">
        <v>1138</v>
      </c>
      <c r="Y578" s="221" t="s">
        <v>274</v>
      </c>
      <c r="Z578" s="210"/>
      <c r="AA578" s="210"/>
      <c r="AB578" s="210"/>
      <c r="AC578" s="210"/>
      <c r="AD578" s="210"/>
      <c r="AE578" s="210"/>
      <c r="AF578" s="210"/>
      <c r="AG578" s="210" t="s">
        <v>1139</v>
      </c>
      <c r="AH578" s="210"/>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2" x14ac:dyDescent="0.2">
      <c r="A579" s="217"/>
      <c r="B579" s="218"/>
      <c r="C579" s="253" t="s">
        <v>1165</v>
      </c>
      <c r="D579" s="240"/>
      <c r="E579" s="240"/>
      <c r="F579" s="240"/>
      <c r="G579" s="240"/>
      <c r="H579" s="221"/>
      <c r="I579" s="221"/>
      <c r="J579" s="221"/>
      <c r="K579" s="221"/>
      <c r="L579" s="221"/>
      <c r="M579" s="221"/>
      <c r="N579" s="220"/>
      <c r="O579" s="220"/>
      <c r="P579" s="220"/>
      <c r="Q579" s="220"/>
      <c r="R579" s="221"/>
      <c r="S579" s="221"/>
      <c r="T579" s="221"/>
      <c r="U579" s="221"/>
      <c r="V579" s="221"/>
      <c r="W579" s="221"/>
      <c r="X579" s="221"/>
      <c r="Y579" s="221"/>
      <c r="Z579" s="210"/>
      <c r="AA579" s="210"/>
      <c r="AB579" s="210"/>
      <c r="AC579" s="210"/>
      <c r="AD579" s="210"/>
      <c r="AE579" s="210"/>
      <c r="AF579" s="210"/>
      <c r="AG579" s="210" t="s">
        <v>277</v>
      </c>
      <c r="AH579" s="210"/>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x14ac:dyDescent="0.2">
      <c r="A580" s="226" t="s">
        <v>265</v>
      </c>
      <c r="B580" s="227" t="s">
        <v>204</v>
      </c>
      <c r="C580" s="251" t="s">
        <v>205</v>
      </c>
      <c r="D580" s="228"/>
      <c r="E580" s="229"/>
      <c r="F580" s="230"/>
      <c r="G580" s="230">
        <f>SUMIF(AG581:AG618,"&lt;&gt;NOR",G581:G618)</f>
        <v>0</v>
      </c>
      <c r="H580" s="230"/>
      <c r="I580" s="230">
        <f>SUM(I581:I618)</f>
        <v>0</v>
      </c>
      <c r="J580" s="230"/>
      <c r="K580" s="230">
        <f>SUM(K581:K618)</f>
        <v>0</v>
      </c>
      <c r="L580" s="230"/>
      <c r="M580" s="230">
        <f>SUM(M581:M618)</f>
        <v>0</v>
      </c>
      <c r="N580" s="229"/>
      <c r="O580" s="229">
        <f>SUM(O581:O618)</f>
        <v>0.53</v>
      </c>
      <c r="P580" s="229"/>
      <c r="Q580" s="229">
        <f>SUM(Q581:Q618)</f>
        <v>0</v>
      </c>
      <c r="R580" s="230"/>
      <c r="S580" s="230"/>
      <c r="T580" s="231"/>
      <c r="U580" s="225"/>
      <c r="V580" s="225">
        <f>SUM(V581:V618)</f>
        <v>116.30999999999999</v>
      </c>
      <c r="W580" s="225"/>
      <c r="X580" s="225"/>
      <c r="Y580" s="225"/>
      <c r="AG580" t="s">
        <v>266</v>
      </c>
    </row>
    <row r="581" spans="1:60" outlineLevel="1" x14ac:dyDescent="0.2">
      <c r="A581" s="233">
        <v>108</v>
      </c>
      <c r="B581" s="234" t="s">
        <v>1166</v>
      </c>
      <c r="C581" s="252" t="s">
        <v>1167</v>
      </c>
      <c r="D581" s="235" t="s">
        <v>269</v>
      </c>
      <c r="E581" s="236">
        <v>231.09450000000001</v>
      </c>
      <c r="F581" s="237"/>
      <c r="G581" s="238">
        <f>ROUND(E581*F581,2)</f>
        <v>0</v>
      </c>
      <c r="H581" s="237"/>
      <c r="I581" s="238">
        <f>ROUND(E581*H581,2)</f>
        <v>0</v>
      </c>
      <c r="J581" s="237"/>
      <c r="K581" s="238">
        <f>ROUND(E581*J581,2)</f>
        <v>0</v>
      </c>
      <c r="L581" s="238">
        <v>21</v>
      </c>
      <c r="M581" s="238">
        <f>G581*(1+L581/100)</f>
        <v>0</v>
      </c>
      <c r="N581" s="236">
        <v>1.9000000000000001E-4</v>
      </c>
      <c r="O581" s="236">
        <f>ROUND(E581*N581,2)</f>
        <v>0.04</v>
      </c>
      <c r="P581" s="236">
        <v>0</v>
      </c>
      <c r="Q581" s="236">
        <f>ROUND(E581*P581,2)</f>
        <v>0</v>
      </c>
      <c r="R581" s="238" t="s">
        <v>474</v>
      </c>
      <c r="S581" s="238" t="s">
        <v>271</v>
      </c>
      <c r="T581" s="239" t="s">
        <v>272</v>
      </c>
      <c r="U581" s="221">
        <v>0.06</v>
      </c>
      <c r="V581" s="221">
        <f>ROUND(E581*U581,2)</f>
        <v>13.87</v>
      </c>
      <c r="W581" s="221"/>
      <c r="X581" s="221" t="s">
        <v>273</v>
      </c>
      <c r="Y581" s="221" t="s">
        <v>274</v>
      </c>
      <c r="Z581" s="210"/>
      <c r="AA581" s="210"/>
      <c r="AB581" s="210"/>
      <c r="AC581" s="210"/>
      <c r="AD581" s="210"/>
      <c r="AE581" s="210"/>
      <c r="AF581" s="210"/>
      <c r="AG581" s="210" t="s">
        <v>275</v>
      </c>
      <c r="AH581" s="210"/>
      <c r="AI581" s="210"/>
      <c r="AJ581" s="210"/>
      <c r="AK581" s="210"/>
      <c r="AL581" s="210"/>
      <c r="AM581" s="210"/>
      <c r="AN581" s="210"/>
      <c r="AO581" s="210"/>
      <c r="AP581" s="210"/>
      <c r="AQ581" s="210"/>
      <c r="AR581" s="210"/>
      <c r="AS581" s="210"/>
      <c r="AT581" s="210"/>
      <c r="AU581" s="210"/>
      <c r="AV581" s="210"/>
      <c r="AW581" s="210"/>
      <c r="AX581" s="210"/>
      <c r="AY581" s="210"/>
      <c r="AZ581" s="210"/>
      <c r="BA581" s="210"/>
      <c r="BB581" s="210"/>
      <c r="BC581" s="210"/>
      <c r="BD581" s="210"/>
      <c r="BE581" s="210"/>
      <c r="BF581" s="210"/>
      <c r="BG581" s="210"/>
      <c r="BH581" s="210"/>
    </row>
    <row r="582" spans="1:60" outlineLevel="2" x14ac:dyDescent="0.2">
      <c r="A582" s="217"/>
      <c r="B582" s="218"/>
      <c r="C582" s="256" t="s">
        <v>1168</v>
      </c>
      <c r="D582" s="223"/>
      <c r="E582" s="224">
        <v>189.00700000000001</v>
      </c>
      <c r="F582" s="221"/>
      <c r="G582" s="221"/>
      <c r="H582" s="221"/>
      <c r="I582" s="221"/>
      <c r="J582" s="221"/>
      <c r="K582" s="221"/>
      <c r="L582" s="221"/>
      <c r="M582" s="221"/>
      <c r="N582" s="220"/>
      <c r="O582" s="220"/>
      <c r="P582" s="220"/>
      <c r="Q582" s="220"/>
      <c r="R582" s="221"/>
      <c r="S582" s="221"/>
      <c r="T582" s="221"/>
      <c r="U582" s="221"/>
      <c r="V582" s="221"/>
      <c r="W582" s="221"/>
      <c r="X582" s="221"/>
      <c r="Y582" s="221"/>
      <c r="Z582" s="210"/>
      <c r="AA582" s="210"/>
      <c r="AB582" s="210"/>
      <c r="AC582" s="210"/>
      <c r="AD582" s="210"/>
      <c r="AE582" s="210"/>
      <c r="AF582" s="210"/>
      <c r="AG582" s="210" t="s">
        <v>288</v>
      </c>
      <c r="AH582" s="210">
        <v>0</v>
      </c>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3" x14ac:dyDescent="0.2">
      <c r="A583" s="217"/>
      <c r="B583" s="218"/>
      <c r="C583" s="256" t="s">
        <v>1169</v>
      </c>
      <c r="D583" s="223"/>
      <c r="E583" s="224">
        <v>42.087499999999999</v>
      </c>
      <c r="F583" s="221"/>
      <c r="G583" s="221"/>
      <c r="H583" s="221"/>
      <c r="I583" s="221"/>
      <c r="J583" s="221"/>
      <c r="K583" s="221"/>
      <c r="L583" s="221"/>
      <c r="M583" s="221"/>
      <c r="N583" s="220"/>
      <c r="O583" s="220"/>
      <c r="P583" s="220"/>
      <c r="Q583" s="220"/>
      <c r="R583" s="221"/>
      <c r="S583" s="221"/>
      <c r="T583" s="221"/>
      <c r="U583" s="221"/>
      <c r="V583" s="221"/>
      <c r="W583" s="221"/>
      <c r="X583" s="221"/>
      <c r="Y583" s="221"/>
      <c r="Z583" s="210"/>
      <c r="AA583" s="210"/>
      <c r="AB583" s="210"/>
      <c r="AC583" s="210"/>
      <c r="AD583" s="210"/>
      <c r="AE583" s="210"/>
      <c r="AF583" s="210"/>
      <c r="AG583" s="210" t="s">
        <v>288</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ht="22.5" outlineLevel="1" x14ac:dyDescent="0.2">
      <c r="A584" s="233">
        <v>109</v>
      </c>
      <c r="B584" s="234" t="s">
        <v>1170</v>
      </c>
      <c r="C584" s="252" t="s">
        <v>1171</v>
      </c>
      <c r="D584" s="235" t="s">
        <v>374</v>
      </c>
      <c r="E584" s="236">
        <v>51.16</v>
      </c>
      <c r="F584" s="237"/>
      <c r="G584" s="238">
        <f>ROUND(E584*F584,2)</f>
        <v>0</v>
      </c>
      <c r="H584" s="237"/>
      <c r="I584" s="238">
        <f>ROUND(E584*H584,2)</f>
        <v>0</v>
      </c>
      <c r="J584" s="237"/>
      <c r="K584" s="238">
        <f>ROUND(E584*J584,2)</f>
        <v>0</v>
      </c>
      <c r="L584" s="238">
        <v>21</v>
      </c>
      <c r="M584" s="238">
        <f>G584*(1+L584/100)</f>
        <v>0</v>
      </c>
      <c r="N584" s="236">
        <v>1.5200000000000001E-3</v>
      </c>
      <c r="O584" s="236">
        <f>ROUND(E584*N584,2)</f>
        <v>0.08</v>
      </c>
      <c r="P584" s="236">
        <v>0</v>
      </c>
      <c r="Q584" s="236">
        <f>ROUND(E584*P584,2)</f>
        <v>0</v>
      </c>
      <c r="R584" s="238" t="s">
        <v>474</v>
      </c>
      <c r="S584" s="238" t="s">
        <v>271</v>
      </c>
      <c r="T584" s="239" t="s">
        <v>272</v>
      </c>
      <c r="U584" s="221">
        <v>0.252</v>
      </c>
      <c r="V584" s="221">
        <f>ROUND(E584*U584,2)</f>
        <v>12.89</v>
      </c>
      <c r="W584" s="221"/>
      <c r="X584" s="221" t="s">
        <v>273</v>
      </c>
      <c r="Y584" s="221" t="s">
        <v>274</v>
      </c>
      <c r="Z584" s="210"/>
      <c r="AA584" s="210"/>
      <c r="AB584" s="210"/>
      <c r="AC584" s="210"/>
      <c r="AD584" s="210"/>
      <c r="AE584" s="210"/>
      <c r="AF584" s="210"/>
      <c r="AG584" s="210" t="s">
        <v>275</v>
      </c>
      <c r="AH584" s="210"/>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2" x14ac:dyDescent="0.2">
      <c r="A585" s="217"/>
      <c r="B585" s="218"/>
      <c r="C585" s="253" t="s">
        <v>1172</v>
      </c>
      <c r="D585" s="240"/>
      <c r="E585" s="240"/>
      <c r="F585" s="240"/>
      <c r="G585" s="240"/>
      <c r="H585" s="221"/>
      <c r="I585" s="221"/>
      <c r="J585" s="221"/>
      <c r="K585" s="221"/>
      <c r="L585" s="221"/>
      <c r="M585" s="221"/>
      <c r="N585" s="220"/>
      <c r="O585" s="220"/>
      <c r="P585" s="220"/>
      <c r="Q585" s="220"/>
      <c r="R585" s="221"/>
      <c r="S585" s="221"/>
      <c r="T585" s="221"/>
      <c r="U585" s="221"/>
      <c r="V585" s="221"/>
      <c r="W585" s="221"/>
      <c r="X585" s="221"/>
      <c r="Y585" s="221"/>
      <c r="Z585" s="210"/>
      <c r="AA585" s="210"/>
      <c r="AB585" s="210"/>
      <c r="AC585" s="210"/>
      <c r="AD585" s="210"/>
      <c r="AE585" s="210"/>
      <c r="AF585" s="210"/>
      <c r="AG585" s="210" t="s">
        <v>277</v>
      </c>
      <c r="AH585" s="210"/>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outlineLevel="2" x14ac:dyDescent="0.2">
      <c r="A586" s="217"/>
      <c r="B586" s="218"/>
      <c r="C586" s="255" t="s">
        <v>1173</v>
      </c>
      <c r="D586" s="249"/>
      <c r="E586" s="249"/>
      <c r="F586" s="249"/>
      <c r="G586" s="249"/>
      <c r="H586" s="221"/>
      <c r="I586" s="221"/>
      <c r="J586" s="221"/>
      <c r="K586" s="221"/>
      <c r="L586" s="221"/>
      <c r="M586" s="221"/>
      <c r="N586" s="220"/>
      <c r="O586" s="220"/>
      <c r="P586" s="220"/>
      <c r="Q586" s="220"/>
      <c r="R586" s="221"/>
      <c r="S586" s="221"/>
      <c r="T586" s="221"/>
      <c r="U586" s="221"/>
      <c r="V586" s="221"/>
      <c r="W586" s="221"/>
      <c r="X586" s="221"/>
      <c r="Y586" s="221"/>
      <c r="Z586" s="210"/>
      <c r="AA586" s="210"/>
      <c r="AB586" s="210"/>
      <c r="AC586" s="210"/>
      <c r="AD586" s="210"/>
      <c r="AE586" s="210"/>
      <c r="AF586" s="210"/>
      <c r="AG586" s="210" t="s">
        <v>286</v>
      </c>
      <c r="AH586" s="210"/>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ht="22.5" outlineLevel="1" x14ac:dyDescent="0.2">
      <c r="A587" s="233">
        <v>110</v>
      </c>
      <c r="B587" s="234" t="s">
        <v>1174</v>
      </c>
      <c r="C587" s="252" t="s">
        <v>1175</v>
      </c>
      <c r="D587" s="235" t="s">
        <v>374</v>
      </c>
      <c r="E587" s="236">
        <v>51.48</v>
      </c>
      <c r="F587" s="237"/>
      <c r="G587" s="238">
        <f>ROUND(E587*F587,2)</f>
        <v>0</v>
      </c>
      <c r="H587" s="237"/>
      <c r="I587" s="238">
        <f>ROUND(E587*H587,2)</f>
        <v>0</v>
      </c>
      <c r="J587" s="237"/>
      <c r="K587" s="238">
        <f>ROUND(E587*J587,2)</f>
        <v>0</v>
      </c>
      <c r="L587" s="238">
        <v>21</v>
      </c>
      <c r="M587" s="238">
        <f>G587*(1+L587/100)</f>
        <v>0</v>
      </c>
      <c r="N587" s="236">
        <v>1.8400000000000001E-3</v>
      </c>
      <c r="O587" s="236">
        <f>ROUND(E587*N587,2)</f>
        <v>0.09</v>
      </c>
      <c r="P587" s="236">
        <v>0</v>
      </c>
      <c r="Q587" s="236">
        <f>ROUND(E587*P587,2)</f>
        <v>0</v>
      </c>
      <c r="R587" s="238" t="s">
        <v>474</v>
      </c>
      <c r="S587" s="238" t="s">
        <v>271</v>
      </c>
      <c r="T587" s="239" t="s">
        <v>272</v>
      </c>
      <c r="U587" s="221">
        <v>0.252</v>
      </c>
      <c r="V587" s="221">
        <f>ROUND(E587*U587,2)</f>
        <v>12.97</v>
      </c>
      <c r="W587" s="221"/>
      <c r="X587" s="221" t="s">
        <v>273</v>
      </c>
      <c r="Y587" s="221" t="s">
        <v>274</v>
      </c>
      <c r="Z587" s="210"/>
      <c r="AA587" s="210"/>
      <c r="AB587" s="210"/>
      <c r="AC587" s="210"/>
      <c r="AD587" s="210"/>
      <c r="AE587" s="210"/>
      <c r="AF587" s="210"/>
      <c r="AG587" s="210" t="s">
        <v>275</v>
      </c>
      <c r="AH587" s="210"/>
      <c r="AI587" s="210"/>
      <c r="AJ587" s="210"/>
      <c r="AK587" s="210"/>
      <c r="AL587" s="210"/>
      <c r="AM587" s="210"/>
      <c r="AN587" s="210"/>
      <c r="AO587" s="210"/>
      <c r="AP587" s="210"/>
      <c r="AQ587" s="210"/>
      <c r="AR587" s="210"/>
      <c r="AS587" s="210"/>
      <c r="AT587" s="210"/>
      <c r="AU587" s="210"/>
      <c r="AV587" s="210"/>
      <c r="AW587" s="210"/>
      <c r="AX587" s="210"/>
      <c r="AY587" s="210"/>
      <c r="AZ587" s="210"/>
      <c r="BA587" s="210"/>
      <c r="BB587" s="210"/>
      <c r="BC587" s="210"/>
      <c r="BD587" s="210"/>
      <c r="BE587" s="210"/>
      <c r="BF587" s="210"/>
      <c r="BG587" s="210"/>
      <c r="BH587" s="210"/>
    </row>
    <row r="588" spans="1:60" outlineLevel="2" x14ac:dyDescent="0.2">
      <c r="A588" s="217"/>
      <c r="B588" s="218"/>
      <c r="C588" s="253" t="s">
        <v>1172</v>
      </c>
      <c r="D588" s="240"/>
      <c r="E588" s="240"/>
      <c r="F588" s="240"/>
      <c r="G588" s="240"/>
      <c r="H588" s="221"/>
      <c r="I588" s="221"/>
      <c r="J588" s="221"/>
      <c r="K588" s="221"/>
      <c r="L588" s="221"/>
      <c r="M588" s="221"/>
      <c r="N588" s="220"/>
      <c r="O588" s="220"/>
      <c r="P588" s="220"/>
      <c r="Q588" s="220"/>
      <c r="R588" s="221"/>
      <c r="S588" s="221"/>
      <c r="T588" s="221"/>
      <c r="U588" s="221"/>
      <c r="V588" s="221"/>
      <c r="W588" s="221"/>
      <c r="X588" s="221"/>
      <c r="Y588" s="221"/>
      <c r="Z588" s="210"/>
      <c r="AA588" s="210"/>
      <c r="AB588" s="210"/>
      <c r="AC588" s="210"/>
      <c r="AD588" s="210"/>
      <c r="AE588" s="210"/>
      <c r="AF588" s="210"/>
      <c r="AG588" s="210" t="s">
        <v>277</v>
      </c>
      <c r="AH588" s="210"/>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2" x14ac:dyDescent="0.2">
      <c r="A589" s="217"/>
      <c r="B589" s="218"/>
      <c r="C589" s="255" t="s">
        <v>1176</v>
      </c>
      <c r="D589" s="249"/>
      <c r="E589" s="249"/>
      <c r="F589" s="249"/>
      <c r="G589" s="249"/>
      <c r="H589" s="221"/>
      <c r="I589" s="221"/>
      <c r="J589" s="221"/>
      <c r="K589" s="221"/>
      <c r="L589" s="221"/>
      <c r="M589" s="221"/>
      <c r="N589" s="220"/>
      <c r="O589" s="220"/>
      <c r="P589" s="220"/>
      <c r="Q589" s="220"/>
      <c r="R589" s="221"/>
      <c r="S589" s="221"/>
      <c r="T589" s="221"/>
      <c r="U589" s="221"/>
      <c r="V589" s="221"/>
      <c r="W589" s="221"/>
      <c r="X589" s="221"/>
      <c r="Y589" s="221"/>
      <c r="Z589" s="210"/>
      <c r="AA589" s="210"/>
      <c r="AB589" s="210"/>
      <c r="AC589" s="210"/>
      <c r="AD589" s="210"/>
      <c r="AE589" s="210"/>
      <c r="AF589" s="210"/>
      <c r="AG589" s="210" t="s">
        <v>286</v>
      </c>
      <c r="AH589" s="210"/>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5" t="s">
        <v>1177</v>
      </c>
      <c r="D590" s="249"/>
      <c r="E590" s="249"/>
      <c r="F590" s="249"/>
      <c r="G590" s="249"/>
      <c r="H590" s="221"/>
      <c r="I590" s="221"/>
      <c r="J590" s="221"/>
      <c r="K590" s="221"/>
      <c r="L590" s="221"/>
      <c r="M590" s="221"/>
      <c r="N590" s="220"/>
      <c r="O590" s="220"/>
      <c r="P590" s="220"/>
      <c r="Q590" s="220"/>
      <c r="R590" s="221"/>
      <c r="S590" s="221"/>
      <c r="T590" s="221"/>
      <c r="U590" s="221"/>
      <c r="V590" s="221"/>
      <c r="W590" s="221"/>
      <c r="X590" s="221"/>
      <c r="Y590" s="221"/>
      <c r="Z590" s="210"/>
      <c r="AA590" s="210"/>
      <c r="AB590" s="210"/>
      <c r="AC590" s="210"/>
      <c r="AD590" s="210"/>
      <c r="AE590" s="210"/>
      <c r="AF590" s="210"/>
      <c r="AG590" s="210" t="s">
        <v>286</v>
      </c>
      <c r="AH590" s="210"/>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ht="22.5" outlineLevel="1" x14ac:dyDescent="0.2">
      <c r="A591" s="233">
        <v>111</v>
      </c>
      <c r="B591" s="234" t="s">
        <v>1178</v>
      </c>
      <c r="C591" s="252" t="s">
        <v>1179</v>
      </c>
      <c r="D591" s="235" t="s">
        <v>374</v>
      </c>
      <c r="E591" s="236">
        <v>50.61</v>
      </c>
      <c r="F591" s="237"/>
      <c r="G591" s="238">
        <f>ROUND(E591*F591,2)</f>
        <v>0</v>
      </c>
      <c r="H591" s="237"/>
      <c r="I591" s="238">
        <f>ROUND(E591*H591,2)</f>
        <v>0</v>
      </c>
      <c r="J591" s="237"/>
      <c r="K591" s="238">
        <f>ROUND(E591*J591,2)</f>
        <v>0</v>
      </c>
      <c r="L591" s="238">
        <v>21</v>
      </c>
      <c r="M591" s="238">
        <f>G591*(1+L591/100)</f>
        <v>0</v>
      </c>
      <c r="N591" s="236">
        <v>7.6000000000000004E-4</v>
      </c>
      <c r="O591" s="236">
        <f>ROUND(E591*N591,2)</f>
        <v>0.04</v>
      </c>
      <c r="P591" s="236">
        <v>0</v>
      </c>
      <c r="Q591" s="236">
        <f>ROUND(E591*P591,2)</f>
        <v>0</v>
      </c>
      <c r="R591" s="238" t="s">
        <v>474</v>
      </c>
      <c r="S591" s="238" t="s">
        <v>271</v>
      </c>
      <c r="T591" s="239" t="s">
        <v>272</v>
      </c>
      <c r="U591" s="221">
        <v>0.189</v>
      </c>
      <c r="V591" s="221">
        <f>ROUND(E591*U591,2)</f>
        <v>9.57</v>
      </c>
      <c r="W591" s="221"/>
      <c r="X591" s="221" t="s">
        <v>273</v>
      </c>
      <c r="Y591" s="221" t="s">
        <v>274</v>
      </c>
      <c r="Z591" s="210"/>
      <c r="AA591" s="210"/>
      <c r="AB591" s="210"/>
      <c r="AC591" s="210"/>
      <c r="AD591" s="210"/>
      <c r="AE591" s="210"/>
      <c r="AF591" s="210"/>
      <c r="AG591" s="210" t="s">
        <v>275</v>
      </c>
      <c r="AH591" s="210"/>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2" x14ac:dyDescent="0.2">
      <c r="A592" s="217"/>
      <c r="B592" s="218"/>
      <c r="C592" s="253" t="s">
        <v>1172</v>
      </c>
      <c r="D592" s="240"/>
      <c r="E592" s="240"/>
      <c r="F592" s="240"/>
      <c r="G592" s="240"/>
      <c r="H592" s="221"/>
      <c r="I592" s="221"/>
      <c r="J592" s="221"/>
      <c r="K592" s="221"/>
      <c r="L592" s="221"/>
      <c r="M592" s="221"/>
      <c r="N592" s="220"/>
      <c r="O592" s="220"/>
      <c r="P592" s="220"/>
      <c r="Q592" s="220"/>
      <c r="R592" s="221"/>
      <c r="S592" s="221"/>
      <c r="T592" s="221"/>
      <c r="U592" s="221"/>
      <c r="V592" s="221"/>
      <c r="W592" s="221"/>
      <c r="X592" s="221"/>
      <c r="Y592" s="221"/>
      <c r="Z592" s="210"/>
      <c r="AA592" s="210"/>
      <c r="AB592" s="210"/>
      <c r="AC592" s="210"/>
      <c r="AD592" s="210"/>
      <c r="AE592" s="210"/>
      <c r="AF592" s="210"/>
      <c r="AG592" s="210" t="s">
        <v>277</v>
      </c>
      <c r="AH592" s="210"/>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2" x14ac:dyDescent="0.2">
      <c r="A593" s="217"/>
      <c r="B593" s="218"/>
      <c r="C593" s="255" t="s">
        <v>1180</v>
      </c>
      <c r="D593" s="249"/>
      <c r="E593" s="249"/>
      <c r="F593" s="249"/>
      <c r="G593" s="249"/>
      <c r="H593" s="221"/>
      <c r="I593" s="221"/>
      <c r="J593" s="221"/>
      <c r="K593" s="221"/>
      <c r="L593" s="221"/>
      <c r="M593" s="221"/>
      <c r="N593" s="220"/>
      <c r="O593" s="220"/>
      <c r="P593" s="220"/>
      <c r="Q593" s="220"/>
      <c r="R593" s="221"/>
      <c r="S593" s="221"/>
      <c r="T593" s="221"/>
      <c r="U593" s="221"/>
      <c r="V593" s="221"/>
      <c r="W593" s="221"/>
      <c r="X593" s="221"/>
      <c r="Y593" s="221"/>
      <c r="Z593" s="210"/>
      <c r="AA593" s="210"/>
      <c r="AB593" s="210"/>
      <c r="AC593" s="210"/>
      <c r="AD593" s="210"/>
      <c r="AE593" s="210"/>
      <c r="AF593" s="210"/>
      <c r="AG593" s="210" t="s">
        <v>286</v>
      </c>
      <c r="AH593" s="210"/>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ht="22.5" outlineLevel="1" x14ac:dyDescent="0.2">
      <c r="A594" s="233">
        <v>112</v>
      </c>
      <c r="B594" s="234" t="s">
        <v>1181</v>
      </c>
      <c r="C594" s="252" t="s">
        <v>1182</v>
      </c>
      <c r="D594" s="235" t="s">
        <v>374</v>
      </c>
      <c r="E594" s="236">
        <v>56.95</v>
      </c>
      <c r="F594" s="237"/>
      <c r="G594" s="238">
        <f>ROUND(E594*F594,2)</f>
        <v>0</v>
      </c>
      <c r="H594" s="237"/>
      <c r="I594" s="238">
        <f>ROUND(E594*H594,2)</f>
        <v>0</v>
      </c>
      <c r="J594" s="237"/>
      <c r="K594" s="238">
        <f>ROUND(E594*J594,2)</f>
        <v>0</v>
      </c>
      <c r="L594" s="238">
        <v>21</v>
      </c>
      <c r="M594" s="238">
        <f>G594*(1+L594/100)</f>
        <v>0</v>
      </c>
      <c r="N594" s="236">
        <v>7.6000000000000004E-4</v>
      </c>
      <c r="O594" s="236">
        <f>ROUND(E594*N594,2)</f>
        <v>0.04</v>
      </c>
      <c r="P594" s="236">
        <v>0</v>
      </c>
      <c r="Q594" s="236">
        <f>ROUND(E594*P594,2)</f>
        <v>0</v>
      </c>
      <c r="R594" s="238" t="s">
        <v>474</v>
      </c>
      <c r="S594" s="238" t="s">
        <v>271</v>
      </c>
      <c r="T594" s="239" t="s">
        <v>272</v>
      </c>
      <c r="U594" s="221">
        <v>0.189</v>
      </c>
      <c r="V594" s="221">
        <f>ROUND(E594*U594,2)</f>
        <v>10.76</v>
      </c>
      <c r="W594" s="221"/>
      <c r="X594" s="221" t="s">
        <v>273</v>
      </c>
      <c r="Y594" s="221" t="s">
        <v>274</v>
      </c>
      <c r="Z594" s="210"/>
      <c r="AA594" s="210"/>
      <c r="AB594" s="210"/>
      <c r="AC594" s="210"/>
      <c r="AD594" s="210"/>
      <c r="AE594" s="210"/>
      <c r="AF594" s="210"/>
      <c r="AG594" s="210" t="s">
        <v>275</v>
      </c>
      <c r="AH594" s="210"/>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2" x14ac:dyDescent="0.2">
      <c r="A595" s="217"/>
      <c r="B595" s="218"/>
      <c r="C595" s="253" t="s">
        <v>1172</v>
      </c>
      <c r="D595" s="240"/>
      <c r="E595" s="240"/>
      <c r="F595" s="240"/>
      <c r="G595" s="240"/>
      <c r="H595" s="221"/>
      <c r="I595" s="221"/>
      <c r="J595" s="221"/>
      <c r="K595" s="221"/>
      <c r="L595" s="221"/>
      <c r="M595" s="221"/>
      <c r="N595" s="220"/>
      <c r="O595" s="220"/>
      <c r="P595" s="220"/>
      <c r="Q595" s="220"/>
      <c r="R595" s="221"/>
      <c r="S595" s="221"/>
      <c r="T595" s="221"/>
      <c r="U595" s="221"/>
      <c r="V595" s="221"/>
      <c r="W595" s="221"/>
      <c r="X595" s="221"/>
      <c r="Y595" s="221"/>
      <c r="Z595" s="210"/>
      <c r="AA595" s="210"/>
      <c r="AB595" s="210"/>
      <c r="AC595" s="210"/>
      <c r="AD595" s="210"/>
      <c r="AE595" s="210"/>
      <c r="AF595" s="210"/>
      <c r="AG595" s="210" t="s">
        <v>277</v>
      </c>
      <c r="AH595" s="210"/>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2" x14ac:dyDescent="0.2">
      <c r="A596" s="217"/>
      <c r="B596" s="218"/>
      <c r="C596" s="255" t="s">
        <v>1180</v>
      </c>
      <c r="D596" s="249"/>
      <c r="E596" s="249"/>
      <c r="F596" s="249"/>
      <c r="G596" s="249"/>
      <c r="H596" s="221"/>
      <c r="I596" s="221"/>
      <c r="J596" s="221"/>
      <c r="K596" s="221"/>
      <c r="L596" s="221"/>
      <c r="M596" s="221"/>
      <c r="N596" s="220"/>
      <c r="O596" s="220"/>
      <c r="P596" s="220"/>
      <c r="Q596" s="220"/>
      <c r="R596" s="221"/>
      <c r="S596" s="221"/>
      <c r="T596" s="221"/>
      <c r="U596" s="221"/>
      <c r="V596" s="221"/>
      <c r="W596" s="221"/>
      <c r="X596" s="221"/>
      <c r="Y596" s="221"/>
      <c r="Z596" s="210"/>
      <c r="AA596" s="210"/>
      <c r="AB596" s="210"/>
      <c r="AC596" s="210"/>
      <c r="AD596" s="210"/>
      <c r="AE596" s="210"/>
      <c r="AF596" s="210"/>
      <c r="AG596" s="210" t="s">
        <v>286</v>
      </c>
      <c r="AH596" s="210"/>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outlineLevel="1" x14ac:dyDescent="0.2">
      <c r="A597" s="233">
        <v>113</v>
      </c>
      <c r="B597" s="234" t="s">
        <v>1183</v>
      </c>
      <c r="C597" s="252" t="s">
        <v>1184</v>
      </c>
      <c r="D597" s="235" t="s">
        <v>269</v>
      </c>
      <c r="E597" s="236">
        <v>281.55315999999999</v>
      </c>
      <c r="F597" s="237"/>
      <c r="G597" s="238">
        <f>ROUND(E597*F597,2)</f>
        <v>0</v>
      </c>
      <c r="H597" s="237"/>
      <c r="I597" s="238">
        <f>ROUND(E597*H597,2)</f>
        <v>0</v>
      </c>
      <c r="J597" s="237"/>
      <c r="K597" s="238">
        <f>ROUND(E597*J597,2)</f>
        <v>0</v>
      </c>
      <c r="L597" s="238">
        <v>21</v>
      </c>
      <c r="M597" s="238">
        <f>G597*(1+L597/100)</f>
        <v>0</v>
      </c>
      <c r="N597" s="236">
        <v>0</v>
      </c>
      <c r="O597" s="236">
        <f>ROUND(E597*N597,2)</f>
        <v>0</v>
      </c>
      <c r="P597" s="236">
        <v>0</v>
      </c>
      <c r="Q597" s="236">
        <f>ROUND(E597*P597,2)</f>
        <v>0</v>
      </c>
      <c r="R597" s="238" t="s">
        <v>474</v>
      </c>
      <c r="S597" s="238" t="s">
        <v>271</v>
      </c>
      <c r="T597" s="239" t="s">
        <v>272</v>
      </c>
      <c r="U597" s="221">
        <v>0.1</v>
      </c>
      <c r="V597" s="221">
        <f>ROUND(E597*U597,2)</f>
        <v>28.16</v>
      </c>
      <c r="W597" s="221"/>
      <c r="X597" s="221" t="s">
        <v>273</v>
      </c>
      <c r="Y597" s="221" t="s">
        <v>274</v>
      </c>
      <c r="Z597" s="210"/>
      <c r="AA597" s="210"/>
      <c r="AB597" s="210"/>
      <c r="AC597" s="210"/>
      <c r="AD597" s="210"/>
      <c r="AE597" s="210"/>
      <c r="AF597" s="210"/>
      <c r="AG597" s="210" t="s">
        <v>275</v>
      </c>
      <c r="AH597" s="210"/>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outlineLevel="2" x14ac:dyDescent="0.2">
      <c r="A598" s="217"/>
      <c r="B598" s="218"/>
      <c r="C598" s="256" t="s">
        <v>1168</v>
      </c>
      <c r="D598" s="223"/>
      <c r="E598" s="224">
        <v>189.00700000000001</v>
      </c>
      <c r="F598" s="221"/>
      <c r="G598" s="221"/>
      <c r="H598" s="221"/>
      <c r="I598" s="221"/>
      <c r="J598" s="221"/>
      <c r="K598" s="221"/>
      <c r="L598" s="221"/>
      <c r="M598" s="221"/>
      <c r="N598" s="220"/>
      <c r="O598" s="220"/>
      <c r="P598" s="220"/>
      <c r="Q598" s="220"/>
      <c r="R598" s="221"/>
      <c r="S598" s="221"/>
      <c r="T598" s="221"/>
      <c r="U598" s="221"/>
      <c r="V598" s="221"/>
      <c r="W598" s="221"/>
      <c r="X598" s="221"/>
      <c r="Y598" s="221"/>
      <c r="Z598" s="210"/>
      <c r="AA598" s="210"/>
      <c r="AB598" s="210"/>
      <c r="AC598" s="210"/>
      <c r="AD598" s="210"/>
      <c r="AE598" s="210"/>
      <c r="AF598" s="210"/>
      <c r="AG598" s="210" t="s">
        <v>288</v>
      </c>
      <c r="AH598" s="210">
        <v>0</v>
      </c>
      <c r="AI598" s="210"/>
      <c r="AJ598" s="210"/>
      <c r="AK598" s="210"/>
      <c r="AL598" s="210"/>
      <c r="AM598" s="210"/>
      <c r="AN598" s="210"/>
      <c r="AO598" s="210"/>
      <c r="AP598" s="210"/>
      <c r="AQ598" s="210"/>
      <c r="AR598" s="210"/>
      <c r="AS598" s="210"/>
      <c r="AT598" s="210"/>
      <c r="AU598" s="210"/>
      <c r="AV598" s="210"/>
      <c r="AW598" s="210"/>
      <c r="AX598" s="210"/>
      <c r="AY598" s="210"/>
      <c r="AZ598" s="210"/>
      <c r="BA598" s="210"/>
      <c r="BB598" s="210"/>
      <c r="BC598" s="210"/>
      <c r="BD598" s="210"/>
      <c r="BE598" s="210"/>
      <c r="BF598" s="210"/>
      <c r="BG598" s="210"/>
      <c r="BH598" s="210"/>
    </row>
    <row r="599" spans="1:60" outlineLevel="3" x14ac:dyDescent="0.2">
      <c r="A599" s="217"/>
      <c r="B599" s="218"/>
      <c r="C599" s="256" t="s">
        <v>1169</v>
      </c>
      <c r="D599" s="223"/>
      <c r="E599" s="224">
        <v>42.087499999999999</v>
      </c>
      <c r="F599" s="221"/>
      <c r="G599" s="221"/>
      <c r="H599" s="221"/>
      <c r="I599" s="221"/>
      <c r="J599" s="221"/>
      <c r="K599" s="221"/>
      <c r="L599" s="221"/>
      <c r="M599" s="221"/>
      <c r="N599" s="220"/>
      <c r="O599" s="220"/>
      <c r="P599" s="220"/>
      <c r="Q599" s="220"/>
      <c r="R599" s="221"/>
      <c r="S599" s="221"/>
      <c r="T599" s="221"/>
      <c r="U599" s="221"/>
      <c r="V599" s="221"/>
      <c r="W599" s="221"/>
      <c r="X599" s="221"/>
      <c r="Y599" s="221"/>
      <c r="Z599" s="210"/>
      <c r="AA599" s="210"/>
      <c r="AB599" s="210"/>
      <c r="AC599" s="210"/>
      <c r="AD599" s="210"/>
      <c r="AE599" s="210"/>
      <c r="AF599" s="210"/>
      <c r="AG599" s="210" t="s">
        <v>288</v>
      </c>
      <c r="AH599" s="210">
        <v>0</v>
      </c>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3" x14ac:dyDescent="0.2">
      <c r="A600" s="217"/>
      <c r="B600" s="218"/>
      <c r="C600" s="256" t="s">
        <v>1185</v>
      </c>
      <c r="D600" s="223"/>
      <c r="E600" s="224">
        <v>14.07</v>
      </c>
      <c r="F600" s="221"/>
      <c r="G600" s="221"/>
      <c r="H600" s="221"/>
      <c r="I600" s="221"/>
      <c r="J600" s="221"/>
      <c r="K600" s="221"/>
      <c r="L600" s="221"/>
      <c r="M600" s="221"/>
      <c r="N600" s="220"/>
      <c r="O600" s="220"/>
      <c r="P600" s="220"/>
      <c r="Q600" s="220"/>
      <c r="R600" s="221"/>
      <c r="S600" s="221"/>
      <c r="T600" s="221"/>
      <c r="U600" s="221"/>
      <c r="V600" s="221"/>
      <c r="W600" s="221"/>
      <c r="X600" s="221"/>
      <c r="Y600" s="221"/>
      <c r="Z600" s="210"/>
      <c r="AA600" s="210"/>
      <c r="AB600" s="210"/>
      <c r="AC600" s="210"/>
      <c r="AD600" s="210"/>
      <c r="AE600" s="210"/>
      <c r="AF600" s="210"/>
      <c r="AG600" s="210" t="s">
        <v>288</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6" t="s">
        <v>1186</v>
      </c>
      <c r="D601" s="223"/>
      <c r="E601" s="224">
        <v>32.441499999999998</v>
      </c>
      <c r="F601" s="221"/>
      <c r="G601" s="221"/>
      <c r="H601" s="221"/>
      <c r="I601" s="221"/>
      <c r="J601" s="221"/>
      <c r="K601" s="221"/>
      <c r="L601" s="221"/>
      <c r="M601" s="221"/>
      <c r="N601" s="220"/>
      <c r="O601" s="220"/>
      <c r="P601" s="220"/>
      <c r="Q601" s="220"/>
      <c r="R601" s="221"/>
      <c r="S601" s="221"/>
      <c r="T601" s="221"/>
      <c r="U601" s="221"/>
      <c r="V601" s="221"/>
      <c r="W601" s="221"/>
      <c r="X601" s="221"/>
      <c r="Y601" s="221"/>
      <c r="Z601" s="210"/>
      <c r="AA601" s="210"/>
      <c r="AB601" s="210"/>
      <c r="AC601" s="210"/>
      <c r="AD601" s="210"/>
      <c r="AE601" s="210"/>
      <c r="AF601" s="210"/>
      <c r="AG601" s="210" t="s">
        <v>288</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3" x14ac:dyDescent="0.2">
      <c r="A602" s="217"/>
      <c r="B602" s="218"/>
      <c r="C602" s="256" t="s">
        <v>1187</v>
      </c>
      <c r="D602" s="223"/>
      <c r="E602" s="224">
        <v>3.9471599999999998</v>
      </c>
      <c r="F602" s="221"/>
      <c r="G602" s="221"/>
      <c r="H602" s="221"/>
      <c r="I602" s="221"/>
      <c r="J602" s="221"/>
      <c r="K602" s="221"/>
      <c r="L602" s="221"/>
      <c r="M602" s="221"/>
      <c r="N602" s="220"/>
      <c r="O602" s="220"/>
      <c r="P602" s="220"/>
      <c r="Q602" s="220"/>
      <c r="R602" s="221"/>
      <c r="S602" s="221"/>
      <c r="T602" s="221"/>
      <c r="U602" s="221"/>
      <c r="V602" s="221"/>
      <c r="W602" s="221"/>
      <c r="X602" s="221"/>
      <c r="Y602" s="221"/>
      <c r="Z602" s="210"/>
      <c r="AA602" s="210"/>
      <c r="AB602" s="210"/>
      <c r="AC602" s="210"/>
      <c r="AD602" s="210"/>
      <c r="AE602" s="210"/>
      <c r="AF602" s="210"/>
      <c r="AG602" s="210" t="s">
        <v>288</v>
      </c>
      <c r="AH602" s="210">
        <v>0</v>
      </c>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1" x14ac:dyDescent="0.2">
      <c r="A603" s="233">
        <v>114</v>
      </c>
      <c r="B603" s="234" t="s">
        <v>1183</v>
      </c>
      <c r="C603" s="252" t="s">
        <v>1184</v>
      </c>
      <c r="D603" s="235" t="s">
        <v>269</v>
      </c>
      <c r="E603" s="236">
        <v>98.264250000000004</v>
      </c>
      <c r="F603" s="237"/>
      <c r="G603" s="238">
        <f>ROUND(E603*F603,2)</f>
        <v>0</v>
      </c>
      <c r="H603" s="237"/>
      <c r="I603" s="238">
        <f>ROUND(E603*H603,2)</f>
        <v>0</v>
      </c>
      <c r="J603" s="237"/>
      <c r="K603" s="238">
        <f>ROUND(E603*J603,2)</f>
        <v>0</v>
      </c>
      <c r="L603" s="238">
        <v>21</v>
      </c>
      <c r="M603" s="238">
        <f>G603*(1+L603/100)</f>
        <v>0</v>
      </c>
      <c r="N603" s="236">
        <v>0</v>
      </c>
      <c r="O603" s="236">
        <f>ROUND(E603*N603,2)</f>
        <v>0</v>
      </c>
      <c r="P603" s="236">
        <v>0</v>
      </c>
      <c r="Q603" s="236">
        <f>ROUND(E603*P603,2)</f>
        <v>0</v>
      </c>
      <c r="R603" s="238" t="s">
        <v>474</v>
      </c>
      <c r="S603" s="238" t="s">
        <v>271</v>
      </c>
      <c r="T603" s="239" t="s">
        <v>272</v>
      </c>
      <c r="U603" s="221">
        <v>0.1</v>
      </c>
      <c r="V603" s="221">
        <f>ROUND(E603*U603,2)</f>
        <v>9.83</v>
      </c>
      <c r="W603" s="221"/>
      <c r="X603" s="221" t="s">
        <v>273</v>
      </c>
      <c r="Y603" s="221" t="s">
        <v>274</v>
      </c>
      <c r="Z603" s="210"/>
      <c r="AA603" s="210"/>
      <c r="AB603" s="210"/>
      <c r="AC603" s="210"/>
      <c r="AD603" s="210"/>
      <c r="AE603" s="210"/>
      <c r="AF603" s="210"/>
      <c r="AG603" s="210" t="s">
        <v>275</v>
      </c>
      <c r="AH603" s="210"/>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2" x14ac:dyDescent="0.2">
      <c r="A604" s="217"/>
      <c r="B604" s="218"/>
      <c r="C604" s="257" t="s">
        <v>1188</v>
      </c>
      <c r="D604" s="250"/>
      <c r="E604" s="250"/>
      <c r="F604" s="250"/>
      <c r="G604" s="250"/>
      <c r="H604" s="221"/>
      <c r="I604" s="221"/>
      <c r="J604" s="221"/>
      <c r="K604" s="221"/>
      <c r="L604" s="221"/>
      <c r="M604" s="221"/>
      <c r="N604" s="220"/>
      <c r="O604" s="220"/>
      <c r="P604" s="220"/>
      <c r="Q604" s="220"/>
      <c r="R604" s="221"/>
      <c r="S604" s="221"/>
      <c r="T604" s="221"/>
      <c r="U604" s="221"/>
      <c r="V604" s="221"/>
      <c r="W604" s="221"/>
      <c r="X604" s="221"/>
      <c r="Y604" s="221"/>
      <c r="Z604" s="210"/>
      <c r="AA604" s="210"/>
      <c r="AB604" s="210"/>
      <c r="AC604" s="210"/>
      <c r="AD604" s="210"/>
      <c r="AE604" s="210"/>
      <c r="AF604" s="210"/>
      <c r="AG604" s="210" t="s">
        <v>286</v>
      </c>
      <c r="AH604" s="210"/>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2" x14ac:dyDescent="0.2">
      <c r="A605" s="217"/>
      <c r="B605" s="218"/>
      <c r="C605" s="256" t="s">
        <v>1189</v>
      </c>
      <c r="D605" s="223"/>
      <c r="E605" s="224">
        <v>98.264250000000004</v>
      </c>
      <c r="F605" s="221"/>
      <c r="G605" s="221"/>
      <c r="H605" s="221"/>
      <c r="I605" s="221"/>
      <c r="J605" s="221"/>
      <c r="K605" s="221"/>
      <c r="L605" s="221"/>
      <c r="M605" s="221"/>
      <c r="N605" s="220"/>
      <c r="O605" s="220"/>
      <c r="P605" s="220"/>
      <c r="Q605" s="220"/>
      <c r="R605" s="221"/>
      <c r="S605" s="221"/>
      <c r="T605" s="221"/>
      <c r="U605" s="221"/>
      <c r="V605" s="221"/>
      <c r="W605" s="221"/>
      <c r="X605" s="221"/>
      <c r="Y605" s="221"/>
      <c r="Z605" s="210"/>
      <c r="AA605" s="210"/>
      <c r="AB605" s="210"/>
      <c r="AC605" s="210"/>
      <c r="AD605" s="210"/>
      <c r="AE605" s="210"/>
      <c r="AF605" s="210"/>
      <c r="AG605" s="210" t="s">
        <v>288</v>
      </c>
      <c r="AH605" s="210">
        <v>0</v>
      </c>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ht="22.5" outlineLevel="1" x14ac:dyDescent="0.2">
      <c r="A606" s="233">
        <v>115</v>
      </c>
      <c r="B606" s="234" t="s">
        <v>1190</v>
      </c>
      <c r="C606" s="252" t="s">
        <v>1191</v>
      </c>
      <c r="D606" s="235" t="s">
        <v>269</v>
      </c>
      <c r="E606" s="236">
        <v>50.458660000000002</v>
      </c>
      <c r="F606" s="237"/>
      <c r="G606" s="238">
        <f>ROUND(E606*F606,2)</f>
        <v>0</v>
      </c>
      <c r="H606" s="237"/>
      <c r="I606" s="238">
        <f>ROUND(E606*H606,2)</f>
        <v>0</v>
      </c>
      <c r="J606" s="237"/>
      <c r="K606" s="238">
        <f>ROUND(E606*J606,2)</f>
        <v>0</v>
      </c>
      <c r="L606" s="238">
        <v>21</v>
      </c>
      <c r="M606" s="238">
        <f>G606*(1+L606/100)</f>
        <v>0</v>
      </c>
      <c r="N606" s="236">
        <v>3.0000000000000001E-5</v>
      </c>
      <c r="O606" s="236">
        <f>ROUND(E606*N606,2)</f>
        <v>0</v>
      </c>
      <c r="P606" s="236">
        <v>0</v>
      </c>
      <c r="Q606" s="236">
        <f>ROUND(E606*P606,2)</f>
        <v>0</v>
      </c>
      <c r="R606" s="238" t="s">
        <v>474</v>
      </c>
      <c r="S606" s="238" t="s">
        <v>271</v>
      </c>
      <c r="T606" s="239" t="s">
        <v>272</v>
      </c>
      <c r="U606" s="221">
        <v>0.34</v>
      </c>
      <c r="V606" s="221">
        <f>ROUND(E606*U606,2)</f>
        <v>17.16</v>
      </c>
      <c r="W606" s="221"/>
      <c r="X606" s="221" t="s">
        <v>273</v>
      </c>
      <c r="Y606" s="221" t="s">
        <v>274</v>
      </c>
      <c r="Z606" s="210"/>
      <c r="AA606" s="210"/>
      <c r="AB606" s="210"/>
      <c r="AC606" s="210"/>
      <c r="AD606" s="210"/>
      <c r="AE606" s="210"/>
      <c r="AF606" s="210"/>
      <c r="AG606" s="210" t="s">
        <v>275</v>
      </c>
      <c r="AH606" s="210"/>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2" x14ac:dyDescent="0.2">
      <c r="A607" s="217"/>
      <c r="B607" s="218"/>
      <c r="C607" s="253" t="s">
        <v>1192</v>
      </c>
      <c r="D607" s="240"/>
      <c r="E607" s="240"/>
      <c r="F607" s="240"/>
      <c r="G607" s="240"/>
      <c r="H607" s="221"/>
      <c r="I607" s="221"/>
      <c r="J607" s="221"/>
      <c r="K607" s="221"/>
      <c r="L607" s="221"/>
      <c r="M607" s="221"/>
      <c r="N607" s="220"/>
      <c r="O607" s="220"/>
      <c r="P607" s="220"/>
      <c r="Q607" s="220"/>
      <c r="R607" s="221"/>
      <c r="S607" s="221"/>
      <c r="T607" s="221"/>
      <c r="U607" s="221"/>
      <c r="V607" s="221"/>
      <c r="W607" s="221"/>
      <c r="X607" s="221"/>
      <c r="Y607" s="221"/>
      <c r="Z607" s="210"/>
      <c r="AA607" s="210"/>
      <c r="AB607" s="210"/>
      <c r="AC607" s="210"/>
      <c r="AD607" s="210"/>
      <c r="AE607" s="210"/>
      <c r="AF607" s="210"/>
      <c r="AG607" s="210" t="s">
        <v>277</v>
      </c>
      <c r="AH607" s="210"/>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2" x14ac:dyDescent="0.2">
      <c r="A608" s="217"/>
      <c r="B608" s="218"/>
      <c r="C608" s="256" t="s">
        <v>1185</v>
      </c>
      <c r="D608" s="223"/>
      <c r="E608" s="224">
        <v>14.07</v>
      </c>
      <c r="F608" s="221"/>
      <c r="G608" s="221"/>
      <c r="H608" s="221"/>
      <c r="I608" s="221"/>
      <c r="J608" s="221"/>
      <c r="K608" s="221"/>
      <c r="L608" s="221"/>
      <c r="M608" s="221"/>
      <c r="N608" s="220"/>
      <c r="O608" s="220"/>
      <c r="P608" s="220"/>
      <c r="Q608" s="220"/>
      <c r="R608" s="221"/>
      <c r="S608" s="221"/>
      <c r="T608" s="221"/>
      <c r="U608" s="221"/>
      <c r="V608" s="221"/>
      <c r="W608" s="221"/>
      <c r="X608" s="221"/>
      <c r="Y608" s="221"/>
      <c r="Z608" s="210"/>
      <c r="AA608" s="210"/>
      <c r="AB608" s="210"/>
      <c r="AC608" s="210"/>
      <c r="AD608" s="210"/>
      <c r="AE608" s="210"/>
      <c r="AF608" s="210"/>
      <c r="AG608" s="210" t="s">
        <v>288</v>
      </c>
      <c r="AH608" s="210">
        <v>0</v>
      </c>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3" x14ac:dyDescent="0.2">
      <c r="A609" s="217"/>
      <c r="B609" s="218"/>
      <c r="C609" s="256" t="s">
        <v>1186</v>
      </c>
      <c r="D609" s="223"/>
      <c r="E609" s="224">
        <v>32.441499999999998</v>
      </c>
      <c r="F609" s="221"/>
      <c r="G609" s="221"/>
      <c r="H609" s="221"/>
      <c r="I609" s="221"/>
      <c r="J609" s="221"/>
      <c r="K609" s="221"/>
      <c r="L609" s="221"/>
      <c r="M609" s="221"/>
      <c r="N609" s="220"/>
      <c r="O609" s="220"/>
      <c r="P609" s="220"/>
      <c r="Q609" s="220"/>
      <c r="R609" s="221"/>
      <c r="S609" s="221"/>
      <c r="T609" s="221"/>
      <c r="U609" s="221"/>
      <c r="V609" s="221"/>
      <c r="W609" s="221"/>
      <c r="X609" s="221"/>
      <c r="Y609" s="221"/>
      <c r="Z609" s="210"/>
      <c r="AA609" s="210"/>
      <c r="AB609" s="210"/>
      <c r="AC609" s="210"/>
      <c r="AD609" s="210"/>
      <c r="AE609" s="210"/>
      <c r="AF609" s="210"/>
      <c r="AG609" s="210" t="s">
        <v>288</v>
      </c>
      <c r="AH609" s="210">
        <v>0</v>
      </c>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3" x14ac:dyDescent="0.2">
      <c r="A610" s="217"/>
      <c r="B610" s="218"/>
      <c r="C610" s="256" t="s">
        <v>1187</v>
      </c>
      <c r="D610" s="223"/>
      <c r="E610" s="224">
        <v>3.9471599999999998</v>
      </c>
      <c r="F610" s="221"/>
      <c r="G610" s="221"/>
      <c r="H610" s="221"/>
      <c r="I610" s="221"/>
      <c r="J610" s="221"/>
      <c r="K610" s="221"/>
      <c r="L610" s="221"/>
      <c r="M610" s="221"/>
      <c r="N610" s="220"/>
      <c r="O610" s="220"/>
      <c r="P610" s="220"/>
      <c r="Q610" s="220"/>
      <c r="R610" s="221"/>
      <c r="S610" s="221"/>
      <c r="T610" s="221"/>
      <c r="U610" s="221"/>
      <c r="V610" s="221"/>
      <c r="W610" s="221"/>
      <c r="X610" s="221"/>
      <c r="Y610" s="221"/>
      <c r="Z610" s="210"/>
      <c r="AA610" s="210"/>
      <c r="AB610" s="210"/>
      <c r="AC610" s="210"/>
      <c r="AD610" s="210"/>
      <c r="AE610" s="210"/>
      <c r="AF610" s="210"/>
      <c r="AG610" s="210" t="s">
        <v>288</v>
      </c>
      <c r="AH610" s="210">
        <v>0</v>
      </c>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ht="22.5" outlineLevel="1" x14ac:dyDescent="0.2">
      <c r="A611" s="233">
        <v>116</v>
      </c>
      <c r="B611" s="234" t="s">
        <v>1193</v>
      </c>
      <c r="C611" s="252" t="s">
        <v>1194</v>
      </c>
      <c r="D611" s="235" t="s">
        <v>269</v>
      </c>
      <c r="E611" s="236">
        <v>60.55039</v>
      </c>
      <c r="F611" s="237"/>
      <c r="G611" s="238">
        <f>ROUND(E611*F611,2)</f>
        <v>0</v>
      </c>
      <c r="H611" s="237"/>
      <c r="I611" s="238">
        <f>ROUND(E611*H611,2)</f>
        <v>0</v>
      </c>
      <c r="J611" s="237"/>
      <c r="K611" s="238">
        <f>ROUND(E611*J611,2)</f>
        <v>0</v>
      </c>
      <c r="L611" s="238">
        <v>21</v>
      </c>
      <c r="M611" s="238">
        <f>G611*(1+L611/100)</f>
        <v>0</v>
      </c>
      <c r="N611" s="236">
        <v>2.2000000000000001E-3</v>
      </c>
      <c r="O611" s="236">
        <f>ROUND(E611*N611,2)</f>
        <v>0.13</v>
      </c>
      <c r="P611" s="236">
        <v>0</v>
      </c>
      <c r="Q611" s="236">
        <f>ROUND(E611*P611,2)</f>
        <v>0</v>
      </c>
      <c r="R611" s="238" t="s">
        <v>875</v>
      </c>
      <c r="S611" s="238" t="s">
        <v>271</v>
      </c>
      <c r="T611" s="239" t="s">
        <v>272</v>
      </c>
      <c r="U611" s="221">
        <v>0</v>
      </c>
      <c r="V611" s="221">
        <f>ROUND(E611*U611,2)</f>
        <v>0</v>
      </c>
      <c r="W611" s="221"/>
      <c r="X611" s="221" t="s">
        <v>876</v>
      </c>
      <c r="Y611" s="221" t="s">
        <v>274</v>
      </c>
      <c r="Z611" s="210"/>
      <c r="AA611" s="210"/>
      <c r="AB611" s="210"/>
      <c r="AC611" s="210"/>
      <c r="AD611" s="210"/>
      <c r="AE611" s="210"/>
      <c r="AF611" s="210"/>
      <c r="AG611" s="210" t="s">
        <v>877</v>
      </c>
      <c r="AH611" s="210"/>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2" x14ac:dyDescent="0.2">
      <c r="A612" s="217"/>
      <c r="B612" s="218"/>
      <c r="C612" s="256" t="s">
        <v>1195</v>
      </c>
      <c r="D612" s="223"/>
      <c r="E612" s="224">
        <v>60.55039</v>
      </c>
      <c r="F612" s="221"/>
      <c r="G612" s="221"/>
      <c r="H612" s="221"/>
      <c r="I612" s="221"/>
      <c r="J612" s="221"/>
      <c r="K612" s="221"/>
      <c r="L612" s="221"/>
      <c r="M612" s="221"/>
      <c r="N612" s="220"/>
      <c r="O612" s="220"/>
      <c r="P612" s="220"/>
      <c r="Q612" s="220"/>
      <c r="R612" s="221"/>
      <c r="S612" s="221"/>
      <c r="T612" s="221"/>
      <c r="U612" s="221"/>
      <c r="V612" s="221"/>
      <c r="W612" s="221"/>
      <c r="X612" s="221"/>
      <c r="Y612" s="221"/>
      <c r="Z612" s="210"/>
      <c r="AA612" s="210"/>
      <c r="AB612" s="210"/>
      <c r="AC612" s="210"/>
      <c r="AD612" s="210"/>
      <c r="AE612" s="210"/>
      <c r="AF612" s="210"/>
      <c r="AG612" s="210" t="s">
        <v>288</v>
      </c>
      <c r="AH612" s="210">
        <v>5</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ht="22.5" outlineLevel="1" x14ac:dyDescent="0.2">
      <c r="A613" s="233">
        <v>117</v>
      </c>
      <c r="B613" s="234" t="s">
        <v>1196</v>
      </c>
      <c r="C613" s="252" t="s">
        <v>1197</v>
      </c>
      <c r="D613" s="235" t="s">
        <v>269</v>
      </c>
      <c r="E613" s="236">
        <v>60.55039</v>
      </c>
      <c r="F613" s="237"/>
      <c r="G613" s="238">
        <f>ROUND(E613*F613,2)</f>
        <v>0</v>
      </c>
      <c r="H613" s="237"/>
      <c r="I613" s="238">
        <f>ROUND(E613*H613,2)</f>
        <v>0</v>
      </c>
      <c r="J613" s="237"/>
      <c r="K613" s="238">
        <f>ROUND(E613*J613,2)</f>
        <v>0</v>
      </c>
      <c r="L613" s="238">
        <v>21</v>
      </c>
      <c r="M613" s="238">
        <f>G613*(1+L613/100)</f>
        <v>0</v>
      </c>
      <c r="N613" s="236">
        <v>2.9999999999999997E-4</v>
      </c>
      <c r="O613" s="236">
        <f>ROUND(E613*N613,2)</f>
        <v>0.02</v>
      </c>
      <c r="P613" s="236">
        <v>0</v>
      </c>
      <c r="Q613" s="236">
        <f>ROUND(E613*P613,2)</f>
        <v>0</v>
      </c>
      <c r="R613" s="238" t="s">
        <v>875</v>
      </c>
      <c r="S613" s="238" t="s">
        <v>271</v>
      </c>
      <c r="T613" s="239" t="s">
        <v>272</v>
      </c>
      <c r="U613" s="221">
        <v>0</v>
      </c>
      <c r="V613" s="221">
        <f>ROUND(E613*U613,2)</f>
        <v>0</v>
      </c>
      <c r="W613" s="221"/>
      <c r="X613" s="221" t="s">
        <v>876</v>
      </c>
      <c r="Y613" s="221" t="s">
        <v>274</v>
      </c>
      <c r="Z613" s="210"/>
      <c r="AA613" s="210"/>
      <c r="AB613" s="210"/>
      <c r="AC613" s="210"/>
      <c r="AD613" s="210"/>
      <c r="AE613" s="210"/>
      <c r="AF613" s="210"/>
      <c r="AG613" s="210" t="s">
        <v>877</v>
      </c>
      <c r="AH613" s="210"/>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2" x14ac:dyDescent="0.2">
      <c r="A614" s="217"/>
      <c r="B614" s="218"/>
      <c r="C614" s="256" t="s">
        <v>1195</v>
      </c>
      <c r="D614" s="223"/>
      <c r="E614" s="224">
        <v>60.55039</v>
      </c>
      <c r="F614" s="221"/>
      <c r="G614" s="221"/>
      <c r="H614" s="221"/>
      <c r="I614" s="221"/>
      <c r="J614" s="221"/>
      <c r="K614" s="221"/>
      <c r="L614" s="221"/>
      <c r="M614" s="221"/>
      <c r="N614" s="220"/>
      <c r="O614" s="220"/>
      <c r="P614" s="220"/>
      <c r="Q614" s="220"/>
      <c r="R614" s="221"/>
      <c r="S614" s="221"/>
      <c r="T614" s="221"/>
      <c r="U614" s="221"/>
      <c r="V614" s="221"/>
      <c r="W614" s="221"/>
      <c r="X614" s="221"/>
      <c r="Y614" s="221"/>
      <c r="Z614" s="210"/>
      <c r="AA614" s="210"/>
      <c r="AB614" s="210"/>
      <c r="AC614" s="210"/>
      <c r="AD614" s="210"/>
      <c r="AE614" s="210"/>
      <c r="AF614" s="210"/>
      <c r="AG614" s="210" t="s">
        <v>288</v>
      </c>
      <c r="AH614" s="210">
        <v>5</v>
      </c>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ht="22.5" outlineLevel="1" x14ac:dyDescent="0.2">
      <c r="A615" s="233">
        <v>118</v>
      </c>
      <c r="B615" s="234" t="s">
        <v>1198</v>
      </c>
      <c r="C615" s="252" t="s">
        <v>1199</v>
      </c>
      <c r="D615" s="235" t="s">
        <v>269</v>
      </c>
      <c r="E615" s="236">
        <v>108.09068000000001</v>
      </c>
      <c r="F615" s="237"/>
      <c r="G615" s="238">
        <f>ROUND(E615*F615,2)</f>
        <v>0</v>
      </c>
      <c r="H615" s="237"/>
      <c r="I615" s="238">
        <f>ROUND(E615*H615,2)</f>
        <v>0</v>
      </c>
      <c r="J615" s="237"/>
      <c r="K615" s="238">
        <f>ROUND(E615*J615,2)</f>
        <v>0</v>
      </c>
      <c r="L615" s="238">
        <v>21</v>
      </c>
      <c r="M615" s="238">
        <f>G615*(1+L615/100)</f>
        <v>0</v>
      </c>
      <c r="N615" s="236">
        <v>8.0000000000000004E-4</v>
      </c>
      <c r="O615" s="236">
        <f>ROUND(E615*N615,2)</f>
        <v>0.09</v>
      </c>
      <c r="P615" s="236">
        <v>0</v>
      </c>
      <c r="Q615" s="236">
        <f>ROUND(E615*P615,2)</f>
        <v>0</v>
      </c>
      <c r="R615" s="238" t="s">
        <v>875</v>
      </c>
      <c r="S615" s="238" t="s">
        <v>271</v>
      </c>
      <c r="T615" s="239" t="s">
        <v>272</v>
      </c>
      <c r="U615" s="221">
        <v>0</v>
      </c>
      <c r="V615" s="221">
        <f>ROUND(E615*U615,2)</f>
        <v>0</v>
      </c>
      <c r="W615" s="221"/>
      <c r="X615" s="221" t="s">
        <v>876</v>
      </c>
      <c r="Y615" s="221" t="s">
        <v>274</v>
      </c>
      <c r="Z615" s="210"/>
      <c r="AA615" s="210"/>
      <c r="AB615" s="210"/>
      <c r="AC615" s="210"/>
      <c r="AD615" s="210"/>
      <c r="AE615" s="210"/>
      <c r="AF615" s="210"/>
      <c r="AG615" s="210" t="s">
        <v>877</v>
      </c>
      <c r="AH615" s="210"/>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2" x14ac:dyDescent="0.2">
      <c r="A616" s="217"/>
      <c r="B616" s="218"/>
      <c r="C616" s="256" t="s">
        <v>1200</v>
      </c>
      <c r="D616" s="223"/>
      <c r="E616" s="224">
        <v>108.09068000000001</v>
      </c>
      <c r="F616" s="221"/>
      <c r="G616" s="221"/>
      <c r="H616" s="221"/>
      <c r="I616" s="221"/>
      <c r="J616" s="221"/>
      <c r="K616" s="221"/>
      <c r="L616" s="221"/>
      <c r="M616" s="221"/>
      <c r="N616" s="220"/>
      <c r="O616" s="220"/>
      <c r="P616" s="220"/>
      <c r="Q616" s="220"/>
      <c r="R616" s="221"/>
      <c r="S616" s="221"/>
      <c r="T616" s="221"/>
      <c r="U616" s="221"/>
      <c r="V616" s="221"/>
      <c r="W616" s="221"/>
      <c r="X616" s="221"/>
      <c r="Y616" s="221"/>
      <c r="Z616" s="210"/>
      <c r="AA616" s="210"/>
      <c r="AB616" s="210"/>
      <c r="AC616" s="210"/>
      <c r="AD616" s="210"/>
      <c r="AE616" s="210"/>
      <c r="AF616" s="210"/>
      <c r="AG616" s="210" t="s">
        <v>288</v>
      </c>
      <c r="AH616" s="210">
        <v>5</v>
      </c>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1" x14ac:dyDescent="0.2">
      <c r="A617" s="233">
        <v>119</v>
      </c>
      <c r="B617" s="234" t="s">
        <v>1201</v>
      </c>
      <c r="C617" s="252" t="s">
        <v>1202</v>
      </c>
      <c r="D617" s="235" t="s">
        <v>559</v>
      </c>
      <c r="E617" s="236">
        <v>0.53749999999999998</v>
      </c>
      <c r="F617" s="237"/>
      <c r="G617" s="238">
        <f>ROUND(E617*F617,2)</f>
        <v>0</v>
      </c>
      <c r="H617" s="237"/>
      <c r="I617" s="238">
        <f>ROUND(E617*H617,2)</f>
        <v>0</v>
      </c>
      <c r="J617" s="237"/>
      <c r="K617" s="238">
        <f>ROUND(E617*J617,2)</f>
        <v>0</v>
      </c>
      <c r="L617" s="238">
        <v>21</v>
      </c>
      <c r="M617" s="238">
        <f>G617*(1+L617/100)</f>
        <v>0</v>
      </c>
      <c r="N617" s="236">
        <v>0</v>
      </c>
      <c r="O617" s="236">
        <f>ROUND(E617*N617,2)</f>
        <v>0</v>
      </c>
      <c r="P617" s="236">
        <v>0</v>
      </c>
      <c r="Q617" s="236">
        <f>ROUND(E617*P617,2)</f>
        <v>0</v>
      </c>
      <c r="R617" s="238" t="s">
        <v>474</v>
      </c>
      <c r="S617" s="238" t="s">
        <v>271</v>
      </c>
      <c r="T617" s="239" t="s">
        <v>272</v>
      </c>
      <c r="U617" s="221">
        <v>2.048</v>
      </c>
      <c r="V617" s="221">
        <f>ROUND(E617*U617,2)</f>
        <v>1.1000000000000001</v>
      </c>
      <c r="W617" s="221"/>
      <c r="X617" s="221" t="s">
        <v>1138</v>
      </c>
      <c r="Y617" s="221" t="s">
        <v>274</v>
      </c>
      <c r="Z617" s="210"/>
      <c r="AA617" s="210"/>
      <c r="AB617" s="210"/>
      <c r="AC617" s="210"/>
      <c r="AD617" s="210"/>
      <c r="AE617" s="210"/>
      <c r="AF617" s="210"/>
      <c r="AG617" s="210" t="s">
        <v>1139</v>
      </c>
      <c r="AH617" s="210"/>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2" x14ac:dyDescent="0.2">
      <c r="A618" s="217"/>
      <c r="B618" s="218"/>
      <c r="C618" s="253" t="s">
        <v>1203</v>
      </c>
      <c r="D618" s="240"/>
      <c r="E618" s="240"/>
      <c r="F618" s="240"/>
      <c r="G618" s="240"/>
      <c r="H618" s="221"/>
      <c r="I618" s="221"/>
      <c r="J618" s="221"/>
      <c r="K618" s="221"/>
      <c r="L618" s="221"/>
      <c r="M618" s="221"/>
      <c r="N618" s="220"/>
      <c r="O618" s="220"/>
      <c r="P618" s="220"/>
      <c r="Q618" s="220"/>
      <c r="R618" s="221"/>
      <c r="S618" s="221"/>
      <c r="T618" s="221"/>
      <c r="U618" s="221"/>
      <c r="V618" s="221"/>
      <c r="W618" s="221"/>
      <c r="X618" s="221"/>
      <c r="Y618" s="221"/>
      <c r="Z618" s="210"/>
      <c r="AA618" s="210"/>
      <c r="AB618" s="210"/>
      <c r="AC618" s="210"/>
      <c r="AD618" s="210"/>
      <c r="AE618" s="210"/>
      <c r="AF618" s="210"/>
      <c r="AG618" s="210" t="s">
        <v>277</v>
      </c>
      <c r="AH618" s="210"/>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x14ac:dyDescent="0.2">
      <c r="A619" s="226" t="s">
        <v>265</v>
      </c>
      <c r="B619" s="227" t="s">
        <v>164</v>
      </c>
      <c r="C619" s="251" t="s">
        <v>165</v>
      </c>
      <c r="D619" s="228"/>
      <c r="E619" s="229"/>
      <c r="F619" s="230"/>
      <c r="G619" s="230">
        <f>SUMIF(AG620:AG673,"&lt;&gt;NOR",G620:G673)</f>
        <v>0</v>
      </c>
      <c r="H619" s="230"/>
      <c r="I619" s="230">
        <f>SUM(I620:I673)</f>
        <v>0</v>
      </c>
      <c r="J619" s="230"/>
      <c r="K619" s="230">
        <f>SUM(K620:K673)</f>
        <v>0</v>
      </c>
      <c r="L619" s="230"/>
      <c r="M619" s="230">
        <f>SUM(M620:M673)</f>
        <v>0</v>
      </c>
      <c r="N619" s="229"/>
      <c r="O619" s="229">
        <f>SUM(O620:O673)</f>
        <v>0.72</v>
      </c>
      <c r="P619" s="229"/>
      <c r="Q619" s="229">
        <f>SUM(Q620:Q673)</f>
        <v>0</v>
      </c>
      <c r="R619" s="230"/>
      <c r="S619" s="230"/>
      <c r="T619" s="231"/>
      <c r="U619" s="225"/>
      <c r="V619" s="225">
        <f>SUM(V620:V673)</f>
        <v>72.709999999999994</v>
      </c>
      <c r="W619" s="225"/>
      <c r="X619" s="225"/>
      <c r="Y619" s="225"/>
      <c r="AG619" t="s">
        <v>266</v>
      </c>
    </row>
    <row r="620" spans="1:60" outlineLevel="1" x14ac:dyDescent="0.2">
      <c r="A620" s="233">
        <v>120</v>
      </c>
      <c r="B620" s="234" t="s">
        <v>1204</v>
      </c>
      <c r="C620" s="252" t="s">
        <v>1205</v>
      </c>
      <c r="D620" s="235" t="s">
        <v>269</v>
      </c>
      <c r="E620" s="236">
        <v>116.52</v>
      </c>
      <c r="F620" s="237"/>
      <c r="G620" s="238">
        <f>ROUND(E620*F620,2)</f>
        <v>0</v>
      </c>
      <c r="H620" s="237"/>
      <c r="I620" s="238">
        <f>ROUND(E620*H620,2)</f>
        <v>0</v>
      </c>
      <c r="J620" s="237"/>
      <c r="K620" s="238">
        <f>ROUND(E620*J620,2)</f>
        <v>0</v>
      </c>
      <c r="L620" s="238">
        <v>21</v>
      </c>
      <c r="M620" s="238">
        <f>G620*(1+L620/100)</f>
        <v>0</v>
      </c>
      <c r="N620" s="236">
        <v>5.2999999999999998E-4</v>
      </c>
      <c r="O620" s="236">
        <f>ROUND(E620*N620,2)</f>
        <v>0.06</v>
      </c>
      <c r="P620" s="236">
        <v>0</v>
      </c>
      <c r="Q620" s="236">
        <f>ROUND(E620*P620,2)</f>
        <v>0</v>
      </c>
      <c r="R620" s="238" t="s">
        <v>1206</v>
      </c>
      <c r="S620" s="238" t="s">
        <v>271</v>
      </c>
      <c r="T620" s="239" t="s">
        <v>272</v>
      </c>
      <c r="U620" s="221">
        <v>0.23100000000000001</v>
      </c>
      <c r="V620" s="221">
        <f>ROUND(E620*U620,2)</f>
        <v>26.92</v>
      </c>
      <c r="W620" s="221"/>
      <c r="X620" s="221" t="s">
        <v>273</v>
      </c>
      <c r="Y620" s="221" t="s">
        <v>274</v>
      </c>
      <c r="Z620" s="210"/>
      <c r="AA620" s="210"/>
      <c r="AB620" s="210"/>
      <c r="AC620" s="210"/>
      <c r="AD620" s="210"/>
      <c r="AE620" s="210"/>
      <c r="AF620" s="210"/>
      <c r="AG620" s="210" t="s">
        <v>275</v>
      </c>
      <c r="AH620" s="210"/>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outlineLevel="2" x14ac:dyDescent="0.2">
      <c r="A621" s="217"/>
      <c r="B621" s="218"/>
      <c r="C621" s="256" t="s">
        <v>1207</v>
      </c>
      <c r="D621" s="223"/>
      <c r="E621" s="224">
        <v>84.38</v>
      </c>
      <c r="F621" s="221"/>
      <c r="G621" s="221"/>
      <c r="H621" s="221"/>
      <c r="I621" s="221"/>
      <c r="J621" s="221"/>
      <c r="K621" s="221"/>
      <c r="L621" s="221"/>
      <c r="M621" s="221"/>
      <c r="N621" s="220"/>
      <c r="O621" s="220"/>
      <c r="P621" s="220"/>
      <c r="Q621" s="220"/>
      <c r="R621" s="221"/>
      <c r="S621" s="221"/>
      <c r="T621" s="221"/>
      <c r="U621" s="221"/>
      <c r="V621" s="221"/>
      <c r="W621" s="221"/>
      <c r="X621" s="221"/>
      <c r="Y621" s="221"/>
      <c r="Z621" s="210"/>
      <c r="AA621" s="210"/>
      <c r="AB621" s="210"/>
      <c r="AC621" s="210"/>
      <c r="AD621" s="210"/>
      <c r="AE621" s="210"/>
      <c r="AF621" s="210"/>
      <c r="AG621" s="210" t="s">
        <v>288</v>
      </c>
      <c r="AH621" s="210">
        <v>0</v>
      </c>
      <c r="AI621" s="210"/>
      <c r="AJ621" s="210"/>
      <c r="AK621" s="210"/>
      <c r="AL621" s="210"/>
      <c r="AM621" s="210"/>
      <c r="AN621" s="210"/>
      <c r="AO621" s="210"/>
      <c r="AP621" s="210"/>
      <c r="AQ621" s="210"/>
      <c r="AR621" s="210"/>
      <c r="AS621" s="210"/>
      <c r="AT621" s="210"/>
      <c r="AU621" s="210"/>
      <c r="AV621" s="210"/>
      <c r="AW621" s="210"/>
      <c r="AX621" s="210"/>
      <c r="AY621" s="210"/>
      <c r="AZ621" s="210"/>
      <c r="BA621" s="210"/>
      <c r="BB621" s="210"/>
      <c r="BC621" s="210"/>
      <c r="BD621" s="210"/>
      <c r="BE621" s="210"/>
      <c r="BF621" s="210"/>
      <c r="BG621" s="210"/>
      <c r="BH621" s="210"/>
    </row>
    <row r="622" spans="1:60" outlineLevel="3" x14ac:dyDescent="0.2">
      <c r="A622" s="217"/>
      <c r="B622" s="218"/>
      <c r="C622" s="256" t="s">
        <v>1208</v>
      </c>
      <c r="D622" s="223"/>
      <c r="E622" s="224">
        <v>32.14</v>
      </c>
      <c r="F622" s="221"/>
      <c r="G622" s="221"/>
      <c r="H622" s="221"/>
      <c r="I622" s="221"/>
      <c r="J622" s="221"/>
      <c r="K622" s="221"/>
      <c r="L622" s="221"/>
      <c r="M622" s="221"/>
      <c r="N622" s="220"/>
      <c r="O622" s="220"/>
      <c r="P622" s="220"/>
      <c r="Q622" s="220"/>
      <c r="R622" s="221"/>
      <c r="S622" s="221"/>
      <c r="T622" s="221"/>
      <c r="U622" s="221"/>
      <c r="V622" s="221"/>
      <c r="W622" s="221"/>
      <c r="X622" s="221"/>
      <c r="Y622" s="221"/>
      <c r="Z622" s="210"/>
      <c r="AA622" s="210"/>
      <c r="AB622" s="210"/>
      <c r="AC622" s="210"/>
      <c r="AD622" s="210"/>
      <c r="AE622" s="210"/>
      <c r="AF622" s="210"/>
      <c r="AG622" s="210" t="s">
        <v>288</v>
      </c>
      <c r="AH622" s="210">
        <v>0</v>
      </c>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1" x14ac:dyDescent="0.2">
      <c r="A623" s="233">
        <v>121</v>
      </c>
      <c r="B623" s="234" t="s">
        <v>1209</v>
      </c>
      <c r="C623" s="252" t="s">
        <v>1210</v>
      </c>
      <c r="D623" s="235" t="s">
        <v>269</v>
      </c>
      <c r="E623" s="236">
        <v>198.79</v>
      </c>
      <c r="F623" s="237"/>
      <c r="G623" s="238">
        <f>ROUND(E623*F623,2)</f>
        <v>0</v>
      </c>
      <c r="H623" s="237"/>
      <c r="I623" s="238">
        <f>ROUND(E623*H623,2)</f>
        <v>0</v>
      </c>
      <c r="J623" s="237"/>
      <c r="K623" s="238">
        <f>ROUND(E623*J623,2)</f>
        <v>0</v>
      </c>
      <c r="L623" s="238">
        <v>21</v>
      </c>
      <c r="M623" s="238">
        <f>G623*(1+L623/100)</f>
        <v>0</v>
      </c>
      <c r="N623" s="236">
        <v>0</v>
      </c>
      <c r="O623" s="236">
        <f>ROUND(E623*N623,2)</f>
        <v>0</v>
      </c>
      <c r="P623" s="236">
        <v>0</v>
      </c>
      <c r="Q623" s="236">
        <f>ROUND(E623*P623,2)</f>
        <v>0</v>
      </c>
      <c r="R623" s="238" t="s">
        <v>1206</v>
      </c>
      <c r="S623" s="238" t="s">
        <v>271</v>
      </c>
      <c r="T623" s="239" t="s">
        <v>272</v>
      </c>
      <c r="U623" s="221">
        <v>0.08</v>
      </c>
      <c r="V623" s="221">
        <f>ROUND(E623*U623,2)</f>
        <v>15.9</v>
      </c>
      <c r="W623" s="221"/>
      <c r="X623" s="221" t="s">
        <v>273</v>
      </c>
      <c r="Y623" s="221" t="s">
        <v>274</v>
      </c>
      <c r="Z623" s="210"/>
      <c r="AA623" s="210"/>
      <c r="AB623" s="210"/>
      <c r="AC623" s="210"/>
      <c r="AD623" s="210"/>
      <c r="AE623" s="210"/>
      <c r="AF623" s="210"/>
      <c r="AG623" s="210" t="s">
        <v>275</v>
      </c>
      <c r="AH623" s="210"/>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2" x14ac:dyDescent="0.2">
      <c r="A624" s="217"/>
      <c r="B624" s="218"/>
      <c r="C624" s="256" t="s">
        <v>1031</v>
      </c>
      <c r="D624" s="223"/>
      <c r="E624" s="224">
        <v>84.38</v>
      </c>
      <c r="F624" s="221"/>
      <c r="G624" s="221"/>
      <c r="H624" s="221"/>
      <c r="I624" s="221"/>
      <c r="J624" s="221"/>
      <c r="K624" s="221"/>
      <c r="L624" s="221"/>
      <c r="M624" s="221"/>
      <c r="N624" s="220"/>
      <c r="O624" s="220"/>
      <c r="P624" s="220"/>
      <c r="Q624" s="220"/>
      <c r="R624" s="221"/>
      <c r="S624" s="221"/>
      <c r="T624" s="221"/>
      <c r="U624" s="221"/>
      <c r="V624" s="221"/>
      <c r="W624" s="221"/>
      <c r="X624" s="221"/>
      <c r="Y624" s="221"/>
      <c r="Z624" s="210"/>
      <c r="AA624" s="210"/>
      <c r="AB624" s="210"/>
      <c r="AC624" s="210"/>
      <c r="AD624" s="210"/>
      <c r="AE624" s="210"/>
      <c r="AF624" s="210"/>
      <c r="AG624" s="210" t="s">
        <v>288</v>
      </c>
      <c r="AH624" s="210">
        <v>0</v>
      </c>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3" x14ac:dyDescent="0.2">
      <c r="A625" s="217"/>
      <c r="B625" s="218"/>
      <c r="C625" s="256" t="s">
        <v>907</v>
      </c>
      <c r="D625" s="223"/>
      <c r="E625" s="224">
        <v>15.87</v>
      </c>
      <c r="F625" s="221"/>
      <c r="G625" s="221"/>
      <c r="H625" s="221"/>
      <c r="I625" s="221"/>
      <c r="J625" s="221"/>
      <c r="K625" s="221"/>
      <c r="L625" s="221"/>
      <c r="M625" s="221"/>
      <c r="N625" s="220"/>
      <c r="O625" s="220"/>
      <c r="P625" s="220"/>
      <c r="Q625" s="220"/>
      <c r="R625" s="221"/>
      <c r="S625" s="221"/>
      <c r="T625" s="221"/>
      <c r="U625" s="221"/>
      <c r="V625" s="221"/>
      <c r="W625" s="221"/>
      <c r="X625" s="221"/>
      <c r="Y625" s="221"/>
      <c r="Z625" s="210"/>
      <c r="AA625" s="210"/>
      <c r="AB625" s="210"/>
      <c r="AC625" s="210"/>
      <c r="AD625" s="210"/>
      <c r="AE625" s="210"/>
      <c r="AF625" s="210"/>
      <c r="AG625" s="210" t="s">
        <v>288</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outlineLevel="3" x14ac:dyDescent="0.2">
      <c r="A626" s="217"/>
      <c r="B626" s="218"/>
      <c r="C626" s="256" t="s">
        <v>908</v>
      </c>
      <c r="D626" s="223"/>
      <c r="E626" s="224">
        <v>4.32</v>
      </c>
      <c r="F626" s="221"/>
      <c r="G626" s="221"/>
      <c r="H626" s="221"/>
      <c r="I626" s="221"/>
      <c r="J626" s="221"/>
      <c r="K626" s="221"/>
      <c r="L626" s="221"/>
      <c r="M626" s="221"/>
      <c r="N626" s="220"/>
      <c r="O626" s="220"/>
      <c r="P626" s="220"/>
      <c r="Q626" s="220"/>
      <c r="R626" s="221"/>
      <c r="S626" s="221"/>
      <c r="T626" s="221"/>
      <c r="U626" s="221"/>
      <c r="V626" s="221"/>
      <c r="W626" s="221"/>
      <c r="X626" s="221"/>
      <c r="Y626" s="221"/>
      <c r="Z626" s="210"/>
      <c r="AA626" s="210"/>
      <c r="AB626" s="210"/>
      <c r="AC626" s="210"/>
      <c r="AD626" s="210"/>
      <c r="AE626" s="210"/>
      <c r="AF626" s="210"/>
      <c r="AG626" s="210" t="s">
        <v>288</v>
      </c>
      <c r="AH626" s="210">
        <v>0</v>
      </c>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outlineLevel="3" x14ac:dyDescent="0.2">
      <c r="A627" s="217"/>
      <c r="B627" s="218"/>
      <c r="C627" s="256" t="s">
        <v>909</v>
      </c>
      <c r="D627" s="223"/>
      <c r="E627" s="224">
        <v>5.19</v>
      </c>
      <c r="F627" s="221"/>
      <c r="G627" s="221"/>
      <c r="H627" s="221"/>
      <c r="I627" s="221"/>
      <c r="J627" s="221"/>
      <c r="K627" s="221"/>
      <c r="L627" s="221"/>
      <c r="M627" s="221"/>
      <c r="N627" s="220"/>
      <c r="O627" s="220"/>
      <c r="P627" s="220"/>
      <c r="Q627" s="220"/>
      <c r="R627" s="221"/>
      <c r="S627" s="221"/>
      <c r="T627" s="221"/>
      <c r="U627" s="221"/>
      <c r="V627" s="221"/>
      <c r="W627" s="221"/>
      <c r="X627" s="221"/>
      <c r="Y627" s="221"/>
      <c r="Z627" s="210"/>
      <c r="AA627" s="210"/>
      <c r="AB627" s="210"/>
      <c r="AC627" s="210"/>
      <c r="AD627" s="210"/>
      <c r="AE627" s="210"/>
      <c r="AF627" s="210"/>
      <c r="AG627" s="210" t="s">
        <v>288</v>
      </c>
      <c r="AH627" s="210">
        <v>0</v>
      </c>
      <c r="AI627" s="210"/>
      <c r="AJ627" s="210"/>
      <c r="AK627" s="210"/>
      <c r="AL627" s="210"/>
      <c r="AM627" s="210"/>
      <c r="AN627" s="210"/>
      <c r="AO627" s="210"/>
      <c r="AP627" s="210"/>
      <c r="AQ627" s="210"/>
      <c r="AR627" s="210"/>
      <c r="AS627" s="210"/>
      <c r="AT627" s="210"/>
      <c r="AU627" s="210"/>
      <c r="AV627" s="210"/>
      <c r="AW627" s="210"/>
      <c r="AX627" s="210"/>
      <c r="AY627" s="210"/>
      <c r="AZ627" s="210"/>
      <c r="BA627" s="210"/>
      <c r="BB627" s="210"/>
      <c r="BC627" s="210"/>
      <c r="BD627" s="210"/>
      <c r="BE627" s="210"/>
      <c r="BF627" s="210"/>
      <c r="BG627" s="210"/>
      <c r="BH627" s="210"/>
    </row>
    <row r="628" spans="1:60" outlineLevel="3" x14ac:dyDescent="0.2">
      <c r="A628" s="217"/>
      <c r="B628" s="218"/>
      <c r="C628" s="256" t="s">
        <v>910</v>
      </c>
      <c r="D628" s="223"/>
      <c r="E628" s="224">
        <v>5.27</v>
      </c>
      <c r="F628" s="221"/>
      <c r="G628" s="221"/>
      <c r="H628" s="221"/>
      <c r="I628" s="221"/>
      <c r="J628" s="221"/>
      <c r="K628" s="221"/>
      <c r="L628" s="221"/>
      <c r="M628" s="221"/>
      <c r="N628" s="220"/>
      <c r="O628" s="220"/>
      <c r="P628" s="220"/>
      <c r="Q628" s="220"/>
      <c r="R628" s="221"/>
      <c r="S628" s="221"/>
      <c r="T628" s="221"/>
      <c r="U628" s="221"/>
      <c r="V628" s="221"/>
      <c r="W628" s="221"/>
      <c r="X628" s="221"/>
      <c r="Y628" s="221"/>
      <c r="Z628" s="210"/>
      <c r="AA628" s="210"/>
      <c r="AB628" s="210"/>
      <c r="AC628" s="210"/>
      <c r="AD628" s="210"/>
      <c r="AE628" s="210"/>
      <c r="AF628" s="210"/>
      <c r="AG628" s="210" t="s">
        <v>288</v>
      </c>
      <c r="AH628" s="210">
        <v>0</v>
      </c>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3" x14ac:dyDescent="0.2">
      <c r="A629" s="217"/>
      <c r="B629" s="218"/>
      <c r="C629" s="256" t="s">
        <v>1032</v>
      </c>
      <c r="D629" s="223"/>
      <c r="E629" s="224">
        <v>5.2</v>
      </c>
      <c r="F629" s="221"/>
      <c r="G629" s="221"/>
      <c r="H629" s="221"/>
      <c r="I629" s="221"/>
      <c r="J629" s="221"/>
      <c r="K629" s="221"/>
      <c r="L629" s="221"/>
      <c r="M629" s="221"/>
      <c r="N629" s="220"/>
      <c r="O629" s="220"/>
      <c r="P629" s="220"/>
      <c r="Q629" s="220"/>
      <c r="R629" s="221"/>
      <c r="S629" s="221"/>
      <c r="T629" s="221"/>
      <c r="U629" s="221"/>
      <c r="V629" s="221"/>
      <c r="W629" s="221"/>
      <c r="X629" s="221"/>
      <c r="Y629" s="221"/>
      <c r="Z629" s="210"/>
      <c r="AA629" s="210"/>
      <c r="AB629" s="210"/>
      <c r="AC629" s="210"/>
      <c r="AD629" s="210"/>
      <c r="AE629" s="210"/>
      <c r="AF629" s="210"/>
      <c r="AG629" s="210" t="s">
        <v>288</v>
      </c>
      <c r="AH629" s="210">
        <v>0</v>
      </c>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6" t="s">
        <v>911</v>
      </c>
      <c r="D630" s="223"/>
      <c r="E630" s="224">
        <v>13.69</v>
      </c>
      <c r="F630" s="221"/>
      <c r="G630" s="221"/>
      <c r="H630" s="221"/>
      <c r="I630" s="221"/>
      <c r="J630" s="221"/>
      <c r="K630" s="221"/>
      <c r="L630" s="221"/>
      <c r="M630" s="221"/>
      <c r="N630" s="220"/>
      <c r="O630" s="220"/>
      <c r="P630" s="220"/>
      <c r="Q630" s="220"/>
      <c r="R630" s="221"/>
      <c r="S630" s="221"/>
      <c r="T630" s="221"/>
      <c r="U630" s="221"/>
      <c r="V630" s="221"/>
      <c r="W630" s="221"/>
      <c r="X630" s="221"/>
      <c r="Y630" s="221"/>
      <c r="Z630" s="210"/>
      <c r="AA630" s="210"/>
      <c r="AB630" s="210"/>
      <c r="AC630" s="210"/>
      <c r="AD630" s="210"/>
      <c r="AE630" s="210"/>
      <c r="AF630" s="210"/>
      <c r="AG630" s="210" t="s">
        <v>288</v>
      </c>
      <c r="AH630" s="210">
        <v>0</v>
      </c>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3" x14ac:dyDescent="0.2">
      <c r="A631" s="217"/>
      <c r="B631" s="218"/>
      <c r="C631" s="256" t="s">
        <v>912</v>
      </c>
      <c r="D631" s="223"/>
      <c r="E631" s="224">
        <v>7.03</v>
      </c>
      <c r="F631" s="221"/>
      <c r="G631" s="221"/>
      <c r="H631" s="221"/>
      <c r="I631" s="221"/>
      <c r="J631" s="221"/>
      <c r="K631" s="221"/>
      <c r="L631" s="221"/>
      <c r="M631" s="221"/>
      <c r="N631" s="220"/>
      <c r="O631" s="220"/>
      <c r="P631" s="220"/>
      <c r="Q631" s="220"/>
      <c r="R631" s="221"/>
      <c r="S631" s="221"/>
      <c r="T631" s="221"/>
      <c r="U631" s="221"/>
      <c r="V631" s="221"/>
      <c r="W631" s="221"/>
      <c r="X631" s="221"/>
      <c r="Y631" s="221"/>
      <c r="Z631" s="210"/>
      <c r="AA631" s="210"/>
      <c r="AB631" s="210"/>
      <c r="AC631" s="210"/>
      <c r="AD631" s="210"/>
      <c r="AE631" s="210"/>
      <c r="AF631" s="210"/>
      <c r="AG631" s="210" t="s">
        <v>288</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outlineLevel="3" x14ac:dyDescent="0.2">
      <c r="A632" s="217"/>
      <c r="B632" s="218"/>
      <c r="C632" s="256" t="s">
        <v>913</v>
      </c>
      <c r="D632" s="223"/>
      <c r="E632" s="224">
        <v>2.76</v>
      </c>
      <c r="F632" s="221"/>
      <c r="G632" s="221"/>
      <c r="H632" s="221"/>
      <c r="I632" s="221"/>
      <c r="J632" s="221"/>
      <c r="K632" s="221"/>
      <c r="L632" s="221"/>
      <c r="M632" s="221"/>
      <c r="N632" s="220"/>
      <c r="O632" s="220"/>
      <c r="P632" s="220"/>
      <c r="Q632" s="220"/>
      <c r="R632" s="221"/>
      <c r="S632" s="221"/>
      <c r="T632" s="221"/>
      <c r="U632" s="221"/>
      <c r="V632" s="221"/>
      <c r="W632" s="221"/>
      <c r="X632" s="221"/>
      <c r="Y632" s="221"/>
      <c r="Z632" s="210"/>
      <c r="AA632" s="210"/>
      <c r="AB632" s="210"/>
      <c r="AC632" s="210"/>
      <c r="AD632" s="210"/>
      <c r="AE632" s="210"/>
      <c r="AF632" s="210"/>
      <c r="AG632" s="210" t="s">
        <v>288</v>
      </c>
      <c r="AH632" s="210">
        <v>0</v>
      </c>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outlineLevel="3" x14ac:dyDescent="0.2">
      <c r="A633" s="217"/>
      <c r="B633" s="218"/>
      <c r="C633" s="256" t="s">
        <v>914</v>
      </c>
      <c r="D633" s="223"/>
      <c r="E633" s="224">
        <v>2.56</v>
      </c>
      <c r="F633" s="221"/>
      <c r="G633" s="221"/>
      <c r="H633" s="221"/>
      <c r="I633" s="221"/>
      <c r="J633" s="221"/>
      <c r="K633" s="221"/>
      <c r="L633" s="221"/>
      <c r="M633" s="221"/>
      <c r="N633" s="220"/>
      <c r="O633" s="220"/>
      <c r="P633" s="220"/>
      <c r="Q633" s="220"/>
      <c r="R633" s="221"/>
      <c r="S633" s="221"/>
      <c r="T633" s="221"/>
      <c r="U633" s="221"/>
      <c r="V633" s="221"/>
      <c r="W633" s="221"/>
      <c r="X633" s="221"/>
      <c r="Y633" s="221"/>
      <c r="Z633" s="210"/>
      <c r="AA633" s="210"/>
      <c r="AB633" s="210"/>
      <c r="AC633" s="210"/>
      <c r="AD633" s="210"/>
      <c r="AE633" s="210"/>
      <c r="AF633" s="210"/>
      <c r="AG633" s="210" t="s">
        <v>288</v>
      </c>
      <c r="AH633" s="210">
        <v>0</v>
      </c>
      <c r="AI633" s="210"/>
      <c r="AJ633" s="210"/>
      <c r="AK633" s="210"/>
      <c r="AL633" s="210"/>
      <c r="AM633" s="210"/>
      <c r="AN633" s="210"/>
      <c r="AO633" s="210"/>
      <c r="AP633" s="210"/>
      <c r="AQ633" s="210"/>
      <c r="AR633" s="210"/>
      <c r="AS633" s="210"/>
      <c r="AT633" s="210"/>
      <c r="AU633" s="210"/>
      <c r="AV633" s="210"/>
      <c r="AW633" s="210"/>
      <c r="AX633" s="210"/>
      <c r="AY633" s="210"/>
      <c r="AZ633" s="210"/>
      <c r="BA633" s="210"/>
      <c r="BB633" s="210"/>
      <c r="BC633" s="210"/>
      <c r="BD633" s="210"/>
      <c r="BE633" s="210"/>
      <c r="BF633" s="210"/>
      <c r="BG633" s="210"/>
      <c r="BH633" s="210"/>
    </row>
    <row r="634" spans="1:60" outlineLevel="3" x14ac:dyDescent="0.2">
      <c r="A634" s="217"/>
      <c r="B634" s="218"/>
      <c r="C634" s="256" t="s">
        <v>915</v>
      </c>
      <c r="D634" s="223"/>
      <c r="E634" s="224">
        <v>8.31</v>
      </c>
      <c r="F634" s="221"/>
      <c r="G634" s="221"/>
      <c r="H634" s="221"/>
      <c r="I634" s="221"/>
      <c r="J634" s="221"/>
      <c r="K634" s="221"/>
      <c r="L634" s="221"/>
      <c r="M634" s="221"/>
      <c r="N634" s="220"/>
      <c r="O634" s="220"/>
      <c r="P634" s="220"/>
      <c r="Q634" s="220"/>
      <c r="R634" s="221"/>
      <c r="S634" s="221"/>
      <c r="T634" s="221"/>
      <c r="U634" s="221"/>
      <c r="V634" s="221"/>
      <c r="W634" s="221"/>
      <c r="X634" s="221"/>
      <c r="Y634" s="221"/>
      <c r="Z634" s="210"/>
      <c r="AA634" s="210"/>
      <c r="AB634" s="210"/>
      <c r="AC634" s="210"/>
      <c r="AD634" s="210"/>
      <c r="AE634" s="210"/>
      <c r="AF634" s="210"/>
      <c r="AG634" s="210" t="s">
        <v>288</v>
      </c>
      <c r="AH634" s="210">
        <v>0</v>
      </c>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3" x14ac:dyDescent="0.2">
      <c r="A635" s="217"/>
      <c r="B635" s="218"/>
      <c r="C635" s="256" t="s">
        <v>916</v>
      </c>
      <c r="D635" s="223"/>
      <c r="E635" s="224">
        <v>22.86</v>
      </c>
      <c r="F635" s="221"/>
      <c r="G635" s="221"/>
      <c r="H635" s="221"/>
      <c r="I635" s="221"/>
      <c r="J635" s="221"/>
      <c r="K635" s="221"/>
      <c r="L635" s="221"/>
      <c r="M635" s="221"/>
      <c r="N635" s="220"/>
      <c r="O635" s="220"/>
      <c r="P635" s="220"/>
      <c r="Q635" s="220"/>
      <c r="R635" s="221"/>
      <c r="S635" s="221"/>
      <c r="T635" s="221"/>
      <c r="U635" s="221"/>
      <c r="V635" s="221"/>
      <c r="W635" s="221"/>
      <c r="X635" s="221"/>
      <c r="Y635" s="221"/>
      <c r="Z635" s="210"/>
      <c r="AA635" s="210"/>
      <c r="AB635" s="210"/>
      <c r="AC635" s="210"/>
      <c r="AD635" s="210"/>
      <c r="AE635" s="210"/>
      <c r="AF635" s="210"/>
      <c r="AG635" s="210" t="s">
        <v>288</v>
      </c>
      <c r="AH635" s="210">
        <v>0</v>
      </c>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outlineLevel="3" x14ac:dyDescent="0.2">
      <c r="A636" s="217"/>
      <c r="B636" s="218"/>
      <c r="C636" s="256" t="s">
        <v>917</v>
      </c>
      <c r="D636" s="223"/>
      <c r="E636" s="224">
        <v>21.35</v>
      </c>
      <c r="F636" s="221"/>
      <c r="G636" s="221"/>
      <c r="H636" s="221"/>
      <c r="I636" s="221"/>
      <c r="J636" s="221"/>
      <c r="K636" s="221"/>
      <c r="L636" s="221"/>
      <c r="M636" s="221"/>
      <c r="N636" s="220"/>
      <c r="O636" s="220"/>
      <c r="P636" s="220"/>
      <c r="Q636" s="220"/>
      <c r="R636" s="221"/>
      <c r="S636" s="221"/>
      <c r="T636" s="221"/>
      <c r="U636" s="221"/>
      <c r="V636" s="221"/>
      <c r="W636" s="221"/>
      <c r="X636" s="221"/>
      <c r="Y636" s="221"/>
      <c r="Z636" s="210"/>
      <c r="AA636" s="210"/>
      <c r="AB636" s="210"/>
      <c r="AC636" s="210"/>
      <c r="AD636" s="210"/>
      <c r="AE636" s="210"/>
      <c r="AF636" s="210"/>
      <c r="AG636" s="210" t="s">
        <v>288</v>
      </c>
      <c r="AH636" s="210">
        <v>0</v>
      </c>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outlineLevel="1" x14ac:dyDescent="0.2">
      <c r="A637" s="233">
        <v>122</v>
      </c>
      <c r="B637" s="234" t="s">
        <v>1211</v>
      </c>
      <c r="C637" s="252" t="s">
        <v>1212</v>
      </c>
      <c r="D637" s="235" t="s">
        <v>269</v>
      </c>
      <c r="E637" s="236">
        <v>7</v>
      </c>
      <c r="F637" s="237"/>
      <c r="G637" s="238">
        <f>ROUND(E637*F637,2)</f>
        <v>0</v>
      </c>
      <c r="H637" s="237"/>
      <c r="I637" s="238">
        <f>ROUND(E637*H637,2)</f>
        <v>0</v>
      </c>
      <c r="J637" s="237"/>
      <c r="K637" s="238">
        <f>ROUND(E637*J637,2)</f>
        <v>0</v>
      </c>
      <c r="L637" s="238">
        <v>21</v>
      </c>
      <c r="M637" s="238">
        <f>G637*(1+L637/100)</f>
        <v>0</v>
      </c>
      <c r="N637" s="236">
        <v>3.0000000000000001E-3</v>
      </c>
      <c r="O637" s="236">
        <f>ROUND(E637*N637,2)</f>
        <v>0.02</v>
      </c>
      <c r="P637" s="236">
        <v>0</v>
      </c>
      <c r="Q637" s="236">
        <f>ROUND(E637*P637,2)</f>
        <v>0</v>
      </c>
      <c r="R637" s="238" t="s">
        <v>1206</v>
      </c>
      <c r="S637" s="238" t="s">
        <v>271</v>
      </c>
      <c r="T637" s="239" t="s">
        <v>272</v>
      </c>
      <c r="U637" s="221">
        <v>0.28000000000000003</v>
      </c>
      <c r="V637" s="221">
        <f>ROUND(E637*U637,2)</f>
        <v>1.96</v>
      </c>
      <c r="W637" s="221"/>
      <c r="X637" s="221" t="s">
        <v>273</v>
      </c>
      <c r="Y637" s="221" t="s">
        <v>274</v>
      </c>
      <c r="Z637" s="210"/>
      <c r="AA637" s="210"/>
      <c r="AB637" s="210"/>
      <c r="AC637" s="210"/>
      <c r="AD637" s="210"/>
      <c r="AE637" s="210"/>
      <c r="AF637" s="210"/>
      <c r="AG637" s="210" t="s">
        <v>275</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10"/>
      <c r="BD637" s="210"/>
      <c r="BE637" s="210"/>
      <c r="BF637" s="210"/>
      <c r="BG637" s="210"/>
      <c r="BH637" s="210"/>
    </row>
    <row r="638" spans="1:60" outlineLevel="2" x14ac:dyDescent="0.2">
      <c r="A638" s="217"/>
      <c r="B638" s="218"/>
      <c r="C638" s="257" t="s">
        <v>1213</v>
      </c>
      <c r="D638" s="250"/>
      <c r="E638" s="250"/>
      <c r="F638" s="250"/>
      <c r="G638" s="250"/>
      <c r="H638" s="221"/>
      <c r="I638" s="221"/>
      <c r="J638" s="221"/>
      <c r="K638" s="221"/>
      <c r="L638" s="221"/>
      <c r="M638" s="221"/>
      <c r="N638" s="220"/>
      <c r="O638" s="220"/>
      <c r="P638" s="220"/>
      <c r="Q638" s="220"/>
      <c r="R638" s="221"/>
      <c r="S638" s="221"/>
      <c r="T638" s="221"/>
      <c r="U638" s="221"/>
      <c r="V638" s="221"/>
      <c r="W638" s="221"/>
      <c r="X638" s="221"/>
      <c r="Y638" s="221"/>
      <c r="Z638" s="210"/>
      <c r="AA638" s="210"/>
      <c r="AB638" s="210"/>
      <c r="AC638" s="210"/>
      <c r="AD638" s="210"/>
      <c r="AE638" s="210"/>
      <c r="AF638" s="210"/>
      <c r="AG638" s="210" t="s">
        <v>286</v>
      </c>
      <c r="AH638" s="210"/>
      <c r="AI638" s="210"/>
      <c r="AJ638" s="210"/>
      <c r="AK638" s="210"/>
      <c r="AL638" s="210"/>
      <c r="AM638" s="210"/>
      <c r="AN638" s="210"/>
      <c r="AO638" s="210"/>
      <c r="AP638" s="210"/>
      <c r="AQ638" s="210"/>
      <c r="AR638" s="210"/>
      <c r="AS638" s="210"/>
      <c r="AT638" s="210"/>
      <c r="AU638" s="210"/>
      <c r="AV638" s="210"/>
      <c r="AW638" s="210"/>
      <c r="AX638" s="210"/>
      <c r="AY638" s="210"/>
      <c r="AZ638" s="210"/>
      <c r="BA638" s="248" t="str">
        <f>C638</f>
        <v>Očištění povrchu stěny od prachu, nařezání izolačních desek na požadovaný rozměr, nanesení lepicího tmelu, osazení desek.</v>
      </c>
      <c r="BB638" s="210"/>
      <c r="BC638" s="210"/>
      <c r="BD638" s="210"/>
      <c r="BE638" s="210"/>
      <c r="BF638" s="210"/>
      <c r="BG638" s="210"/>
      <c r="BH638" s="210"/>
    </row>
    <row r="639" spans="1:60" outlineLevel="2" x14ac:dyDescent="0.2">
      <c r="A639" s="217"/>
      <c r="B639" s="218"/>
      <c r="C639" s="256" t="s">
        <v>1214</v>
      </c>
      <c r="D639" s="223"/>
      <c r="E639" s="224">
        <v>7</v>
      </c>
      <c r="F639" s="221"/>
      <c r="G639" s="221"/>
      <c r="H639" s="221"/>
      <c r="I639" s="221"/>
      <c r="J639" s="221"/>
      <c r="K639" s="221"/>
      <c r="L639" s="221"/>
      <c r="M639" s="221"/>
      <c r="N639" s="220"/>
      <c r="O639" s="220"/>
      <c r="P639" s="220"/>
      <c r="Q639" s="220"/>
      <c r="R639" s="221"/>
      <c r="S639" s="221"/>
      <c r="T639" s="221"/>
      <c r="U639" s="221"/>
      <c r="V639" s="221"/>
      <c r="W639" s="221"/>
      <c r="X639" s="221"/>
      <c r="Y639" s="221"/>
      <c r="Z639" s="210"/>
      <c r="AA639" s="210"/>
      <c r="AB639" s="210"/>
      <c r="AC639" s="210"/>
      <c r="AD639" s="210"/>
      <c r="AE639" s="210"/>
      <c r="AF639" s="210"/>
      <c r="AG639" s="210" t="s">
        <v>288</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1" x14ac:dyDescent="0.2">
      <c r="A640" s="233">
        <v>123</v>
      </c>
      <c r="B640" s="234" t="s">
        <v>1215</v>
      </c>
      <c r="C640" s="252" t="s">
        <v>1216</v>
      </c>
      <c r="D640" s="235" t="s">
        <v>269</v>
      </c>
      <c r="E640" s="236">
        <v>45.552</v>
      </c>
      <c r="F640" s="237"/>
      <c r="G640" s="238">
        <f>ROUND(E640*F640,2)</f>
        <v>0</v>
      </c>
      <c r="H640" s="237"/>
      <c r="I640" s="238">
        <f>ROUND(E640*H640,2)</f>
        <v>0</v>
      </c>
      <c r="J640" s="237"/>
      <c r="K640" s="238">
        <f>ROUND(E640*J640,2)</f>
        <v>0</v>
      </c>
      <c r="L640" s="238">
        <v>21</v>
      </c>
      <c r="M640" s="238">
        <f>G640*(1+L640/100)</f>
        <v>0</v>
      </c>
      <c r="N640" s="236">
        <v>0</v>
      </c>
      <c r="O640" s="236">
        <f>ROUND(E640*N640,2)</f>
        <v>0</v>
      </c>
      <c r="P640" s="236">
        <v>0</v>
      </c>
      <c r="Q640" s="236">
        <f>ROUND(E640*P640,2)</f>
        <v>0</v>
      </c>
      <c r="R640" s="238" t="s">
        <v>1206</v>
      </c>
      <c r="S640" s="238" t="s">
        <v>271</v>
      </c>
      <c r="T640" s="239" t="s">
        <v>272</v>
      </c>
      <c r="U640" s="221">
        <v>7.0000000000000007E-2</v>
      </c>
      <c r="V640" s="221">
        <f>ROUND(E640*U640,2)</f>
        <v>3.19</v>
      </c>
      <c r="W640" s="221"/>
      <c r="X640" s="221" t="s">
        <v>273</v>
      </c>
      <c r="Y640" s="221" t="s">
        <v>274</v>
      </c>
      <c r="Z640" s="210"/>
      <c r="AA640" s="210"/>
      <c r="AB640" s="210"/>
      <c r="AC640" s="210"/>
      <c r="AD640" s="210"/>
      <c r="AE640" s="210"/>
      <c r="AF640" s="210"/>
      <c r="AG640" s="210" t="s">
        <v>275</v>
      </c>
      <c r="AH640" s="210"/>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2" x14ac:dyDescent="0.2">
      <c r="A641" s="217"/>
      <c r="B641" s="218"/>
      <c r="C641" s="256" t="s">
        <v>1217</v>
      </c>
      <c r="D641" s="223"/>
      <c r="E641" s="224">
        <v>26.95</v>
      </c>
      <c r="F641" s="221"/>
      <c r="G641" s="221"/>
      <c r="H641" s="221"/>
      <c r="I641" s="221"/>
      <c r="J641" s="221"/>
      <c r="K641" s="221"/>
      <c r="L641" s="221"/>
      <c r="M641" s="221"/>
      <c r="N641" s="220"/>
      <c r="O641" s="220"/>
      <c r="P641" s="220"/>
      <c r="Q641" s="220"/>
      <c r="R641" s="221"/>
      <c r="S641" s="221"/>
      <c r="T641" s="221"/>
      <c r="U641" s="221"/>
      <c r="V641" s="221"/>
      <c r="W641" s="221"/>
      <c r="X641" s="221"/>
      <c r="Y641" s="221"/>
      <c r="Z641" s="210"/>
      <c r="AA641" s="210"/>
      <c r="AB641" s="210"/>
      <c r="AC641" s="210"/>
      <c r="AD641" s="210"/>
      <c r="AE641" s="210"/>
      <c r="AF641" s="210"/>
      <c r="AG641" s="210" t="s">
        <v>288</v>
      </c>
      <c r="AH641" s="210">
        <v>0</v>
      </c>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3" x14ac:dyDescent="0.2">
      <c r="A642" s="217"/>
      <c r="B642" s="218"/>
      <c r="C642" s="256" t="s">
        <v>1218</v>
      </c>
      <c r="D642" s="223"/>
      <c r="E642" s="224">
        <v>18.602</v>
      </c>
      <c r="F642" s="221"/>
      <c r="G642" s="221"/>
      <c r="H642" s="221"/>
      <c r="I642" s="221"/>
      <c r="J642" s="221"/>
      <c r="K642" s="221"/>
      <c r="L642" s="221"/>
      <c r="M642" s="221"/>
      <c r="N642" s="220"/>
      <c r="O642" s="220"/>
      <c r="P642" s="220"/>
      <c r="Q642" s="220"/>
      <c r="R642" s="221"/>
      <c r="S642" s="221"/>
      <c r="T642" s="221"/>
      <c r="U642" s="221"/>
      <c r="V642" s="221"/>
      <c r="W642" s="221"/>
      <c r="X642" s="221"/>
      <c r="Y642" s="221"/>
      <c r="Z642" s="210"/>
      <c r="AA642" s="210"/>
      <c r="AB642" s="210"/>
      <c r="AC642" s="210"/>
      <c r="AD642" s="210"/>
      <c r="AE642" s="210"/>
      <c r="AF642" s="210"/>
      <c r="AG642" s="210" t="s">
        <v>288</v>
      </c>
      <c r="AH642" s="210">
        <v>0</v>
      </c>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1" x14ac:dyDescent="0.2">
      <c r="A643" s="233">
        <v>124</v>
      </c>
      <c r="B643" s="234" t="s">
        <v>1219</v>
      </c>
      <c r="C643" s="252" t="s">
        <v>1220</v>
      </c>
      <c r="D643" s="235" t="s">
        <v>269</v>
      </c>
      <c r="E643" s="236">
        <v>45.552</v>
      </c>
      <c r="F643" s="237"/>
      <c r="G643" s="238">
        <f>ROUND(E643*F643,2)</f>
        <v>0</v>
      </c>
      <c r="H643" s="237"/>
      <c r="I643" s="238">
        <f>ROUND(E643*H643,2)</f>
        <v>0</v>
      </c>
      <c r="J643" s="237"/>
      <c r="K643" s="238">
        <f>ROUND(E643*J643,2)</f>
        <v>0</v>
      </c>
      <c r="L643" s="238">
        <v>21</v>
      </c>
      <c r="M643" s="238">
        <f>G643*(1+L643/100)</f>
        <v>0</v>
      </c>
      <c r="N643" s="236">
        <v>1.6000000000000001E-4</v>
      </c>
      <c r="O643" s="236">
        <f>ROUND(E643*N643,2)</f>
        <v>0.01</v>
      </c>
      <c r="P643" s="236">
        <v>0</v>
      </c>
      <c r="Q643" s="236">
        <f>ROUND(E643*P643,2)</f>
        <v>0</v>
      </c>
      <c r="R643" s="238" t="s">
        <v>1206</v>
      </c>
      <c r="S643" s="238" t="s">
        <v>271</v>
      </c>
      <c r="T643" s="239" t="s">
        <v>272</v>
      </c>
      <c r="U643" s="221">
        <v>0.21</v>
      </c>
      <c r="V643" s="221">
        <f>ROUND(E643*U643,2)</f>
        <v>9.57</v>
      </c>
      <c r="W643" s="221"/>
      <c r="X643" s="221" t="s">
        <v>273</v>
      </c>
      <c r="Y643" s="221" t="s">
        <v>274</v>
      </c>
      <c r="Z643" s="210"/>
      <c r="AA643" s="210"/>
      <c r="AB643" s="210"/>
      <c r="AC643" s="210"/>
      <c r="AD643" s="210"/>
      <c r="AE643" s="210"/>
      <c r="AF643" s="210"/>
      <c r="AG643" s="210" t="s">
        <v>275</v>
      </c>
      <c r="AH643" s="210"/>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outlineLevel="2" x14ac:dyDescent="0.2">
      <c r="A644" s="217"/>
      <c r="B644" s="218"/>
      <c r="C644" s="256" t="s">
        <v>1217</v>
      </c>
      <c r="D644" s="223"/>
      <c r="E644" s="224">
        <v>26.95</v>
      </c>
      <c r="F644" s="221"/>
      <c r="G644" s="221"/>
      <c r="H644" s="221"/>
      <c r="I644" s="221"/>
      <c r="J644" s="221"/>
      <c r="K644" s="221"/>
      <c r="L644" s="221"/>
      <c r="M644" s="221"/>
      <c r="N644" s="220"/>
      <c r="O644" s="220"/>
      <c r="P644" s="220"/>
      <c r="Q644" s="220"/>
      <c r="R644" s="221"/>
      <c r="S644" s="221"/>
      <c r="T644" s="221"/>
      <c r="U644" s="221"/>
      <c r="V644" s="221"/>
      <c r="W644" s="221"/>
      <c r="X644" s="221"/>
      <c r="Y644" s="221"/>
      <c r="Z644" s="210"/>
      <c r="AA644" s="210"/>
      <c r="AB644" s="210"/>
      <c r="AC644" s="210"/>
      <c r="AD644" s="210"/>
      <c r="AE644" s="210"/>
      <c r="AF644" s="210"/>
      <c r="AG644" s="210" t="s">
        <v>288</v>
      </c>
      <c r="AH644" s="210">
        <v>0</v>
      </c>
      <c r="AI644" s="210"/>
      <c r="AJ644" s="210"/>
      <c r="AK644" s="210"/>
      <c r="AL644" s="210"/>
      <c r="AM644" s="210"/>
      <c r="AN644" s="210"/>
      <c r="AO644" s="210"/>
      <c r="AP644" s="210"/>
      <c r="AQ644" s="210"/>
      <c r="AR644" s="210"/>
      <c r="AS644" s="210"/>
      <c r="AT644" s="210"/>
      <c r="AU644" s="210"/>
      <c r="AV644" s="210"/>
      <c r="AW644" s="210"/>
      <c r="AX644" s="210"/>
      <c r="AY644" s="210"/>
      <c r="AZ644" s="210"/>
      <c r="BA644" s="210"/>
      <c r="BB644" s="210"/>
      <c r="BC644" s="210"/>
      <c r="BD644" s="210"/>
      <c r="BE644" s="210"/>
      <c r="BF644" s="210"/>
      <c r="BG644" s="210"/>
      <c r="BH644" s="210"/>
    </row>
    <row r="645" spans="1:60" outlineLevel="3" x14ac:dyDescent="0.2">
      <c r="A645" s="217"/>
      <c r="B645" s="218"/>
      <c r="C645" s="256" t="s">
        <v>1218</v>
      </c>
      <c r="D645" s="223"/>
      <c r="E645" s="224">
        <v>18.602</v>
      </c>
      <c r="F645" s="221"/>
      <c r="G645" s="221"/>
      <c r="H645" s="221"/>
      <c r="I645" s="221"/>
      <c r="J645" s="221"/>
      <c r="K645" s="221"/>
      <c r="L645" s="221"/>
      <c r="M645" s="221"/>
      <c r="N645" s="220"/>
      <c r="O645" s="220"/>
      <c r="P645" s="220"/>
      <c r="Q645" s="220"/>
      <c r="R645" s="221"/>
      <c r="S645" s="221"/>
      <c r="T645" s="221"/>
      <c r="U645" s="221"/>
      <c r="V645" s="221"/>
      <c r="W645" s="221"/>
      <c r="X645" s="221"/>
      <c r="Y645" s="221"/>
      <c r="Z645" s="210"/>
      <c r="AA645" s="210"/>
      <c r="AB645" s="210"/>
      <c r="AC645" s="210"/>
      <c r="AD645" s="210"/>
      <c r="AE645" s="210"/>
      <c r="AF645" s="210"/>
      <c r="AG645" s="210" t="s">
        <v>288</v>
      </c>
      <c r="AH645" s="210">
        <v>0</v>
      </c>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ht="22.5" outlineLevel="1" x14ac:dyDescent="0.2">
      <c r="A646" s="233">
        <v>125</v>
      </c>
      <c r="B646" s="234" t="s">
        <v>1221</v>
      </c>
      <c r="C646" s="252" t="s">
        <v>1222</v>
      </c>
      <c r="D646" s="235" t="s">
        <v>269</v>
      </c>
      <c r="E646" s="236">
        <v>198.79</v>
      </c>
      <c r="F646" s="237"/>
      <c r="G646" s="238">
        <f>ROUND(E646*F646,2)</f>
        <v>0</v>
      </c>
      <c r="H646" s="237"/>
      <c r="I646" s="238">
        <f>ROUND(E646*H646,2)</f>
        <v>0</v>
      </c>
      <c r="J646" s="237"/>
      <c r="K646" s="238">
        <f>ROUND(E646*J646,2)</f>
        <v>0</v>
      </c>
      <c r="L646" s="238">
        <v>21</v>
      </c>
      <c r="M646" s="238">
        <f>G646*(1+L646/100)</f>
        <v>0</v>
      </c>
      <c r="N646" s="236">
        <v>3.0000000000000001E-5</v>
      </c>
      <c r="O646" s="236">
        <f>ROUND(E646*N646,2)</f>
        <v>0.01</v>
      </c>
      <c r="P646" s="236">
        <v>0</v>
      </c>
      <c r="Q646" s="236">
        <f>ROUND(E646*P646,2)</f>
        <v>0</v>
      </c>
      <c r="R646" s="238" t="s">
        <v>1206</v>
      </c>
      <c r="S646" s="238" t="s">
        <v>271</v>
      </c>
      <c r="T646" s="239" t="s">
        <v>272</v>
      </c>
      <c r="U646" s="221">
        <v>7.0000000000000007E-2</v>
      </c>
      <c r="V646" s="221">
        <f>ROUND(E646*U646,2)</f>
        <v>13.92</v>
      </c>
      <c r="W646" s="221"/>
      <c r="X646" s="221" t="s">
        <v>273</v>
      </c>
      <c r="Y646" s="221" t="s">
        <v>274</v>
      </c>
      <c r="Z646" s="210"/>
      <c r="AA646" s="210"/>
      <c r="AB646" s="210"/>
      <c r="AC646" s="210"/>
      <c r="AD646" s="210"/>
      <c r="AE646" s="210"/>
      <c r="AF646" s="210"/>
      <c r="AG646" s="210" t="s">
        <v>275</v>
      </c>
      <c r="AH646" s="210"/>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2" x14ac:dyDescent="0.2">
      <c r="A647" s="217"/>
      <c r="B647" s="218"/>
      <c r="C647" s="256" t="s">
        <v>1031</v>
      </c>
      <c r="D647" s="223"/>
      <c r="E647" s="224">
        <v>84.38</v>
      </c>
      <c r="F647" s="221"/>
      <c r="G647" s="221"/>
      <c r="H647" s="221"/>
      <c r="I647" s="221"/>
      <c r="J647" s="221"/>
      <c r="K647" s="221"/>
      <c r="L647" s="221"/>
      <c r="M647" s="221"/>
      <c r="N647" s="220"/>
      <c r="O647" s="220"/>
      <c r="P647" s="220"/>
      <c r="Q647" s="220"/>
      <c r="R647" s="221"/>
      <c r="S647" s="221"/>
      <c r="T647" s="221"/>
      <c r="U647" s="221"/>
      <c r="V647" s="221"/>
      <c r="W647" s="221"/>
      <c r="X647" s="221"/>
      <c r="Y647" s="221"/>
      <c r="Z647" s="210"/>
      <c r="AA647" s="210"/>
      <c r="AB647" s="210"/>
      <c r="AC647" s="210"/>
      <c r="AD647" s="210"/>
      <c r="AE647" s="210"/>
      <c r="AF647" s="210"/>
      <c r="AG647" s="210" t="s">
        <v>288</v>
      </c>
      <c r="AH647" s="210">
        <v>0</v>
      </c>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6" t="s">
        <v>907</v>
      </c>
      <c r="D648" s="223"/>
      <c r="E648" s="224">
        <v>15.87</v>
      </c>
      <c r="F648" s="221"/>
      <c r="G648" s="221"/>
      <c r="H648" s="221"/>
      <c r="I648" s="221"/>
      <c r="J648" s="221"/>
      <c r="K648" s="221"/>
      <c r="L648" s="221"/>
      <c r="M648" s="221"/>
      <c r="N648" s="220"/>
      <c r="O648" s="220"/>
      <c r="P648" s="220"/>
      <c r="Q648" s="220"/>
      <c r="R648" s="221"/>
      <c r="S648" s="221"/>
      <c r="T648" s="221"/>
      <c r="U648" s="221"/>
      <c r="V648" s="221"/>
      <c r="W648" s="221"/>
      <c r="X648" s="221"/>
      <c r="Y648" s="221"/>
      <c r="Z648" s="210"/>
      <c r="AA648" s="210"/>
      <c r="AB648" s="210"/>
      <c r="AC648" s="210"/>
      <c r="AD648" s="210"/>
      <c r="AE648" s="210"/>
      <c r="AF648" s="210"/>
      <c r="AG648" s="210" t="s">
        <v>288</v>
      </c>
      <c r="AH648" s="210">
        <v>0</v>
      </c>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3" x14ac:dyDescent="0.2">
      <c r="A649" s="217"/>
      <c r="B649" s="218"/>
      <c r="C649" s="256" t="s">
        <v>908</v>
      </c>
      <c r="D649" s="223"/>
      <c r="E649" s="224">
        <v>4.32</v>
      </c>
      <c r="F649" s="221"/>
      <c r="G649" s="221"/>
      <c r="H649" s="221"/>
      <c r="I649" s="221"/>
      <c r="J649" s="221"/>
      <c r="K649" s="221"/>
      <c r="L649" s="221"/>
      <c r="M649" s="221"/>
      <c r="N649" s="220"/>
      <c r="O649" s="220"/>
      <c r="P649" s="220"/>
      <c r="Q649" s="220"/>
      <c r="R649" s="221"/>
      <c r="S649" s="221"/>
      <c r="T649" s="221"/>
      <c r="U649" s="221"/>
      <c r="V649" s="221"/>
      <c r="W649" s="221"/>
      <c r="X649" s="221"/>
      <c r="Y649" s="221"/>
      <c r="Z649" s="210"/>
      <c r="AA649" s="210"/>
      <c r="AB649" s="210"/>
      <c r="AC649" s="210"/>
      <c r="AD649" s="210"/>
      <c r="AE649" s="210"/>
      <c r="AF649" s="210"/>
      <c r="AG649" s="210" t="s">
        <v>288</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6" t="s">
        <v>909</v>
      </c>
      <c r="D650" s="223"/>
      <c r="E650" s="224">
        <v>5.19</v>
      </c>
      <c r="F650" s="221"/>
      <c r="G650" s="221"/>
      <c r="H650" s="221"/>
      <c r="I650" s="221"/>
      <c r="J650" s="221"/>
      <c r="K650" s="221"/>
      <c r="L650" s="221"/>
      <c r="M650" s="221"/>
      <c r="N650" s="220"/>
      <c r="O650" s="220"/>
      <c r="P650" s="220"/>
      <c r="Q650" s="220"/>
      <c r="R650" s="221"/>
      <c r="S650" s="221"/>
      <c r="T650" s="221"/>
      <c r="U650" s="221"/>
      <c r="V650" s="221"/>
      <c r="W650" s="221"/>
      <c r="X650" s="221"/>
      <c r="Y650" s="221"/>
      <c r="Z650" s="210"/>
      <c r="AA650" s="210"/>
      <c r="AB650" s="210"/>
      <c r="AC650" s="210"/>
      <c r="AD650" s="210"/>
      <c r="AE650" s="210"/>
      <c r="AF650" s="210"/>
      <c r="AG650" s="210" t="s">
        <v>288</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outlineLevel="3" x14ac:dyDescent="0.2">
      <c r="A651" s="217"/>
      <c r="B651" s="218"/>
      <c r="C651" s="256" t="s">
        <v>910</v>
      </c>
      <c r="D651" s="223"/>
      <c r="E651" s="224">
        <v>5.27</v>
      </c>
      <c r="F651" s="221"/>
      <c r="G651" s="221"/>
      <c r="H651" s="221"/>
      <c r="I651" s="221"/>
      <c r="J651" s="221"/>
      <c r="K651" s="221"/>
      <c r="L651" s="221"/>
      <c r="M651" s="221"/>
      <c r="N651" s="220"/>
      <c r="O651" s="220"/>
      <c r="P651" s="220"/>
      <c r="Q651" s="220"/>
      <c r="R651" s="221"/>
      <c r="S651" s="221"/>
      <c r="T651" s="221"/>
      <c r="U651" s="221"/>
      <c r="V651" s="221"/>
      <c r="W651" s="221"/>
      <c r="X651" s="221"/>
      <c r="Y651" s="221"/>
      <c r="Z651" s="210"/>
      <c r="AA651" s="210"/>
      <c r="AB651" s="210"/>
      <c r="AC651" s="210"/>
      <c r="AD651" s="210"/>
      <c r="AE651" s="210"/>
      <c r="AF651" s="210"/>
      <c r="AG651" s="210" t="s">
        <v>288</v>
      </c>
      <c r="AH651" s="210">
        <v>0</v>
      </c>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3" x14ac:dyDescent="0.2">
      <c r="A652" s="217"/>
      <c r="B652" s="218"/>
      <c r="C652" s="256" t="s">
        <v>1032</v>
      </c>
      <c r="D652" s="223"/>
      <c r="E652" s="224">
        <v>5.2</v>
      </c>
      <c r="F652" s="221"/>
      <c r="G652" s="221"/>
      <c r="H652" s="221"/>
      <c r="I652" s="221"/>
      <c r="J652" s="221"/>
      <c r="K652" s="221"/>
      <c r="L652" s="221"/>
      <c r="M652" s="221"/>
      <c r="N652" s="220"/>
      <c r="O652" s="220"/>
      <c r="P652" s="220"/>
      <c r="Q652" s="220"/>
      <c r="R652" s="221"/>
      <c r="S652" s="221"/>
      <c r="T652" s="221"/>
      <c r="U652" s="221"/>
      <c r="V652" s="221"/>
      <c r="W652" s="221"/>
      <c r="X652" s="221"/>
      <c r="Y652" s="221"/>
      <c r="Z652" s="210"/>
      <c r="AA652" s="210"/>
      <c r="AB652" s="210"/>
      <c r="AC652" s="210"/>
      <c r="AD652" s="210"/>
      <c r="AE652" s="210"/>
      <c r="AF652" s="210"/>
      <c r="AG652" s="210" t="s">
        <v>288</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outlineLevel="3" x14ac:dyDescent="0.2">
      <c r="A653" s="217"/>
      <c r="B653" s="218"/>
      <c r="C653" s="256" t="s">
        <v>911</v>
      </c>
      <c r="D653" s="223"/>
      <c r="E653" s="224">
        <v>13.69</v>
      </c>
      <c r="F653" s="221"/>
      <c r="G653" s="221"/>
      <c r="H653" s="221"/>
      <c r="I653" s="221"/>
      <c r="J653" s="221"/>
      <c r="K653" s="221"/>
      <c r="L653" s="221"/>
      <c r="M653" s="221"/>
      <c r="N653" s="220"/>
      <c r="O653" s="220"/>
      <c r="P653" s="220"/>
      <c r="Q653" s="220"/>
      <c r="R653" s="221"/>
      <c r="S653" s="221"/>
      <c r="T653" s="221"/>
      <c r="U653" s="221"/>
      <c r="V653" s="221"/>
      <c r="W653" s="221"/>
      <c r="X653" s="221"/>
      <c r="Y653" s="221"/>
      <c r="Z653" s="210"/>
      <c r="AA653" s="210"/>
      <c r="AB653" s="210"/>
      <c r="AC653" s="210"/>
      <c r="AD653" s="210"/>
      <c r="AE653" s="210"/>
      <c r="AF653" s="210"/>
      <c r="AG653" s="210" t="s">
        <v>288</v>
      </c>
      <c r="AH653" s="210">
        <v>0</v>
      </c>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3" x14ac:dyDescent="0.2">
      <c r="A654" s="217"/>
      <c r="B654" s="218"/>
      <c r="C654" s="256" t="s">
        <v>912</v>
      </c>
      <c r="D654" s="223"/>
      <c r="E654" s="224">
        <v>7.03</v>
      </c>
      <c r="F654" s="221"/>
      <c r="G654" s="221"/>
      <c r="H654" s="221"/>
      <c r="I654" s="221"/>
      <c r="J654" s="221"/>
      <c r="K654" s="221"/>
      <c r="L654" s="221"/>
      <c r="M654" s="221"/>
      <c r="N654" s="220"/>
      <c r="O654" s="220"/>
      <c r="P654" s="220"/>
      <c r="Q654" s="220"/>
      <c r="R654" s="221"/>
      <c r="S654" s="221"/>
      <c r="T654" s="221"/>
      <c r="U654" s="221"/>
      <c r="V654" s="221"/>
      <c r="W654" s="221"/>
      <c r="X654" s="221"/>
      <c r="Y654" s="221"/>
      <c r="Z654" s="210"/>
      <c r="AA654" s="210"/>
      <c r="AB654" s="210"/>
      <c r="AC654" s="210"/>
      <c r="AD654" s="210"/>
      <c r="AE654" s="210"/>
      <c r="AF654" s="210"/>
      <c r="AG654" s="210" t="s">
        <v>288</v>
      </c>
      <c r="AH654" s="210">
        <v>0</v>
      </c>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3" x14ac:dyDescent="0.2">
      <c r="A655" s="217"/>
      <c r="B655" s="218"/>
      <c r="C655" s="256" t="s">
        <v>913</v>
      </c>
      <c r="D655" s="223"/>
      <c r="E655" s="224">
        <v>2.76</v>
      </c>
      <c r="F655" s="221"/>
      <c r="G655" s="221"/>
      <c r="H655" s="221"/>
      <c r="I655" s="221"/>
      <c r="J655" s="221"/>
      <c r="K655" s="221"/>
      <c r="L655" s="221"/>
      <c r="M655" s="221"/>
      <c r="N655" s="220"/>
      <c r="O655" s="220"/>
      <c r="P655" s="220"/>
      <c r="Q655" s="220"/>
      <c r="R655" s="221"/>
      <c r="S655" s="221"/>
      <c r="T655" s="221"/>
      <c r="U655" s="221"/>
      <c r="V655" s="221"/>
      <c r="W655" s="221"/>
      <c r="X655" s="221"/>
      <c r="Y655" s="221"/>
      <c r="Z655" s="210"/>
      <c r="AA655" s="210"/>
      <c r="AB655" s="210"/>
      <c r="AC655" s="210"/>
      <c r="AD655" s="210"/>
      <c r="AE655" s="210"/>
      <c r="AF655" s="210"/>
      <c r="AG655" s="210" t="s">
        <v>288</v>
      </c>
      <c r="AH655" s="210">
        <v>0</v>
      </c>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3" x14ac:dyDescent="0.2">
      <c r="A656" s="217"/>
      <c r="B656" s="218"/>
      <c r="C656" s="256" t="s">
        <v>914</v>
      </c>
      <c r="D656" s="223"/>
      <c r="E656" s="224">
        <v>2.56</v>
      </c>
      <c r="F656" s="221"/>
      <c r="G656" s="221"/>
      <c r="H656" s="221"/>
      <c r="I656" s="221"/>
      <c r="J656" s="221"/>
      <c r="K656" s="221"/>
      <c r="L656" s="221"/>
      <c r="M656" s="221"/>
      <c r="N656" s="220"/>
      <c r="O656" s="220"/>
      <c r="P656" s="220"/>
      <c r="Q656" s="220"/>
      <c r="R656" s="221"/>
      <c r="S656" s="221"/>
      <c r="T656" s="221"/>
      <c r="U656" s="221"/>
      <c r="V656" s="221"/>
      <c r="W656" s="221"/>
      <c r="X656" s="221"/>
      <c r="Y656" s="221"/>
      <c r="Z656" s="210"/>
      <c r="AA656" s="210"/>
      <c r="AB656" s="210"/>
      <c r="AC656" s="210"/>
      <c r="AD656" s="210"/>
      <c r="AE656" s="210"/>
      <c r="AF656" s="210"/>
      <c r="AG656" s="210" t="s">
        <v>288</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3" x14ac:dyDescent="0.2">
      <c r="A657" s="217"/>
      <c r="B657" s="218"/>
      <c r="C657" s="256" t="s">
        <v>915</v>
      </c>
      <c r="D657" s="223"/>
      <c r="E657" s="224">
        <v>8.31</v>
      </c>
      <c r="F657" s="221"/>
      <c r="G657" s="221"/>
      <c r="H657" s="221"/>
      <c r="I657" s="221"/>
      <c r="J657" s="221"/>
      <c r="K657" s="221"/>
      <c r="L657" s="221"/>
      <c r="M657" s="221"/>
      <c r="N657" s="220"/>
      <c r="O657" s="220"/>
      <c r="P657" s="220"/>
      <c r="Q657" s="220"/>
      <c r="R657" s="221"/>
      <c r="S657" s="221"/>
      <c r="T657" s="221"/>
      <c r="U657" s="221"/>
      <c r="V657" s="221"/>
      <c r="W657" s="221"/>
      <c r="X657" s="221"/>
      <c r="Y657" s="221"/>
      <c r="Z657" s="210"/>
      <c r="AA657" s="210"/>
      <c r="AB657" s="210"/>
      <c r="AC657" s="210"/>
      <c r="AD657" s="210"/>
      <c r="AE657" s="210"/>
      <c r="AF657" s="210"/>
      <c r="AG657" s="210" t="s">
        <v>288</v>
      </c>
      <c r="AH657" s="210">
        <v>0</v>
      </c>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outlineLevel="3" x14ac:dyDescent="0.2">
      <c r="A658" s="217"/>
      <c r="B658" s="218"/>
      <c r="C658" s="256" t="s">
        <v>916</v>
      </c>
      <c r="D658" s="223"/>
      <c r="E658" s="224">
        <v>22.86</v>
      </c>
      <c r="F658" s="221"/>
      <c r="G658" s="221"/>
      <c r="H658" s="221"/>
      <c r="I658" s="221"/>
      <c r="J658" s="221"/>
      <c r="K658" s="221"/>
      <c r="L658" s="221"/>
      <c r="M658" s="221"/>
      <c r="N658" s="220"/>
      <c r="O658" s="220"/>
      <c r="P658" s="220"/>
      <c r="Q658" s="220"/>
      <c r="R658" s="221"/>
      <c r="S658" s="221"/>
      <c r="T658" s="221"/>
      <c r="U658" s="221"/>
      <c r="V658" s="221"/>
      <c r="W658" s="221"/>
      <c r="X658" s="221"/>
      <c r="Y658" s="221"/>
      <c r="Z658" s="210"/>
      <c r="AA658" s="210"/>
      <c r="AB658" s="210"/>
      <c r="AC658" s="210"/>
      <c r="AD658" s="210"/>
      <c r="AE658" s="210"/>
      <c r="AF658" s="210"/>
      <c r="AG658" s="210" t="s">
        <v>288</v>
      </c>
      <c r="AH658" s="210">
        <v>0</v>
      </c>
      <c r="AI658" s="210"/>
      <c r="AJ658" s="210"/>
      <c r="AK658" s="210"/>
      <c r="AL658" s="210"/>
      <c r="AM658" s="210"/>
      <c r="AN658" s="210"/>
      <c r="AO658" s="210"/>
      <c r="AP658" s="210"/>
      <c r="AQ658" s="210"/>
      <c r="AR658" s="210"/>
      <c r="AS658" s="210"/>
      <c r="AT658" s="210"/>
      <c r="AU658" s="210"/>
      <c r="AV658" s="210"/>
      <c r="AW658" s="210"/>
      <c r="AX658" s="210"/>
      <c r="AY658" s="210"/>
      <c r="AZ658" s="210"/>
      <c r="BA658" s="210"/>
      <c r="BB658" s="210"/>
      <c r="BC658" s="210"/>
      <c r="BD658" s="210"/>
      <c r="BE658" s="210"/>
      <c r="BF658" s="210"/>
      <c r="BG658" s="210"/>
      <c r="BH658" s="210"/>
    </row>
    <row r="659" spans="1:60" outlineLevel="3" x14ac:dyDescent="0.2">
      <c r="A659" s="217"/>
      <c r="B659" s="218"/>
      <c r="C659" s="256" t="s">
        <v>917</v>
      </c>
      <c r="D659" s="223"/>
      <c r="E659" s="224">
        <v>21.35</v>
      </c>
      <c r="F659" s="221"/>
      <c r="G659" s="221"/>
      <c r="H659" s="221"/>
      <c r="I659" s="221"/>
      <c r="J659" s="221"/>
      <c r="K659" s="221"/>
      <c r="L659" s="221"/>
      <c r="M659" s="221"/>
      <c r="N659" s="220"/>
      <c r="O659" s="220"/>
      <c r="P659" s="220"/>
      <c r="Q659" s="220"/>
      <c r="R659" s="221"/>
      <c r="S659" s="221"/>
      <c r="T659" s="221"/>
      <c r="U659" s="221"/>
      <c r="V659" s="221"/>
      <c r="W659" s="221"/>
      <c r="X659" s="221"/>
      <c r="Y659" s="221"/>
      <c r="Z659" s="210"/>
      <c r="AA659" s="210"/>
      <c r="AB659" s="210"/>
      <c r="AC659" s="210"/>
      <c r="AD659" s="210"/>
      <c r="AE659" s="210"/>
      <c r="AF659" s="210"/>
      <c r="AG659" s="210" t="s">
        <v>288</v>
      </c>
      <c r="AH659" s="210">
        <v>0</v>
      </c>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ht="33.75" outlineLevel="1" x14ac:dyDescent="0.2">
      <c r="A660" s="233">
        <v>126</v>
      </c>
      <c r="B660" s="234" t="s">
        <v>1223</v>
      </c>
      <c r="C660" s="252" t="s">
        <v>1224</v>
      </c>
      <c r="D660" s="235" t="s">
        <v>269</v>
      </c>
      <c r="E660" s="236">
        <v>7.7</v>
      </c>
      <c r="F660" s="237"/>
      <c r="G660" s="238">
        <f>ROUND(E660*F660,2)</f>
        <v>0</v>
      </c>
      <c r="H660" s="237"/>
      <c r="I660" s="238">
        <f>ROUND(E660*H660,2)</f>
        <v>0</v>
      </c>
      <c r="J660" s="237"/>
      <c r="K660" s="238">
        <f>ROUND(E660*J660,2)</f>
        <v>0</v>
      </c>
      <c r="L660" s="238">
        <v>21</v>
      </c>
      <c r="M660" s="238">
        <f>G660*(1+L660/100)</f>
        <v>0</v>
      </c>
      <c r="N660" s="236">
        <v>6.9999999999999999E-4</v>
      </c>
      <c r="O660" s="236">
        <f>ROUND(E660*N660,2)</f>
        <v>0.01</v>
      </c>
      <c r="P660" s="236">
        <v>0</v>
      </c>
      <c r="Q660" s="236">
        <f>ROUND(E660*P660,2)</f>
        <v>0</v>
      </c>
      <c r="R660" s="238" t="s">
        <v>875</v>
      </c>
      <c r="S660" s="238" t="s">
        <v>271</v>
      </c>
      <c r="T660" s="239" t="s">
        <v>272</v>
      </c>
      <c r="U660" s="221">
        <v>0</v>
      </c>
      <c r="V660" s="221">
        <f>ROUND(E660*U660,2)</f>
        <v>0</v>
      </c>
      <c r="W660" s="221"/>
      <c r="X660" s="221" t="s">
        <v>876</v>
      </c>
      <c r="Y660" s="221" t="s">
        <v>274</v>
      </c>
      <c r="Z660" s="210"/>
      <c r="AA660" s="210"/>
      <c r="AB660" s="210"/>
      <c r="AC660" s="210"/>
      <c r="AD660" s="210"/>
      <c r="AE660" s="210"/>
      <c r="AF660" s="210"/>
      <c r="AG660" s="210" t="s">
        <v>877</v>
      </c>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2" x14ac:dyDescent="0.2">
      <c r="A661" s="217"/>
      <c r="B661" s="218"/>
      <c r="C661" s="256" t="s">
        <v>1225</v>
      </c>
      <c r="D661" s="223"/>
      <c r="E661" s="224">
        <v>7.7</v>
      </c>
      <c r="F661" s="221"/>
      <c r="G661" s="221"/>
      <c r="H661" s="221"/>
      <c r="I661" s="221"/>
      <c r="J661" s="221"/>
      <c r="K661" s="221"/>
      <c r="L661" s="221"/>
      <c r="M661" s="221"/>
      <c r="N661" s="220"/>
      <c r="O661" s="220"/>
      <c r="P661" s="220"/>
      <c r="Q661" s="220"/>
      <c r="R661" s="221"/>
      <c r="S661" s="221"/>
      <c r="T661" s="221"/>
      <c r="U661" s="221"/>
      <c r="V661" s="221"/>
      <c r="W661" s="221"/>
      <c r="X661" s="221"/>
      <c r="Y661" s="221"/>
      <c r="Z661" s="210"/>
      <c r="AA661" s="210"/>
      <c r="AB661" s="210"/>
      <c r="AC661" s="210"/>
      <c r="AD661" s="210"/>
      <c r="AE661" s="210"/>
      <c r="AF661" s="210"/>
      <c r="AG661" s="210" t="s">
        <v>288</v>
      </c>
      <c r="AH661" s="210">
        <v>5</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ht="22.5" outlineLevel="1" x14ac:dyDescent="0.2">
      <c r="A662" s="233">
        <v>127</v>
      </c>
      <c r="B662" s="234" t="s">
        <v>1226</v>
      </c>
      <c r="C662" s="252" t="s">
        <v>1227</v>
      </c>
      <c r="D662" s="235" t="s">
        <v>269</v>
      </c>
      <c r="E662" s="236">
        <v>10.933450000000001</v>
      </c>
      <c r="F662" s="237"/>
      <c r="G662" s="238">
        <f>ROUND(E662*F662,2)</f>
        <v>0</v>
      </c>
      <c r="H662" s="237"/>
      <c r="I662" s="238">
        <f>ROUND(E662*H662,2)</f>
        <v>0</v>
      </c>
      <c r="J662" s="237"/>
      <c r="K662" s="238">
        <f>ROUND(E662*J662,2)</f>
        <v>0</v>
      </c>
      <c r="L662" s="238">
        <v>21</v>
      </c>
      <c r="M662" s="238">
        <f>G662*(1+L662/100)</f>
        <v>0</v>
      </c>
      <c r="N662" s="236">
        <v>1.25E-3</v>
      </c>
      <c r="O662" s="236">
        <f>ROUND(E662*N662,2)</f>
        <v>0.01</v>
      </c>
      <c r="P662" s="236">
        <v>0</v>
      </c>
      <c r="Q662" s="236">
        <f>ROUND(E662*P662,2)</f>
        <v>0</v>
      </c>
      <c r="R662" s="238" t="s">
        <v>875</v>
      </c>
      <c r="S662" s="238" t="s">
        <v>271</v>
      </c>
      <c r="T662" s="239" t="s">
        <v>272</v>
      </c>
      <c r="U662" s="221">
        <v>0</v>
      </c>
      <c r="V662" s="221">
        <f>ROUND(E662*U662,2)</f>
        <v>0</v>
      </c>
      <c r="W662" s="221"/>
      <c r="X662" s="221" t="s">
        <v>876</v>
      </c>
      <c r="Y662" s="221" t="s">
        <v>274</v>
      </c>
      <c r="Z662" s="210"/>
      <c r="AA662" s="210"/>
      <c r="AB662" s="210"/>
      <c r="AC662" s="210"/>
      <c r="AD662" s="210"/>
      <c r="AE662" s="210"/>
      <c r="AF662" s="210"/>
      <c r="AG662" s="210" t="s">
        <v>877</v>
      </c>
      <c r="AH662" s="210"/>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2" x14ac:dyDescent="0.2">
      <c r="A663" s="217"/>
      <c r="B663" s="218"/>
      <c r="C663" s="256" t="s">
        <v>1228</v>
      </c>
      <c r="D663" s="223"/>
      <c r="E663" s="224">
        <v>10.933450000000001</v>
      </c>
      <c r="F663" s="221"/>
      <c r="G663" s="221"/>
      <c r="H663" s="221"/>
      <c r="I663" s="221"/>
      <c r="J663" s="221"/>
      <c r="K663" s="221"/>
      <c r="L663" s="221"/>
      <c r="M663" s="221"/>
      <c r="N663" s="220"/>
      <c r="O663" s="220"/>
      <c r="P663" s="220"/>
      <c r="Q663" s="220"/>
      <c r="R663" s="221"/>
      <c r="S663" s="221"/>
      <c r="T663" s="221"/>
      <c r="U663" s="221"/>
      <c r="V663" s="221"/>
      <c r="W663" s="221"/>
      <c r="X663" s="221"/>
      <c r="Y663" s="221"/>
      <c r="Z663" s="210"/>
      <c r="AA663" s="210"/>
      <c r="AB663" s="210"/>
      <c r="AC663" s="210"/>
      <c r="AD663" s="210"/>
      <c r="AE663" s="210"/>
      <c r="AF663" s="210"/>
      <c r="AG663" s="210" t="s">
        <v>288</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ht="22.5" outlineLevel="1" x14ac:dyDescent="0.2">
      <c r="A664" s="233">
        <v>128</v>
      </c>
      <c r="B664" s="234" t="s">
        <v>1229</v>
      </c>
      <c r="C664" s="252" t="s">
        <v>1230</v>
      </c>
      <c r="D664" s="235" t="s">
        <v>269</v>
      </c>
      <c r="E664" s="236">
        <v>50.107199999999999</v>
      </c>
      <c r="F664" s="237"/>
      <c r="G664" s="238">
        <f>ROUND(E664*F664,2)</f>
        <v>0</v>
      </c>
      <c r="H664" s="237"/>
      <c r="I664" s="238">
        <f>ROUND(E664*H664,2)</f>
        <v>0</v>
      </c>
      <c r="J664" s="237"/>
      <c r="K664" s="238">
        <f>ROUND(E664*J664,2)</f>
        <v>0</v>
      </c>
      <c r="L664" s="238">
        <v>21</v>
      </c>
      <c r="M664" s="238">
        <f>G664*(1+L664/100)</f>
        <v>0</v>
      </c>
      <c r="N664" s="236">
        <v>4.5999999999999999E-3</v>
      </c>
      <c r="O664" s="236">
        <f>ROUND(E664*N664,2)</f>
        <v>0.23</v>
      </c>
      <c r="P664" s="236">
        <v>0</v>
      </c>
      <c r="Q664" s="236">
        <f>ROUND(E664*P664,2)</f>
        <v>0</v>
      </c>
      <c r="R664" s="238" t="s">
        <v>875</v>
      </c>
      <c r="S664" s="238" t="s">
        <v>271</v>
      </c>
      <c r="T664" s="239" t="s">
        <v>272</v>
      </c>
      <c r="U664" s="221">
        <v>0</v>
      </c>
      <c r="V664" s="221">
        <f>ROUND(E664*U664,2)</f>
        <v>0</v>
      </c>
      <c r="W664" s="221"/>
      <c r="X664" s="221" t="s">
        <v>876</v>
      </c>
      <c r="Y664" s="221" t="s">
        <v>274</v>
      </c>
      <c r="Z664" s="210"/>
      <c r="AA664" s="210"/>
      <c r="AB664" s="210"/>
      <c r="AC664" s="210"/>
      <c r="AD664" s="210"/>
      <c r="AE664" s="210"/>
      <c r="AF664" s="210"/>
      <c r="AG664" s="210" t="s">
        <v>877</v>
      </c>
      <c r="AH664" s="210"/>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2" x14ac:dyDescent="0.2">
      <c r="A665" s="217"/>
      <c r="B665" s="218"/>
      <c r="C665" s="256" t="s">
        <v>1231</v>
      </c>
      <c r="D665" s="223"/>
      <c r="E665" s="224">
        <v>29.645</v>
      </c>
      <c r="F665" s="221"/>
      <c r="G665" s="221"/>
      <c r="H665" s="221"/>
      <c r="I665" s="221"/>
      <c r="J665" s="221"/>
      <c r="K665" s="221"/>
      <c r="L665" s="221"/>
      <c r="M665" s="221"/>
      <c r="N665" s="220"/>
      <c r="O665" s="220"/>
      <c r="P665" s="220"/>
      <c r="Q665" s="220"/>
      <c r="R665" s="221"/>
      <c r="S665" s="221"/>
      <c r="T665" s="221"/>
      <c r="U665" s="221"/>
      <c r="V665" s="221"/>
      <c r="W665" s="221"/>
      <c r="X665" s="221"/>
      <c r="Y665" s="221"/>
      <c r="Z665" s="210"/>
      <c r="AA665" s="210"/>
      <c r="AB665" s="210"/>
      <c r="AC665" s="210"/>
      <c r="AD665" s="210"/>
      <c r="AE665" s="210"/>
      <c r="AF665" s="210"/>
      <c r="AG665" s="210" t="s">
        <v>288</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6" t="s">
        <v>1232</v>
      </c>
      <c r="D666" s="223"/>
      <c r="E666" s="224">
        <v>20.462199999999999</v>
      </c>
      <c r="F666" s="221"/>
      <c r="G666" s="221"/>
      <c r="H666" s="221"/>
      <c r="I666" s="221"/>
      <c r="J666" s="221"/>
      <c r="K666" s="221"/>
      <c r="L666" s="221"/>
      <c r="M666" s="221"/>
      <c r="N666" s="220"/>
      <c r="O666" s="220"/>
      <c r="P666" s="220"/>
      <c r="Q666" s="220"/>
      <c r="R666" s="221"/>
      <c r="S666" s="221"/>
      <c r="T666" s="221"/>
      <c r="U666" s="221"/>
      <c r="V666" s="221"/>
      <c r="W666" s="221"/>
      <c r="X666" s="221"/>
      <c r="Y666" s="221"/>
      <c r="Z666" s="210"/>
      <c r="AA666" s="210"/>
      <c r="AB666" s="210"/>
      <c r="AC666" s="210"/>
      <c r="AD666" s="210"/>
      <c r="AE666" s="210"/>
      <c r="AF666" s="210"/>
      <c r="AG666" s="210" t="s">
        <v>288</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ht="22.5" outlineLevel="1" x14ac:dyDescent="0.2">
      <c r="A667" s="233">
        <v>129</v>
      </c>
      <c r="B667" s="234" t="s">
        <v>1233</v>
      </c>
      <c r="C667" s="252" t="s">
        <v>1234</v>
      </c>
      <c r="D667" s="235" t="s">
        <v>282</v>
      </c>
      <c r="E667" s="236">
        <v>7.3156499999999998</v>
      </c>
      <c r="F667" s="237"/>
      <c r="G667" s="238">
        <f>ROUND(E667*F667,2)</f>
        <v>0</v>
      </c>
      <c r="H667" s="237"/>
      <c r="I667" s="238">
        <f>ROUND(E667*H667,2)</f>
        <v>0</v>
      </c>
      <c r="J667" s="237"/>
      <c r="K667" s="238">
        <f>ROUND(E667*J667,2)</f>
        <v>0</v>
      </c>
      <c r="L667" s="238">
        <v>21</v>
      </c>
      <c r="M667" s="238">
        <f>G667*(1+L667/100)</f>
        <v>0</v>
      </c>
      <c r="N667" s="236">
        <v>2.5000000000000001E-2</v>
      </c>
      <c r="O667" s="236">
        <f>ROUND(E667*N667,2)</f>
        <v>0.18</v>
      </c>
      <c r="P667" s="236">
        <v>0</v>
      </c>
      <c r="Q667" s="236">
        <f>ROUND(E667*P667,2)</f>
        <v>0</v>
      </c>
      <c r="R667" s="238" t="s">
        <v>875</v>
      </c>
      <c r="S667" s="238" t="s">
        <v>271</v>
      </c>
      <c r="T667" s="239" t="s">
        <v>272</v>
      </c>
      <c r="U667" s="221">
        <v>0</v>
      </c>
      <c r="V667" s="221">
        <f>ROUND(E667*U667,2)</f>
        <v>0</v>
      </c>
      <c r="W667" s="221"/>
      <c r="X667" s="221" t="s">
        <v>876</v>
      </c>
      <c r="Y667" s="221" t="s">
        <v>274</v>
      </c>
      <c r="Z667" s="210"/>
      <c r="AA667" s="210"/>
      <c r="AB667" s="210"/>
      <c r="AC667" s="210"/>
      <c r="AD667" s="210"/>
      <c r="AE667" s="210"/>
      <c r="AF667" s="210"/>
      <c r="AG667" s="210" t="s">
        <v>877</v>
      </c>
      <c r="AH667" s="210"/>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outlineLevel="2" x14ac:dyDescent="0.2">
      <c r="A668" s="217"/>
      <c r="B668" s="218"/>
      <c r="C668" s="256" t="s">
        <v>1235</v>
      </c>
      <c r="D668" s="223"/>
      <c r="E668" s="224">
        <v>4.3281700000000001</v>
      </c>
      <c r="F668" s="221"/>
      <c r="G668" s="221"/>
      <c r="H668" s="221"/>
      <c r="I668" s="221"/>
      <c r="J668" s="221"/>
      <c r="K668" s="221"/>
      <c r="L668" s="221"/>
      <c r="M668" s="221"/>
      <c r="N668" s="220"/>
      <c r="O668" s="220"/>
      <c r="P668" s="220"/>
      <c r="Q668" s="220"/>
      <c r="R668" s="221"/>
      <c r="S668" s="221"/>
      <c r="T668" s="221"/>
      <c r="U668" s="221"/>
      <c r="V668" s="221"/>
      <c r="W668" s="221"/>
      <c r="X668" s="221"/>
      <c r="Y668" s="221"/>
      <c r="Z668" s="210"/>
      <c r="AA668" s="210"/>
      <c r="AB668" s="210"/>
      <c r="AC668" s="210"/>
      <c r="AD668" s="210"/>
      <c r="AE668" s="210"/>
      <c r="AF668" s="210"/>
      <c r="AG668" s="210" t="s">
        <v>288</v>
      </c>
      <c r="AH668" s="210">
        <v>0</v>
      </c>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outlineLevel="3" x14ac:dyDescent="0.2">
      <c r="A669" s="217"/>
      <c r="B669" s="218"/>
      <c r="C669" s="256" t="s">
        <v>1236</v>
      </c>
      <c r="D669" s="223"/>
      <c r="E669" s="224">
        <v>2.9874800000000001</v>
      </c>
      <c r="F669" s="221"/>
      <c r="G669" s="221"/>
      <c r="H669" s="221"/>
      <c r="I669" s="221"/>
      <c r="J669" s="221"/>
      <c r="K669" s="221"/>
      <c r="L669" s="221"/>
      <c r="M669" s="221"/>
      <c r="N669" s="220"/>
      <c r="O669" s="220"/>
      <c r="P669" s="220"/>
      <c r="Q669" s="220"/>
      <c r="R669" s="221"/>
      <c r="S669" s="221"/>
      <c r="T669" s="221"/>
      <c r="U669" s="221"/>
      <c r="V669" s="221"/>
      <c r="W669" s="221"/>
      <c r="X669" s="221"/>
      <c r="Y669" s="221"/>
      <c r="Z669" s="210"/>
      <c r="AA669" s="210"/>
      <c r="AB669" s="210"/>
      <c r="AC669" s="210"/>
      <c r="AD669" s="210"/>
      <c r="AE669" s="210"/>
      <c r="AF669" s="210"/>
      <c r="AG669" s="210" t="s">
        <v>288</v>
      </c>
      <c r="AH669" s="210">
        <v>0</v>
      </c>
      <c r="AI669" s="210"/>
      <c r="AJ669" s="210"/>
      <c r="AK669" s="210"/>
      <c r="AL669" s="210"/>
      <c r="AM669" s="210"/>
      <c r="AN669" s="210"/>
      <c r="AO669" s="210"/>
      <c r="AP669" s="210"/>
      <c r="AQ669" s="210"/>
      <c r="AR669" s="210"/>
      <c r="AS669" s="210"/>
      <c r="AT669" s="210"/>
      <c r="AU669" s="210"/>
      <c r="AV669" s="210"/>
      <c r="AW669" s="210"/>
      <c r="AX669" s="210"/>
      <c r="AY669" s="210"/>
      <c r="AZ669" s="210"/>
      <c r="BA669" s="210"/>
      <c r="BB669" s="210"/>
      <c r="BC669" s="210"/>
      <c r="BD669" s="210"/>
      <c r="BE669" s="210"/>
      <c r="BF669" s="210"/>
      <c r="BG669" s="210"/>
      <c r="BH669" s="210"/>
    </row>
    <row r="670" spans="1:60" ht="22.5" outlineLevel="1" x14ac:dyDescent="0.2">
      <c r="A670" s="233">
        <v>130</v>
      </c>
      <c r="B670" s="234" t="s">
        <v>1237</v>
      </c>
      <c r="C670" s="252" t="s">
        <v>1238</v>
      </c>
      <c r="D670" s="235" t="s">
        <v>269</v>
      </c>
      <c r="E670" s="236">
        <v>128.172</v>
      </c>
      <c r="F670" s="237"/>
      <c r="G670" s="238">
        <f>ROUND(E670*F670,2)</f>
        <v>0</v>
      </c>
      <c r="H670" s="237"/>
      <c r="I670" s="238">
        <f>ROUND(E670*H670,2)</f>
        <v>0</v>
      </c>
      <c r="J670" s="237"/>
      <c r="K670" s="238">
        <f>ROUND(E670*J670,2)</f>
        <v>0</v>
      </c>
      <c r="L670" s="238">
        <v>21</v>
      </c>
      <c r="M670" s="238">
        <f>G670*(1+L670/100)</f>
        <v>0</v>
      </c>
      <c r="N670" s="236">
        <v>1.5E-3</v>
      </c>
      <c r="O670" s="236">
        <f>ROUND(E670*N670,2)</f>
        <v>0.19</v>
      </c>
      <c r="P670" s="236">
        <v>0</v>
      </c>
      <c r="Q670" s="236">
        <f>ROUND(E670*P670,2)</f>
        <v>0</v>
      </c>
      <c r="R670" s="238" t="s">
        <v>875</v>
      </c>
      <c r="S670" s="238" t="s">
        <v>271</v>
      </c>
      <c r="T670" s="239" t="s">
        <v>272</v>
      </c>
      <c r="U670" s="221">
        <v>0</v>
      </c>
      <c r="V670" s="221">
        <f>ROUND(E670*U670,2)</f>
        <v>0</v>
      </c>
      <c r="W670" s="221"/>
      <c r="X670" s="221" t="s">
        <v>876</v>
      </c>
      <c r="Y670" s="221" t="s">
        <v>274</v>
      </c>
      <c r="Z670" s="210"/>
      <c r="AA670" s="210"/>
      <c r="AB670" s="210"/>
      <c r="AC670" s="210"/>
      <c r="AD670" s="210"/>
      <c r="AE670" s="210"/>
      <c r="AF670" s="210"/>
      <c r="AG670" s="210" t="s">
        <v>877</v>
      </c>
      <c r="AH670" s="210"/>
      <c r="AI670" s="210"/>
      <c r="AJ670" s="210"/>
      <c r="AK670" s="210"/>
      <c r="AL670" s="210"/>
      <c r="AM670" s="210"/>
      <c r="AN670" s="210"/>
      <c r="AO670" s="210"/>
      <c r="AP670" s="210"/>
      <c r="AQ670" s="210"/>
      <c r="AR670" s="210"/>
      <c r="AS670" s="210"/>
      <c r="AT670" s="210"/>
      <c r="AU670" s="210"/>
      <c r="AV670" s="210"/>
      <c r="AW670" s="210"/>
      <c r="AX670" s="210"/>
      <c r="AY670" s="210"/>
      <c r="AZ670" s="210"/>
      <c r="BA670" s="210"/>
      <c r="BB670" s="210"/>
      <c r="BC670" s="210"/>
      <c r="BD670" s="210"/>
      <c r="BE670" s="210"/>
      <c r="BF670" s="210"/>
      <c r="BG670" s="210"/>
      <c r="BH670" s="210"/>
    </row>
    <row r="671" spans="1:60" outlineLevel="2" x14ac:dyDescent="0.2">
      <c r="A671" s="217"/>
      <c r="B671" s="218"/>
      <c r="C671" s="256" t="s">
        <v>1239</v>
      </c>
      <c r="D671" s="223"/>
      <c r="E671" s="224">
        <v>128.172</v>
      </c>
      <c r="F671" s="221"/>
      <c r="G671" s="221"/>
      <c r="H671" s="221"/>
      <c r="I671" s="221"/>
      <c r="J671" s="221"/>
      <c r="K671" s="221"/>
      <c r="L671" s="221"/>
      <c r="M671" s="221"/>
      <c r="N671" s="220"/>
      <c r="O671" s="220"/>
      <c r="P671" s="220"/>
      <c r="Q671" s="220"/>
      <c r="R671" s="221"/>
      <c r="S671" s="221"/>
      <c r="T671" s="221"/>
      <c r="U671" s="221"/>
      <c r="V671" s="221"/>
      <c r="W671" s="221"/>
      <c r="X671" s="221"/>
      <c r="Y671" s="221"/>
      <c r="Z671" s="210"/>
      <c r="AA671" s="210"/>
      <c r="AB671" s="210"/>
      <c r="AC671" s="210"/>
      <c r="AD671" s="210"/>
      <c r="AE671" s="210"/>
      <c r="AF671" s="210"/>
      <c r="AG671" s="210" t="s">
        <v>288</v>
      </c>
      <c r="AH671" s="210">
        <v>5</v>
      </c>
      <c r="AI671" s="210"/>
      <c r="AJ671" s="210"/>
      <c r="AK671" s="210"/>
      <c r="AL671" s="210"/>
      <c r="AM671" s="210"/>
      <c r="AN671" s="210"/>
      <c r="AO671" s="210"/>
      <c r="AP671" s="210"/>
      <c r="AQ671" s="210"/>
      <c r="AR671" s="210"/>
      <c r="AS671" s="210"/>
      <c r="AT671" s="210"/>
      <c r="AU671" s="210"/>
      <c r="AV671" s="210"/>
      <c r="AW671" s="210"/>
      <c r="AX671" s="210"/>
      <c r="AY671" s="210"/>
      <c r="AZ671" s="210"/>
      <c r="BA671" s="210"/>
      <c r="BB671" s="210"/>
      <c r="BC671" s="210"/>
      <c r="BD671" s="210"/>
      <c r="BE671" s="210"/>
      <c r="BF671" s="210"/>
      <c r="BG671" s="210"/>
      <c r="BH671" s="210"/>
    </row>
    <row r="672" spans="1:60" outlineLevel="1" x14ac:dyDescent="0.2">
      <c r="A672" s="233">
        <v>131</v>
      </c>
      <c r="B672" s="234" t="s">
        <v>1240</v>
      </c>
      <c r="C672" s="252" t="s">
        <v>1241</v>
      </c>
      <c r="D672" s="235" t="s">
        <v>559</v>
      </c>
      <c r="E672" s="236">
        <v>0.72070999999999996</v>
      </c>
      <c r="F672" s="237"/>
      <c r="G672" s="238">
        <f>ROUND(E672*F672,2)</f>
        <v>0</v>
      </c>
      <c r="H672" s="237"/>
      <c r="I672" s="238">
        <f>ROUND(E672*H672,2)</f>
        <v>0</v>
      </c>
      <c r="J672" s="237"/>
      <c r="K672" s="238">
        <f>ROUND(E672*J672,2)</f>
        <v>0</v>
      </c>
      <c r="L672" s="238">
        <v>21</v>
      </c>
      <c r="M672" s="238">
        <f>G672*(1+L672/100)</f>
        <v>0</v>
      </c>
      <c r="N672" s="236">
        <v>0</v>
      </c>
      <c r="O672" s="236">
        <f>ROUND(E672*N672,2)</f>
        <v>0</v>
      </c>
      <c r="P672" s="236">
        <v>0</v>
      </c>
      <c r="Q672" s="236">
        <f>ROUND(E672*P672,2)</f>
        <v>0</v>
      </c>
      <c r="R672" s="238" t="s">
        <v>1206</v>
      </c>
      <c r="S672" s="238" t="s">
        <v>271</v>
      </c>
      <c r="T672" s="239" t="s">
        <v>272</v>
      </c>
      <c r="U672" s="221">
        <v>1.74</v>
      </c>
      <c r="V672" s="221">
        <f>ROUND(E672*U672,2)</f>
        <v>1.25</v>
      </c>
      <c r="W672" s="221"/>
      <c r="X672" s="221" t="s">
        <v>1138</v>
      </c>
      <c r="Y672" s="221" t="s">
        <v>274</v>
      </c>
      <c r="Z672" s="210"/>
      <c r="AA672" s="210"/>
      <c r="AB672" s="210"/>
      <c r="AC672" s="210"/>
      <c r="AD672" s="210"/>
      <c r="AE672" s="210"/>
      <c r="AF672" s="210"/>
      <c r="AG672" s="210" t="s">
        <v>1139</v>
      </c>
      <c r="AH672" s="210"/>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2" x14ac:dyDescent="0.2">
      <c r="A673" s="217"/>
      <c r="B673" s="218"/>
      <c r="C673" s="253" t="s">
        <v>1203</v>
      </c>
      <c r="D673" s="240"/>
      <c r="E673" s="240"/>
      <c r="F673" s="240"/>
      <c r="G673" s="240"/>
      <c r="H673" s="221"/>
      <c r="I673" s="221"/>
      <c r="J673" s="221"/>
      <c r="K673" s="221"/>
      <c r="L673" s="221"/>
      <c r="M673" s="221"/>
      <c r="N673" s="220"/>
      <c r="O673" s="220"/>
      <c r="P673" s="220"/>
      <c r="Q673" s="220"/>
      <c r="R673" s="221"/>
      <c r="S673" s="221"/>
      <c r="T673" s="221"/>
      <c r="U673" s="221"/>
      <c r="V673" s="221"/>
      <c r="W673" s="221"/>
      <c r="X673" s="221"/>
      <c r="Y673" s="221"/>
      <c r="Z673" s="210"/>
      <c r="AA673" s="210"/>
      <c r="AB673" s="210"/>
      <c r="AC673" s="210"/>
      <c r="AD673" s="210"/>
      <c r="AE673" s="210"/>
      <c r="AF673" s="210"/>
      <c r="AG673" s="210" t="s">
        <v>277</v>
      </c>
      <c r="AH673" s="210"/>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x14ac:dyDescent="0.2">
      <c r="A674" s="226" t="s">
        <v>265</v>
      </c>
      <c r="B674" s="227" t="s">
        <v>207</v>
      </c>
      <c r="C674" s="251" t="s">
        <v>208</v>
      </c>
      <c r="D674" s="228"/>
      <c r="E674" s="229"/>
      <c r="F674" s="230"/>
      <c r="G674" s="230">
        <f>SUMIF(AG675:AG676,"&lt;&gt;NOR",G675:G676)</f>
        <v>0</v>
      </c>
      <c r="H674" s="230"/>
      <c r="I674" s="230">
        <f>SUM(I675:I676)</f>
        <v>0</v>
      </c>
      <c r="J674" s="230"/>
      <c r="K674" s="230">
        <f>SUM(K675:K676)</f>
        <v>0</v>
      </c>
      <c r="L674" s="230"/>
      <c r="M674" s="230">
        <f>SUM(M675:M676)</f>
        <v>0</v>
      </c>
      <c r="N674" s="229"/>
      <c r="O674" s="229">
        <f>SUM(O675:O676)</f>
        <v>0</v>
      </c>
      <c r="P674" s="229"/>
      <c r="Q674" s="229">
        <f>SUM(Q675:Q676)</f>
        <v>0</v>
      </c>
      <c r="R674" s="230"/>
      <c r="S674" s="230"/>
      <c r="T674" s="231"/>
      <c r="U674" s="225"/>
      <c r="V674" s="225">
        <f>SUM(V675:V676)</f>
        <v>2.75</v>
      </c>
      <c r="W674" s="225"/>
      <c r="X674" s="225"/>
      <c r="Y674" s="225"/>
      <c r="AG674" t="s">
        <v>266</v>
      </c>
    </row>
    <row r="675" spans="1:60" ht="22.5" outlineLevel="1" x14ac:dyDescent="0.2">
      <c r="A675" s="241">
        <v>132</v>
      </c>
      <c r="B675" s="242" t="s">
        <v>1242</v>
      </c>
      <c r="C675" s="254" t="s">
        <v>1243</v>
      </c>
      <c r="D675" s="243" t="s">
        <v>378</v>
      </c>
      <c r="E675" s="244">
        <v>5</v>
      </c>
      <c r="F675" s="245"/>
      <c r="G675" s="246">
        <f>ROUND(E675*F675,2)</f>
        <v>0</v>
      </c>
      <c r="H675" s="245"/>
      <c r="I675" s="246">
        <f>ROUND(E675*H675,2)</f>
        <v>0</v>
      </c>
      <c r="J675" s="245"/>
      <c r="K675" s="246">
        <f>ROUND(E675*J675,2)</f>
        <v>0</v>
      </c>
      <c r="L675" s="246">
        <v>21</v>
      </c>
      <c r="M675" s="246">
        <f>G675*(1+L675/100)</f>
        <v>0</v>
      </c>
      <c r="N675" s="244">
        <v>0</v>
      </c>
      <c r="O675" s="244">
        <f>ROUND(E675*N675,2)</f>
        <v>0</v>
      </c>
      <c r="P675" s="244">
        <v>0</v>
      </c>
      <c r="Q675" s="244">
        <f>ROUND(E675*P675,2)</f>
        <v>0</v>
      </c>
      <c r="R675" s="246" t="s">
        <v>1244</v>
      </c>
      <c r="S675" s="246" t="s">
        <v>272</v>
      </c>
      <c r="T675" s="247" t="s">
        <v>272</v>
      </c>
      <c r="U675" s="221">
        <v>0.55000000000000004</v>
      </c>
      <c r="V675" s="221">
        <f>ROUND(E675*U675,2)</f>
        <v>2.75</v>
      </c>
      <c r="W675" s="221"/>
      <c r="X675" s="221" t="s">
        <v>273</v>
      </c>
      <c r="Y675" s="221" t="s">
        <v>274</v>
      </c>
      <c r="Z675" s="210"/>
      <c r="AA675" s="210"/>
      <c r="AB675" s="210"/>
      <c r="AC675" s="210"/>
      <c r="AD675" s="210"/>
      <c r="AE675" s="210"/>
      <c r="AF675" s="210"/>
      <c r="AG675" s="210" t="s">
        <v>275</v>
      </c>
      <c r="AH675" s="210"/>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outlineLevel="1" x14ac:dyDescent="0.2">
      <c r="A676" s="241">
        <v>133</v>
      </c>
      <c r="B676" s="242" t="s">
        <v>1245</v>
      </c>
      <c r="C676" s="254" t="s">
        <v>1246</v>
      </c>
      <c r="D676" s="243" t="s">
        <v>1023</v>
      </c>
      <c r="E676" s="244">
        <v>5</v>
      </c>
      <c r="F676" s="245"/>
      <c r="G676" s="246">
        <f>ROUND(E676*F676,2)</f>
        <v>0</v>
      </c>
      <c r="H676" s="245"/>
      <c r="I676" s="246">
        <f>ROUND(E676*H676,2)</f>
        <v>0</v>
      </c>
      <c r="J676" s="245"/>
      <c r="K676" s="246">
        <f>ROUND(E676*J676,2)</f>
        <v>0</v>
      </c>
      <c r="L676" s="246">
        <v>21</v>
      </c>
      <c r="M676" s="246">
        <f>G676*(1+L676/100)</f>
        <v>0</v>
      </c>
      <c r="N676" s="244">
        <v>0</v>
      </c>
      <c r="O676" s="244">
        <f>ROUND(E676*N676,2)</f>
        <v>0</v>
      </c>
      <c r="P676" s="244">
        <v>0</v>
      </c>
      <c r="Q676" s="244">
        <f>ROUND(E676*P676,2)</f>
        <v>0</v>
      </c>
      <c r="R676" s="246"/>
      <c r="S676" s="246" t="s">
        <v>544</v>
      </c>
      <c r="T676" s="247" t="s">
        <v>545</v>
      </c>
      <c r="U676" s="221">
        <v>0</v>
      </c>
      <c r="V676" s="221">
        <f>ROUND(E676*U676,2)</f>
        <v>0</v>
      </c>
      <c r="W676" s="221"/>
      <c r="X676" s="221" t="s">
        <v>876</v>
      </c>
      <c r="Y676" s="221" t="s">
        <v>274</v>
      </c>
      <c r="Z676" s="210"/>
      <c r="AA676" s="210"/>
      <c r="AB676" s="210"/>
      <c r="AC676" s="210"/>
      <c r="AD676" s="210"/>
      <c r="AE676" s="210"/>
      <c r="AF676" s="210"/>
      <c r="AG676" s="210" t="s">
        <v>877</v>
      </c>
      <c r="AH676" s="210"/>
      <c r="AI676" s="210"/>
      <c r="AJ676" s="210"/>
      <c r="AK676" s="210"/>
      <c r="AL676" s="210"/>
      <c r="AM676" s="210"/>
      <c r="AN676" s="210"/>
      <c r="AO676" s="210"/>
      <c r="AP676" s="210"/>
      <c r="AQ676" s="210"/>
      <c r="AR676" s="210"/>
      <c r="AS676" s="210"/>
      <c r="AT676" s="210"/>
      <c r="AU676" s="210"/>
      <c r="AV676" s="210"/>
      <c r="AW676" s="210"/>
      <c r="AX676" s="210"/>
      <c r="AY676" s="210"/>
      <c r="AZ676" s="210"/>
      <c r="BA676" s="210"/>
      <c r="BB676" s="210"/>
      <c r="BC676" s="210"/>
      <c r="BD676" s="210"/>
      <c r="BE676" s="210"/>
      <c r="BF676" s="210"/>
      <c r="BG676" s="210"/>
      <c r="BH676" s="210"/>
    </row>
    <row r="677" spans="1:60" x14ac:dyDescent="0.2">
      <c r="A677" s="226" t="s">
        <v>265</v>
      </c>
      <c r="B677" s="227" t="s">
        <v>209</v>
      </c>
      <c r="C677" s="251" t="s">
        <v>210</v>
      </c>
      <c r="D677" s="228"/>
      <c r="E677" s="229"/>
      <c r="F677" s="230"/>
      <c r="G677" s="230">
        <f>SUMIF(AG678:AG716,"&lt;&gt;NOR",G678:G716)</f>
        <v>0</v>
      </c>
      <c r="H677" s="230"/>
      <c r="I677" s="230">
        <f>SUM(I678:I716)</f>
        <v>0</v>
      </c>
      <c r="J677" s="230"/>
      <c r="K677" s="230">
        <f>SUM(K678:K716)</f>
        <v>0</v>
      </c>
      <c r="L677" s="230"/>
      <c r="M677" s="230">
        <f>SUM(M678:M716)</f>
        <v>0</v>
      </c>
      <c r="N677" s="229"/>
      <c r="O677" s="229">
        <f>SUM(O678:O716)</f>
        <v>6.1099999999999994</v>
      </c>
      <c r="P677" s="229"/>
      <c r="Q677" s="229">
        <f>SUM(Q678:Q716)</f>
        <v>0</v>
      </c>
      <c r="R677" s="230"/>
      <c r="S677" s="230"/>
      <c r="T677" s="231"/>
      <c r="U677" s="225"/>
      <c r="V677" s="225">
        <f>SUM(V678:V716)</f>
        <v>249.53999999999996</v>
      </c>
      <c r="W677" s="225"/>
      <c r="X677" s="225"/>
      <c r="Y677" s="225"/>
      <c r="AG677" t="s">
        <v>266</v>
      </c>
    </row>
    <row r="678" spans="1:60" ht="22.5" outlineLevel="1" x14ac:dyDescent="0.2">
      <c r="A678" s="233">
        <v>134</v>
      </c>
      <c r="B678" s="234" t="s">
        <v>1247</v>
      </c>
      <c r="C678" s="252" t="s">
        <v>1248</v>
      </c>
      <c r="D678" s="235" t="s">
        <v>378</v>
      </c>
      <c r="E678" s="236">
        <v>2</v>
      </c>
      <c r="F678" s="237"/>
      <c r="G678" s="238">
        <f>ROUND(E678*F678,2)</f>
        <v>0</v>
      </c>
      <c r="H678" s="237"/>
      <c r="I678" s="238">
        <f>ROUND(E678*H678,2)</f>
        <v>0</v>
      </c>
      <c r="J678" s="237"/>
      <c r="K678" s="238">
        <f>ROUND(E678*J678,2)</f>
        <v>0</v>
      </c>
      <c r="L678" s="238">
        <v>21</v>
      </c>
      <c r="M678" s="238">
        <f>G678*(1+L678/100)</f>
        <v>0</v>
      </c>
      <c r="N678" s="236">
        <v>0.10007000000000001</v>
      </c>
      <c r="O678" s="236">
        <f>ROUND(E678*N678,2)</f>
        <v>0.2</v>
      </c>
      <c r="P678" s="236">
        <v>0</v>
      </c>
      <c r="Q678" s="236">
        <f>ROUND(E678*P678,2)</f>
        <v>0</v>
      </c>
      <c r="R678" s="238" t="s">
        <v>510</v>
      </c>
      <c r="S678" s="238" t="s">
        <v>271</v>
      </c>
      <c r="T678" s="239" t="s">
        <v>272</v>
      </c>
      <c r="U678" s="221">
        <v>26</v>
      </c>
      <c r="V678" s="221">
        <f>ROUND(E678*U678,2)</f>
        <v>52</v>
      </c>
      <c r="W678" s="221"/>
      <c r="X678" s="221" t="s">
        <v>273</v>
      </c>
      <c r="Y678" s="221" t="s">
        <v>274</v>
      </c>
      <c r="Z678" s="210"/>
      <c r="AA678" s="210"/>
      <c r="AB678" s="210"/>
      <c r="AC678" s="210"/>
      <c r="AD678" s="210"/>
      <c r="AE678" s="210"/>
      <c r="AF678" s="210"/>
      <c r="AG678" s="210" t="s">
        <v>275</v>
      </c>
      <c r="AH678" s="210"/>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2" x14ac:dyDescent="0.2">
      <c r="A679" s="217"/>
      <c r="B679" s="218"/>
      <c r="C679" s="257" t="s">
        <v>1249</v>
      </c>
      <c r="D679" s="250"/>
      <c r="E679" s="250"/>
      <c r="F679" s="250"/>
      <c r="G679" s="250"/>
      <c r="H679" s="221"/>
      <c r="I679" s="221"/>
      <c r="J679" s="221"/>
      <c r="K679" s="221"/>
      <c r="L679" s="221"/>
      <c r="M679" s="221"/>
      <c r="N679" s="220"/>
      <c r="O679" s="220"/>
      <c r="P679" s="220"/>
      <c r="Q679" s="220"/>
      <c r="R679" s="221"/>
      <c r="S679" s="221"/>
      <c r="T679" s="221"/>
      <c r="U679" s="221"/>
      <c r="V679" s="221"/>
      <c r="W679" s="221"/>
      <c r="X679" s="221"/>
      <c r="Y679" s="221"/>
      <c r="Z679" s="210"/>
      <c r="AA679" s="210"/>
      <c r="AB679" s="210"/>
      <c r="AC679" s="210"/>
      <c r="AD679" s="210"/>
      <c r="AE679" s="210"/>
      <c r="AF679" s="210"/>
      <c r="AG679" s="210" t="s">
        <v>286</v>
      </c>
      <c r="AH679" s="210"/>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ht="22.5" outlineLevel="1" x14ac:dyDescent="0.2">
      <c r="A680" s="233">
        <v>135</v>
      </c>
      <c r="B680" s="234" t="s">
        <v>1250</v>
      </c>
      <c r="C680" s="252" t="s">
        <v>1251</v>
      </c>
      <c r="D680" s="235" t="s">
        <v>269</v>
      </c>
      <c r="E680" s="236">
        <v>26.626999999999999</v>
      </c>
      <c r="F680" s="237"/>
      <c r="G680" s="238">
        <f>ROUND(E680*F680,2)</f>
        <v>0</v>
      </c>
      <c r="H680" s="237"/>
      <c r="I680" s="238">
        <f>ROUND(E680*H680,2)</f>
        <v>0</v>
      </c>
      <c r="J680" s="237"/>
      <c r="K680" s="238">
        <f>ROUND(E680*J680,2)</f>
        <v>0</v>
      </c>
      <c r="L680" s="238">
        <v>21</v>
      </c>
      <c r="M680" s="238">
        <f>G680*(1+L680/100)</f>
        <v>0</v>
      </c>
      <c r="N680" s="236">
        <v>1.179E-2</v>
      </c>
      <c r="O680" s="236">
        <f>ROUND(E680*N680,2)</f>
        <v>0.31</v>
      </c>
      <c r="P680" s="236">
        <v>0</v>
      </c>
      <c r="Q680" s="236">
        <f>ROUND(E680*P680,2)</f>
        <v>0</v>
      </c>
      <c r="R680" s="238" t="s">
        <v>510</v>
      </c>
      <c r="S680" s="238" t="s">
        <v>271</v>
      </c>
      <c r="T680" s="239" t="s">
        <v>272</v>
      </c>
      <c r="U680" s="221">
        <v>0.48499999999999999</v>
      </c>
      <c r="V680" s="221">
        <f>ROUND(E680*U680,2)</f>
        <v>12.91</v>
      </c>
      <c r="W680" s="221"/>
      <c r="X680" s="221" t="s">
        <v>273</v>
      </c>
      <c r="Y680" s="221" t="s">
        <v>274</v>
      </c>
      <c r="Z680" s="210"/>
      <c r="AA680" s="210"/>
      <c r="AB680" s="210"/>
      <c r="AC680" s="210"/>
      <c r="AD680" s="210"/>
      <c r="AE680" s="210"/>
      <c r="AF680" s="210"/>
      <c r="AG680" s="210" t="s">
        <v>275</v>
      </c>
      <c r="AH680" s="210"/>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2" x14ac:dyDescent="0.2">
      <c r="A681" s="217"/>
      <c r="B681" s="218"/>
      <c r="C681" s="256" t="s">
        <v>1252</v>
      </c>
      <c r="D681" s="223"/>
      <c r="E681" s="224">
        <v>7.37</v>
      </c>
      <c r="F681" s="221"/>
      <c r="G681" s="221"/>
      <c r="H681" s="221"/>
      <c r="I681" s="221"/>
      <c r="J681" s="221"/>
      <c r="K681" s="221"/>
      <c r="L681" s="221"/>
      <c r="M681" s="221"/>
      <c r="N681" s="220"/>
      <c r="O681" s="220"/>
      <c r="P681" s="220"/>
      <c r="Q681" s="220"/>
      <c r="R681" s="221"/>
      <c r="S681" s="221"/>
      <c r="T681" s="221"/>
      <c r="U681" s="221"/>
      <c r="V681" s="221"/>
      <c r="W681" s="221"/>
      <c r="X681" s="221"/>
      <c r="Y681" s="221"/>
      <c r="Z681" s="210"/>
      <c r="AA681" s="210"/>
      <c r="AB681" s="210"/>
      <c r="AC681" s="210"/>
      <c r="AD681" s="210"/>
      <c r="AE681" s="210"/>
      <c r="AF681" s="210"/>
      <c r="AG681" s="210" t="s">
        <v>288</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3" x14ac:dyDescent="0.2">
      <c r="A682" s="217"/>
      <c r="B682" s="218"/>
      <c r="C682" s="256" t="s">
        <v>1253</v>
      </c>
      <c r="D682" s="223"/>
      <c r="E682" s="224">
        <v>16.925999999999998</v>
      </c>
      <c r="F682" s="221"/>
      <c r="G682" s="221"/>
      <c r="H682" s="221"/>
      <c r="I682" s="221"/>
      <c r="J682" s="221"/>
      <c r="K682" s="221"/>
      <c r="L682" s="221"/>
      <c r="M682" s="221"/>
      <c r="N682" s="220"/>
      <c r="O682" s="220"/>
      <c r="P682" s="220"/>
      <c r="Q682" s="220"/>
      <c r="R682" s="221"/>
      <c r="S682" s="221"/>
      <c r="T682" s="221"/>
      <c r="U682" s="221"/>
      <c r="V682" s="221"/>
      <c r="W682" s="221"/>
      <c r="X682" s="221"/>
      <c r="Y682" s="221"/>
      <c r="Z682" s="210"/>
      <c r="AA682" s="210"/>
      <c r="AB682" s="210"/>
      <c r="AC682" s="210"/>
      <c r="AD682" s="210"/>
      <c r="AE682" s="210"/>
      <c r="AF682" s="210"/>
      <c r="AG682" s="210" t="s">
        <v>288</v>
      </c>
      <c r="AH682" s="210">
        <v>0</v>
      </c>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outlineLevel="3" x14ac:dyDescent="0.2">
      <c r="A683" s="217"/>
      <c r="B683" s="218"/>
      <c r="C683" s="256" t="s">
        <v>1254</v>
      </c>
      <c r="D683" s="223"/>
      <c r="E683" s="224">
        <v>2.331</v>
      </c>
      <c r="F683" s="221"/>
      <c r="G683" s="221"/>
      <c r="H683" s="221"/>
      <c r="I683" s="221"/>
      <c r="J683" s="221"/>
      <c r="K683" s="221"/>
      <c r="L683" s="221"/>
      <c r="M683" s="221"/>
      <c r="N683" s="220"/>
      <c r="O683" s="220"/>
      <c r="P683" s="220"/>
      <c r="Q683" s="220"/>
      <c r="R683" s="221"/>
      <c r="S683" s="221"/>
      <c r="T683" s="221"/>
      <c r="U683" s="221"/>
      <c r="V683" s="221"/>
      <c r="W683" s="221"/>
      <c r="X683" s="221"/>
      <c r="Y683" s="221"/>
      <c r="Z683" s="210"/>
      <c r="AA683" s="210"/>
      <c r="AB683" s="210"/>
      <c r="AC683" s="210"/>
      <c r="AD683" s="210"/>
      <c r="AE683" s="210"/>
      <c r="AF683" s="210"/>
      <c r="AG683" s="210" t="s">
        <v>288</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ht="22.5" outlineLevel="1" x14ac:dyDescent="0.2">
      <c r="A684" s="233">
        <v>136</v>
      </c>
      <c r="B684" s="234" t="s">
        <v>1255</v>
      </c>
      <c r="C684" s="252" t="s">
        <v>1256</v>
      </c>
      <c r="D684" s="235" t="s">
        <v>374</v>
      </c>
      <c r="E684" s="236">
        <v>5.89</v>
      </c>
      <c r="F684" s="237"/>
      <c r="G684" s="238">
        <f>ROUND(E684*F684,2)</f>
        <v>0</v>
      </c>
      <c r="H684" s="237"/>
      <c r="I684" s="238">
        <f>ROUND(E684*H684,2)</f>
        <v>0</v>
      </c>
      <c r="J684" s="237"/>
      <c r="K684" s="238">
        <f>ROUND(E684*J684,2)</f>
        <v>0</v>
      </c>
      <c r="L684" s="238">
        <v>21</v>
      </c>
      <c r="M684" s="238">
        <f>G684*(1+L684/100)</f>
        <v>0</v>
      </c>
      <c r="N684" s="236">
        <v>2.5500000000000002E-3</v>
      </c>
      <c r="O684" s="236">
        <f>ROUND(E684*N684,2)</f>
        <v>0.02</v>
      </c>
      <c r="P684" s="236">
        <v>0</v>
      </c>
      <c r="Q684" s="236">
        <f>ROUND(E684*P684,2)</f>
        <v>0</v>
      </c>
      <c r="R684" s="238" t="s">
        <v>510</v>
      </c>
      <c r="S684" s="238" t="s">
        <v>271</v>
      </c>
      <c r="T684" s="239" t="s">
        <v>272</v>
      </c>
      <c r="U684" s="221">
        <v>0.59799999999999998</v>
      </c>
      <c r="V684" s="221">
        <f>ROUND(E684*U684,2)</f>
        <v>3.52</v>
      </c>
      <c r="W684" s="221"/>
      <c r="X684" s="221" t="s">
        <v>273</v>
      </c>
      <c r="Y684" s="221" t="s">
        <v>274</v>
      </c>
      <c r="Z684" s="210"/>
      <c r="AA684" s="210"/>
      <c r="AB684" s="210"/>
      <c r="AC684" s="210"/>
      <c r="AD684" s="210"/>
      <c r="AE684" s="210"/>
      <c r="AF684" s="210"/>
      <c r="AG684" s="210" t="s">
        <v>275</v>
      </c>
      <c r="AH684" s="210"/>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outlineLevel="2" x14ac:dyDescent="0.2">
      <c r="A685" s="217"/>
      <c r="B685" s="218"/>
      <c r="C685" s="253" t="s">
        <v>1257</v>
      </c>
      <c r="D685" s="240"/>
      <c r="E685" s="240"/>
      <c r="F685" s="240"/>
      <c r="G685" s="240"/>
      <c r="H685" s="221"/>
      <c r="I685" s="221"/>
      <c r="J685" s="221"/>
      <c r="K685" s="221"/>
      <c r="L685" s="221"/>
      <c r="M685" s="221"/>
      <c r="N685" s="220"/>
      <c r="O685" s="220"/>
      <c r="P685" s="220"/>
      <c r="Q685" s="220"/>
      <c r="R685" s="221"/>
      <c r="S685" s="221"/>
      <c r="T685" s="221"/>
      <c r="U685" s="221"/>
      <c r="V685" s="221"/>
      <c r="W685" s="221"/>
      <c r="X685" s="221"/>
      <c r="Y685" s="221"/>
      <c r="Z685" s="210"/>
      <c r="AA685" s="210"/>
      <c r="AB685" s="210"/>
      <c r="AC685" s="210"/>
      <c r="AD685" s="210"/>
      <c r="AE685" s="210"/>
      <c r="AF685" s="210"/>
      <c r="AG685" s="210" t="s">
        <v>277</v>
      </c>
      <c r="AH685" s="210"/>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2" x14ac:dyDescent="0.2">
      <c r="A686" s="217"/>
      <c r="B686" s="218"/>
      <c r="C686" s="256" t="s">
        <v>1258</v>
      </c>
      <c r="D686" s="223"/>
      <c r="E686" s="224">
        <v>2.79</v>
      </c>
      <c r="F686" s="221"/>
      <c r="G686" s="221"/>
      <c r="H686" s="221"/>
      <c r="I686" s="221"/>
      <c r="J686" s="221"/>
      <c r="K686" s="221"/>
      <c r="L686" s="221"/>
      <c r="M686" s="221"/>
      <c r="N686" s="220"/>
      <c r="O686" s="220"/>
      <c r="P686" s="220"/>
      <c r="Q686" s="220"/>
      <c r="R686" s="221"/>
      <c r="S686" s="221"/>
      <c r="T686" s="221"/>
      <c r="U686" s="221"/>
      <c r="V686" s="221"/>
      <c r="W686" s="221"/>
      <c r="X686" s="221"/>
      <c r="Y686" s="221"/>
      <c r="Z686" s="210"/>
      <c r="AA686" s="210"/>
      <c r="AB686" s="210"/>
      <c r="AC686" s="210"/>
      <c r="AD686" s="210"/>
      <c r="AE686" s="210"/>
      <c r="AF686" s="210"/>
      <c r="AG686" s="210" t="s">
        <v>288</v>
      </c>
      <c r="AH686" s="210">
        <v>0</v>
      </c>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3" x14ac:dyDescent="0.2">
      <c r="A687" s="217"/>
      <c r="B687" s="218"/>
      <c r="C687" s="256" t="s">
        <v>1259</v>
      </c>
      <c r="D687" s="223"/>
      <c r="E687" s="224">
        <v>3.1</v>
      </c>
      <c r="F687" s="221"/>
      <c r="G687" s="221"/>
      <c r="H687" s="221"/>
      <c r="I687" s="221"/>
      <c r="J687" s="221"/>
      <c r="K687" s="221"/>
      <c r="L687" s="221"/>
      <c r="M687" s="221"/>
      <c r="N687" s="220"/>
      <c r="O687" s="220"/>
      <c r="P687" s="220"/>
      <c r="Q687" s="220"/>
      <c r="R687" s="221"/>
      <c r="S687" s="221"/>
      <c r="T687" s="221"/>
      <c r="U687" s="221"/>
      <c r="V687" s="221"/>
      <c r="W687" s="221"/>
      <c r="X687" s="221"/>
      <c r="Y687" s="221"/>
      <c r="Z687" s="210"/>
      <c r="AA687" s="210"/>
      <c r="AB687" s="210"/>
      <c r="AC687" s="210"/>
      <c r="AD687" s="210"/>
      <c r="AE687" s="210"/>
      <c r="AF687" s="210"/>
      <c r="AG687" s="210" t="s">
        <v>288</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ht="22.5" outlineLevel="1" x14ac:dyDescent="0.2">
      <c r="A688" s="233">
        <v>137</v>
      </c>
      <c r="B688" s="234" t="s">
        <v>1260</v>
      </c>
      <c r="C688" s="252" t="s">
        <v>1261</v>
      </c>
      <c r="D688" s="235" t="s">
        <v>374</v>
      </c>
      <c r="E688" s="236">
        <v>201.62</v>
      </c>
      <c r="F688" s="237"/>
      <c r="G688" s="238">
        <f>ROUND(E688*F688,2)</f>
        <v>0</v>
      </c>
      <c r="H688" s="237"/>
      <c r="I688" s="238">
        <f>ROUND(E688*H688,2)</f>
        <v>0</v>
      </c>
      <c r="J688" s="237"/>
      <c r="K688" s="238">
        <f>ROUND(E688*J688,2)</f>
        <v>0</v>
      </c>
      <c r="L688" s="238">
        <v>21</v>
      </c>
      <c r="M688" s="238">
        <f>G688*(1+L688/100)</f>
        <v>0</v>
      </c>
      <c r="N688" s="236">
        <v>2.5500000000000002E-3</v>
      </c>
      <c r="O688" s="236">
        <f>ROUND(E688*N688,2)</f>
        <v>0.51</v>
      </c>
      <c r="P688" s="236">
        <v>0</v>
      </c>
      <c r="Q688" s="236">
        <f>ROUND(E688*P688,2)</f>
        <v>0</v>
      </c>
      <c r="R688" s="238" t="s">
        <v>510</v>
      </c>
      <c r="S688" s="238" t="s">
        <v>271</v>
      </c>
      <c r="T688" s="239" t="s">
        <v>272</v>
      </c>
      <c r="U688" s="221">
        <v>0.67900000000000005</v>
      </c>
      <c r="V688" s="221">
        <f>ROUND(E688*U688,2)</f>
        <v>136.9</v>
      </c>
      <c r="W688" s="221"/>
      <c r="X688" s="221" t="s">
        <v>273</v>
      </c>
      <c r="Y688" s="221" t="s">
        <v>274</v>
      </c>
      <c r="Z688" s="210"/>
      <c r="AA688" s="210"/>
      <c r="AB688" s="210"/>
      <c r="AC688" s="210"/>
      <c r="AD688" s="210"/>
      <c r="AE688" s="210"/>
      <c r="AF688" s="210"/>
      <c r="AG688" s="210" t="s">
        <v>275</v>
      </c>
      <c r="AH688" s="210"/>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2" x14ac:dyDescent="0.2">
      <c r="A689" s="217"/>
      <c r="B689" s="218"/>
      <c r="C689" s="253" t="s">
        <v>1257</v>
      </c>
      <c r="D689" s="240"/>
      <c r="E689" s="240"/>
      <c r="F689" s="240"/>
      <c r="G689" s="240"/>
      <c r="H689" s="221"/>
      <c r="I689" s="221"/>
      <c r="J689" s="221"/>
      <c r="K689" s="221"/>
      <c r="L689" s="221"/>
      <c r="M689" s="221"/>
      <c r="N689" s="220"/>
      <c r="O689" s="220"/>
      <c r="P689" s="220"/>
      <c r="Q689" s="220"/>
      <c r="R689" s="221"/>
      <c r="S689" s="221"/>
      <c r="T689" s="221"/>
      <c r="U689" s="221"/>
      <c r="V689" s="221"/>
      <c r="W689" s="221"/>
      <c r="X689" s="221"/>
      <c r="Y689" s="221"/>
      <c r="Z689" s="210"/>
      <c r="AA689" s="210"/>
      <c r="AB689" s="210"/>
      <c r="AC689" s="210"/>
      <c r="AD689" s="210"/>
      <c r="AE689" s="210"/>
      <c r="AF689" s="210"/>
      <c r="AG689" s="210" t="s">
        <v>277</v>
      </c>
      <c r="AH689" s="210"/>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outlineLevel="2" x14ac:dyDescent="0.2">
      <c r="A690" s="217"/>
      <c r="B690" s="218"/>
      <c r="C690" s="256" t="s">
        <v>1262</v>
      </c>
      <c r="D690" s="223"/>
      <c r="E690" s="224">
        <v>174.22</v>
      </c>
      <c r="F690" s="221"/>
      <c r="G690" s="221"/>
      <c r="H690" s="221"/>
      <c r="I690" s="221"/>
      <c r="J690" s="221"/>
      <c r="K690" s="221"/>
      <c r="L690" s="221"/>
      <c r="M690" s="221"/>
      <c r="N690" s="220"/>
      <c r="O690" s="220"/>
      <c r="P690" s="220"/>
      <c r="Q690" s="220"/>
      <c r="R690" s="221"/>
      <c r="S690" s="221"/>
      <c r="T690" s="221"/>
      <c r="U690" s="221"/>
      <c r="V690" s="221"/>
      <c r="W690" s="221"/>
      <c r="X690" s="221"/>
      <c r="Y690" s="221"/>
      <c r="Z690" s="210"/>
      <c r="AA690" s="210"/>
      <c r="AB690" s="210"/>
      <c r="AC690" s="210"/>
      <c r="AD690" s="210"/>
      <c r="AE690" s="210"/>
      <c r="AF690" s="210"/>
      <c r="AG690" s="210" t="s">
        <v>288</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6" t="s">
        <v>1263</v>
      </c>
      <c r="D691" s="223"/>
      <c r="E691" s="224">
        <v>18.600000000000001</v>
      </c>
      <c r="F691" s="221"/>
      <c r="G691" s="221"/>
      <c r="H691" s="221"/>
      <c r="I691" s="221"/>
      <c r="J691" s="221"/>
      <c r="K691" s="221"/>
      <c r="L691" s="221"/>
      <c r="M691" s="221"/>
      <c r="N691" s="220"/>
      <c r="O691" s="220"/>
      <c r="P691" s="220"/>
      <c r="Q691" s="220"/>
      <c r="R691" s="221"/>
      <c r="S691" s="221"/>
      <c r="T691" s="221"/>
      <c r="U691" s="221"/>
      <c r="V691" s="221"/>
      <c r="W691" s="221"/>
      <c r="X691" s="221"/>
      <c r="Y691" s="221"/>
      <c r="Z691" s="210"/>
      <c r="AA691" s="210"/>
      <c r="AB691" s="210"/>
      <c r="AC691" s="210"/>
      <c r="AD691" s="210"/>
      <c r="AE691" s="210"/>
      <c r="AF691" s="210"/>
      <c r="AG691" s="210" t="s">
        <v>288</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outlineLevel="3" x14ac:dyDescent="0.2">
      <c r="A692" s="217"/>
      <c r="B692" s="218"/>
      <c r="C692" s="256" t="s">
        <v>1264</v>
      </c>
      <c r="D692" s="223"/>
      <c r="E692" s="224">
        <v>8.8000000000000007</v>
      </c>
      <c r="F692" s="221"/>
      <c r="G692" s="221"/>
      <c r="H692" s="221"/>
      <c r="I692" s="221"/>
      <c r="J692" s="221"/>
      <c r="K692" s="221"/>
      <c r="L692" s="221"/>
      <c r="M692" s="221"/>
      <c r="N692" s="220"/>
      <c r="O692" s="220"/>
      <c r="P692" s="220"/>
      <c r="Q692" s="220"/>
      <c r="R692" s="221"/>
      <c r="S692" s="221"/>
      <c r="T692" s="221"/>
      <c r="U692" s="221"/>
      <c r="V692" s="221"/>
      <c r="W692" s="221"/>
      <c r="X692" s="221"/>
      <c r="Y692" s="221"/>
      <c r="Z692" s="210"/>
      <c r="AA692" s="210"/>
      <c r="AB692" s="210"/>
      <c r="AC692" s="210"/>
      <c r="AD692" s="210"/>
      <c r="AE692" s="210"/>
      <c r="AF692" s="210"/>
      <c r="AG692" s="210" t="s">
        <v>288</v>
      </c>
      <c r="AH692" s="210">
        <v>0</v>
      </c>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ht="22.5" outlineLevel="1" x14ac:dyDescent="0.2">
      <c r="A693" s="233">
        <v>138</v>
      </c>
      <c r="B693" s="234" t="s">
        <v>1265</v>
      </c>
      <c r="C693" s="252" t="s">
        <v>1266</v>
      </c>
      <c r="D693" s="235" t="s">
        <v>374</v>
      </c>
      <c r="E693" s="236">
        <v>7.48</v>
      </c>
      <c r="F693" s="237"/>
      <c r="G693" s="238">
        <f>ROUND(E693*F693,2)</f>
        <v>0</v>
      </c>
      <c r="H693" s="237"/>
      <c r="I693" s="238">
        <f>ROUND(E693*H693,2)</f>
        <v>0</v>
      </c>
      <c r="J693" s="237"/>
      <c r="K693" s="238">
        <f>ROUND(E693*J693,2)</f>
        <v>0</v>
      </c>
      <c r="L693" s="238">
        <v>21</v>
      </c>
      <c r="M693" s="238">
        <f>G693*(1+L693/100)</f>
        <v>0</v>
      </c>
      <c r="N693" s="236">
        <v>2.5500000000000002E-3</v>
      </c>
      <c r="O693" s="236">
        <f>ROUND(E693*N693,2)</f>
        <v>0.02</v>
      </c>
      <c r="P693" s="236">
        <v>0</v>
      </c>
      <c r="Q693" s="236">
        <f>ROUND(E693*P693,2)</f>
        <v>0</v>
      </c>
      <c r="R693" s="238" t="s">
        <v>510</v>
      </c>
      <c r="S693" s="238" t="s">
        <v>271</v>
      </c>
      <c r="T693" s="239" t="s">
        <v>272</v>
      </c>
      <c r="U693" s="221">
        <v>0.82499999999999996</v>
      </c>
      <c r="V693" s="221">
        <f>ROUND(E693*U693,2)</f>
        <v>6.17</v>
      </c>
      <c r="W693" s="221"/>
      <c r="X693" s="221" t="s">
        <v>273</v>
      </c>
      <c r="Y693" s="221" t="s">
        <v>274</v>
      </c>
      <c r="Z693" s="210"/>
      <c r="AA693" s="210"/>
      <c r="AB693" s="210"/>
      <c r="AC693" s="210"/>
      <c r="AD693" s="210"/>
      <c r="AE693" s="210"/>
      <c r="AF693" s="210"/>
      <c r="AG693" s="210" t="s">
        <v>275</v>
      </c>
      <c r="AH693" s="210"/>
      <c r="AI693" s="210"/>
      <c r="AJ693" s="210"/>
      <c r="AK693" s="210"/>
      <c r="AL693" s="210"/>
      <c r="AM693" s="210"/>
      <c r="AN693" s="210"/>
      <c r="AO693" s="210"/>
      <c r="AP693" s="210"/>
      <c r="AQ693" s="210"/>
      <c r="AR693" s="210"/>
      <c r="AS693" s="210"/>
      <c r="AT693" s="210"/>
      <c r="AU693" s="210"/>
      <c r="AV693" s="210"/>
      <c r="AW693" s="210"/>
      <c r="AX693" s="210"/>
      <c r="AY693" s="210"/>
      <c r="AZ693" s="210"/>
      <c r="BA693" s="210"/>
      <c r="BB693" s="210"/>
      <c r="BC693" s="210"/>
      <c r="BD693" s="210"/>
      <c r="BE693" s="210"/>
      <c r="BF693" s="210"/>
      <c r="BG693" s="210"/>
      <c r="BH693" s="210"/>
    </row>
    <row r="694" spans="1:60" outlineLevel="2" x14ac:dyDescent="0.2">
      <c r="A694" s="217"/>
      <c r="B694" s="218"/>
      <c r="C694" s="253" t="s">
        <v>1257</v>
      </c>
      <c r="D694" s="240"/>
      <c r="E694" s="240"/>
      <c r="F694" s="240"/>
      <c r="G694" s="240"/>
      <c r="H694" s="221"/>
      <c r="I694" s="221"/>
      <c r="J694" s="221"/>
      <c r="K694" s="221"/>
      <c r="L694" s="221"/>
      <c r="M694" s="221"/>
      <c r="N694" s="220"/>
      <c r="O694" s="220"/>
      <c r="P694" s="220"/>
      <c r="Q694" s="220"/>
      <c r="R694" s="221"/>
      <c r="S694" s="221"/>
      <c r="T694" s="221"/>
      <c r="U694" s="221"/>
      <c r="V694" s="221"/>
      <c r="W694" s="221"/>
      <c r="X694" s="221"/>
      <c r="Y694" s="221"/>
      <c r="Z694" s="210"/>
      <c r="AA694" s="210"/>
      <c r="AB694" s="210"/>
      <c r="AC694" s="210"/>
      <c r="AD694" s="210"/>
      <c r="AE694" s="210"/>
      <c r="AF694" s="210"/>
      <c r="AG694" s="210" t="s">
        <v>277</v>
      </c>
      <c r="AH694" s="210"/>
      <c r="AI694" s="210"/>
      <c r="AJ694" s="210"/>
      <c r="AK694" s="210"/>
      <c r="AL694" s="210"/>
      <c r="AM694" s="210"/>
      <c r="AN694" s="210"/>
      <c r="AO694" s="210"/>
      <c r="AP694" s="210"/>
      <c r="AQ694" s="210"/>
      <c r="AR694" s="210"/>
      <c r="AS694" s="210"/>
      <c r="AT694" s="210"/>
      <c r="AU694" s="210"/>
      <c r="AV694" s="210"/>
      <c r="AW694" s="210"/>
      <c r="AX694" s="210"/>
      <c r="AY694" s="210"/>
      <c r="AZ694" s="210"/>
      <c r="BA694" s="210"/>
      <c r="BB694" s="210"/>
      <c r="BC694" s="210"/>
      <c r="BD694" s="210"/>
      <c r="BE694" s="210"/>
      <c r="BF694" s="210"/>
      <c r="BG694" s="210"/>
      <c r="BH694" s="210"/>
    </row>
    <row r="695" spans="1:60" outlineLevel="2" x14ac:dyDescent="0.2">
      <c r="A695" s="217"/>
      <c r="B695" s="218"/>
      <c r="C695" s="256" t="s">
        <v>1267</v>
      </c>
      <c r="D695" s="223"/>
      <c r="E695" s="224">
        <v>5.3250000000000002</v>
      </c>
      <c r="F695" s="221"/>
      <c r="G695" s="221"/>
      <c r="H695" s="221"/>
      <c r="I695" s="221"/>
      <c r="J695" s="221"/>
      <c r="K695" s="221"/>
      <c r="L695" s="221"/>
      <c r="M695" s="221"/>
      <c r="N695" s="220"/>
      <c r="O695" s="220"/>
      <c r="P695" s="220"/>
      <c r="Q695" s="220"/>
      <c r="R695" s="221"/>
      <c r="S695" s="221"/>
      <c r="T695" s="221"/>
      <c r="U695" s="221"/>
      <c r="V695" s="221"/>
      <c r="W695" s="221"/>
      <c r="X695" s="221"/>
      <c r="Y695" s="221"/>
      <c r="Z695" s="210"/>
      <c r="AA695" s="210"/>
      <c r="AB695" s="210"/>
      <c r="AC695" s="210"/>
      <c r="AD695" s="210"/>
      <c r="AE695" s="210"/>
      <c r="AF695" s="210"/>
      <c r="AG695" s="210" t="s">
        <v>288</v>
      </c>
      <c r="AH695" s="210">
        <v>0</v>
      </c>
      <c r="AI695" s="210"/>
      <c r="AJ695" s="210"/>
      <c r="AK695" s="210"/>
      <c r="AL695" s="210"/>
      <c r="AM695" s="210"/>
      <c r="AN695" s="210"/>
      <c r="AO695" s="210"/>
      <c r="AP695" s="210"/>
      <c r="AQ695" s="210"/>
      <c r="AR695" s="210"/>
      <c r="AS695" s="210"/>
      <c r="AT695" s="210"/>
      <c r="AU695" s="210"/>
      <c r="AV695" s="210"/>
      <c r="AW695" s="210"/>
      <c r="AX695" s="210"/>
      <c r="AY695" s="210"/>
      <c r="AZ695" s="210"/>
      <c r="BA695" s="210"/>
      <c r="BB695" s="210"/>
      <c r="BC695" s="210"/>
      <c r="BD695" s="210"/>
      <c r="BE695" s="210"/>
      <c r="BF695" s="210"/>
      <c r="BG695" s="210"/>
      <c r="BH695" s="210"/>
    </row>
    <row r="696" spans="1:60" outlineLevel="3" x14ac:dyDescent="0.2">
      <c r="A696" s="217"/>
      <c r="B696" s="218"/>
      <c r="C696" s="256" t="s">
        <v>1268</v>
      </c>
      <c r="D696" s="223"/>
      <c r="E696" s="224">
        <v>2.1549999999999998</v>
      </c>
      <c r="F696" s="221"/>
      <c r="G696" s="221"/>
      <c r="H696" s="221"/>
      <c r="I696" s="221"/>
      <c r="J696" s="221"/>
      <c r="K696" s="221"/>
      <c r="L696" s="221"/>
      <c r="M696" s="221"/>
      <c r="N696" s="220"/>
      <c r="O696" s="220"/>
      <c r="P696" s="220"/>
      <c r="Q696" s="220"/>
      <c r="R696" s="221"/>
      <c r="S696" s="221"/>
      <c r="T696" s="221"/>
      <c r="U696" s="221"/>
      <c r="V696" s="221"/>
      <c r="W696" s="221"/>
      <c r="X696" s="221"/>
      <c r="Y696" s="221"/>
      <c r="Z696" s="210"/>
      <c r="AA696" s="210"/>
      <c r="AB696" s="210"/>
      <c r="AC696" s="210"/>
      <c r="AD696" s="210"/>
      <c r="AE696" s="210"/>
      <c r="AF696" s="210"/>
      <c r="AG696" s="210" t="s">
        <v>288</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1" x14ac:dyDescent="0.2">
      <c r="A697" s="233">
        <v>139</v>
      </c>
      <c r="B697" s="234" t="s">
        <v>1269</v>
      </c>
      <c r="C697" s="252" t="s">
        <v>1270</v>
      </c>
      <c r="D697" s="235" t="s">
        <v>282</v>
      </c>
      <c r="E697" s="236">
        <v>7.9793099999999999</v>
      </c>
      <c r="F697" s="237"/>
      <c r="G697" s="238">
        <f>ROUND(E697*F697,2)</f>
        <v>0</v>
      </c>
      <c r="H697" s="237"/>
      <c r="I697" s="238">
        <f>ROUND(E697*H697,2)</f>
        <v>0</v>
      </c>
      <c r="J697" s="237"/>
      <c r="K697" s="238">
        <f>ROUND(E697*J697,2)</f>
        <v>0</v>
      </c>
      <c r="L697" s="238">
        <v>21</v>
      </c>
      <c r="M697" s="238">
        <f>G697*(1+L697/100)</f>
        <v>0</v>
      </c>
      <c r="N697" s="236">
        <v>2.6839999999999999E-2</v>
      </c>
      <c r="O697" s="236">
        <f>ROUND(E697*N697,2)</f>
        <v>0.21</v>
      </c>
      <c r="P697" s="236">
        <v>0</v>
      </c>
      <c r="Q697" s="236">
        <f>ROUND(E697*P697,2)</f>
        <v>0</v>
      </c>
      <c r="R697" s="238" t="s">
        <v>510</v>
      </c>
      <c r="S697" s="238" t="s">
        <v>271</v>
      </c>
      <c r="T697" s="239" t="s">
        <v>272</v>
      </c>
      <c r="U697" s="221">
        <v>0</v>
      </c>
      <c r="V697" s="221">
        <f>ROUND(E697*U697,2)</f>
        <v>0</v>
      </c>
      <c r="W697" s="221"/>
      <c r="X697" s="221" t="s">
        <v>273</v>
      </c>
      <c r="Y697" s="221" t="s">
        <v>274</v>
      </c>
      <c r="Z697" s="210"/>
      <c r="AA697" s="210"/>
      <c r="AB697" s="210"/>
      <c r="AC697" s="210"/>
      <c r="AD697" s="210"/>
      <c r="AE697" s="210"/>
      <c r="AF697" s="210"/>
      <c r="AG697" s="210" t="s">
        <v>275</v>
      </c>
      <c r="AH697" s="210"/>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2" x14ac:dyDescent="0.2">
      <c r="A698" s="217"/>
      <c r="B698" s="218"/>
      <c r="C698" s="256" t="s">
        <v>1271</v>
      </c>
      <c r="D698" s="223"/>
      <c r="E698" s="224">
        <v>4.1849999999999998E-2</v>
      </c>
      <c r="F698" s="221"/>
      <c r="G698" s="221"/>
      <c r="H698" s="221"/>
      <c r="I698" s="221"/>
      <c r="J698" s="221"/>
      <c r="K698" s="221"/>
      <c r="L698" s="221"/>
      <c r="M698" s="221"/>
      <c r="N698" s="220"/>
      <c r="O698" s="220"/>
      <c r="P698" s="220"/>
      <c r="Q698" s="220"/>
      <c r="R698" s="221"/>
      <c r="S698" s="221"/>
      <c r="T698" s="221"/>
      <c r="U698" s="221"/>
      <c r="V698" s="221"/>
      <c r="W698" s="221"/>
      <c r="X698" s="221"/>
      <c r="Y698" s="221"/>
      <c r="Z698" s="210"/>
      <c r="AA698" s="210"/>
      <c r="AB698" s="210"/>
      <c r="AC698" s="210"/>
      <c r="AD698" s="210"/>
      <c r="AE698" s="210"/>
      <c r="AF698" s="210"/>
      <c r="AG698" s="210" t="s">
        <v>288</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outlineLevel="3" x14ac:dyDescent="0.2">
      <c r="A699" s="217"/>
      <c r="B699" s="218"/>
      <c r="C699" s="256" t="s">
        <v>1272</v>
      </c>
      <c r="D699" s="223"/>
      <c r="E699" s="224">
        <v>0.19170000000000001</v>
      </c>
      <c r="F699" s="221"/>
      <c r="G699" s="221"/>
      <c r="H699" s="221"/>
      <c r="I699" s="221"/>
      <c r="J699" s="221"/>
      <c r="K699" s="221"/>
      <c r="L699" s="221"/>
      <c r="M699" s="221"/>
      <c r="N699" s="220"/>
      <c r="O699" s="220"/>
      <c r="P699" s="220"/>
      <c r="Q699" s="220"/>
      <c r="R699" s="221"/>
      <c r="S699" s="221"/>
      <c r="T699" s="221"/>
      <c r="U699" s="221"/>
      <c r="V699" s="221"/>
      <c r="W699" s="221"/>
      <c r="X699" s="221"/>
      <c r="Y699" s="221"/>
      <c r="Z699" s="210"/>
      <c r="AA699" s="210"/>
      <c r="AB699" s="210"/>
      <c r="AC699" s="210"/>
      <c r="AD699" s="210"/>
      <c r="AE699" s="210"/>
      <c r="AF699" s="210"/>
      <c r="AG699" s="210" t="s">
        <v>288</v>
      </c>
      <c r="AH699" s="210">
        <v>0</v>
      </c>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outlineLevel="3" x14ac:dyDescent="0.2">
      <c r="A700" s="217"/>
      <c r="B700" s="218"/>
      <c r="C700" s="256" t="s">
        <v>1273</v>
      </c>
      <c r="D700" s="223"/>
      <c r="E700" s="224">
        <v>6.4649999999999999E-2</v>
      </c>
      <c r="F700" s="221"/>
      <c r="G700" s="221"/>
      <c r="H700" s="221"/>
      <c r="I700" s="221"/>
      <c r="J700" s="221"/>
      <c r="K700" s="221"/>
      <c r="L700" s="221"/>
      <c r="M700" s="221"/>
      <c r="N700" s="220"/>
      <c r="O700" s="220"/>
      <c r="P700" s="220"/>
      <c r="Q700" s="220"/>
      <c r="R700" s="221"/>
      <c r="S700" s="221"/>
      <c r="T700" s="221"/>
      <c r="U700" s="221"/>
      <c r="V700" s="221"/>
      <c r="W700" s="221"/>
      <c r="X700" s="221"/>
      <c r="Y700" s="221"/>
      <c r="Z700" s="210"/>
      <c r="AA700" s="210"/>
      <c r="AB700" s="210"/>
      <c r="AC700" s="210"/>
      <c r="AD700" s="210"/>
      <c r="AE700" s="210"/>
      <c r="AF700" s="210"/>
      <c r="AG700" s="210" t="s">
        <v>288</v>
      </c>
      <c r="AH700" s="210">
        <v>0</v>
      </c>
      <c r="AI700" s="210"/>
      <c r="AJ700" s="210"/>
      <c r="AK700" s="210"/>
      <c r="AL700" s="210"/>
      <c r="AM700" s="210"/>
      <c r="AN700" s="210"/>
      <c r="AO700" s="210"/>
      <c r="AP700" s="210"/>
      <c r="AQ700" s="210"/>
      <c r="AR700" s="210"/>
      <c r="AS700" s="210"/>
      <c r="AT700" s="210"/>
      <c r="AU700" s="210"/>
      <c r="AV700" s="210"/>
      <c r="AW700" s="210"/>
      <c r="AX700" s="210"/>
      <c r="AY700" s="210"/>
      <c r="AZ700" s="210"/>
      <c r="BA700" s="210"/>
      <c r="BB700" s="210"/>
      <c r="BC700" s="210"/>
      <c r="BD700" s="210"/>
      <c r="BE700" s="210"/>
      <c r="BF700" s="210"/>
      <c r="BG700" s="210"/>
      <c r="BH700" s="210"/>
    </row>
    <row r="701" spans="1:60" outlineLevel="3" x14ac:dyDescent="0.2">
      <c r="A701" s="217"/>
      <c r="B701" s="218"/>
      <c r="C701" s="256" t="s">
        <v>1274</v>
      </c>
      <c r="D701" s="223"/>
      <c r="E701" s="224">
        <v>4.5994099999999998</v>
      </c>
      <c r="F701" s="221"/>
      <c r="G701" s="221"/>
      <c r="H701" s="221"/>
      <c r="I701" s="221"/>
      <c r="J701" s="221"/>
      <c r="K701" s="221"/>
      <c r="L701" s="221"/>
      <c r="M701" s="221"/>
      <c r="N701" s="220"/>
      <c r="O701" s="220"/>
      <c r="P701" s="220"/>
      <c r="Q701" s="220"/>
      <c r="R701" s="221"/>
      <c r="S701" s="221"/>
      <c r="T701" s="221"/>
      <c r="U701" s="221"/>
      <c r="V701" s="221"/>
      <c r="W701" s="221"/>
      <c r="X701" s="221"/>
      <c r="Y701" s="221"/>
      <c r="Z701" s="210"/>
      <c r="AA701" s="210"/>
      <c r="AB701" s="210"/>
      <c r="AC701" s="210"/>
      <c r="AD701" s="210"/>
      <c r="AE701" s="210"/>
      <c r="AF701" s="210"/>
      <c r="AG701" s="210" t="s">
        <v>288</v>
      </c>
      <c r="AH701" s="210">
        <v>0</v>
      </c>
      <c r="AI701" s="210"/>
      <c r="AJ701" s="210"/>
      <c r="AK701" s="210"/>
      <c r="AL701" s="210"/>
      <c r="AM701" s="210"/>
      <c r="AN701" s="210"/>
      <c r="AO701" s="210"/>
      <c r="AP701" s="210"/>
      <c r="AQ701" s="210"/>
      <c r="AR701" s="210"/>
      <c r="AS701" s="210"/>
      <c r="AT701" s="210"/>
      <c r="AU701" s="210"/>
      <c r="AV701" s="210"/>
      <c r="AW701" s="210"/>
      <c r="AX701" s="210"/>
      <c r="AY701" s="210"/>
      <c r="AZ701" s="210"/>
      <c r="BA701" s="210"/>
      <c r="BB701" s="210"/>
      <c r="BC701" s="210"/>
      <c r="BD701" s="210"/>
      <c r="BE701" s="210"/>
      <c r="BF701" s="210"/>
      <c r="BG701" s="210"/>
      <c r="BH701" s="210"/>
    </row>
    <row r="702" spans="1:60" outlineLevel="3" x14ac:dyDescent="0.2">
      <c r="A702" s="217"/>
      <c r="B702" s="218"/>
      <c r="C702" s="256" t="s">
        <v>1275</v>
      </c>
      <c r="D702" s="223"/>
      <c r="E702" s="224">
        <v>0.49103999999999998</v>
      </c>
      <c r="F702" s="221"/>
      <c r="G702" s="221"/>
      <c r="H702" s="221"/>
      <c r="I702" s="221"/>
      <c r="J702" s="221"/>
      <c r="K702" s="221"/>
      <c r="L702" s="221"/>
      <c r="M702" s="221"/>
      <c r="N702" s="220"/>
      <c r="O702" s="220"/>
      <c r="P702" s="220"/>
      <c r="Q702" s="220"/>
      <c r="R702" s="221"/>
      <c r="S702" s="221"/>
      <c r="T702" s="221"/>
      <c r="U702" s="221"/>
      <c r="V702" s="221"/>
      <c r="W702" s="221"/>
      <c r="X702" s="221"/>
      <c r="Y702" s="221"/>
      <c r="Z702" s="210"/>
      <c r="AA702" s="210"/>
      <c r="AB702" s="210"/>
      <c r="AC702" s="210"/>
      <c r="AD702" s="210"/>
      <c r="AE702" s="210"/>
      <c r="AF702" s="210"/>
      <c r="AG702" s="210" t="s">
        <v>288</v>
      </c>
      <c r="AH702" s="210">
        <v>0</v>
      </c>
      <c r="AI702" s="210"/>
      <c r="AJ702" s="210"/>
      <c r="AK702" s="210"/>
      <c r="AL702" s="210"/>
      <c r="AM702" s="210"/>
      <c r="AN702" s="210"/>
      <c r="AO702" s="210"/>
      <c r="AP702" s="210"/>
      <c r="AQ702" s="210"/>
      <c r="AR702" s="210"/>
      <c r="AS702" s="210"/>
      <c r="AT702" s="210"/>
      <c r="AU702" s="210"/>
      <c r="AV702" s="210"/>
      <c r="AW702" s="210"/>
      <c r="AX702" s="210"/>
      <c r="AY702" s="210"/>
      <c r="AZ702" s="210"/>
      <c r="BA702" s="210"/>
      <c r="BB702" s="210"/>
      <c r="BC702" s="210"/>
      <c r="BD702" s="210"/>
      <c r="BE702" s="210"/>
      <c r="BF702" s="210"/>
      <c r="BG702" s="210"/>
      <c r="BH702" s="210"/>
    </row>
    <row r="703" spans="1:60" outlineLevel="3" x14ac:dyDescent="0.2">
      <c r="A703" s="217"/>
      <c r="B703" s="218"/>
      <c r="C703" s="256" t="s">
        <v>1276</v>
      </c>
      <c r="D703" s="223"/>
      <c r="E703" s="224">
        <v>0.23232</v>
      </c>
      <c r="F703" s="221"/>
      <c r="G703" s="221"/>
      <c r="H703" s="221"/>
      <c r="I703" s="221"/>
      <c r="J703" s="221"/>
      <c r="K703" s="221"/>
      <c r="L703" s="221"/>
      <c r="M703" s="221"/>
      <c r="N703" s="220"/>
      <c r="O703" s="220"/>
      <c r="P703" s="220"/>
      <c r="Q703" s="220"/>
      <c r="R703" s="221"/>
      <c r="S703" s="221"/>
      <c r="T703" s="221"/>
      <c r="U703" s="221"/>
      <c r="V703" s="221"/>
      <c r="W703" s="221"/>
      <c r="X703" s="221"/>
      <c r="Y703" s="221"/>
      <c r="Z703" s="210"/>
      <c r="AA703" s="210"/>
      <c r="AB703" s="210"/>
      <c r="AC703" s="210"/>
      <c r="AD703" s="210"/>
      <c r="AE703" s="210"/>
      <c r="AF703" s="210"/>
      <c r="AG703" s="210" t="s">
        <v>288</v>
      </c>
      <c r="AH703" s="210">
        <v>0</v>
      </c>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3" x14ac:dyDescent="0.2">
      <c r="A704" s="217"/>
      <c r="B704" s="218"/>
      <c r="C704" s="256" t="s">
        <v>1277</v>
      </c>
      <c r="D704" s="223"/>
      <c r="E704" s="224">
        <v>2.3583400000000001</v>
      </c>
      <c r="F704" s="221"/>
      <c r="G704" s="221"/>
      <c r="H704" s="221"/>
      <c r="I704" s="221"/>
      <c r="J704" s="221"/>
      <c r="K704" s="221"/>
      <c r="L704" s="221"/>
      <c r="M704" s="221"/>
      <c r="N704" s="220"/>
      <c r="O704" s="220"/>
      <c r="P704" s="220"/>
      <c r="Q704" s="220"/>
      <c r="R704" s="221"/>
      <c r="S704" s="221"/>
      <c r="T704" s="221"/>
      <c r="U704" s="221"/>
      <c r="V704" s="221"/>
      <c r="W704" s="221"/>
      <c r="X704" s="221"/>
      <c r="Y704" s="221"/>
      <c r="Z704" s="210"/>
      <c r="AA704" s="210"/>
      <c r="AB704" s="210"/>
      <c r="AC704" s="210"/>
      <c r="AD704" s="210"/>
      <c r="AE704" s="210"/>
      <c r="AF704" s="210"/>
      <c r="AG704" s="210" t="s">
        <v>288</v>
      </c>
      <c r="AH704" s="210">
        <v>0</v>
      </c>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ht="33.75" outlineLevel="1" x14ac:dyDescent="0.2">
      <c r="A705" s="233">
        <v>140</v>
      </c>
      <c r="B705" s="234" t="s">
        <v>1278</v>
      </c>
      <c r="C705" s="252" t="s">
        <v>1279</v>
      </c>
      <c r="D705" s="235" t="s">
        <v>269</v>
      </c>
      <c r="E705" s="236">
        <v>98.264250000000004</v>
      </c>
      <c r="F705" s="237"/>
      <c r="G705" s="238">
        <f>ROUND(E705*F705,2)</f>
        <v>0</v>
      </c>
      <c r="H705" s="237"/>
      <c r="I705" s="238">
        <f>ROUND(E705*H705,2)</f>
        <v>0</v>
      </c>
      <c r="J705" s="237"/>
      <c r="K705" s="238">
        <f>ROUND(E705*J705,2)</f>
        <v>0</v>
      </c>
      <c r="L705" s="238">
        <v>21</v>
      </c>
      <c r="M705" s="238">
        <f>G705*(1+L705/100)</f>
        <v>0</v>
      </c>
      <c r="N705" s="236">
        <v>1.426E-2</v>
      </c>
      <c r="O705" s="236">
        <f>ROUND(E705*N705,2)</f>
        <v>1.4</v>
      </c>
      <c r="P705" s="236">
        <v>0</v>
      </c>
      <c r="Q705" s="236">
        <f>ROUND(E705*P705,2)</f>
        <v>0</v>
      </c>
      <c r="R705" s="238" t="s">
        <v>510</v>
      </c>
      <c r="S705" s="238" t="s">
        <v>271</v>
      </c>
      <c r="T705" s="239" t="s">
        <v>272</v>
      </c>
      <c r="U705" s="221">
        <v>0.27800000000000002</v>
      </c>
      <c r="V705" s="221">
        <f>ROUND(E705*U705,2)</f>
        <v>27.32</v>
      </c>
      <c r="W705" s="221"/>
      <c r="X705" s="221" t="s">
        <v>273</v>
      </c>
      <c r="Y705" s="221" t="s">
        <v>274</v>
      </c>
      <c r="Z705" s="210"/>
      <c r="AA705" s="210"/>
      <c r="AB705" s="210"/>
      <c r="AC705" s="210"/>
      <c r="AD705" s="210"/>
      <c r="AE705" s="210"/>
      <c r="AF705" s="210"/>
      <c r="AG705" s="210" t="s">
        <v>275</v>
      </c>
      <c r="AH705" s="210"/>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2" x14ac:dyDescent="0.2">
      <c r="A706" s="217"/>
      <c r="B706" s="218"/>
      <c r="C706" s="256" t="s">
        <v>1189</v>
      </c>
      <c r="D706" s="223"/>
      <c r="E706" s="224">
        <v>98.264250000000004</v>
      </c>
      <c r="F706" s="221"/>
      <c r="G706" s="221"/>
      <c r="H706" s="221"/>
      <c r="I706" s="221"/>
      <c r="J706" s="221"/>
      <c r="K706" s="221"/>
      <c r="L706" s="221"/>
      <c r="M706" s="221"/>
      <c r="N706" s="220"/>
      <c r="O706" s="220"/>
      <c r="P706" s="220"/>
      <c r="Q706" s="220"/>
      <c r="R706" s="221"/>
      <c r="S706" s="221"/>
      <c r="T706" s="221"/>
      <c r="U706" s="221"/>
      <c r="V706" s="221"/>
      <c r="W706" s="221"/>
      <c r="X706" s="221"/>
      <c r="Y706" s="221"/>
      <c r="Z706" s="210"/>
      <c r="AA706" s="210"/>
      <c r="AB706" s="210"/>
      <c r="AC706" s="210"/>
      <c r="AD706" s="210"/>
      <c r="AE706" s="210"/>
      <c r="AF706" s="210"/>
      <c r="AG706" s="210" t="s">
        <v>288</v>
      </c>
      <c r="AH706" s="210">
        <v>0</v>
      </c>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1" x14ac:dyDescent="0.2">
      <c r="A707" s="233">
        <v>141</v>
      </c>
      <c r="B707" s="234" t="s">
        <v>1280</v>
      </c>
      <c r="C707" s="252" t="s">
        <v>1281</v>
      </c>
      <c r="D707" s="235" t="s">
        <v>282</v>
      </c>
      <c r="E707" s="236">
        <v>6.2580799999999996</v>
      </c>
      <c r="F707" s="237"/>
      <c r="G707" s="238">
        <f>ROUND(E707*F707,2)</f>
        <v>0</v>
      </c>
      <c r="H707" s="237"/>
      <c r="I707" s="238">
        <f>ROUND(E707*H707,2)</f>
        <v>0</v>
      </c>
      <c r="J707" s="237"/>
      <c r="K707" s="238">
        <f>ROUND(E707*J707,2)</f>
        <v>0</v>
      </c>
      <c r="L707" s="238">
        <v>21</v>
      </c>
      <c r="M707" s="238">
        <f>G707*(1+L707/100)</f>
        <v>0</v>
      </c>
      <c r="N707" s="236">
        <v>0.55000000000000004</v>
      </c>
      <c r="O707" s="236">
        <f>ROUND(E707*N707,2)</f>
        <v>3.44</v>
      </c>
      <c r="P707" s="236">
        <v>0</v>
      </c>
      <c r="Q707" s="236">
        <f>ROUND(E707*P707,2)</f>
        <v>0</v>
      </c>
      <c r="R707" s="238" t="s">
        <v>875</v>
      </c>
      <c r="S707" s="238" t="s">
        <v>271</v>
      </c>
      <c r="T707" s="239" t="s">
        <v>272</v>
      </c>
      <c r="U707" s="221">
        <v>0</v>
      </c>
      <c r="V707" s="221">
        <f>ROUND(E707*U707,2)</f>
        <v>0</v>
      </c>
      <c r="W707" s="221"/>
      <c r="X707" s="221" t="s">
        <v>876</v>
      </c>
      <c r="Y707" s="221" t="s">
        <v>274</v>
      </c>
      <c r="Z707" s="210"/>
      <c r="AA707" s="210"/>
      <c r="AB707" s="210"/>
      <c r="AC707" s="210"/>
      <c r="AD707" s="210"/>
      <c r="AE707" s="210"/>
      <c r="AF707" s="210"/>
      <c r="AG707" s="210" t="s">
        <v>877</v>
      </c>
      <c r="AH707" s="210"/>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2" x14ac:dyDescent="0.2">
      <c r="A708" s="217"/>
      <c r="B708" s="218"/>
      <c r="C708" s="256" t="s">
        <v>1282</v>
      </c>
      <c r="D708" s="223"/>
      <c r="E708" s="224">
        <v>4.6039999999999998E-2</v>
      </c>
      <c r="F708" s="221"/>
      <c r="G708" s="221"/>
      <c r="H708" s="221"/>
      <c r="I708" s="221"/>
      <c r="J708" s="221"/>
      <c r="K708" s="221"/>
      <c r="L708" s="221"/>
      <c r="M708" s="221"/>
      <c r="N708" s="220"/>
      <c r="O708" s="220"/>
      <c r="P708" s="220"/>
      <c r="Q708" s="220"/>
      <c r="R708" s="221"/>
      <c r="S708" s="221"/>
      <c r="T708" s="221"/>
      <c r="U708" s="221"/>
      <c r="V708" s="221"/>
      <c r="W708" s="221"/>
      <c r="X708" s="221"/>
      <c r="Y708" s="221"/>
      <c r="Z708" s="210"/>
      <c r="AA708" s="210"/>
      <c r="AB708" s="210"/>
      <c r="AC708" s="210"/>
      <c r="AD708" s="210"/>
      <c r="AE708" s="210"/>
      <c r="AF708" s="210"/>
      <c r="AG708" s="210" t="s">
        <v>288</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outlineLevel="3" x14ac:dyDescent="0.2">
      <c r="A709" s="217"/>
      <c r="B709" s="218"/>
      <c r="C709" s="256" t="s">
        <v>1283</v>
      </c>
      <c r="D709" s="223"/>
      <c r="E709" s="224">
        <v>0.21087</v>
      </c>
      <c r="F709" s="221"/>
      <c r="G709" s="221"/>
      <c r="H709" s="221"/>
      <c r="I709" s="221"/>
      <c r="J709" s="221"/>
      <c r="K709" s="221"/>
      <c r="L709" s="221"/>
      <c r="M709" s="221"/>
      <c r="N709" s="220"/>
      <c r="O709" s="220"/>
      <c r="P709" s="220"/>
      <c r="Q709" s="220"/>
      <c r="R709" s="221"/>
      <c r="S709" s="221"/>
      <c r="T709" s="221"/>
      <c r="U709" s="221"/>
      <c r="V709" s="221"/>
      <c r="W709" s="221"/>
      <c r="X709" s="221"/>
      <c r="Y709" s="221"/>
      <c r="Z709" s="210"/>
      <c r="AA709" s="210"/>
      <c r="AB709" s="210"/>
      <c r="AC709" s="210"/>
      <c r="AD709" s="210"/>
      <c r="AE709" s="210"/>
      <c r="AF709" s="210"/>
      <c r="AG709" s="210" t="s">
        <v>288</v>
      </c>
      <c r="AH709" s="210">
        <v>0</v>
      </c>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outlineLevel="3" x14ac:dyDescent="0.2">
      <c r="A710" s="217"/>
      <c r="B710" s="218"/>
      <c r="C710" s="256" t="s">
        <v>1284</v>
      </c>
      <c r="D710" s="223"/>
      <c r="E710" s="224">
        <v>7.1120000000000003E-2</v>
      </c>
      <c r="F710" s="221"/>
      <c r="G710" s="221"/>
      <c r="H710" s="221"/>
      <c r="I710" s="221"/>
      <c r="J710" s="221"/>
      <c r="K710" s="221"/>
      <c r="L710" s="221"/>
      <c r="M710" s="221"/>
      <c r="N710" s="220"/>
      <c r="O710" s="220"/>
      <c r="P710" s="220"/>
      <c r="Q710" s="220"/>
      <c r="R710" s="221"/>
      <c r="S710" s="221"/>
      <c r="T710" s="221"/>
      <c r="U710" s="221"/>
      <c r="V710" s="221"/>
      <c r="W710" s="221"/>
      <c r="X710" s="221"/>
      <c r="Y710" s="221"/>
      <c r="Z710" s="210"/>
      <c r="AA710" s="210"/>
      <c r="AB710" s="210"/>
      <c r="AC710" s="210"/>
      <c r="AD710" s="210"/>
      <c r="AE710" s="210"/>
      <c r="AF710" s="210"/>
      <c r="AG710" s="210" t="s">
        <v>288</v>
      </c>
      <c r="AH710" s="210">
        <v>0</v>
      </c>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outlineLevel="3" x14ac:dyDescent="0.2">
      <c r="A711" s="217"/>
      <c r="B711" s="218"/>
      <c r="C711" s="256" t="s">
        <v>1285</v>
      </c>
      <c r="D711" s="223"/>
      <c r="E711" s="224">
        <v>5.0593500000000002</v>
      </c>
      <c r="F711" s="221"/>
      <c r="G711" s="221"/>
      <c r="H711" s="221"/>
      <c r="I711" s="221"/>
      <c r="J711" s="221"/>
      <c r="K711" s="221"/>
      <c r="L711" s="221"/>
      <c r="M711" s="221"/>
      <c r="N711" s="220"/>
      <c r="O711" s="220"/>
      <c r="P711" s="220"/>
      <c r="Q711" s="220"/>
      <c r="R711" s="221"/>
      <c r="S711" s="221"/>
      <c r="T711" s="221"/>
      <c r="U711" s="221"/>
      <c r="V711" s="221"/>
      <c r="W711" s="221"/>
      <c r="X711" s="221"/>
      <c r="Y711" s="221"/>
      <c r="Z711" s="210"/>
      <c r="AA711" s="210"/>
      <c r="AB711" s="210"/>
      <c r="AC711" s="210"/>
      <c r="AD711" s="210"/>
      <c r="AE711" s="210"/>
      <c r="AF711" s="210"/>
      <c r="AG711" s="210" t="s">
        <v>288</v>
      </c>
      <c r="AH711" s="210">
        <v>0</v>
      </c>
      <c r="AI711" s="210"/>
      <c r="AJ711" s="210"/>
      <c r="AK711" s="210"/>
      <c r="AL711" s="210"/>
      <c r="AM711" s="210"/>
      <c r="AN711" s="210"/>
      <c r="AO711" s="210"/>
      <c r="AP711" s="210"/>
      <c r="AQ711" s="210"/>
      <c r="AR711" s="210"/>
      <c r="AS711" s="210"/>
      <c r="AT711" s="210"/>
      <c r="AU711" s="210"/>
      <c r="AV711" s="210"/>
      <c r="AW711" s="210"/>
      <c r="AX711" s="210"/>
      <c r="AY711" s="210"/>
      <c r="AZ711" s="210"/>
      <c r="BA711" s="210"/>
      <c r="BB711" s="210"/>
      <c r="BC711" s="210"/>
      <c r="BD711" s="210"/>
      <c r="BE711" s="210"/>
      <c r="BF711" s="210"/>
      <c r="BG711" s="210"/>
      <c r="BH711" s="210"/>
    </row>
    <row r="712" spans="1:60" outlineLevel="3" x14ac:dyDescent="0.2">
      <c r="A712" s="217"/>
      <c r="B712" s="218"/>
      <c r="C712" s="256" t="s">
        <v>1286</v>
      </c>
      <c r="D712" s="223"/>
      <c r="E712" s="224">
        <v>0.54013999999999995</v>
      </c>
      <c r="F712" s="221"/>
      <c r="G712" s="221"/>
      <c r="H712" s="221"/>
      <c r="I712" s="221"/>
      <c r="J712" s="221"/>
      <c r="K712" s="221"/>
      <c r="L712" s="221"/>
      <c r="M712" s="221"/>
      <c r="N712" s="220"/>
      <c r="O712" s="220"/>
      <c r="P712" s="220"/>
      <c r="Q712" s="220"/>
      <c r="R712" s="221"/>
      <c r="S712" s="221"/>
      <c r="T712" s="221"/>
      <c r="U712" s="221"/>
      <c r="V712" s="221"/>
      <c r="W712" s="221"/>
      <c r="X712" s="221"/>
      <c r="Y712" s="221"/>
      <c r="Z712" s="210"/>
      <c r="AA712" s="210"/>
      <c r="AB712" s="210"/>
      <c r="AC712" s="210"/>
      <c r="AD712" s="210"/>
      <c r="AE712" s="210"/>
      <c r="AF712" s="210"/>
      <c r="AG712" s="210" t="s">
        <v>288</v>
      </c>
      <c r="AH712" s="210">
        <v>0</v>
      </c>
      <c r="AI712" s="210"/>
      <c r="AJ712" s="210"/>
      <c r="AK712" s="210"/>
      <c r="AL712" s="210"/>
      <c r="AM712" s="210"/>
      <c r="AN712" s="210"/>
      <c r="AO712" s="210"/>
      <c r="AP712" s="210"/>
      <c r="AQ712" s="210"/>
      <c r="AR712" s="210"/>
      <c r="AS712" s="210"/>
      <c r="AT712" s="210"/>
      <c r="AU712" s="210"/>
      <c r="AV712" s="210"/>
      <c r="AW712" s="210"/>
      <c r="AX712" s="210"/>
      <c r="AY712" s="210"/>
      <c r="AZ712" s="210"/>
      <c r="BA712" s="210"/>
      <c r="BB712" s="210"/>
      <c r="BC712" s="210"/>
      <c r="BD712" s="210"/>
      <c r="BE712" s="210"/>
      <c r="BF712" s="210"/>
      <c r="BG712" s="210"/>
      <c r="BH712" s="210"/>
    </row>
    <row r="713" spans="1:60" outlineLevel="3" x14ac:dyDescent="0.2">
      <c r="A713" s="217"/>
      <c r="B713" s="218"/>
      <c r="C713" s="256" t="s">
        <v>1287</v>
      </c>
      <c r="D713" s="223"/>
      <c r="E713" s="224">
        <v>0.25555</v>
      </c>
      <c r="F713" s="221"/>
      <c r="G713" s="221"/>
      <c r="H713" s="221"/>
      <c r="I713" s="221"/>
      <c r="J713" s="221"/>
      <c r="K713" s="221"/>
      <c r="L713" s="221"/>
      <c r="M713" s="221"/>
      <c r="N713" s="220"/>
      <c r="O713" s="220"/>
      <c r="P713" s="220"/>
      <c r="Q713" s="220"/>
      <c r="R713" s="221"/>
      <c r="S713" s="221"/>
      <c r="T713" s="221"/>
      <c r="U713" s="221"/>
      <c r="V713" s="221"/>
      <c r="W713" s="221"/>
      <c r="X713" s="221"/>
      <c r="Y713" s="221"/>
      <c r="Z713" s="210"/>
      <c r="AA713" s="210"/>
      <c r="AB713" s="210"/>
      <c r="AC713" s="210"/>
      <c r="AD713" s="210"/>
      <c r="AE713" s="210"/>
      <c r="AF713" s="210"/>
      <c r="AG713" s="210" t="s">
        <v>288</v>
      </c>
      <c r="AH713" s="210">
        <v>0</v>
      </c>
      <c r="AI713" s="210"/>
      <c r="AJ713" s="210"/>
      <c r="AK713" s="210"/>
      <c r="AL713" s="210"/>
      <c r="AM713" s="210"/>
      <c r="AN713" s="210"/>
      <c r="AO713" s="210"/>
      <c r="AP713" s="210"/>
      <c r="AQ713" s="210"/>
      <c r="AR713" s="210"/>
      <c r="AS713" s="210"/>
      <c r="AT713" s="210"/>
      <c r="AU713" s="210"/>
      <c r="AV713" s="210"/>
      <c r="AW713" s="210"/>
      <c r="AX713" s="210"/>
      <c r="AY713" s="210"/>
      <c r="AZ713" s="210"/>
      <c r="BA713" s="210"/>
      <c r="BB713" s="210"/>
      <c r="BC713" s="210"/>
      <c r="BD713" s="210"/>
      <c r="BE713" s="210"/>
      <c r="BF713" s="210"/>
      <c r="BG713" s="210"/>
      <c r="BH713" s="210"/>
    </row>
    <row r="714" spans="1:60" outlineLevel="3" x14ac:dyDescent="0.2">
      <c r="A714" s="217"/>
      <c r="B714" s="218"/>
      <c r="C714" s="256" t="s">
        <v>1288</v>
      </c>
      <c r="D714" s="223"/>
      <c r="E714" s="224">
        <v>7.5020000000000003E-2</v>
      </c>
      <c r="F714" s="221"/>
      <c r="G714" s="221"/>
      <c r="H714" s="221"/>
      <c r="I714" s="221"/>
      <c r="J714" s="221"/>
      <c r="K714" s="221"/>
      <c r="L714" s="221"/>
      <c r="M714" s="221"/>
      <c r="N714" s="220"/>
      <c r="O714" s="220"/>
      <c r="P714" s="220"/>
      <c r="Q714" s="220"/>
      <c r="R714" s="221"/>
      <c r="S714" s="221"/>
      <c r="T714" s="221"/>
      <c r="U714" s="221"/>
      <c r="V714" s="221"/>
      <c r="W714" s="221"/>
      <c r="X714" s="221"/>
      <c r="Y714" s="221"/>
      <c r="Z714" s="210"/>
      <c r="AA714" s="210"/>
      <c r="AB714" s="210"/>
      <c r="AC714" s="210"/>
      <c r="AD714" s="210"/>
      <c r="AE714" s="210"/>
      <c r="AF714" s="210"/>
      <c r="AG714" s="210" t="s">
        <v>288</v>
      </c>
      <c r="AH714" s="210">
        <v>0</v>
      </c>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outlineLevel="1" x14ac:dyDescent="0.2">
      <c r="A715" s="233">
        <v>142</v>
      </c>
      <c r="B715" s="234" t="s">
        <v>1289</v>
      </c>
      <c r="C715" s="252" t="s">
        <v>1290</v>
      </c>
      <c r="D715" s="235" t="s">
        <v>559</v>
      </c>
      <c r="E715" s="236">
        <v>6.11965</v>
      </c>
      <c r="F715" s="237"/>
      <c r="G715" s="238">
        <f>ROUND(E715*F715,2)</f>
        <v>0</v>
      </c>
      <c r="H715" s="237"/>
      <c r="I715" s="238">
        <f>ROUND(E715*H715,2)</f>
        <v>0</v>
      </c>
      <c r="J715" s="237"/>
      <c r="K715" s="238">
        <f>ROUND(E715*J715,2)</f>
        <v>0</v>
      </c>
      <c r="L715" s="238">
        <v>21</v>
      </c>
      <c r="M715" s="238">
        <f>G715*(1+L715/100)</f>
        <v>0</v>
      </c>
      <c r="N715" s="236">
        <v>0</v>
      </c>
      <c r="O715" s="236">
        <f>ROUND(E715*N715,2)</f>
        <v>0</v>
      </c>
      <c r="P715" s="236">
        <v>0</v>
      </c>
      <c r="Q715" s="236">
        <f>ROUND(E715*P715,2)</f>
        <v>0</v>
      </c>
      <c r="R715" s="238" t="s">
        <v>510</v>
      </c>
      <c r="S715" s="238" t="s">
        <v>271</v>
      </c>
      <c r="T715" s="239" t="s">
        <v>272</v>
      </c>
      <c r="U715" s="221">
        <v>1.7509999999999999</v>
      </c>
      <c r="V715" s="221">
        <f>ROUND(E715*U715,2)</f>
        <v>10.72</v>
      </c>
      <c r="W715" s="221"/>
      <c r="X715" s="221" t="s">
        <v>1138</v>
      </c>
      <c r="Y715" s="221" t="s">
        <v>274</v>
      </c>
      <c r="Z715" s="210"/>
      <c r="AA715" s="210"/>
      <c r="AB715" s="210"/>
      <c r="AC715" s="210"/>
      <c r="AD715" s="210"/>
      <c r="AE715" s="210"/>
      <c r="AF715" s="210"/>
      <c r="AG715" s="210" t="s">
        <v>1139</v>
      </c>
      <c r="AH715" s="210"/>
      <c r="AI715" s="210"/>
      <c r="AJ715" s="210"/>
      <c r="AK715" s="210"/>
      <c r="AL715" s="210"/>
      <c r="AM715" s="210"/>
      <c r="AN715" s="210"/>
      <c r="AO715" s="210"/>
      <c r="AP715" s="210"/>
      <c r="AQ715" s="210"/>
      <c r="AR715" s="210"/>
      <c r="AS715" s="210"/>
      <c r="AT715" s="210"/>
      <c r="AU715" s="210"/>
      <c r="AV715" s="210"/>
      <c r="AW715" s="210"/>
      <c r="AX715" s="210"/>
      <c r="AY715" s="210"/>
      <c r="AZ715" s="210"/>
      <c r="BA715" s="210"/>
      <c r="BB715" s="210"/>
      <c r="BC715" s="210"/>
      <c r="BD715" s="210"/>
      <c r="BE715" s="210"/>
      <c r="BF715" s="210"/>
      <c r="BG715" s="210"/>
      <c r="BH715" s="210"/>
    </row>
    <row r="716" spans="1:60" outlineLevel="2" x14ac:dyDescent="0.2">
      <c r="A716" s="217"/>
      <c r="B716" s="218"/>
      <c r="C716" s="253" t="s">
        <v>1203</v>
      </c>
      <c r="D716" s="240"/>
      <c r="E716" s="240"/>
      <c r="F716" s="240"/>
      <c r="G716" s="240"/>
      <c r="H716" s="221"/>
      <c r="I716" s="221"/>
      <c r="J716" s="221"/>
      <c r="K716" s="221"/>
      <c r="L716" s="221"/>
      <c r="M716" s="221"/>
      <c r="N716" s="220"/>
      <c r="O716" s="220"/>
      <c r="P716" s="220"/>
      <c r="Q716" s="220"/>
      <c r="R716" s="221"/>
      <c r="S716" s="221"/>
      <c r="T716" s="221"/>
      <c r="U716" s="221"/>
      <c r="V716" s="221"/>
      <c r="W716" s="221"/>
      <c r="X716" s="221"/>
      <c r="Y716" s="221"/>
      <c r="Z716" s="210"/>
      <c r="AA716" s="210"/>
      <c r="AB716" s="210"/>
      <c r="AC716" s="210"/>
      <c r="AD716" s="210"/>
      <c r="AE716" s="210"/>
      <c r="AF716" s="210"/>
      <c r="AG716" s="210" t="s">
        <v>277</v>
      </c>
      <c r="AH716" s="210"/>
      <c r="AI716" s="210"/>
      <c r="AJ716" s="210"/>
      <c r="AK716" s="210"/>
      <c r="AL716" s="210"/>
      <c r="AM716" s="210"/>
      <c r="AN716" s="210"/>
      <c r="AO716" s="210"/>
      <c r="AP716" s="210"/>
      <c r="AQ716" s="210"/>
      <c r="AR716" s="210"/>
      <c r="AS716" s="210"/>
      <c r="AT716" s="210"/>
      <c r="AU716" s="210"/>
      <c r="AV716" s="210"/>
      <c r="AW716" s="210"/>
      <c r="AX716" s="210"/>
      <c r="AY716" s="210"/>
      <c r="AZ716" s="210"/>
      <c r="BA716" s="210"/>
      <c r="BB716" s="210"/>
      <c r="BC716" s="210"/>
      <c r="BD716" s="210"/>
      <c r="BE716" s="210"/>
      <c r="BF716" s="210"/>
      <c r="BG716" s="210"/>
      <c r="BH716" s="210"/>
    </row>
    <row r="717" spans="1:60" x14ac:dyDescent="0.2">
      <c r="A717" s="226" t="s">
        <v>265</v>
      </c>
      <c r="B717" s="227" t="s">
        <v>211</v>
      </c>
      <c r="C717" s="251" t="s">
        <v>212</v>
      </c>
      <c r="D717" s="228"/>
      <c r="E717" s="229"/>
      <c r="F717" s="230"/>
      <c r="G717" s="230">
        <f>SUMIF(AG718:AG740,"&lt;&gt;NOR",G718:G740)</f>
        <v>0</v>
      </c>
      <c r="H717" s="230"/>
      <c r="I717" s="230">
        <f>SUM(I718:I740)</f>
        <v>0</v>
      </c>
      <c r="J717" s="230"/>
      <c r="K717" s="230">
        <f>SUM(K718:K740)</f>
        <v>0</v>
      </c>
      <c r="L717" s="230"/>
      <c r="M717" s="230">
        <f>SUM(M718:M740)</f>
        <v>0</v>
      </c>
      <c r="N717" s="229"/>
      <c r="O717" s="229">
        <f>SUM(O718:O740)</f>
        <v>1.1299999999999999</v>
      </c>
      <c r="P717" s="229"/>
      <c r="Q717" s="229">
        <f>SUM(Q718:Q740)</f>
        <v>0</v>
      </c>
      <c r="R717" s="230"/>
      <c r="S717" s="230"/>
      <c r="T717" s="231"/>
      <c r="U717" s="225"/>
      <c r="V717" s="225">
        <f>SUM(V718:V740)</f>
        <v>171.15</v>
      </c>
      <c r="W717" s="225"/>
      <c r="X717" s="225"/>
      <c r="Y717" s="225"/>
      <c r="AG717" t="s">
        <v>266</v>
      </c>
    </row>
    <row r="718" spans="1:60" outlineLevel="1" x14ac:dyDescent="0.2">
      <c r="A718" s="233">
        <v>143</v>
      </c>
      <c r="B718" s="234" t="s">
        <v>1291</v>
      </c>
      <c r="C718" s="252" t="s">
        <v>1292</v>
      </c>
      <c r="D718" s="235" t="s">
        <v>374</v>
      </c>
      <c r="E718" s="236">
        <v>15.1</v>
      </c>
      <c r="F718" s="237"/>
      <c r="G718" s="238">
        <f>ROUND(E718*F718,2)</f>
        <v>0</v>
      </c>
      <c r="H718" s="237"/>
      <c r="I718" s="238">
        <f>ROUND(E718*H718,2)</f>
        <v>0</v>
      </c>
      <c r="J718" s="237"/>
      <c r="K718" s="238">
        <f>ROUND(E718*J718,2)</f>
        <v>0</v>
      </c>
      <c r="L718" s="238">
        <v>21</v>
      </c>
      <c r="M718" s="238">
        <f>G718*(1+L718/100)</f>
        <v>0</v>
      </c>
      <c r="N718" s="236">
        <v>1.7600000000000001E-3</v>
      </c>
      <c r="O718" s="236">
        <f>ROUND(E718*N718,2)</f>
        <v>0.03</v>
      </c>
      <c r="P718" s="236">
        <v>0</v>
      </c>
      <c r="Q718" s="236">
        <f>ROUND(E718*P718,2)</f>
        <v>0</v>
      </c>
      <c r="R718" s="238" t="s">
        <v>520</v>
      </c>
      <c r="S718" s="238" t="s">
        <v>271</v>
      </c>
      <c r="T718" s="239" t="s">
        <v>272</v>
      </c>
      <c r="U718" s="221">
        <v>0.27589999999999998</v>
      </c>
      <c r="V718" s="221">
        <f>ROUND(E718*U718,2)</f>
        <v>4.17</v>
      </c>
      <c r="W718" s="221"/>
      <c r="X718" s="221" t="s">
        <v>273</v>
      </c>
      <c r="Y718" s="221" t="s">
        <v>274</v>
      </c>
      <c r="Z718" s="210"/>
      <c r="AA718" s="210"/>
      <c r="AB718" s="210"/>
      <c r="AC718" s="210"/>
      <c r="AD718" s="210"/>
      <c r="AE718" s="210"/>
      <c r="AF718" s="210"/>
      <c r="AG718" s="210" t="s">
        <v>275</v>
      </c>
      <c r="AH718" s="210"/>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2" x14ac:dyDescent="0.2">
      <c r="A719" s="217"/>
      <c r="B719" s="218"/>
      <c r="C719" s="256" t="s">
        <v>430</v>
      </c>
      <c r="D719" s="223"/>
      <c r="E719" s="224">
        <v>9</v>
      </c>
      <c r="F719" s="221"/>
      <c r="G719" s="221"/>
      <c r="H719" s="221"/>
      <c r="I719" s="221"/>
      <c r="J719" s="221"/>
      <c r="K719" s="221"/>
      <c r="L719" s="221"/>
      <c r="M719" s="221"/>
      <c r="N719" s="220"/>
      <c r="O719" s="220"/>
      <c r="P719" s="220"/>
      <c r="Q719" s="220"/>
      <c r="R719" s="221"/>
      <c r="S719" s="221"/>
      <c r="T719" s="221"/>
      <c r="U719" s="221"/>
      <c r="V719" s="221"/>
      <c r="W719" s="221"/>
      <c r="X719" s="221"/>
      <c r="Y719" s="221"/>
      <c r="Z719" s="210"/>
      <c r="AA719" s="210"/>
      <c r="AB719" s="210"/>
      <c r="AC719" s="210"/>
      <c r="AD719" s="210"/>
      <c r="AE719" s="210"/>
      <c r="AF719" s="210"/>
      <c r="AG719" s="210" t="s">
        <v>288</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outlineLevel="3" x14ac:dyDescent="0.2">
      <c r="A720" s="217"/>
      <c r="B720" s="218"/>
      <c r="C720" s="256" t="s">
        <v>1057</v>
      </c>
      <c r="D720" s="223"/>
      <c r="E720" s="224">
        <v>4.4000000000000004</v>
      </c>
      <c r="F720" s="221"/>
      <c r="G720" s="221"/>
      <c r="H720" s="221"/>
      <c r="I720" s="221"/>
      <c r="J720" s="221"/>
      <c r="K720" s="221"/>
      <c r="L720" s="221"/>
      <c r="M720" s="221"/>
      <c r="N720" s="220"/>
      <c r="O720" s="220"/>
      <c r="P720" s="220"/>
      <c r="Q720" s="220"/>
      <c r="R720" s="221"/>
      <c r="S720" s="221"/>
      <c r="T720" s="221"/>
      <c r="U720" s="221"/>
      <c r="V720" s="221"/>
      <c r="W720" s="221"/>
      <c r="X720" s="221"/>
      <c r="Y720" s="221"/>
      <c r="Z720" s="210"/>
      <c r="AA720" s="210"/>
      <c r="AB720" s="210"/>
      <c r="AC720" s="210"/>
      <c r="AD720" s="210"/>
      <c r="AE720" s="210"/>
      <c r="AF720" s="210"/>
      <c r="AG720" s="210" t="s">
        <v>288</v>
      </c>
      <c r="AH720" s="210">
        <v>0</v>
      </c>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outlineLevel="3" x14ac:dyDescent="0.2">
      <c r="A721" s="217"/>
      <c r="B721" s="218"/>
      <c r="C721" s="256" t="s">
        <v>1058</v>
      </c>
      <c r="D721" s="223"/>
      <c r="E721" s="224">
        <v>1.7</v>
      </c>
      <c r="F721" s="221"/>
      <c r="G721" s="221"/>
      <c r="H721" s="221"/>
      <c r="I721" s="221"/>
      <c r="J721" s="221"/>
      <c r="K721" s="221"/>
      <c r="L721" s="221"/>
      <c r="M721" s="221"/>
      <c r="N721" s="220"/>
      <c r="O721" s="220"/>
      <c r="P721" s="220"/>
      <c r="Q721" s="220"/>
      <c r="R721" s="221"/>
      <c r="S721" s="221"/>
      <c r="T721" s="221"/>
      <c r="U721" s="221"/>
      <c r="V721" s="221"/>
      <c r="W721" s="221"/>
      <c r="X721" s="221"/>
      <c r="Y721" s="221"/>
      <c r="Z721" s="210"/>
      <c r="AA721" s="210"/>
      <c r="AB721" s="210"/>
      <c r="AC721" s="210"/>
      <c r="AD721" s="210"/>
      <c r="AE721" s="210"/>
      <c r="AF721" s="210"/>
      <c r="AG721" s="210" t="s">
        <v>288</v>
      </c>
      <c r="AH721" s="210">
        <v>0</v>
      </c>
      <c r="AI721" s="210"/>
      <c r="AJ721" s="210"/>
      <c r="AK721" s="210"/>
      <c r="AL721" s="210"/>
      <c r="AM721" s="210"/>
      <c r="AN721" s="210"/>
      <c r="AO721" s="210"/>
      <c r="AP721" s="210"/>
      <c r="AQ721" s="210"/>
      <c r="AR721" s="210"/>
      <c r="AS721" s="210"/>
      <c r="AT721" s="210"/>
      <c r="AU721" s="210"/>
      <c r="AV721" s="210"/>
      <c r="AW721" s="210"/>
      <c r="AX721" s="210"/>
      <c r="AY721" s="210"/>
      <c r="AZ721" s="210"/>
      <c r="BA721" s="210"/>
      <c r="BB721" s="210"/>
      <c r="BC721" s="210"/>
      <c r="BD721" s="210"/>
      <c r="BE721" s="210"/>
      <c r="BF721" s="210"/>
      <c r="BG721" s="210"/>
      <c r="BH721" s="210"/>
    </row>
    <row r="722" spans="1:60" ht="22.5" outlineLevel="1" x14ac:dyDescent="0.2">
      <c r="A722" s="233">
        <v>144</v>
      </c>
      <c r="B722" s="234" t="s">
        <v>1293</v>
      </c>
      <c r="C722" s="252" t="s">
        <v>1294</v>
      </c>
      <c r="D722" s="235" t="s">
        <v>269</v>
      </c>
      <c r="E722" s="236">
        <v>98.264250000000004</v>
      </c>
      <c r="F722" s="237"/>
      <c r="G722" s="238">
        <f>ROUND(E722*F722,2)</f>
        <v>0</v>
      </c>
      <c r="H722" s="237"/>
      <c r="I722" s="238">
        <f>ROUND(E722*H722,2)</f>
        <v>0</v>
      </c>
      <c r="J722" s="237"/>
      <c r="K722" s="238">
        <f>ROUND(E722*J722,2)</f>
        <v>0</v>
      </c>
      <c r="L722" s="238">
        <v>21</v>
      </c>
      <c r="M722" s="238">
        <f>G722*(1+L722/100)</f>
        <v>0</v>
      </c>
      <c r="N722" s="236">
        <v>8.3300000000000006E-3</v>
      </c>
      <c r="O722" s="236">
        <f>ROUND(E722*N722,2)</f>
        <v>0.82</v>
      </c>
      <c r="P722" s="236">
        <v>0</v>
      </c>
      <c r="Q722" s="236">
        <f>ROUND(E722*P722,2)</f>
        <v>0</v>
      </c>
      <c r="R722" s="238" t="s">
        <v>520</v>
      </c>
      <c r="S722" s="238" t="s">
        <v>271</v>
      </c>
      <c r="T722" s="239" t="s">
        <v>272</v>
      </c>
      <c r="U722" s="221">
        <v>1.2765</v>
      </c>
      <c r="V722" s="221">
        <f>ROUND(E722*U722,2)</f>
        <v>125.43</v>
      </c>
      <c r="W722" s="221"/>
      <c r="X722" s="221" t="s">
        <v>273</v>
      </c>
      <c r="Y722" s="221" t="s">
        <v>274</v>
      </c>
      <c r="Z722" s="210"/>
      <c r="AA722" s="210"/>
      <c r="AB722" s="210"/>
      <c r="AC722" s="210"/>
      <c r="AD722" s="210"/>
      <c r="AE722" s="210"/>
      <c r="AF722" s="210"/>
      <c r="AG722" s="210" t="s">
        <v>275</v>
      </c>
      <c r="AH722" s="210"/>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2" x14ac:dyDescent="0.2">
      <c r="A723" s="217"/>
      <c r="B723" s="218"/>
      <c r="C723" s="253" t="s">
        <v>1295</v>
      </c>
      <c r="D723" s="240"/>
      <c r="E723" s="240"/>
      <c r="F723" s="240"/>
      <c r="G723" s="240"/>
      <c r="H723" s="221"/>
      <c r="I723" s="221"/>
      <c r="J723" s="221"/>
      <c r="K723" s="221"/>
      <c r="L723" s="221"/>
      <c r="M723" s="221"/>
      <c r="N723" s="220"/>
      <c r="O723" s="220"/>
      <c r="P723" s="220"/>
      <c r="Q723" s="220"/>
      <c r="R723" s="221"/>
      <c r="S723" s="221"/>
      <c r="T723" s="221"/>
      <c r="U723" s="221"/>
      <c r="V723" s="221"/>
      <c r="W723" s="221"/>
      <c r="X723" s="221"/>
      <c r="Y723" s="221"/>
      <c r="Z723" s="210"/>
      <c r="AA723" s="210"/>
      <c r="AB723" s="210"/>
      <c r="AC723" s="210"/>
      <c r="AD723" s="210"/>
      <c r="AE723" s="210"/>
      <c r="AF723" s="210"/>
      <c r="AG723" s="210" t="s">
        <v>277</v>
      </c>
      <c r="AH723" s="210"/>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2" x14ac:dyDescent="0.2">
      <c r="A724" s="217"/>
      <c r="B724" s="218"/>
      <c r="C724" s="255" t="s">
        <v>1296</v>
      </c>
      <c r="D724" s="249"/>
      <c r="E724" s="249"/>
      <c r="F724" s="249"/>
      <c r="G724" s="249"/>
      <c r="H724" s="221"/>
      <c r="I724" s="221"/>
      <c r="J724" s="221"/>
      <c r="K724" s="221"/>
      <c r="L724" s="221"/>
      <c r="M724" s="221"/>
      <c r="N724" s="220"/>
      <c r="O724" s="220"/>
      <c r="P724" s="220"/>
      <c r="Q724" s="220"/>
      <c r="R724" s="221"/>
      <c r="S724" s="221"/>
      <c r="T724" s="221"/>
      <c r="U724" s="221"/>
      <c r="V724" s="221"/>
      <c r="W724" s="221"/>
      <c r="X724" s="221"/>
      <c r="Y724" s="221"/>
      <c r="Z724" s="210"/>
      <c r="AA724" s="210"/>
      <c r="AB724" s="210"/>
      <c r="AC724" s="210"/>
      <c r="AD724" s="210"/>
      <c r="AE724" s="210"/>
      <c r="AF724" s="210"/>
      <c r="AG724" s="210" t="s">
        <v>286</v>
      </c>
      <c r="AH724" s="210"/>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outlineLevel="2" x14ac:dyDescent="0.2">
      <c r="A725" s="217"/>
      <c r="B725" s="218"/>
      <c r="C725" s="256" t="s">
        <v>1189</v>
      </c>
      <c r="D725" s="223"/>
      <c r="E725" s="224">
        <v>98.264250000000004</v>
      </c>
      <c r="F725" s="221"/>
      <c r="G725" s="221"/>
      <c r="H725" s="221"/>
      <c r="I725" s="221"/>
      <c r="J725" s="221"/>
      <c r="K725" s="221"/>
      <c r="L725" s="221"/>
      <c r="M725" s="221"/>
      <c r="N725" s="220"/>
      <c r="O725" s="220"/>
      <c r="P725" s="220"/>
      <c r="Q725" s="220"/>
      <c r="R725" s="221"/>
      <c r="S725" s="221"/>
      <c r="T725" s="221"/>
      <c r="U725" s="221"/>
      <c r="V725" s="221"/>
      <c r="W725" s="221"/>
      <c r="X725" s="221"/>
      <c r="Y725" s="221"/>
      <c r="Z725" s="210"/>
      <c r="AA725" s="210"/>
      <c r="AB725" s="210"/>
      <c r="AC725" s="210"/>
      <c r="AD725" s="210"/>
      <c r="AE725" s="210"/>
      <c r="AF725" s="210"/>
      <c r="AG725" s="210" t="s">
        <v>288</v>
      </c>
      <c r="AH725" s="210">
        <v>0</v>
      </c>
      <c r="AI725" s="210"/>
      <c r="AJ725" s="210"/>
      <c r="AK725" s="210"/>
      <c r="AL725" s="210"/>
      <c r="AM725" s="210"/>
      <c r="AN725" s="210"/>
      <c r="AO725" s="210"/>
      <c r="AP725" s="210"/>
      <c r="AQ725" s="210"/>
      <c r="AR725" s="210"/>
      <c r="AS725" s="210"/>
      <c r="AT725" s="210"/>
      <c r="AU725" s="210"/>
      <c r="AV725" s="210"/>
      <c r="AW725" s="210"/>
      <c r="AX725" s="210"/>
      <c r="AY725" s="210"/>
      <c r="AZ725" s="210"/>
      <c r="BA725" s="210"/>
      <c r="BB725" s="210"/>
      <c r="BC725" s="210"/>
      <c r="BD725" s="210"/>
      <c r="BE725" s="210"/>
      <c r="BF725" s="210"/>
      <c r="BG725" s="210"/>
      <c r="BH725" s="210"/>
    </row>
    <row r="726" spans="1:60" ht="22.5" outlineLevel="1" x14ac:dyDescent="0.2">
      <c r="A726" s="233">
        <v>145</v>
      </c>
      <c r="B726" s="234" t="s">
        <v>1297</v>
      </c>
      <c r="C726" s="252" t="s">
        <v>1298</v>
      </c>
      <c r="D726" s="235" t="s">
        <v>374</v>
      </c>
      <c r="E726" s="236">
        <v>20.239999999999998</v>
      </c>
      <c r="F726" s="237"/>
      <c r="G726" s="238">
        <f>ROUND(E726*F726,2)</f>
        <v>0</v>
      </c>
      <c r="H726" s="237"/>
      <c r="I726" s="238">
        <f>ROUND(E726*H726,2)</f>
        <v>0</v>
      </c>
      <c r="J726" s="237"/>
      <c r="K726" s="238">
        <f>ROUND(E726*J726,2)</f>
        <v>0</v>
      </c>
      <c r="L726" s="238">
        <v>21</v>
      </c>
      <c r="M726" s="238">
        <f>G726*(1+L726/100)</f>
        <v>0</v>
      </c>
      <c r="N726" s="236">
        <v>1.1900000000000001E-3</v>
      </c>
      <c r="O726" s="236">
        <f>ROUND(E726*N726,2)</f>
        <v>0.02</v>
      </c>
      <c r="P726" s="236">
        <v>0</v>
      </c>
      <c r="Q726" s="236">
        <f>ROUND(E726*P726,2)</f>
        <v>0</v>
      </c>
      <c r="R726" s="238" t="s">
        <v>520</v>
      </c>
      <c r="S726" s="238" t="s">
        <v>271</v>
      </c>
      <c r="T726" s="239" t="s">
        <v>272</v>
      </c>
      <c r="U726" s="221">
        <v>0.28000000000000003</v>
      </c>
      <c r="V726" s="221">
        <f>ROUND(E726*U726,2)</f>
        <v>5.67</v>
      </c>
      <c r="W726" s="221"/>
      <c r="X726" s="221" t="s">
        <v>273</v>
      </c>
      <c r="Y726" s="221" t="s">
        <v>274</v>
      </c>
      <c r="Z726" s="210"/>
      <c r="AA726" s="210"/>
      <c r="AB726" s="210"/>
      <c r="AC726" s="210"/>
      <c r="AD726" s="210"/>
      <c r="AE726" s="210"/>
      <c r="AF726" s="210"/>
      <c r="AG726" s="210" t="s">
        <v>275</v>
      </c>
      <c r="AH726" s="210"/>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2" x14ac:dyDescent="0.2">
      <c r="A727" s="217"/>
      <c r="B727" s="218"/>
      <c r="C727" s="253" t="s">
        <v>1299</v>
      </c>
      <c r="D727" s="240"/>
      <c r="E727" s="240"/>
      <c r="F727" s="240"/>
      <c r="G727" s="240"/>
      <c r="H727" s="221"/>
      <c r="I727" s="221"/>
      <c r="J727" s="221"/>
      <c r="K727" s="221"/>
      <c r="L727" s="221"/>
      <c r="M727" s="221"/>
      <c r="N727" s="220"/>
      <c r="O727" s="220"/>
      <c r="P727" s="220"/>
      <c r="Q727" s="220"/>
      <c r="R727" s="221"/>
      <c r="S727" s="221"/>
      <c r="T727" s="221"/>
      <c r="U727" s="221"/>
      <c r="V727" s="221"/>
      <c r="W727" s="221"/>
      <c r="X727" s="221"/>
      <c r="Y727" s="221"/>
      <c r="Z727" s="210"/>
      <c r="AA727" s="210"/>
      <c r="AB727" s="210"/>
      <c r="AC727" s="210"/>
      <c r="AD727" s="210"/>
      <c r="AE727" s="210"/>
      <c r="AF727" s="210"/>
      <c r="AG727" s="210" t="s">
        <v>277</v>
      </c>
      <c r="AH727" s="210"/>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2" x14ac:dyDescent="0.2">
      <c r="A728" s="217"/>
      <c r="B728" s="218"/>
      <c r="C728" s="255" t="s">
        <v>1300</v>
      </c>
      <c r="D728" s="249"/>
      <c r="E728" s="249"/>
      <c r="F728" s="249"/>
      <c r="G728" s="249"/>
      <c r="H728" s="221"/>
      <c r="I728" s="221"/>
      <c r="J728" s="221"/>
      <c r="K728" s="221"/>
      <c r="L728" s="221"/>
      <c r="M728" s="221"/>
      <c r="N728" s="220"/>
      <c r="O728" s="220"/>
      <c r="P728" s="220"/>
      <c r="Q728" s="220"/>
      <c r="R728" s="221"/>
      <c r="S728" s="221"/>
      <c r="T728" s="221"/>
      <c r="U728" s="221"/>
      <c r="V728" s="221"/>
      <c r="W728" s="221"/>
      <c r="X728" s="221"/>
      <c r="Y728" s="221"/>
      <c r="Z728" s="210"/>
      <c r="AA728" s="210"/>
      <c r="AB728" s="210"/>
      <c r="AC728" s="210"/>
      <c r="AD728" s="210"/>
      <c r="AE728" s="210"/>
      <c r="AF728" s="210"/>
      <c r="AG728" s="210" t="s">
        <v>286</v>
      </c>
      <c r="AH728" s="210"/>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outlineLevel="1" x14ac:dyDescent="0.2">
      <c r="A729" s="233">
        <v>146</v>
      </c>
      <c r="B729" s="234" t="s">
        <v>1301</v>
      </c>
      <c r="C729" s="252" t="s">
        <v>1302</v>
      </c>
      <c r="D729" s="235" t="s">
        <v>374</v>
      </c>
      <c r="E729" s="236">
        <v>20.239999999999998</v>
      </c>
      <c r="F729" s="237"/>
      <c r="G729" s="238">
        <f>ROUND(E729*F729,2)</f>
        <v>0</v>
      </c>
      <c r="H729" s="237"/>
      <c r="I729" s="238">
        <f>ROUND(E729*H729,2)</f>
        <v>0</v>
      </c>
      <c r="J729" s="237"/>
      <c r="K729" s="238">
        <f>ROUND(E729*J729,2)</f>
        <v>0</v>
      </c>
      <c r="L729" s="238">
        <v>21</v>
      </c>
      <c r="M729" s="238">
        <f>G729*(1+L729/100)</f>
        <v>0</v>
      </c>
      <c r="N729" s="236">
        <v>1.41E-3</v>
      </c>
      <c r="O729" s="236">
        <f>ROUND(E729*N729,2)</f>
        <v>0.03</v>
      </c>
      <c r="P729" s="236">
        <v>0</v>
      </c>
      <c r="Q729" s="236">
        <f>ROUND(E729*P729,2)</f>
        <v>0</v>
      </c>
      <c r="R729" s="238" t="s">
        <v>520</v>
      </c>
      <c r="S729" s="238" t="s">
        <v>271</v>
      </c>
      <c r="T729" s="239" t="s">
        <v>272</v>
      </c>
      <c r="U729" s="221">
        <v>0.23</v>
      </c>
      <c r="V729" s="221">
        <f>ROUND(E729*U729,2)</f>
        <v>4.66</v>
      </c>
      <c r="W729" s="221"/>
      <c r="X729" s="221" t="s">
        <v>273</v>
      </c>
      <c r="Y729" s="221" t="s">
        <v>274</v>
      </c>
      <c r="Z729" s="210"/>
      <c r="AA729" s="210"/>
      <c r="AB729" s="210"/>
      <c r="AC729" s="210"/>
      <c r="AD729" s="210"/>
      <c r="AE729" s="210"/>
      <c r="AF729" s="210"/>
      <c r="AG729" s="210" t="s">
        <v>275</v>
      </c>
      <c r="AH729" s="210"/>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2" x14ac:dyDescent="0.2">
      <c r="A730" s="217"/>
      <c r="B730" s="218"/>
      <c r="C730" s="257" t="s">
        <v>1303</v>
      </c>
      <c r="D730" s="250"/>
      <c r="E730" s="250"/>
      <c r="F730" s="250"/>
      <c r="G730" s="250"/>
      <c r="H730" s="221"/>
      <c r="I730" s="221"/>
      <c r="J730" s="221"/>
      <c r="K730" s="221"/>
      <c r="L730" s="221"/>
      <c r="M730" s="221"/>
      <c r="N730" s="220"/>
      <c r="O730" s="220"/>
      <c r="P730" s="220"/>
      <c r="Q730" s="220"/>
      <c r="R730" s="221"/>
      <c r="S730" s="221"/>
      <c r="T730" s="221"/>
      <c r="U730" s="221"/>
      <c r="V730" s="221"/>
      <c r="W730" s="221"/>
      <c r="X730" s="221"/>
      <c r="Y730" s="221"/>
      <c r="Z730" s="210"/>
      <c r="AA730" s="210"/>
      <c r="AB730" s="210"/>
      <c r="AC730" s="210"/>
      <c r="AD730" s="210"/>
      <c r="AE730" s="210"/>
      <c r="AF730" s="210"/>
      <c r="AG730" s="210" t="s">
        <v>286</v>
      </c>
      <c r="AH730" s="210"/>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ht="22.5" outlineLevel="1" x14ac:dyDescent="0.2">
      <c r="A731" s="233">
        <v>147</v>
      </c>
      <c r="B731" s="234" t="s">
        <v>1304</v>
      </c>
      <c r="C731" s="252" t="s">
        <v>1305</v>
      </c>
      <c r="D731" s="235" t="s">
        <v>374</v>
      </c>
      <c r="E731" s="236">
        <v>18</v>
      </c>
      <c r="F731" s="237"/>
      <c r="G731" s="238">
        <f>ROUND(E731*F731,2)</f>
        <v>0</v>
      </c>
      <c r="H731" s="237"/>
      <c r="I731" s="238">
        <f>ROUND(E731*H731,2)</f>
        <v>0</v>
      </c>
      <c r="J731" s="237"/>
      <c r="K731" s="238">
        <f>ROUND(E731*J731,2)</f>
        <v>0</v>
      </c>
      <c r="L731" s="238">
        <v>21</v>
      </c>
      <c r="M731" s="238">
        <f>G731*(1+L731/100)</f>
        <v>0</v>
      </c>
      <c r="N731" s="236">
        <v>3.5400000000000002E-3</v>
      </c>
      <c r="O731" s="236">
        <f>ROUND(E731*N731,2)</f>
        <v>0.06</v>
      </c>
      <c r="P731" s="236">
        <v>0</v>
      </c>
      <c r="Q731" s="236">
        <f>ROUND(E731*P731,2)</f>
        <v>0</v>
      </c>
      <c r="R731" s="238" t="s">
        <v>520</v>
      </c>
      <c r="S731" s="238" t="s">
        <v>271</v>
      </c>
      <c r="T731" s="239" t="s">
        <v>272</v>
      </c>
      <c r="U731" s="221">
        <v>0.219</v>
      </c>
      <c r="V731" s="221">
        <f>ROUND(E731*U731,2)</f>
        <v>3.94</v>
      </c>
      <c r="W731" s="221"/>
      <c r="X731" s="221" t="s">
        <v>273</v>
      </c>
      <c r="Y731" s="221" t="s">
        <v>274</v>
      </c>
      <c r="Z731" s="210"/>
      <c r="AA731" s="210"/>
      <c r="AB731" s="210"/>
      <c r="AC731" s="210"/>
      <c r="AD731" s="210"/>
      <c r="AE731" s="210"/>
      <c r="AF731" s="210"/>
      <c r="AG731" s="210" t="s">
        <v>275</v>
      </c>
      <c r="AH731" s="210"/>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2" x14ac:dyDescent="0.2">
      <c r="A732" s="217"/>
      <c r="B732" s="218"/>
      <c r="C732" s="257" t="s">
        <v>1306</v>
      </c>
      <c r="D732" s="250"/>
      <c r="E732" s="250"/>
      <c r="F732" s="250"/>
      <c r="G732" s="250"/>
      <c r="H732" s="221"/>
      <c r="I732" s="221"/>
      <c r="J732" s="221"/>
      <c r="K732" s="221"/>
      <c r="L732" s="221"/>
      <c r="M732" s="221"/>
      <c r="N732" s="220"/>
      <c r="O732" s="220"/>
      <c r="P732" s="220"/>
      <c r="Q732" s="220"/>
      <c r="R732" s="221"/>
      <c r="S732" s="221"/>
      <c r="T732" s="221"/>
      <c r="U732" s="221"/>
      <c r="V732" s="221"/>
      <c r="W732" s="221"/>
      <c r="X732" s="221"/>
      <c r="Y732" s="221"/>
      <c r="Z732" s="210"/>
      <c r="AA732" s="210"/>
      <c r="AB732" s="210"/>
      <c r="AC732" s="210"/>
      <c r="AD732" s="210"/>
      <c r="AE732" s="210"/>
      <c r="AF732" s="210"/>
      <c r="AG732" s="210" t="s">
        <v>286</v>
      </c>
      <c r="AH732" s="210"/>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ht="22.5" outlineLevel="1" x14ac:dyDescent="0.2">
      <c r="A733" s="233">
        <v>148</v>
      </c>
      <c r="B733" s="234" t="s">
        <v>1307</v>
      </c>
      <c r="C733" s="252" t="s">
        <v>1308</v>
      </c>
      <c r="D733" s="235" t="s">
        <v>374</v>
      </c>
      <c r="E733" s="236">
        <v>65.215000000000003</v>
      </c>
      <c r="F733" s="237"/>
      <c r="G733" s="238">
        <f>ROUND(E733*F733,2)</f>
        <v>0</v>
      </c>
      <c r="H733" s="237"/>
      <c r="I733" s="238">
        <f>ROUND(E733*H733,2)</f>
        <v>0</v>
      </c>
      <c r="J733" s="237"/>
      <c r="K733" s="238">
        <f>ROUND(E733*J733,2)</f>
        <v>0</v>
      </c>
      <c r="L733" s="238">
        <v>21</v>
      </c>
      <c r="M733" s="238">
        <f>G733*(1+L733/100)</f>
        <v>0</v>
      </c>
      <c r="N733" s="236">
        <v>2.3999999999999998E-3</v>
      </c>
      <c r="O733" s="236">
        <f>ROUND(E733*N733,2)</f>
        <v>0.16</v>
      </c>
      <c r="P733" s="236">
        <v>0</v>
      </c>
      <c r="Q733" s="236">
        <f>ROUND(E733*P733,2)</f>
        <v>0</v>
      </c>
      <c r="R733" s="238" t="s">
        <v>520</v>
      </c>
      <c r="S733" s="238" t="s">
        <v>271</v>
      </c>
      <c r="T733" s="239" t="s">
        <v>272</v>
      </c>
      <c r="U733" s="221">
        <v>0.26</v>
      </c>
      <c r="V733" s="221">
        <f>ROUND(E733*U733,2)</f>
        <v>16.96</v>
      </c>
      <c r="W733" s="221"/>
      <c r="X733" s="221" t="s">
        <v>273</v>
      </c>
      <c r="Y733" s="221" t="s">
        <v>274</v>
      </c>
      <c r="Z733" s="210"/>
      <c r="AA733" s="210"/>
      <c r="AB733" s="210"/>
      <c r="AC733" s="210"/>
      <c r="AD733" s="210"/>
      <c r="AE733" s="210"/>
      <c r="AF733" s="210"/>
      <c r="AG733" s="210" t="s">
        <v>275</v>
      </c>
      <c r="AH733" s="210"/>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outlineLevel="2" x14ac:dyDescent="0.2">
      <c r="A734" s="217"/>
      <c r="B734" s="218"/>
      <c r="C734" s="253" t="s">
        <v>1309</v>
      </c>
      <c r="D734" s="240"/>
      <c r="E734" s="240"/>
      <c r="F734" s="240"/>
      <c r="G734" s="240"/>
      <c r="H734" s="221"/>
      <c r="I734" s="221"/>
      <c r="J734" s="221"/>
      <c r="K734" s="221"/>
      <c r="L734" s="221"/>
      <c r="M734" s="221"/>
      <c r="N734" s="220"/>
      <c r="O734" s="220"/>
      <c r="P734" s="220"/>
      <c r="Q734" s="220"/>
      <c r="R734" s="221"/>
      <c r="S734" s="221"/>
      <c r="T734" s="221"/>
      <c r="U734" s="221"/>
      <c r="V734" s="221"/>
      <c r="W734" s="221"/>
      <c r="X734" s="221"/>
      <c r="Y734" s="221"/>
      <c r="Z734" s="210"/>
      <c r="AA734" s="210"/>
      <c r="AB734" s="210"/>
      <c r="AC734" s="210"/>
      <c r="AD734" s="210"/>
      <c r="AE734" s="210"/>
      <c r="AF734" s="210"/>
      <c r="AG734" s="210" t="s">
        <v>277</v>
      </c>
      <c r="AH734" s="210"/>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2" x14ac:dyDescent="0.2">
      <c r="A735" s="217"/>
      <c r="B735" s="218"/>
      <c r="C735" s="255" t="s">
        <v>1310</v>
      </c>
      <c r="D735" s="249"/>
      <c r="E735" s="249"/>
      <c r="F735" s="249"/>
      <c r="G735" s="249"/>
      <c r="H735" s="221"/>
      <c r="I735" s="221"/>
      <c r="J735" s="221"/>
      <c r="K735" s="221"/>
      <c r="L735" s="221"/>
      <c r="M735" s="221"/>
      <c r="N735" s="220"/>
      <c r="O735" s="220"/>
      <c r="P735" s="220"/>
      <c r="Q735" s="220"/>
      <c r="R735" s="221"/>
      <c r="S735" s="221"/>
      <c r="T735" s="221"/>
      <c r="U735" s="221"/>
      <c r="V735" s="221"/>
      <c r="W735" s="221"/>
      <c r="X735" s="221"/>
      <c r="Y735" s="221"/>
      <c r="Z735" s="210"/>
      <c r="AA735" s="210"/>
      <c r="AB735" s="210"/>
      <c r="AC735" s="210"/>
      <c r="AD735" s="210"/>
      <c r="AE735" s="210"/>
      <c r="AF735" s="210"/>
      <c r="AG735" s="210" t="s">
        <v>286</v>
      </c>
      <c r="AH735" s="210"/>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ht="22.5" outlineLevel="1" x14ac:dyDescent="0.2">
      <c r="A736" s="241">
        <v>149</v>
      </c>
      <c r="B736" s="242" t="s">
        <v>1311</v>
      </c>
      <c r="C736" s="254" t="s">
        <v>1312</v>
      </c>
      <c r="D736" s="243" t="s">
        <v>378</v>
      </c>
      <c r="E736" s="244">
        <v>5</v>
      </c>
      <c r="F736" s="245"/>
      <c r="G736" s="246">
        <f>ROUND(E736*F736,2)</f>
        <v>0</v>
      </c>
      <c r="H736" s="245"/>
      <c r="I736" s="246">
        <f>ROUND(E736*H736,2)</f>
        <v>0</v>
      </c>
      <c r="J736" s="245"/>
      <c r="K736" s="246">
        <f>ROUND(E736*J736,2)</f>
        <v>0</v>
      </c>
      <c r="L736" s="246">
        <v>21</v>
      </c>
      <c r="M736" s="246">
        <f>G736*(1+L736/100)</f>
        <v>0</v>
      </c>
      <c r="N736" s="244">
        <v>5.0000000000000001E-4</v>
      </c>
      <c r="O736" s="244">
        <f>ROUND(E736*N736,2)</f>
        <v>0</v>
      </c>
      <c r="P736" s="244">
        <v>0</v>
      </c>
      <c r="Q736" s="244">
        <f>ROUND(E736*P736,2)</f>
        <v>0</v>
      </c>
      <c r="R736" s="246" t="s">
        <v>520</v>
      </c>
      <c r="S736" s="246" t="s">
        <v>271</v>
      </c>
      <c r="T736" s="247" t="s">
        <v>272</v>
      </c>
      <c r="U736" s="221">
        <v>0.41</v>
      </c>
      <c r="V736" s="221">
        <f>ROUND(E736*U736,2)</f>
        <v>2.0499999999999998</v>
      </c>
      <c r="W736" s="221"/>
      <c r="X736" s="221" t="s">
        <v>273</v>
      </c>
      <c r="Y736" s="221" t="s">
        <v>274</v>
      </c>
      <c r="Z736" s="210"/>
      <c r="AA736" s="210"/>
      <c r="AB736" s="210"/>
      <c r="AC736" s="210"/>
      <c r="AD736" s="210"/>
      <c r="AE736" s="210"/>
      <c r="AF736" s="210"/>
      <c r="AG736" s="210" t="s">
        <v>275</v>
      </c>
      <c r="AH736" s="210"/>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outlineLevel="1" x14ac:dyDescent="0.2">
      <c r="A737" s="233">
        <v>150</v>
      </c>
      <c r="B737" s="234" t="s">
        <v>1313</v>
      </c>
      <c r="C737" s="252" t="s">
        <v>1314</v>
      </c>
      <c r="D737" s="235" t="s">
        <v>374</v>
      </c>
      <c r="E737" s="236">
        <v>12.1</v>
      </c>
      <c r="F737" s="237"/>
      <c r="G737" s="238">
        <f>ROUND(E737*F737,2)</f>
        <v>0</v>
      </c>
      <c r="H737" s="237"/>
      <c r="I737" s="238">
        <f>ROUND(E737*H737,2)</f>
        <v>0</v>
      </c>
      <c r="J737" s="237"/>
      <c r="K737" s="238">
        <f>ROUND(E737*J737,2)</f>
        <v>0</v>
      </c>
      <c r="L737" s="238">
        <v>21</v>
      </c>
      <c r="M737" s="238">
        <f>G737*(1+L737/100)</f>
        <v>0</v>
      </c>
      <c r="N737" s="236">
        <v>1.0300000000000001E-3</v>
      </c>
      <c r="O737" s="236">
        <f>ROUND(E737*N737,2)</f>
        <v>0.01</v>
      </c>
      <c r="P737" s="236">
        <v>0</v>
      </c>
      <c r="Q737" s="236">
        <f>ROUND(E737*P737,2)</f>
        <v>0</v>
      </c>
      <c r="R737" s="238" t="s">
        <v>520</v>
      </c>
      <c r="S737" s="238" t="s">
        <v>271</v>
      </c>
      <c r="T737" s="239" t="s">
        <v>272</v>
      </c>
      <c r="U737" s="221">
        <v>0.24</v>
      </c>
      <c r="V737" s="221">
        <f>ROUND(E737*U737,2)</f>
        <v>2.9</v>
      </c>
      <c r="W737" s="221"/>
      <c r="X737" s="221" t="s">
        <v>273</v>
      </c>
      <c r="Y737" s="221" t="s">
        <v>274</v>
      </c>
      <c r="Z737" s="210"/>
      <c r="AA737" s="210"/>
      <c r="AB737" s="210"/>
      <c r="AC737" s="210"/>
      <c r="AD737" s="210"/>
      <c r="AE737" s="210"/>
      <c r="AF737" s="210"/>
      <c r="AG737" s="210" t="s">
        <v>275</v>
      </c>
      <c r="AH737" s="210"/>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2" x14ac:dyDescent="0.2">
      <c r="A738" s="217"/>
      <c r="B738" s="218"/>
      <c r="C738" s="256" t="s">
        <v>1315</v>
      </c>
      <c r="D738" s="223"/>
      <c r="E738" s="224">
        <v>12.1</v>
      </c>
      <c r="F738" s="221"/>
      <c r="G738" s="221"/>
      <c r="H738" s="221"/>
      <c r="I738" s="221"/>
      <c r="J738" s="221"/>
      <c r="K738" s="221"/>
      <c r="L738" s="221"/>
      <c r="M738" s="221"/>
      <c r="N738" s="220"/>
      <c r="O738" s="220"/>
      <c r="P738" s="220"/>
      <c r="Q738" s="220"/>
      <c r="R738" s="221"/>
      <c r="S738" s="221"/>
      <c r="T738" s="221"/>
      <c r="U738" s="221"/>
      <c r="V738" s="221"/>
      <c r="W738" s="221"/>
      <c r="X738" s="221"/>
      <c r="Y738" s="221"/>
      <c r="Z738" s="210"/>
      <c r="AA738" s="210"/>
      <c r="AB738" s="210"/>
      <c r="AC738" s="210"/>
      <c r="AD738" s="210"/>
      <c r="AE738" s="210"/>
      <c r="AF738" s="210"/>
      <c r="AG738" s="210" t="s">
        <v>288</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1" x14ac:dyDescent="0.2">
      <c r="A739" s="233">
        <v>151</v>
      </c>
      <c r="B739" s="234" t="s">
        <v>1316</v>
      </c>
      <c r="C739" s="252" t="s">
        <v>1317</v>
      </c>
      <c r="D739" s="235" t="s">
        <v>559</v>
      </c>
      <c r="E739" s="236">
        <v>1.1329400000000001</v>
      </c>
      <c r="F739" s="237"/>
      <c r="G739" s="238">
        <f>ROUND(E739*F739,2)</f>
        <v>0</v>
      </c>
      <c r="H739" s="237"/>
      <c r="I739" s="238">
        <f>ROUND(E739*H739,2)</f>
        <v>0</v>
      </c>
      <c r="J739" s="237"/>
      <c r="K739" s="238">
        <f>ROUND(E739*J739,2)</f>
        <v>0</v>
      </c>
      <c r="L739" s="238">
        <v>21</v>
      </c>
      <c r="M739" s="238">
        <f>G739*(1+L739/100)</f>
        <v>0</v>
      </c>
      <c r="N739" s="236">
        <v>0</v>
      </c>
      <c r="O739" s="236">
        <f>ROUND(E739*N739,2)</f>
        <v>0</v>
      </c>
      <c r="P739" s="236">
        <v>0</v>
      </c>
      <c r="Q739" s="236">
        <f>ROUND(E739*P739,2)</f>
        <v>0</v>
      </c>
      <c r="R739" s="238" t="s">
        <v>520</v>
      </c>
      <c r="S739" s="238" t="s">
        <v>271</v>
      </c>
      <c r="T739" s="239" t="s">
        <v>272</v>
      </c>
      <c r="U739" s="221">
        <v>4.7370000000000001</v>
      </c>
      <c r="V739" s="221">
        <f>ROUND(E739*U739,2)</f>
        <v>5.37</v>
      </c>
      <c r="W739" s="221"/>
      <c r="X739" s="221" t="s">
        <v>1138</v>
      </c>
      <c r="Y739" s="221" t="s">
        <v>274</v>
      </c>
      <c r="Z739" s="210"/>
      <c r="AA739" s="210"/>
      <c r="AB739" s="210"/>
      <c r="AC739" s="210"/>
      <c r="AD739" s="210"/>
      <c r="AE739" s="210"/>
      <c r="AF739" s="210"/>
      <c r="AG739" s="210" t="s">
        <v>1139</v>
      </c>
      <c r="AH739" s="210"/>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2" x14ac:dyDescent="0.2">
      <c r="A740" s="217"/>
      <c r="B740" s="218"/>
      <c r="C740" s="253" t="s">
        <v>1203</v>
      </c>
      <c r="D740" s="240"/>
      <c r="E740" s="240"/>
      <c r="F740" s="240"/>
      <c r="G740" s="240"/>
      <c r="H740" s="221"/>
      <c r="I740" s="221"/>
      <c r="J740" s="221"/>
      <c r="K740" s="221"/>
      <c r="L740" s="221"/>
      <c r="M740" s="221"/>
      <c r="N740" s="220"/>
      <c r="O740" s="220"/>
      <c r="P740" s="220"/>
      <c r="Q740" s="220"/>
      <c r="R740" s="221"/>
      <c r="S740" s="221"/>
      <c r="T740" s="221"/>
      <c r="U740" s="221"/>
      <c r="V740" s="221"/>
      <c r="W740" s="221"/>
      <c r="X740" s="221"/>
      <c r="Y740" s="221"/>
      <c r="Z740" s="210"/>
      <c r="AA740" s="210"/>
      <c r="AB740" s="210"/>
      <c r="AC740" s="210"/>
      <c r="AD740" s="210"/>
      <c r="AE740" s="210"/>
      <c r="AF740" s="210"/>
      <c r="AG740" s="210" t="s">
        <v>277</v>
      </c>
      <c r="AH740" s="210"/>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x14ac:dyDescent="0.2">
      <c r="A741" s="226" t="s">
        <v>265</v>
      </c>
      <c r="B741" s="227" t="s">
        <v>213</v>
      </c>
      <c r="C741" s="251" t="s">
        <v>214</v>
      </c>
      <c r="D741" s="228"/>
      <c r="E741" s="229"/>
      <c r="F741" s="230"/>
      <c r="G741" s="230">
        <f>SUMIF(AG742:AG792,"&lt;&gt;NOR",G742:G792)</f>
        <v>0</v>
      </c>
      <c r="H741" s="230"/>
      <c r="I741" s="230">
        <f>SUM(I742:I792)</f>
        <v>0</v>
      </c>
      <c r="J741" s="230"/>
      <c r="K741" s="230">
        <f>SUM(K742:K792)</f>
        <v>0</v>
      </c>
      <c r="L741" s="230"/>
      <c r="M741" s="230">
        <f>SUM(M742:M792)</f>
        <v>0</v>
      </c>
      <c r="N741" s="229"/>
      <c r="O741" s="229">
        <f>SUM(O742:O792)</f>
        <v>0.93000000000000016</v>
      </c>
      <c r="P741" s="229"/>
      <c r="Q741" s="229">
        <f>SUM(Q742:Q792)</f>
        <v>0</v>
      </c>
      <c r="R741" s="230"/>
      <c r="S741" s="230"/>
      <c r="T741" s="231"/>
      <c r="U741" s="225"/>
      <c r="V741" s="225">
        <f>SUM(V742:V792)</f>
        <v>82.51</v>
      </c>
      <c r="W741" s="225"/>
      <c r="X741" s="225"/>
      <c r="Y741" s="225"/>
      <c r="AG741" t="s">
        <v>266</v>
      </c>
    </row>
    <row r="742" spans="1:60" ht="33.75" outlineLevel="1" x14ac:dyDescent="0.2">
      <c r="A742" s="233">
        <v>152</v>
      </c>
      <c r="B742" s="234" t="s">
        <v>1318</v>
      </c>
      <c r="C742" s="252" t="s">
        <v>1319</v>
      </c>
      <c r="D742" s="235" t="s">
        <v>374</v>
      </c>
      <c r="E742" s="236">
        <v>75.900000000000006</v>
      </c>
      <c r="F742" s="237"/>
      <c r="G742" s="238">
        <f>ROUND(E742*F742,2)</f>
        <v>0</v>
      </c>
      <c r="H742" s="237"/>
      <c r="I742" s="238">
        <f>ROUND(E742*H742,2)</f>
        <v>0</v>
      </c>
      <c r="J742" s="237"/>
      <c r="K742" s="238">
        <f>ROUND(E742*J742,2)</f>
        <v>0</v>
      </c>
      <c r="L742" s="238">
        <v>21</v>
      </c>
      <c r="M742" s="238">
        <f>G742*(1+L742/100)</f>
        <v>0</v>
      </c>
      <c r="N742" s="236">
        <v>0</v>
      </c>
      <c r="O742" s="236">
        <f>ROUND(E742*N742,2)</f>
        <v>0</v>
      </c>
      <c r="P742" s="236">
        <v>0</v>
      </c>
      <c r="Q742" s="236">
        <f>ROUND(E742*P742,2)</f>
        <v>0</v>
      </c>
      <c r="R742" s="238" t="s">
        <v>1320</v>
      </c>
      <c r="S742" s="238" t="s">
        <v>271</v>
      </c>
      <c r="T742" s="239" t="s">
        <v>272</v>
      </c>
      <c r="U742" s="221">
        <v>0.18</v>
      </c>
      <c r="V742" s="221">
        <f>ROUND(E742*U742,2)</f>
        <v>13.66</v>
      </c>
      <c r="W742" s="221"/>
      <c r="X742" s="221" t="s">
        <v>273</v>
      </c>
      <c r="Y742" s="221" t="s">
        <v>274</v>
      </c>
      <c r="Z742" s="210"/>
      <c r="AA742" s="210"/>
      <c r="AB742" s="210"/>
      <c r="AC742" s="210"/>
      <c r="AD742" s="210"/>
      <c r="AE742" s="210"/>
      <c r="AF742" s="210"/>
      <c r="AG742" s="210" t="s">
        <v>275</v>
      </c>
      <c r="AH742" s="210"/>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outlineLevel="2" x14ac:dyDescent="0.2">
      <c r="A743" s="217"/>
      <c r="B743" s="218"/>
      <c r="C743" s="257" t="s">
        <v>1321</v>
      </c>
      <c r="D743" s="250"/>
      <c r="E743" s="250"/>
      <c r="F743" s="250"/>
      <c r="G743" s="250"/>
      <c r="H743" s="221"/>
      <c r="I743" s="221"/>
      <c r="J743" s="221"/>
      <c r="K743" s="221"/>
      <c r="L743" s="221"/>
      <c r="M743" s="221"/>
      <c r="N743" s="220"/>
      <c r="O743" s="220"/>
      <c r="P743" s="220"/>
      <c r="Q743" s="220"/>
      <c r="R743" s="221"/>
      <c r="S743" s="221"/>
      <c r="T743" s="221"/>
      <c r="U743" s="221"/>
      <c r="V743" s="221"/>
      <c r="W743" s="221"/>
      <c r="X743" s="221"/>
      <c r="Y743" s="221"/>
      <c r="Z743" s="210"/>
      <c r="AA743" s="210"/>
      <c r="AB743" s="210"/>
      <c r="AC743" s="210"/>
      <c r="AD743" s="210"/>
      <c r="AE743" s="210"/>
      <c r="AF743" s="210"/>
      <c r="AG743" s="210" t="s">
        <v>286</v>
      </c>
      <c r="AH743" s="210"/>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2" x14ac:dyDescent="0.2">
      <c r="A744" s="217"/>
      <c r="B744" s="218"/>
      <c r="C744" s="256" t="s">
        <v>1322</v>
      </c>
      <c r="D744" s="223"/>
      <c r="E744" s="224">
        <v>29.2</v>
      </c>
      <c r="F744" s="221"/>
      <c r="G744" s="221"/>
      <c r="H744" s="221"/>
      <c r="I744" s="221"/>
      <c r="J744" s="221"/>
      <c r="K744" s="221"/>
      <c r="L744" s="221"/>
      <c r="M744" s="221"/>
      <c r="N744" s="220"/>
      <c r="O744" s="220"/>
      <c r="P744" s="220"/>
      <c r="Q744" s="220"/>
      <c r="R744" s="221"/>
      <c r="S744" s="221"/>
      <c r="T744" s="221"/>
      <c r="U744" s="221"/>
      <c r="V744" s="221"/>
      <c r="W744" s="221"/>
      <c r="X744" s="221"/>
      <c r="Y744" s="221"/>
      <c r="Z744" s="210"/>
      <c r="AA744" s="210"/>
      <c r="AB744" s="210"/>
      <c r="AC744" s="210"/>
      <c r="AD744" s="210"/>
      <c r="AE744" s="210"/>
      <c r="AF744" s="210"/>
      <c r="AG744" s="210" t="s">
        <v>288</v>
      </c>
      <c r="AH744" s="210">
        <v>0</v>
      </c>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3" x14ac:dyDescent="0.2">
      <c r="A745" s="217"/>
      <c r="B745" s="218"/>
      <c r="C745" s="256" t="s">
        <v>1323</v>
      </c>
      <c r="D745" s="223"/>
      <c r="E745" s="224">
        <v>8.16</v>
      </c>
      <c r="F745" s="221"/>
      <c r="G745" s="221"/>
      <c r="H745" s="221"/>
      <c r="I745" s="221"/>
      <c r="J745" s="221"/>
      <c r="K745" s="221"/>
      <c r="L745" s="221"/>
      <c r="M745" s="221"/>
      <c r="N745" s="220"/>
      <c r="O745" s="220"/>
      <c r="P745" s="220"/>
      <c r="Q745" s="220"/>
      <c r="R745" s="221"/>
      <c r="S745" s="221"/>
      <c r="T745" s="221"/>
      <c r="U745" s="221"/>
      <c r="V745" s="221"/>
      <c r="W745" s="221"/>
      <c r="X745" s="221"/>
      <c r="Y745" s="221"/>
      <c r="Z745" s="210"/>
      <c r="AA745" s="210"/>
      <c r="AB745" s="210"/>
      <c r="AC745" s="210"/>
      <c r="AD745" s="210"/>
      <c r="AE745" s="210"/>
      <c r="AF745" s="210"/>
      <c r="AG745" s="210" t="s">
        <v>288</v>
      </c>
      <c r="AH745" s="210">
        <v>0</v>
      </c>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outlineLevel="3" x14ac:dyDescent="0.2">
      <c r="A746" s="217"/>
      <c r="B746" s="218"/>
      <c r="C746" s="256" t="s">
        <v>1324</v>
      </c>
      <c r="D746" s="223"/>
      <c r="E746" s="224">
        <v>4.16</v>
      </c>
      <c r="F746" s="221"/>
      <c r="G746" s="221"/>
      <c r="H746" s="221"/>
      <c r="I746" s="221"/>
      <c r="J746" s="221"/>
      <c r="K746" s="221"/>
      <c r="L746" s="221"/>
      <c r="M746" s="221"/>
      <c r="N746" s="220"/>
      <c r="O746" s="220"/>
      <c r="P746" s="220"/>
      <c r="Q746" s="220"/>
      <c r="R746" s="221"/>
      <c r="S746" s="221"/>
      <c r="T746" s="221"/>
      <c r="U746" s="221"/>
      <c r="V746" s="221"/>
      <c r="W746" s="221"/>
      <c r="X746" s="221"/>
      <c r="Y746" s="221"/>
      <c r="Z746" s="210"/>
      <c r="AA746" s="210"/>
      <c r="AB746" s="210"/>
      <c r="AC746" s="210"/>
      <c r="AD746" s="210"/>
      <c r="AE746" s="210"/>
      <c r="AF746" s="210"/>
      <c r="AG746" s="210" t="s">
        <v>288</v>
      </c>
      <c r="AH746" s="210">
        <v>0</v>
      </c>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outlineLevel="3" x14ac:dyDescent="0.2">
      <c r="A747" s="217"/>
      <c r="B747" s="218"/>
      <c r="C747" s="256" t="s">
        <v>1325</v>
      </c>
      <c r="D747" s="223"/>
      <c r="E747" s="224">
        <v>6.2</v>
      </c>
      <c r="F747" s="221"/>
      <c r="G747" s="221"/>
      <c r="H747" s="221"/>
      <c r="I747" s="221"/>
      <c r="J747" s="221"/>
      <c r="K747" s="221"/>
      <c r="L747" s="221"/>
      <c r="M747" s="221"/>
      <c r="N747" s="220"/>
      <c r="O747" s="220"/>
      <c r="P747" s="220"/>
      <c r="Q747" s="220"/>
      <c r="R747" s="221"/>
      <c r="S747" s="221"/>
      <c r="T747" s="221"/>
      <c r="U747" s="221"/>
      <c r="V747" s="221"/>
      <c r="W747" s="221"/>
      <c r="X747" s="221"/>
      <c r="Y747" s="221"/>
      <c r="Z747" s="210"/>
      <c r="AA747" s="210"/>
      <c r="AB747" s="210"/>
      <c r="AC747" s="210"/>
      <c r="AD747" s="210"/>
      <c r="AE747" s="210"/>
      <c r="AF747" s="210"/>
      <c r="AG747" s="210" t="s">
        <v>288</v>
      </c>
      <c r="AH747" s="210">
        <v>0</v>
      </c>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3" x14ac:dyDescent="0.2">
      <c r="A748" s="217"/>
      <c r="B748" s="218"/>
      <c r="C748" s="256" t="s">
        <v>1326</v>
      </c>
      <c r="D748" s="223"/>
      <c r="E748" s="224">
        <v>8.16</v>
      </c>
      <c r="F748" s="221"/>
      <c r="G748" s="221"/>
      <c r="H748" s="221"/>
      <c r="I748" s="221"/>
      <c r="J748" s="221"/>
      <c r="K748" s="221"/>
      <c r="L748" s="221"/>
      <c r="M748" s="221"/>
      <c r="N748" s="220"/>
      <c r="O748" s="220"/>
      <c r="P748" s="220"/>
      <c r="Q748" s="220"/>
      <c r="R748" s="221"/>
      <c r="S748" s="221"/>
      <c r="T748" s="221"/>
      <c r="U748" s="221"/>
      <c r="V748" s="221"/>
      <c r="W748" s="221"/>
      <c r="X748" s="221"/>
      <c r="Y748" s="221"/>
      <c r="Z748" s="210"/>
      <c r="AA748" s="210"/>
      <c r="AB748" s="210"/>
      <c r="AC748" s="210"/>
      <c r="AD748" s="210"/>
      <c r="AE748" s="210"/>
      <c r="AF748" s="210"/>
      <c r="AG748" s="210" t="s">
        <v>288</v>
      </c>
      <c r="AH748" s="210">
        <v>0</v>
      </c>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6" t="s">
        <v>1327</v>
      </c>
      <c r="D749" s="223"/>
      <c r="E749" s="224">
        <v>6.54</v>
      </c>
      <c r="F749" s="221"/>
      <c r="G749" s="221"/>
      <c r="H749" s="221"/>
      <c r="I749" s="221"/>
      <c r="J749" s="221"/>
      <c r="K749" s="221"/>
      <c r="L749" s="221"/>
      <c r="M749" s="221"/>
      <c r="N749" s="220"/>
      <c r="O749" s="220"/>
      <c r="P749" s="220"/>
      <c r="Q749" s="220"/>
      <c r="R749" s="221"/>
      <c r="S749" s="221"/>
      <c r="T749" s="221"/>
      <c r="U749" s="221"/>
      <c r="V749" s="221"/>
      <c r="W749" s="221"/>
      <c r="X749" s="221"/>
      <c r="Y749" s="221"/>
      <c r="Z749" s="210"/>
      <c r="AA749" s="210"/>
      <c r="AB749" s="210"/>
      <c r="AC749" s="210"/>
      <c r="AD749" s="210"/>
      <c r="AE749" s="210"/>
      <c r="AF749" s="210"/>
      <c r="AG749" s="210" t="s">
        <v>288</v>
      </c>
      <c r="AH749" s="210">
        <v>0</v>
      </c>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3" x14ac:dyDescent="0.2">
      <c r="A750" s="217"/>
      <c r="B750" s="218"/>
      <c r="C750" s="256" t="s">
        <v>1328</v>
      </c>
      <c r="D750" s="223"/>
      <c r="E750" s="224">
        <v>6.14</v>
      </c>
      <c r="F750" s="221"/>
      <c r="G750" s="221"/>
      <c r="H750" s="221"/>
      <c r="I750" s="221"/>
      <c r="J750" s="221"/>
      <c r="K750" s="221"/>
      <c r="L750" s="221"/>
      <c r="M750" s="221"/>
      <c r="N750" s="220"/>
      <c r="O750" s="220"/>
      <c r="P750" s="220"/>
      <c r="Q750" s="220"/>
      <c r="R750" s="221"/>
      <c r="S750" s="221"/>
      <c r="T750" s="221"/>
      <c r="U750" s="221"/>
      <c r="V750" s="221"/>
      <c r="W750" s="221"/>
      <c r="X750" s="221"/>
      <c r="Y750" s="221"/>
      <c r="Z750" s="210"/>
      <c r="AA750" s="210"/>
      <c r="AB750" s="210"/>
      <c r="AC750" s="210"/>
      <c r="AD750" s="210"/>
      <c r="AE750" s="210"/>
      <c r="AF750" s="210"/>
      <c r="AG750" s="210" t="s">
        <v>288</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outlineLevel="3" x14ac:dyDescent="0.2">
      <c r="A751" s="217"/>
      <c r="B751" s="218"/>
      <c r="C751" s="256" t="s">
        <v>1329</v>
      </c>
      <c r="D751" s="223"/>
      <c r="E751" s="224">
        <v>7.34</v>
      </c>
      <c r="F751" s="221"/>
      <c r="G751" s="221"/>
      <c r="H751" s="221"/>
      <c r="I751" s="221"/>
      <c r="J751" s="221"/>
      <c r="K751" s="221"/>
      <c r="L751" s="221"/>
      <c r="M751" s="221"/>
      <c r="N751" s="220"/>
      <c r="O751" s="220"/>
      <c r="P751" s="220"/>
      <c r="Q751" s="220"/>
      <c r="R751" s="221"/>
      <c r="S751" s="221"/>
      <c r="T751" s="221"/>
      <c r="U751" s="221"/>
      <c r="V751" s="221"/>
      <c r="W751" s="221"/>
      <c r="X751" s="221"/>
      <c r="Y751" s="221"/>
      <c r="Z751" s="210"/>
      <c r="AA751" s="210"/>
      <c r="AB751" s="210"/>
      <c r="AC751" s="210"/>
      <c r="AD751" s="210"/>
      <c r="AE751" s="210"/>
      <c r="AF751" s="210"/>
      <c r="AG751" s="210" t="s">
        <v>288</v>
      </c>
      <c r="AH751" s="210">
        <v>0</v>
      </c>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outlineLevel="1" x14ac:dyDescent="0.2">
      <c r="A752" s="241">
        <v>153</v>
      </c>
      <c r="B752" s="242" t="s">
        <v>1330</v>
      </c>
      <c r="C752" s="254" t="s">
        <v>1331</v>
      </c>
      <c r="D752" s="243" t="s">
        <v>378</v>
      </c>
      <c r="E752" s="244">
        <v>6</v>
      </c>
      <c r="F752" s="245"/>
      <c r="G752" s="246">
        <f>ROUND(E752*F752,2)</f>
        <v>0</v>
      </c>
      <c r="H752" s="245"/>
      <c r="I752" s="246">
        <f>ROUND(E752*H752,2)</f>
        <v>0</v>
      </c>
      <c r="J752" s="245"/>
      <c r="K752" s="246">
        <f>ROUND(E752*J752,2)</f>
        <v>0</v>
      </c>
      <c r="L752" s="246">
        <v>21</v>
      </c>
      <c r="M752" s="246">
        <f>G752*(1+L752/100)</f>
        <v>0</v>
      </c>
      <c r="N752" s="244">
        <v>1.1999999999999999E-3</v>
      </c>
      <c r="O752" s="244">
        <f>ROUND(E752*N752,2)</f>
        <v>0.01</v>
      </c>
      <c r="P752" s="244">
        <v>0</v>
      </c>
      <c r="Q752" s="244">
        <f>ROUND(E752*P752,2)</f>
        <v>0</v>
      </c>
      <c r="R752" s="246" t="s">
        <v>1320</v>
      </c>
      <c r="S752" s="246" t="s">
        <v>271</v>
      </c>
      <c r="T752" s="247" t="s">
        <v>272</v>
      </c>
      <c r="U752" s="221">
        <v>2.72</v>
      </c>
      <c r="V752" s="221">
        <f>ROUND(E752*U752,2)</f>
        <v>16.32</v>
      </c>
      <c r="W752" s="221"/>
      <c r="X752" s="221" t="s">
        <v>273</v>
      </c>
      <c r="Y752" s="221" t="s">
        <v>274</v>
      </c>
      <c r="Z752" s="210"/>
      <c r="AA752" s="210"/>
      <c r="AB752" s="210"/>
      <c r="AC752" s="210"/>
      <c r="AD752" s="210"/>
      <c r="AE752" s="210"/>
      <c r="AF752" s="210"/>
      <c r="AG752" s="210" t="s">
        <v>275</v>
      </c>
      <c r="AH752" s="210"/>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1" x14ac:dyDescent="0.2">
      <c r="A753" s="241">
        <v>154</v>
      </c>
      <c r="B753" s="242" t="s">
        <v>1332</v>
      </c>
      <c r="C753" s="254" t="s">
        <v>1333</v>
      </c>
      <c r="D753" s="243" t="s">
        <v>378</v>
      </c>
      <c r="E753" s="244">
        <v>4</v>
      </c>
      <c r="F753" s="245"/>
      <c r="G753" s="246">
        <f>ROUND(E753*F753,2)</f>
        <v>0</v>
      </c>
      <c r="H753" s="245"/>
      <c r="I753" s="246">
        <f>ROUND(E753*H753,2)</f>
        <v>0</v>
      </c>
      <c r="J753" s="245"/>
      <c r="K753" s="246">
        <f>ROUND(E753*J753,2)</f>
        <v>0</v>
      </c>
      <c r="L753" s="246">
        <v>21</v>
      </c>
      <c r="M753" s="246">
        <f>G753*(1+L753/100)</f>
        <v>0</v>
      </c>
      <c r="N753" s="244">
        <v>1.65E-3</v>
      </c>
      <c r="O753" s="244">
        <f>ROUND(E753*N753,2)</f>
        <v>0.01</v>
      </c>
      <c r="P753" s="244">
        <v>0</v>
      </c>
      <c r="Q753" s="244">
        <f>ROUND(E753*P753,2)</f>
        <v>0</v>
      </c>
      <c r="R753" s="246" t="s">
        <v>1320</v>
      </c>
      <c r="S753" s="246" t="s">
        <v>271</v>
      </c>
      <c r="T753" s="247" t="s">
        <v>272</v>
      </c>
      <c r="U753" s="221">
        <v>3.05</v>
      </c>
      <c r="V753" s="221">
        <f>ROUND(E753*U753,2)</f>
        <v>12.2</v>
      </c>
      <c r="W753" s="221"/>
      <c r="X753" s="221" t="s">
        <v>273</v>
      </c>
      <c r="Y753" s="221" t="s">
        <v>274</v>
      </c>
      <c r="Z753" s="210"/>
      <c r="AA753" s="210"/>
      <c r="AB753" s="210"/>
      <c r="AC753" s="210"/>
      <c r="AD753" s="210"/>
      <c r="AE753" s="210"/>
      <c r="AF753" s="210"/>
      <c r="AG753" s="210" t="s">
        <v>275</v>
      </c>
      <c r="AH753" s="210"/>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1" x14ac:dyDescent="0.2">
      <c r="A754" s="233">
        <v>155</v>
      </c>
      <c r="B754" s="234" t="s">
        <v>1334</v>
      </c>
      <c r="C754" s="252" t="s">
        <v>1335</v>
      </c>
      <c r="D754" s="235" t="s">
        <v>374</v>
      </c>
      <c r="E754" s="236">
        <v>20.02</v>
      </c>
      <c r="F754" s="237"/>
      <c r="G754" s="238">
        <f>ROUND(E754*F754,2)</f>
        <v>0</v>
      </c>
      <c r="H754" s="237"/>
      <c r="I754" s="238">
        <f>ROUND(E754*H754,2)</f>
        <v>0</v>
      </c>
      <c r="J754" s="237"/>
      <c r="K754" s="238">
        <f>ROUND(E754*J754,2)</f>
        <v>0</v>
      </c>
      <c r="L754" s="238">
        <v>21</v>
      </c>
      <c r="M754" s="238">
        <f>G754*(1+L754/100)</f>
        <v>0</v>
      </c>
      <c r="N754" s="236">
        <v>2.0000000000000002E-5</v>
      </c>
      <c r="O754" s="236">
        <f>ROUND(E754*N754,2)</f>
        <v>0</v>
      </c>
      <c r="P754" s="236">
        <v>0</v>
      </c>
      <c r="Q754" s="236">
        <f>ROUND(E754*P754,2)</f>
        <v>0</v>
      </c>
      <c r="R754" s="238" t="s">
        <v>1320</v>
      </c>
      <c r="S754" s="238" t="s">
        <v>271</v>
      </c>
      <c r="T754" s="239" t="s">
        <v>272</v>
      </c>
      <c r="U754" s="221">
        <v>0.75700000000000001</v>
      </c>
      <c r="V754" s="221">
        <f>ROUND(E754*U754,2)</f>
        <v>15.16</v>
      </c>
      <c r="W754" s="221"/>
      <c r="X754" s="221" t="s">
        <v>273</v>
      </c>
      <c r="Y754" s="221" t="s">
        <v>274</v>
      </c>
      <c r="Z754" s="210"/>
      <c r="AA754" s="210"/>
      <c r="AB754" s="210"/>
      <c r="AC754" s="210"/>
      <c r="AD754" s="210"/>
      <c r="AE754" s="210"/>
      <c r="AF754" s="210"/>
      <c r="AG754" s="210" t="s">
        <v>275</v>
      </c>
      <c r="AH754" s="210"/>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2" x14ac:dyDescent="0.2">
      <c r="A755" s="217"/>
      <c r="B755" s="218"/>
      <c r="C755" s="257" t="s">
        <v>1336</v>
      </c>
      <c r="D755" s="250"/>
      <c r="E755" s="250"/>
      <c r="F755" s="250"/>
      <c r="G755" s="250"/>
      <c r="H755" s="221"/>
      <c r="I755" s="221"/>
      <c r="J755" s="221"/>
      <c r="K755" s="221"/>
      <c r="L755" s="221"/>
      <c r="M755" s="221"/>
      <c r="N755" s="220"/>
      <c r="O755" s="220"/>
      <c r="P755" s="220"/>
      <c r="Q755" s="220"/>
      <c r="R755" s="221"/>
      <c r="S755" s="221"/>
      <c r="T755" s="221"/>
      <c r="U755" s="221"/>
      <c r="V755" s="221"/>
      <c r="W755" s="221"/>
      <c r="X755" s="221"/>
      <c r="Y755" s="221"/>
      <c r="Z755" s="210"/>
      <c r="AA755" s="210"/>
      <c r="AB755" s="210"/>
      <c r="AC755" s="210"/>
      <c r="AD755" s="210"/>
      <c r="AE755" s="210"/>
      <c r="AF755" s="210"/>
      <c r="AG755" s="210" t="s">
        <v>286</v>
      </c>
      <c r="AH755" s="210"/>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2" x14ac:dyDescent="0.2">
      <c r="A756" s="217"/>
      <c r="B756" s="218"/>
      <c r="C756" s="256" t="s">
        <v>1327</v>
      </c>
      <c r="D756" s="223"/>
      <c r="E756" s="224">
        <v>6.54</v>
      </c>
      <c r="F756" s="221"/>
      <c r="G756" s="221"/>
      <c r="H756" s="221"/>
      <c r="I756" s="221"/>
      <c r="J756" s="221"/>
      <c r="K756" s="221"/>
      <c r="L756" s="221"/>
      <c r="M756" s="221"/>
      <c r="N756" s="220"/>
      <c r="O756" s="220"/>
      <c r="P756" s="220"/>
      <c r="Q756" s="220"/>
      <c r="R756" s="221"/>
      <c r="S756" s="221"/>
      <c r="T756" s="221"/>
      <c r="U756" s="221"/>
      <c r="V756" s="221"/>
      <c r="W756" s="221"/>
      <c r="X756" s="221"/>
      <c r="Y756" s="221"/>
      <c r="Z756" s="210"/>
      <c r="AA756" s="210"/>
      <c r="AB756" s="210"/>
      <c r="AC756" s="210"/>
      <c r="AD756" s="210"/>
      <c r="AE756" s="210"/>
      <c r="AF756" s="210"/>
      <c r="AG756" s="210" t="s">
        <v>288</v>
      </c>
      <c r="AH756" s="210">
        <v>0</v>
      </c>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3" x14ac:dyDescent="0.2">
      <c r="A757" s="217"/>
      <c r="B757" s="218"/>
      <c r="C757" s="256" t="s">
        <v>1328</v>
      </c>
      <c r="D757" s="223"/>
      <c r="E757" s="224">
        <v>6.14</v>
      </c>
      <c r="F757" s="221"/>
      <c r="G757" s="221"/>
      <c r="H757" s="221"/>
      <c r="I757" s="221"/>
      <c r="J757" s="221"/>
      <c r="K757" s="221"/>
      <c r="L757" s="221"/>
      <c r="M757" s="221"/>
      <c r="N757" s="220"/>
      <c r="O757" s="220"/>
      <c r="P757" s="220"/>
      <c r="Q757" s="220"/>
      <c r="R757" s="221"/>
      <c r="S757" s="221"/>
      <c r="T757" s="221"/>
      <c r="U757" s="221"/>
      <c r="V757" s="221"/>
      <c r="W757" s="221"/>
      <c r="X757" s="221"/>
      <c r="Y757" s="221"/>
      <c r="Z757" s="210"/>
      <c r="AA757" s="210"/>
      <c r="AB757" s="210"/>
      <c r="AC757" s="210"/>
      <c r="AD757" s="210"/>
      <c r="AE757" s="210"/>
      <c r="AF757" s="210"/>
      <c r="AG757" s="210" t="s">
        <v>288</v>
      </c>
      <c r="AH757" s="210">
        <v>0</v>
      </c>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3" x14ac:dyDescent="0.2">
      <c r="A758" s="217"/>
      <c r="B758" s="218"/>
      <c r="C758" s="256" t="s">
        <v>1329</v>
      </c>
      <c r="D758" s="223"/>
      <c r="E758" s="224">
        <v>7.34</v>
      </c>
      <c r="F758" s="221"/>
      <c r="G758" s="221"/>
      <c r="H758" s="221"/>
      <c r="I758" s="221"/>
      <c r="J758" s="221"/>
      <c r="K758" s="221"/>
      <c r="L758" s="221"/>
      <c r="M758" s="221"/>
      <c r="N758" s="220"/>
      <c r="O758" s="220"/>
      <c r="P758" s="220"/>
      <c r="Q758" s="220"/>
      <c r="R758" s="221"/>
      <c r="S758" s="221"/>
      <c r="T758" s="221"/>
      <c r="U758" s="221"/>
      <c r="V758" s="221"/>
      <c r="W758" s="221"/>
      <c r="X758" s="221"/>
      <c r="Y758" s="221"/>
      <c r="Z758" s="210"/>
      <c r="AA758" s="210"/>
      <c r="AB758" s="210"/>
      <c r="AC758" s="210"/>
      <c r="AD758" s="210"/>
      <c r="AE758" s="210"/>
      <c r="AF758" s="210"/>
      <c r="AG758" s="210" t="s">
        <v>288</v>
      </c>
      <c r="AH758" s="210">
        <v>0</v>
      </c>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ht="22.5" outlineLevel="1" x14ac:dyDescent="0.2">
      <c r="A759" s="233">
        <v>156</v>
      </c>
      <c r="B759" s="234" t="s">
        <v>1337</v>
      </c>
      <c r="C759" s="252" t="s">
        <v>1338</v>
      </c>
      <c r="D759" s="235" t="s">
        <v>378</v>
      </c>
      <c r="E759" s="236">
        <v>10</v>
      </c>
      <c r="F759" s="237"/>
      <c r="G759" s="238">
        <f>ROUND(E759*F759,2)</f>
        <v>0</v>
      </c>
      <c r="H759" s="237"/>
      <c r="I759" s="238">
        <f>ROUND(E759*H759,2)</f>
        <v>0</v>
      </c>
      <c r="J759" s="237"/>
      <c r="K759" s="238">
        <f>ROUND(E759*J759,2)</f>
        <v>0</v>
      </c>
      <c r="L759" s="238">
        <v>21</v>
      </c>
      <c r="M759" s="238">
        <f>G759*(1+L759/100)</f>
        <v>0</v>
      </c>
      <c r="N759" s="236">
        <v>0</v>
      </c>
      <c r="O759" s="236">
        <f>ROUND(E759*N759,2)</f>
        <v>0</v>
      </c>
      <c r="P759" s="236">
        <v>0</v>
      </c>
      <c r="Q759" s="236">
        <f>ROUND(E759*P759,2)</f>
        <v>0</v>
      </c>
      <c r="R759" s="238" t="s">
        <v>1320</v>
      </c>
      <c r="S759" s="238" t="s">
        <v>271</v>
      </c>
      <c r="T759" s="239" t="s">
        <v>272</v>
      </c>
      <c r="U759" s="221">
        <v>1.45</v>
      </c>
      <c r="V759" s="221">
        <f>ROUND(E759*U759,2)</f>
        <v>14.5</v>
      </c>
      <c r="W759" s="221"/>
      <c r="X759" s="221" t="s">
        <v>273</v>
      </c>
      <c r="Y759" s="221" t="s">
        <v>274</v>
      </c>
      <c r="Z759" s="210"/>
      <c r="AA759" s="210"/>
      <c r="AB759" s="210"/>
      <c r="AC759" s="210"/>
      <c r="AD759" s="210"/>
      <c r="AE759" s="210"/>
      <c r="AF759" s="210"/>
      <c r="AG759" s="210" t="s">
        <v>275</v>
      </c>
      <c r="AH759" s="210"/>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outlineLevel="2" x14ac:dyDescent="0.2">
      <c r="A760" s="217"/>
      <c r="B760" s="218"/>
      <c r="C760" s="256" t="s">
        <v>1046</v>
      </c>
      <c r="D760" s="223"/>
      <c r="E760" s="224">
        <v>1</v>
      </c>
      <c r="F760" s="221"/>
      <c r="G760" s="221"/>
      <c r="H760" s="221"/>
      <c r="I760" s="221"/>
      <c r="J760" s="221"/>
      <c r="K760" s="221"/>
      <c r="L760" s="221"/>
      <c r="M760" s="221"/>
      <c r="N760" s="220"/>
      <c r="O760" s="220"/>
      <c r="P760" s="220"/>
      <c r="Q760" s="220"/>
      <c r="R760" s="221"/>
      <c r="S760" s="221"/>
      <c r="T760" s="221"/>
      <c r="U760" s="221"/>
      <c r="V760" s="221"/>
      <c r="W760" s="221"/>
      <c r="X760" s="221"/>
      <c r="Y760" s="221"/>
      <c r="Z760" s="210"/>
      <c r="AA760" s="210"/>
      <c r="AB760" s="210"/>
      <c r="AC760" s="210"/>
      <c r="AD760" s="210"/>
      <c r="AE760" s="210"/>
      <c r="AF760" s="210"/>
      <c r="AG760" s="210" t="s">
        <v>288</v>
      </c>
      <c r="AH760" s="210">
        <v>0</v>
      </c>
      <c r="AI760" s="210"/>
      <c r="AJ760" s="210"/>
      <c r="AK760" s="210"/>
      <c r="AL760" s="210"/>
      <c r="AM760" s="210"/>
      <c r="AN760" s="210"/>
      <c r="AO760" s="210"/>
      <c r="AP760" s="210"/>
      <c r="AQ760" s="210"/>
      <c r="AR760" s="210"/>
      <c r="AS760" s="210"/>
      <c r="AT760" s="210"/>
      <c r="AU760" s="210"/>
      <c r="AV760" s="210"/>
      <c r="AW760" s="210"/>
      <c r="AX760" s="210"/>
      <c r="AY760" s="210"/>
      <c r="AZ760" s="210"/>
      <c r="BA760" s="210"/>
      <c r="BB760" s="210"/>
      <c r="BC760" s="210"/>
      <c r="BD760" s="210"/>
      <c r="BE760" s="210"/>
      <c r="BF760" s="210"/>
      <c r="BG760" s="210"/>
      <c r="BH760" s="210"/>
    </row>
    <row r="761" spans="1:60" outlineLevel="3" x14ac:dyDescent="0.2">
      <c r="A761" s="217"/>
      <c r="B761" s="218"/>
      <c r="C761" s="256" t="s">
        <v>1041</v>
      </c>
      <c r="D761" s="223"/>
      <c r="E761" s="224">
        <v>3</v>
      </c>
      <c r="F761" s="221"/>
      <c r="G761" s="221"/>
      <c r="H761" s="221"/>
      <c r="I761" s="221"/>
      <c r="J761" s="221"/>
      <c r="K761" s="221"/>
      <c r="L761" s="221"/>
      <c r="M761" s="221"/>
      <c r="N761" s="220"/>
      <c r="O761" s="220"/>
      <c r="P761" s="220"/>
      <c r="Q761" s="220"/>
      <c r="R761" s="221"/>
      <c r="S761" s="221"/>
      <c r="T761" s="221"/>
      <c r="U761" s="221"/>
      <c r="V761" s="221"/>
      <c r="W761" s="221"/>
      <c r="X761" s="221"/>
      <c r="Y761" s="221"/>
      <c r="Z761" s="210"/>
      <c r="AA761" s="210"/>
      <c r="AB761" s="210"/>
      <c r="AC761" s="210"/>
      <c r="AD761" s="210"/>
      <c r="AE761" s="210"/>
      <c r="AF761" s="210"/>
      <c r="AG761" s="210" t="s">
        <v>288</v>
      </c>
      <c r="AH761" s="210">
        <v>0</v>
      </c>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outlineLevel="3" x14ac:dyDescent="0.2">
      <c r="A762" s="217"/>
      <c r="B762" s="218"/>
      <c r="C762" s="256" t="s">
        <v>1045</v>
      </c>
      <c r="D762" s="223"/>
      <c r="E762" s="224">
        <v>4</v>
      </c>
      <c r="F762" s="221"/>
      <c r="G762" s="221"/>
      <c r="H762" s="221"/>
      <c r="I762" s="221"/>
      <c r="J762" s="221"/>
      <c r="K762" s="221"/>
      <c r="L762" s="221"/>
      <c r="M762" s="221"/>
      <c r="N762" s="220"/>
      <c r="O762" s="220"/>
      <c r="P762" s="220"/>
      <c r="Q762" s="220"/>
      <c r="R762" s="221"/>
      <c r="S762" s="221"/>
      <c r="T762" s="221"/>
      <c r="U762" s="221"/>
      <c r="V762" s="221"/>
      <c r="W762" s="221"/>
      <c r="X762" s="221"/>
      <c r="Y762" s="221"/>
      <c r="Z762" s="210"/>
      <c r="AA762" s="210"/>
      <c r="AB762" s="210"/>
      <c r="AC762" s="210"/>
      <c r="AD762" s="210"/>
      <c r="AE762" s="210"/>
      <c r="AF762" s="210"/>
      <c r="AG762" s="210" t="s">
        <v>288</v>
      </c>
      <c r="AH762" s="210">
        <v>0</v>
      </c>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3" x14ac:dyDescent="0.2">
      <c r="A763" s="217"/>
      <c r="B763" s="218"/>
      <c r="C763" s="256" t="s">
        <v>1053</v>
      </c>
      <c r="D763" s="223"/>
      <c r="E763" s="224">
        <v>1</v>
      </c>
      <c r="F763" s="221"/>
      <c r="G763" s="221"/>
      <c r="H763" s="221"/>
      <c r="I763" s="221"/>
      <c r="J763" s="221"/>
      <c r="K763" s="221"/>
      <c r="L763" s="221"/>
      <c r="M763" s="221"/>
      <c r="N763" s="220"/>
      <c r="O763" s="220"/>
      <c r="P763" s="220"/>
      <c r="Q763" s="220"/>
      <c r="R763" s="221"/>
      <c r="S763" s="221"/>
      <c r="T763" s="221"/>
      <c r="U763" s="221"/>
      <c r="V763" s="221"/>
      <c r="W763" s="221"/>
      <c r="X763" s="221"/>
      <c r="Y763" s="221"/>
      <c r="Z763" s="210"/>
      <c r="AA763" s="210"/>
      <c r="AB763" s="210"/>
      <c r="AC763" s="210"/>
      <c r="AD763" s="210"/>
      <c r="AE763" s="210"/>
      <c r="AF763" s="210"/>
      <c r="AG763" s="210" t="s">
        <v>288</v>
      </c>
      <c r="AH763" s="210">
        <v>0</v>
      </c>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outlineLevel="3" x14ac:dyDescent="0.2">
      <c r="A764" s="217"/>
      <c r="B764" s="218"/>
      <c r="C764" s="256" t="s">
        <v>1044</v>
      </c>
      <c r="D764" s="223"/>
      <c r="E764" s="224">
        <v>1</v>
      </c>
      <c r="F764" s="221"/>
      <c r="G764" s="221"/>
      <c r="H764" s="221"/>
      <c r="I764" s="221"/>
      <c r="J764" s="221"/>
      <c r="K764" s="221"/>
      <c r="L764" s="221"/>
      <c r="M764" s="221"/>
      <c r="N764" s="220"/>
      <c r="O764" s="220"/>
      <c r="P764" s="220"/>
      <c r="Q764" s="220"/>
      <c r="R764" s="221"/>
      <c r="S764" s="221"/>
      <c r="T764" s="221"/>
      <c r="U764" s="221"/>
      <c r="V764" s="221"/>
      <c r="W764" s="221"/>
      <c r="X764" s="221"/>
      <c r="Y764" s="221"/>
      <c r="Z764" s="210"/>
      <c r="AA764" s="210"/>
      <c r="AB764" s="210"/>
      <c r="AC764" s="210"/>
      <c r="AD764" s="210"/>
      <c r="AE764" s="210"/>
      <c r="AF764" s="210"/>
      <c r="AG764" s="210" t="s">
        <v>288</v>
      </c>
      <c r="AH764" s="210">
        <v>0</v>
      </c>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ht="22.5" outlineLevel="1" x14ac:dyDescent="0.2">
      <c r="A765" s="233">
        <v>157</v>
      </c>
      <c r="B765" s="234" t="s">
        <v>1339</v>
      </c>
      <c r="C765" s="252" t="s">
        <v>1340</v>
      </c>
      <c r="D765" s="235" t="s">
        <v>378</v>
      </c>
      <c r="E765" s="236">
        <v>3</v>
      </c>
      <c r="F765" s="237"/>
      <c r="G765" s="238">
        <f>ROUND(E765*F765,2)</f>
        <v>0</v>
      </c>
      <c r="H765" s="237"/>
      <c r="I765" s="238">
        <f>ROUND(E765*H765,2)</f>
        <v>0</v>
      </c>
      <c r="J765" s="237"/>
      <c r="K765" s="238">
        <f>ROUND(E765*J765,2)</f>
        <v>0</v>
      </c>
      <c r="L765" s="238">
        <v>21</v>
      </c>
      <c r="M765" s="238">
        <f>G765*(1+L765/100)</f>
        <v>0</v>
      </c>
      <c r="N765" s="236">
        <v>0</v>
      </c>
      <c r="O765" s="236">
        <f>ROUND(E765*N765,2)</f>
        <v>0</v>
      </c>
      <c r="P765" s="236">
        <v>0</v>
      </c>
      <c r="Q765" s="236">
        <f>ROUND(E765*P765,2)</f>
        <v>0</v>
      </c>
      <c r="R765" s="238" t="s">
        <v>1320</v>
      </c>
      <c r="S765" s="238" t="s">
        <v>271</v>
      </c>
      <c r="T765" s="239" t="s">
        <v>272</v>
      </c>
      <c r="U765" s="221">
        <v>1.5</v>
      </c>
      <c r="V765" s="221">
        <f>ROUND(E765*U765,2)</f>
        <v>4.5</v>
      </c>
      <c r="W765" s="221"/>
      <c r="X765" s="221" t="s">
        <v>273</v>
      </c>
      <c r="Y765" s="221" t="s">
        <v>274</v>
      </c>
      <c r="Z765" s="210"/>
      <c r="AA765" s="210"/>
      <c r="AB765" s="210"/>
      <c r="AC765" s="210"/>
      <c r="AD765" s="210"/>
      <c r="AE765" s="210"/>
      <c r="AF765" s="210"/>
      <c r="AG765" s="210" t="s">
        <v>275</v>
      </c>
      <c r="AH765" s="210"/>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outlineLevel="2" x14ac:dyDescent="0.2">
      <c r="A766" s="217"/>
      <c r="B766" s="218"/>
      <c r="C766" s="256" t="s">
        <v>1038</v>
      </c>
      <c r="D766" s="223"/>
      <c r="E766" s="224">
        <v>2</v>
      </c>
      <c r="F766" s="221"/>
      <c r="G766" s="221"/>
      <c r="H766" s="221"/>
      <c r="I766" s="221"/>
      <c r="J766" s="221"/>
      <c r="K766" s="221"/>
      <c r="L766" s="221"/>
      <c r="M766" s="221"/>
      <c r="N766" s="220"/>
      <c r="O766" s="220"/>
      <c r="P766" s="220"/>
      <c r="Q766" s="220"/>
      <c r="R766" s="221"/>
      <c r="S766" s="221"/>
      <c r="T766" s="221"/>
      <c r="U766" s="221"/>
      <c r="V766" s="221"/>
      <c r="W766" s="221"/>
      <c r="X766" s="221"/>
      <c r="Y766" s="221"/>
      <c r="Z766" s="210"/>
      <c r="AA766" s="210"/>
      <c r="AB766" s="210"/>
      <c r="AC766" s="210"/>
      <c r="AD766" s="210"/>
      <c r="AE766" s="210"/>
      <c r="AF766" s="210"/>
      <c r="AG766" s="210" t="s">
        <v>288</v>
      </c>
      <c r="AH766" s="210">
        <v>0</v>
      </c>
      <c r="AI766" s="210"/>
      <c r="AJ766" s="210"/>
      <c r="AK766" s="210"/>
      <c r="AL766" s="210"/>
      <c r="AM766" s="210"/>
      <c r="AN766" s="210"/>
      <c r="AO766" s="210"/>
      <c r="AP766" s="210"/>
      <c r="AQ766" s="210"/>
      <c r="AR766" s="210"/>
      <c r="AS766" s="210"/>
      <c r="AT766" s="210"/>
      <c r="AU766" s="210"/>
      <c r="AV766" s="210"/>
      <c r="AW766" s="210"/>
      <c r="AX766" s="210"/>
      <c r="AY766" s="210"/>
      <c r="AZ766" s="210"/>
      <c r="BA766" s="210"/>
      <c r="BB766" s="210"/>
      <c r="BC766" s="210"/>
      <c r="BD766" s="210"/>
      <c r="BE766" s="210"/>
      <c r="BF766" s="210"/>
      <c r="BG766" s="210"/>
      <c r="BH766" s="210"/>
    </row>
    <row r="767" spans="1:60" outlineLevel="3" x14ac:dyDescent="0.2">
      <c r="A767" s="217"/>
      <c r="B767" s="218"/>
      <c r="C767" s="256" t="s">
        <v>1049</v>
      </c>
      <c r="D767" s="223"/>
      <c r="E767" s="224">
        <v>1</v>
      </c>
      <c r="F767" s="221"/>
      <c r="G767" s="221"/>
      <c r="H767" s="221"/>
      <c r="I767" s="221"/>
      <c r="J767" s="221"/>
      <c r="K767" s="221"/>
      <c r="L767" s="221"/>
      <c r="M767" s="221"/>
      <c r="N767" s="220"/>
      <c r="O767" s="220"/>
      <c r="P767" s="220"/>
      <c r="Q767" s="220"/>
      <c r="R767" s="221"/>
      <c r="S767" s="221"/>
      <c r="T767" s="221"/>
      <c r="U767" s="221"/>
      <c r="V767" s="221"/>
      <c r="W767" s="221"/>
      <c r="X767" s="221"/>
      <c r="Y767" s="221"/>
      <c r="Z767" s="210"/>
      <c r="AA767" s="210"/>
      <c r="AB767" s="210"/>
      <c r="AC767" s="210"/>
      <c r="AD767" s="210"/>
      <c r="AE767" s="210"/>
      <c r="AF767" s="210"/>
      <c r="AG767" s="210" t="s">
        <v>288</v>
      </c>
      <c r="AH767" s="210">
        <v>0</v>
      </c>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1" x14ac:dyDescent="0.2">
      <c r="A768" s="233">
        <v>158</v>
      </c>
      <c r="B768" s="234" t="s">
        <v>1341</v>
      </c>
      <c r="C768" s="252" t="s">
        <v>1342</v>
      </c>
      <c r="D768" s="235" t="s">
        <v>378</v>
      </c>
      <c r="E768" s="236">
        <v>1</v>
      </c>
      <c r="F768" s="237"/>
      <c r="G768" s="238">
        <f>ROUND(E768*F768,2)</f>
        <v>0</v>
      </c>
      <c r="H768" s="237"/>
      <c r="I768" s="238">
        <f>ROUND(E768*H768,2)</f>
        <v>0</v>
      </c>
      <c r="J768" s="237"/>
      <c r="K768" s="238">
        <f>ROUND(E768*J768,2)</f>
        <v>0</v>
      </c>
      <c r="L768" s="238">
        <v>21</v>
      </c>
      <c r="M768" s="238">
        <f>G768*(1+L768/100)</f>
        <v>0</v>
      </c>
      <c r="N768" s="236">
        <v>2.0000000000000002E-5</v>
      </c>
      <c r="O768" s="236">
        <f>ROUND(E768*N768,2)</f>
        <v>0</v>
      </c>
      <c r="P768" s="236">
        <v>0</v>
      </c>
      <c r="Q768" s="236">
        <f>ROUND(E768*P768,2)</f>
        <v>0</v>
      </c>
      <c r="R768" s="238" t="s">
        <v>1320</v>
      </c>
      <c r="S768" s="238" t="s">
        <v>271</v>
      </c>
      <c r="T768" s="239" t="s">
        <v>272</v>
      </c>
      <c r="U768" s="221">
        <v>4.0199999999999996</v>
      </c>
      <c r="V768" s="221">
        <f>ROUND(E768*U768,2)</f>
        <v>4.0199999999999996</v>
      </c>
      <c r="W768" s="221"/>
      <c r="X768" s="221" t="s">
        <v>273</v>
      </c>
      <c r="Y768" s="221" t="s">
        <v>274</v>
      </c>
      <c r="Z768" s="210"/>
      <c r="AA768" s="210"/>
      <c r="AB768" s="210"/>
      <c r="AC768" s="210"/>
      <c r="AD768" s="210"/>
      <c r="AE768" s="210"/>
      <c r="AF768" s="210"/>
      <c r="AG768" s="210" t="s">
        <v>275</v>
      </c>
      <c r="AH768" s="210"/>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2" x14ac:dyDescent="0.2">
      <c r="A769" s="217"/>
      <c r="B769" s="218"/>
      <c r="C769" s="256" t="s">
        <v>1343</v>
      </c>
      <c r="D769" s="223"/>
      <c r="E769" s="224">
        <v>1</v>
      </c>
      <c r="F769" s="221"/>
      <c r="G769" s="221"/>
      <c r="H769" s="221"/>
      <c r="I769" s="221"/>
      <c r="J769" s="221"/>
      <c r="K769" s="221"/>
      <c r="L769" s="221"/>
      <c r="M769" s="221"/>
      <c r="N769" s="220"/>
      <c r="O769" s="220"/>
      <c r="P769" s="220"/>
      <c r="Q769" s="220"/>
      <c r="R769" s="221"/>
      <c r="S769" s="221"/>
      <c r="T769" s="221"/>
      <c r="U769" s="221"/>
      <c r="V769" s="221"/>
      <c r="W769" s="221"/>
      <c r="X769" s="221"/>
      <c r="Y769" s="221"/>
      <c r="Z769" s="210"/>
      <c r="AA769" s="210"/>
      <c r="AB769" s="210"/>
      <c r="AC769" s="210"/>
      <c r="AD769" s="210"/>
      <c r="AE769" s="210"/>
      <c r="AF769" s="210"/>
      <c r="AG769" s="210" t="s">
        <v>288</v>
      </c>
      <c r="AH769" s="210">
        <v>0</v>
      </c>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ht="22.5" outlineLevel="1" x14ac:dyDescent="0.2">
      <c r="A770" s="241">
        <v>159</v>
      </c>
      <c r="B770" s="242" t="s">
        <v>1344</v>
      </c>
      <c r="C770" s="254" t="s">
        <v>1345</v>
      </c>
      <c r="D770" s="243" t="s">
        <v>378</v>
      </c>
      <c r="E770" s="244">
        <v>1</v>
      </c>
      <c r="F770" s="245"/>
      <c r="G770" s="246">
        <f>ROUND(E770*F770,2)</f>
        <v>0</v>
      </c>
      <c r="H770" s="245"/>
      <c r="I770" s="246">
        <f>ROUND(E770*H770,2)</f>
        <v>0</v>
      </c>
      <c r="J770" s="245"/>
      <c r="K770" s="246">
        <f>ROUND(E770*J770,2)</f>
        <v>0</v>
      </c>
      <c r="L770" s="246">
        <v>21</v>
      </c>
      <c r="M770" s="246">
        <f>G770*(1+L770/100)</f>
        <v>0</v>
      </c>
      <c r="N770" s="244">
        <v>0</v>
      </c>
      <c r="O770" s="244">
        <f>ROUND(E770*N770,2)</f>
        <v>0</v>
      </c>
      <c r="P770" s="244">
        <v>0</v>
      </c>
      <c r="Q770" s="244">
        <f>ROUND(E770*P770,2)</f>
        <v>0</v>
      </c>
      <c r="R770" s="246" t="s">
        <v>1320</v>
      </c>
      <c r="S770" s="246" t="s">
        <v>271</v>
      </c>
      <c r="T770" s="247" t="s">
        <v>272</v>
      </c>
      <c r="U770" s="221">
        <v>2.15</v>
      </c>
      <c r="V770" s="221">
        <f>ROUND(E770*U770,2)</f>
        <v>2.15</v>
      </c>
      <c r="W770" s="221"/>
      <c r="X770" s="221" t="s">
        <v>273</v>
      </c>
      <c r="Y770" s="221" t="s">
        <v>274</v>
      </c>
      <c r="Z770" s="210"/>
      <c r="AA770" s="210"/>
      <c r="AB770" s="210"/>
      <c r="AC770" s="210"/>
      <c r="AD770" s="210"/>
      <c r="AE770" s="210"/>
      <c r="AF770" s="210"/>
      <c r="AG770" s="210" t="s">
        <v>275</v>
      </c>
      <c r="AH770" s="210"/>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1" x14ac:dyDescent="0.2">
      <c r="A771" s="241">
        <v>160</v>
      </c>
      <c r="B771" s="242" t="s">
        <v>1346</v>
      </c>
      <c r="C771" s="254" t="s">
        <v>1347</v>
      </c>
      <c r="D771" s="243" t="s">
        <v>1023</v>
      </c>
      <c r="E771" s="244">
        <v>3</v>
      </c>
      <c r="F771" s="245"/>
      <c r="G771" s="246">
        <f>ROUND(E771*F771,2)</f>
        <v>0</v>
      </c>
      <c r="H771" s="245"/>
      <c r="I771" s="246">
        <f>ROUND(E771*H771,2)</f>
        <v>0</v>
      </c>
      <c r="J771" s="245"/>
      <c r="K771" s="246">
        <f>ROUND(E771*J771,2)</f>
        <v>0</v>
      </c>
      <c r="L771" s="246">
        <v>21</v>
      </c>
      <c r="M771" s="246">
        <f>G771*(1+L771/100)</f>
        <v>0</v>
      </c>
      <c r="N771" s="244">
        <v>0</v>
      </c>
      <c r="O771" s="244">
        <f>ROUND(E771*N771,2)</f>
        <v>0</v>
      </c>
      <c r="P771" s="244">
        <v>0</v>
      </c>
      <c r="Q771" s="244">
        <f>ROUND(E771*P771,2)</f>
        <v>0</v>
      </c>
      <c r="R771" s="246"/>
      <c r="S771" s="246" t="s">
        <v>544</v>
      </c>
      <c r="T771" s="247" t="s">
        <v>545</v>
      </c>
      <c r="U771" s="221">
        <v>0</v>
      </c>
      <c r="V771" s="221">
        <f>ROUND(E771*U771,2)</f>
        <v>0</v>
      </c>
      <c r="W771" s="221"/>
      <c r="X771" s="221" t="s">
        <v>273</v>
      </c>
      <c r="Y771" s="221" t="s">
        <v>274</v>
      </c>
      <c r="Z771" s="210"/>
      <c r="AA771" s="210"/>
      <c r="AB771" s="210"/>
      <c r="AC771" s="210"/>
      <c r="AD771" s="210"/>
      <c r="AE771" s="210"/>
      <c r="AF771" s="210"/>
      <c r="AG771" s="210" t="s">
        <v>275</v>
      </c>
      <c r="AH771" s="210"/>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1" x14ac:dyDescent="0.2">
      <c r="A772" s="241">
        <v>161</v>
      </c>
      <c r="B772" s="242" t="s">
        <v>1348</v>
      </c>
      <c r="C772" s="254" t="s">
        <v>1349</v>
      </c>
      <c r="D772" s="243" t="s">
        <v>1023</v>
      </c>
      <c r="E772" s="244">
        <v>4</v>
      </c>
      <c r="F772" s="245"/>
      <c r="G772" s="246">
        <f>ROUND(E772*F772,2)</f>
        <v>0</v>
      </c>
      <c r="H772" s="245"/>
      <c r="I772" s="246">
        <f>ROUND(E772*H772,2)</f>
        <v>0</v>
      </c>
      <c r="J772" s="245"/>
      <c r="K772" s="246">
        <f>ROUND(E772*J772,2)</f>
        <v>0</v>
      </c>
      <c r="L772" s="246">
        <v>21</v>
      </c>
      <c r="M772" s="246">
        <f>G772*(1+L772/100)</f>
        <v>0</v>
      </c>
      <c r="N772" s="244">
        <v>0</v>
      </c>
      <c r="O772" s="244">
        <f>ROUND(E772*N772,2)</f>
        <v>0</v>
      </c>
      <c r="P772" s="244">
        <v>0</v>
      </c>
      <c r="Q772" s="244">
        <f>ROUND(E772*P772,2)</f>
        <v>0</v>
      </c>
      <c r="R772" s="246"/>
      <c r="S772" s="246" t="s">
        <v>544</v>
      </c>
      <c r="T772" s="247" t="s">
        <v>545</v>
      </c>
      <c r="U772" s="221">
        <v>0</v>
      </c>
      <c r="V772" s="221">
        <f>ROUND(E772*U772,2)</f>
        <v>0</v>
      </c>
      <c r="W772" s="221"/>
      <c r="X772" s="221" t="s">
        <v>273</v>
      </c>
      <c r="Y772" s="221" t="s">
        <v>274</v>
      </c>
      <c r="Z772" s="210"/>
      <c r="AA772" s="210"/>
      <c r="AB772" s="210"/>
      <c r="AC772" s="210"/>
      <c r="AD772" s="210"/>
      <c r="AE772" s="210"/>
      <c r="AF772" s="210"/>
      <c r="AG772" s="210" t="s">
        <v>275</v>
      </c>
      <c r="AH772" s="210"/>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outlineLevel="1" x14ac:dyDescent="0.2">
      <c r="A773" s="241">
        <v>162</v>
      </c>
      <c r="B773" s="242" t="s">
        <v>1350</v>
      </c>
      <c r="C773" s="254" t="s">
        <v>1351</v>
      </c>
      <c r="D773" s="243" t="s">
        <v>1023</v>
      </c>
      <c r="E773" s="244">
        <v>1</v>
      </c>
      <c r="F773" s="245"/>
      <c r="G773" s="246">
        <f>ROUND(E773*F773,2)</f>
        <v>0</v>
      </c>
      <c r="H773" s="245"/>
      <c r="I773" s="246">
        <f>ROUND(E773*H773,2)</f>
        <v>0</v>
      </c>
      <c r="J773" s="245"/>
      <c r="K773" s="246">
        <f>ROUND(E773*J773,2)</f>
        <v>0</v>
      </c>
      <c r="L773" s="246">
        <v>21</v>
      </c>
      <c r="M773" s="246">
        <f>G773*(1+L773/100)</f>
        <v>0</v>
      </c>
      <c r="N773" s="244">
        <v>0</v>
      </c>
      <c r="O773" s="244">
        <f>ROUND(E773*N773,2)</f>
        <v>0</v>
      </c>
      <c r="P773" s="244">
        <v>0</v>
      </c>
      <c r="Q773" s="244">
        <f>ROUND(E773*P773,2)</f>
        <v>0</v>
      </c>
      <c r="R773" s="246"/>
      <c r="S773" s="246" t="s">
        <v>544</v>
      </c>
      <c r="T773" s="247" t="s">
        <v>545</v>
      </c>
      <c r="U773" s="221">
        <v>0</v>
      </c>
      <c r="V773" s="221">
        <f>ROUND(E773*U773,2)</f>
        <v>0</v>
      </c>
      <c r="W773" s="221"/>
      <c r="X773" s="221" t="s">
        <v>273</v>
      </c>
      <c r="Y773" s="221" t="s">
        <v>274</v>
      </c>
      <c r="Z773" s="210"/>
      <c r="AA773" s="210"/>
      <c r="AB773" s="210"/>
      <c r="AC773" s="210"/>
      <c r="AD773" s="210"/>
      <c r="AE773" s="210"/>
      <c r="AF773" s="210"/>
      <c r="AG773" s="210" t="s">
        <v>275</v>
      </c>
      <c r="AH773" s="210"/>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outlineLevel="1" x14ac:dyDescent="0.2">
      <c r="A774" s="241">
        <v>163</v>
      </c>
      <c r="B774" s="242" t="s">
        <v>1352</v>
      </c>
      <c r="C774" s="254" t="s">
        <v>1353</v>
      </c>
      <c r="D774" s="243" t="s">
        <v>1023</v>
      </c>
      <c r="E774" s="244">
        <v>1</v>
      </c>
      <c r="F774" s="245"/>
      <c r="G774" s="246">
        <f>ROUND(E774*F774,2)</f>
        <v>0</v>
      </c>
      <c r="H774" s="245"/>
      <c r="I774" s="246">
        <f>ROUND(E774*H774,2)</f>
        <v>0</v>
      </c>
      <c r="J774" s="245"/>
      <c r="K774" s="246">
        <f>ROUND(E774*J774,2)</f>
        <v>0</v>
      </c>
      <c r="L774" s="246">
        <v>21</v>
      </c>
      <c r="M774" s="246">
        <f>G774*(1+L774/100)</f>
        <v>0</v>
      </c>
      <c r="N774" s="244">
        <v>0</v>
      </c>
      <c r="O774" s="244">
        <f>ROUND(E774*N774,2)</f>
        <v>0</v>
      </c>
      <c r="P774" s="244">
        <v>0</v>
      </c>
      <c r="Q774" s="244">
        <f>ROUND(E774*P774,2)</f>
        <v>0</v>
      </c>
      <c r="R774" s="246"/>
      <c r="S774" s="246" t="s">
        <v>544</v>
      </c>
      <c r="T774" s="247" t="s">
        <v>545</v>
      </c>
      <c r="U774" s="221">
        <v>0</v>
      </c>
      <c r="V774" s="221">
        <f>ROUND(E774*U774,2)</f>
        <v>0</v>
      </c>
      <c r="W774" s="221"/>
      <c r="X774" s="221" t="s">
        <v>273</v>
      </c>
      <c r="Y774" s="221" t="s">
        <v>274</v>
      </c>
      <c r="Z774" s="210"/>
      <c r="AA774" s="210"/>
      <c r="AB774" s="210"/>
      <c r="AC774" s="210"/>
      <c r="AD774" s="210"/>
      <c r="AE774" s="210"/>
      <c r="AF774" s="210"/>
      <c r="AG774" s="210" t="s">
        <v>275</v>
      </c>
      <c r="AH774" s="210"/>
      <c r="AI774" s="210"/>
      <c r="AJ774" s="210"/>
      <c r="AK774" s="210"/>
      <c r="AL774" s="210"/>
      <c r="AM774" s="210"/>
      <c r="AN774" s="210"/>
      <c r="AO774" s="210"/>
      <c r="AP774" s="210"/>
      <c r="AQ774" s="210"/>
      <c r="AR774" s="210"/>
      <c r="AS774" s="210"/>
      <c r="AT774" s="210"/>
      <c r="AU774" s="210"/>
      <c r="AV774" s="210"/>
      <c r="AW774" s="210"/>
      <c r="AX774" s="210"/>
      <c r="AY774" s="210"/>
      <c r="AZ774" s="210"/>
      <c r="BA774" s="210"/>
      <c r="BB774" s="210"/>
      <c r="BC774" s="210"/>
      <c r="BD774" s="210"/>
      <c r="BE774" s="210"/>
      <c r="BF774" s="210"/>
      <c r="BG774" s="210"/>
      <c r="BH774" s="210"/>
    </row>
    <row r="775" spans="1:60" outlineLevel="1" x14ac:dyDescent="0.2">
      <c r="A775" s="241">
        <v>164</v>
      </c>
      <c r="B775" s="242" t="s">
        <v>1354</v>
      </c>
      <c r="C775" s="254" t="s">
        <v>1355</v>
      </c>
      <c r="D775" s="243" t="s">
        <v>1023</v>
      </c>
      <c r="E775" s="244">
        <v>2</v>
      </c>
      <c r="F775" s="245"/>
      <c r="G775" s="246">
        <f>ROUND(E775*F775,2)</f>
        <v>0</v>
      </c>
      <c r="H775" s="245"/>
      <c r="I775" s="246">
        <f>ROUND(E775*H775,2)</f>
        <v>0</v>
      </c>
      <c r="J775" s="245"/>
      <c r="K775" s="246">
        <f>ROUND(E775*J775,2)</f>
        <v>0</v>
      </c>
      <c r="L775" s="246">
        <v>21</v>
      </c>
      <c r="M775" s="246">
        <f>G775*(1+L775/100)</f>
        <v>0</v>
      </c>
      <c r="N775" s="244">
        <v>0</v>
      </c>
      <c r="O775" s="244">
        <f>ROUND(E775*N775,2)</f>
        <v>0</v>
      </c>
      <c r="P775" s="244">
        <v>0</v>
      </c>
      <c r="Q775" s="244">
        <f>ROUND(E775*P775,2)</f>
        <v>0</v>
      </c>
      <c r="R775" s="246"/>
      <c r="S775" s="246" t="s">
        <v>544</v>
      </c>
      <c r="T775" s="247" t="s">
        <v>545</v>
      </c>
      <c r="U775" s="221">
        <v>0</v>
      </c>
      <c r="V775" s="221">
        <f>ROUND(E775*U775,2)</f>
        <v>0</v>
      </c>
      <c r="W775" s="221"/>
      <c r="X775" s="221" t="s">
        <v>273</v>
      </c>
      <c r="Y775" s="221" t="s">
        <v>274</v>
      </c>
      <c r="Z775" s="210"/>
      <c r="AA775" s="210"/>
      <c r="AB775" s="210"/>
      <c r="AC775" s="210"/>
      <c r="AD775" s="210"/>
      <c r="AE775" s="210"/>
      <c r="AF775" s="210"/>
      <c r="AG775" s="210" t="s">
        <v>275</v>
      </c>
      <c r="AH775" s="210"/>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1" x14ac:dyDescent="0.2">
      <c r="A776" s="241">
        <v>165</v>
      </c>
      <c r="B776" s="242" t="s">
        <v>1356</v>
      </c>
      <c r="C776" s="254" t="s">
        <v>1357</v>
      </c>
      <c r="D776" s="243" t="s">
        <v>1023</v>
      </c>
      <c r="E776" s="244">
        <v>1</v>
      </c>
      <c r="F776" s="245"/>
      <c r="G776" s="246">
        <f>ROUND(E776*F776,2)</f>
        <v>0</v>
      </c>
      <c r="H776" s="245"/>
      <c r="I776" s="246">
        <f>ROUND(E776*H776,2)</f>
        <v>0</v>
      </c>
      <c r="J776" s="245"/>
      <c r="K776" s="246">
        <f>ROUND(E776*J776,2)</f>
        <v>0</v>
      </c>
      <c r="L776" s="246">
        <v>21</v>
      </c>
      <c r="M776" s="246">
        <f>G776*(1+L776/100)</f>
        <v>0</v>
      </c>
      <c r="N776" s="244">
        <v>0</v>
      </c>
      <c r="O776" s="244">
        <f>ROUND(E776*N776,2)</f>
        <v>0</v>
      </c>
      <c r="P776" s="244">
        <v>0</v>
      </c>
      <c r="Q776" s="244">
        <f>ROUND(E776*P776,2)</f>
        <v>0</v>
      </c>
      <c r="R776" s="246"/>
      <c r="S776" s="246" t="s">
        <v>544</v>
      </c>
      <c r="T776" s="247" t="s">
        <v>545</v>
      </c>
      <c r="U776" s="221">
        <v>0</v>
      </c>
      <c r="V776" s="221">
        <f>ROUND(E776*U776,2)</f>
        <v>0</v>
      </c>
      <c r="W776" s="221"/>
      <c r="X776" s="221" t="s">
        <v>273</v>
      </c>
      <c r="Y776" s="221" t="s">
        <v>274</v>
      </c>
      <c r="Z776" s="210"/>
      <c r="AA776" s="210"/>
      <c r="AB776" s="210"/>
      <c r="AC776" s="210"/>
      <c r="AD776" s="210"/>
      <c r="AE776" s="210"/>
      <c r="AF776" s="210"/>
      <c r="AG776" s="210" t="s">
        <v>275</v>
      </c>
      <c r="AH776" s="210"/>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ht="22.5" outlineLevel="1" x14ac:dyDescent="0.2">
      <c r="A777" s="241">
        <v>166</v>
      </c>
      <c r="B777" s="242" t="s">
        <v>1358</v>
      </c>
      <c r="C777" s="254" t="s">
        <v>1359</v>
      </c>
      <c r="D777" s="243" t="s">
        <v>378</v>
      </c>
      <c r="E777" s="244">
        <v>1</v>
      </c>
      <c r="F777" s="245"/>
      <c r="G777" s="246">
        <f>ROUND(E777*F777,2)</f>
        <v>0</v>
      </c>
      <c r="H777" s="245"/>
      <c r="I777" s="246">
        <f>ROUND(E777*H777,2)</f>
        <v>0</v>
      </c>
      <c r="J777" s="245"/>
      <c r="K777" s="246">
        <f>ROUND(E777*J777,2)</f>
        <v>0</v>
      </c>
      <c r="L777" s="246">
        <v>21</v>
      </c>
      <c r="M777" s="246">
        <f>G777*(1+L777/100)</f>
        <v>0</v>
      </c>
      <c r="N777" s="244">
        <v>9.0800000000000006E-2</v>
      </c>
      <c r="O777" s="244">
        <f>ROUND(E777*N777,2)</f>
        <v>0.09</v>
      </c>
      <c r="P777" s="244">
        <v>0</v>
      </c>
      <c r="Q777" s="244">
        <f>ROUND(E777*P777,2)</f>
        <v>0</v>
      </c>
      <c r="R777" s="246" t="s">
        <v>875</v>
      </c>
      <c r="S777" s="246" t="s">
        <v>271</v>
      </c>
      <c r="T777" s="247" t="s">
        <v>272</v>
      </c>
      <c r="U777" s="221">
        <v>0</v>
      </c>
      <c r="V777" s="221">
        <f>ROUND(E777*U777,2)</f>
        <v>0</v>
      </c>
      <c r="W777" s="221"/>
      <c r="X777" s="221" t="s">
        <v>876</v>
      </c>
      <c r="Y777" s="221" t="s">
        <v>274</v>
      </c>
      <c r="Z777" s="210"/>
      <c r="AA777" s="210"/>
      <c r="AB777" s="210"/>
      <c r="AC777" s="210"/>
      <c r="AD777" s="210"/>
      <c r="AE777" s="210"/>
      <c r="AF777" s="210"/>
      <c r="AG777" s="210" t="s">
        <v>877</v>
      </c>
      <c r="AH777" s="210"/>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ht="22.5" outlineLevel="1" x14ac:dyDescent="0.2">
      <c r="A778" s="233">
        <v>167</v>
      </c>
      <c r="B778" s="234" t="s">
        <v>1360</v>
      </c>
      <c r="C778" s="252" t="s">
        <v>1361</v>
      </c>
      <c r="D778" s="235" t="s">
        <v>269</v>
      </c>
      <c r="E778" s="236">
        <v>55.88</v>
      </c>
      <c r="F778" s="237"/>
      <c r="G778" s="238">
        <f>ROUND(E778*F778,2)</f>
        <v>0</v>
      </c>
      <c r="H778" s="237"/>
      <c r="I778" s="238">
        <f>ROUND(E778*H778,2)</f>
        <v>0</v>
      </c>
      <c r="J778" s="237"/>
      <c r="K778" s="238">
        <f>ROUND(E778*J778,2)</f>
        <v>0</v>
      </c>
      <c r="L778" s="238">
        <v>21</v>
      </c>
      <c r="M778" s="238">
        <f>G778*(1+L778/100)</f>
        <v>0</v>
      </c>
      <c r="N778" s="236">
        <v>0.01</v>
      </c>
      <c r="O778" s="236">
        <f>ROUND(E778*N778,2)</f>
        <v>0.56000000000000005</v>
      </c>
      <c r="P778" s="236">
        <v>0</v>
      </c>
      <c r="Q778" s="236">
        <f>ROUND(E778*P778,2)</f>
        <v>0</v>
      </c>
      <c r="R778" s="238" t="s">
        <v>875</v>
      </c>
      <c r="S778" s="238" t="s">
        <v>271</v>
      </c>
      <c r="T778" s="239" t="s">
        <v>272</v>
      </c>
      <c r="U778" s="221">
        <v>0</v>
      </c>
      <c r="V778" s="221">
        <f>ROUND(E778*U778,2)</f>
        <v>0</v>
      </c>
      <c r="W778" s="221"/>
      <c r="X778" s="221" t="s">
        <v>876</v>
      </c>
      <c r="Y778" s="221" t="s">
        <v>274</v>
      </c>
      <c r="Z778" s="210"/>
      <c r="AA778" s="210"/>
      <c r="AB778" s="210"/>
      <c r="AC778" s="210"/>
      <c r="AD778" s="210"/>
      <c r="AE778" s="210"/>
      <c r="AF778" s="210"/>
      <c r="AG778" s="210" t="s">
        <v>877</v>
      </c>
      <c r="AH778" s="210"/>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outlineLevel="2" x14ac:dyDescent="0.2">
      <c r="A779" s="217"/>
      <c r="B779" s="218"/>
      <c r="C779" s="256" t="s">
        <v>1322</v>
      </c>
      <c r="D779" s="223"/>
      <c r="E779" s="224">
        <v>29.2</v>
      </c>
      <c r="F779" s="221"/>
      <c r="G779" s="221"/>
      <c r="H779" s="221"/>
      <c r="I779" s="221"/>
      <c r="J779" s="221"/>
      <c r="K779" s="221"/>
      <c r="L779" s="221"/>
      <c r="M779" s="221"/>
      <c r="N779" s="220"/>
      <c r="O779" s="220"/>
      <c r="P779" s="220"/>
      <c r="Q779" s="220"/>
      <c r="R779" s="221"/>
      <c r="S779" s="221"/>
      <c r="T779" s="221"/>
      <c r="U779" s="221"/>
      <c r="V779" s="221"/>
      <c r="W779" s="221"/>
      <c r="X779" s="221"/>
      <c r="Y779" s="221"/>
      <c r="Z779" s="210"/>
      <c r="AA779" s="210"/>
      <c r="AB779" s="210"/>
      <c r="AC779" s="210"/>
      <c r="AD779" s="210"/>
      <c r="AE779" s="210"/>
      <c r="AF779" s="210"/>
      <c r="AG779" s="210" t="s">
        <v>288</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3" x14ac:dyDescent="0.2">
      <c r="A780" s="217"/>
      <c r="B780" s="218"/>
      <c r="C780" s="256" t="s">
        <v>1323</v>
      </c>
      <c r="D780" s="223"/>
      <c r="E780" s="224">
        <v>8.16</v>
      </c>
      <c r="F780" s="221"/>
      <c r="G780" s="221"/>
      <c r="H780" s="221"/>
      <c r="I780" s="221"/>
      <c r="J780" s="221"/>
      <c r="K780" s="221"/>
      <c r="L780" s="221"/>
      <c r="M780" s="221"/>
      <c r="N780" s="220"/>
      <c r="O780" s="220"/>
      <c r="P780" s="220"/>
      <c r="Q780" s="220"/>
      <c r="R780" s="221"/>
      <c r="S780" s="221"/>
      <c r="T780" s="221"/>
      <c r="U780" s="221"/>
      <c r="V780" s="221"/>
      <c r="W780" s="221"/>
      <c r="X780" s="221"/>
      <c r="Y780" s="221"/>
      <c r="Z780" s="210"/>
      <c r="AA780" s="210"/>
      <c r="AB780" s="210"/>
      <c r="AC780" s="210"/>
      <c r="AD780" s="210"/>
      <c r="AE780" s="210"/>
      <c r="AF780" s="210"/>
      <c r="AG780" s="210" t="s">
        <v>288</v>
      </c>
      <c r="AH780" s="210">
        <v>0</v>
      </c>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outlineLevel="3" x14ac:dyDescent="0.2">
      <c r="A781" s="217"/>
      <c r="B781" s="218"/>
      <c r="C781" s="256" t="s">
        <v>1324</v>
      </c>
      <c r="D781" s="223"/>
      <c r="E781" s="224">
        <v>4.16</v>
      </c>
      <c r="F781" s="221"/>
      <c r="G781" s="221"/>
      <c r="H781" s="221"/>
      <c r="I781" s="221"/>
      <c r="J781" s="221"/>
      <c r="K781" s="221"/>
      <c r="L781" s="221"/>
      <c r="M781" s="221"/>
      <c r="N781" s="220"/>
      <c r="O781" s="220"/>
      <c r="P781" s="220"/>
      <c r="Q781" s="220"/>
      <c r="R781" s="221"/>
      <c r="S781" s="221"/>
      <c r="T781" s="221"/>
      <c r="U781" s="221"/>
      <c r="V781" s="221"/>
      <c r="W781" s="221"/>
      <c r="X781" s="221"/>
      <c r="Y781" s="221"/>
      <c r="Z781" s="210"/>
      <c r="AA781" s="210"/>
      <c r="AB781" s="210"/>
      <c r="AC781" s="210"/>
      <c r="AD781" s="210"/>
      <c r="AE781" s="210"/>
      <c r="AF781" s="210"/>
      <c r="AG781" s="210" t="s">
        <v>288</v>
      </c>
      <c r="AH781" s="210">
        <v>0</v>
      </c>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3" x14ac:dyDescent="0.2">
      <c r="A782" s="217"/>
      <c r="B782" s="218"/>
      <c r="C782" s="256" t="s">
        <v>1325</v>
      </c>
      <c r="D782" s="223"/>
      <c r="E782" s="224">
        <v>6.2</v>
      </c>
      <c r="F782" s="221"/>
      <c r="G782" s="221"/>
      <c r="H782" s="221"/>
      <c r="I782" s="221"/>
      <c r="J782" s="221"/>
      <c r="K782" s="221"/>
      <c r="L782" s="221"/>
      <c r="M782" s="221"/>
      <c r="N782" s="220"/>
      <c r="O782" s="220"/>
      <c r="P782" s="220"/>
      <c r="Q782" s="220"/>
      <c r="R782" s="221"/>
      <c r="S782" s="221"/>
      <c r="T782" s="221"/>
      <c r="U782" s="221"/>
      <c r="V782" s="221"/>
      <c r="W782" s="221"/>
      <c r="X782" s="221"/>
      <c r="Y782" s="221"/>
      <c r="Z782" s="210"/>
      <c r="AA782" s="210"/>
      <c r="AB782" s="210"/>
      <c r="AC782" s="210"/>
      <c r="AD782" s="210"/>
      <c r="AE782" s="210"/>
      <c r="AF782" s="210"/>
      <c r="AG782" s="210" t="s">
        <v>288</v>
      </c>
      <c r="AH782" s="210">
        <v>0</v>
      </c>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3" x14ac:dyDescent="0.2">
      <c r="A783" s="217"/>
      <c r="B783" s="218"/>
      <c r="C783" s="256" t="s">
        <v>1326</v>
      </c>
      <c r="D783" s="223"/>
      <c r="E783" s="224">
        <v>8.16</v>
      </c>
      <c r="F783" s="221"/>
      <c r="G783" s="221"/>
      <c r="H783" s="221"/>
      <c r="I783" s="221"/>
      <c r="J783" s="221"/>
      <c r="K783" s="221"/>
      <c r="L783" s="221"/>
      <c r="M783" s="221"/>
      <c r="N783" s="220"/>
      <c r="O783" s="220"/>
      <c r="P783" s="220"/>
      <c r="Q783" s="220"/>
      <c r="R783" s="221"/>
      <c r="S783" s="221"/>
      <c r="T783" s="221"/>
      <c r="U783" s="221"/>
      <c r="V783" s="221"/>
      <c r="W783" s="221"/>
      <c r="X783" s="221"/>
      <c r="Y783" s="221"/>
      <c r="Z783" s="210"/>
      <c r="AA783" s="210"/>
      <c r="AB783" s="210"/>
      <c r="AC783" s="210"/>
      <c r="AD783" s="210"/>
      <c r="AE783" s="210"/>
      <c r="AF783" s="210"/>
      <c r="AG783" s="210" t="s">
        <v>288</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ht="22.5" outlineLevel="1" x14ac:dyDescent="0.2">
      <c r="A784" s="241">
        <v>168</v>
      </c>
      <c r="B784" s="242" t="s">
        <v>1362</v>
      </c>
      <c r="C784" s="254" t="s">
        <v>1363</v>
      </c>
      <c r="D784" s="243" t="s">
        <v>378</v>
      </c>
      <c r="E784" s="244">
        <v>1</v>
      </c>
      <c r="F784" s="245"/>
      <c r="G784" s="246">
        <f>ROUND(E784*F784,2)</f>
        <v>0</v>
      </c>
      <c r="H784" s="245"/>
      <c r="I784" s="246">
        <f>ROUND(E784*H784,2)</f>
        <v>0</v>
      </c>
      <c r="J784" s="245"/>
      <c r="K784" s="246">
        <f>ROUND(E784*J784,2)</f>
        <v>0</v>
      </c>
      <c r="L784" s="246">
        <v>21</v>
      </c>
      <c r="M784" s="246">
        <f>G784*(1+L784/100)</f>
        <v>0</v>
      </c>
      <c r="N784" s="244">
        <v>6.6600000000000006E-2</v>
      </c>
      <c r="O784" s="244">
        <f>ROUND(E784*N784,2)</f>
        <v>7.0000000000000007E-2</v>
      </c>
      <c r="P784" s="244">
        <v>0</v>
      </c>
      <c r="Q784" s="244">
        <f>ROUND(E784*P784,2)</f>
        <v>0</v>
      </c>
      <c r="R784" s="246"/>
      <c r="S784" s="246" t="s">
        <v>544</v>
      </c>
      <c r="T784" s="247" t="s">
        <v>545</v>
      </c>
      <c r="U784" s="221">
        <v>0</v>
      </c>
      <c r="V784" s="221">
        <f>ROUND(E784*U784,2)</f>
        <v>0</v>
      </c>
      <c r="W784" s="221"/>
      <c r="X784" s="221" t="s">
        <v>876</v>
      </c>
      <c r="Y784" s="221" t="s">
        <v>274</v>
      </c>
      <c r="Z784" s="210"/>
      <c r="AA784" s="210"/>
      <c r="AB784" s="210"/>
      <c r="AC784" s="210"/>
      <c r="AD784" s="210"/>
      <c r="AE784" s="210"/>
      <c r="AF784" s="210"/>
      <c r="AG784" s="210" t="s">
        <v>877</v>
      </c>
      <c r="AH784" s="210"/>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ht="22.5" outlineLevel="1" x14ac:dyDescent="0.2">
      <c r="A785" s="241">
        <v>169</v>
      </c>
      <c r="B785" s="242" t="s">
        <v>1364</v>
      </c>
      <c r="C785" s="254" t="s">
        <v>1365</v>
      </c>
      <c r="D785" s="243" t="s">
        <v>378</v>
      </c>
      <c r="E785" s="244">
        <v>1</v>
      </c>
      <c r="F785" s="245"/>
      <c r="G785" s="246">
        <f>ROUND(E785*F785,2)</f>
        <v>0</v>
      </c>
      <c r="H785" s="245"/>
      <c r="I785" s="246">
        <f>ROUND(E785*H785,2)</f>
        <v>0</v>
      </c>
      <c r="J785" s="245"/>
      <c r="K785" s="246">
        <f>ROUND(E785*J785,2)</f>
        <v>0</v>
      </c>
      <c r="L785" s="246">
        <v>21</v>
      </c>
      <c r="M785" s="246">
        <f>G785*(1+L785/100)</f>
        <v>0</v>
      </c>
      <c r="N785" s="244">
        <v>6.6600000000000006E-2</v>
      </c>
      <c r="O785" s="244">
        <f>ROUND(E785*N785,2)</f>
        <v>7.0000000000000007E-2</v>
      </c>
      <c r="P785" s="244">
        <v>0</v>
      </c>
      <c r="Q785" s="244">
        <f>ROUND(E785*P785,2)</f>
        <v>0</v>
      </c>
      <c r="R785" s="246"/>
      <c r="S785" s="246" t="s">
        <v>544</v>
      </c>
      <c r="T785" s="247" t="s">
        <v>545</v>
      </c>
      <c r="U785" s="221">
        <v>0</v>
      </c>
      <c r="V785" s="221">
        <f>ROUND(E785*U785,2)</f>
        <v>0</v>
      </c>
      <c r="W785" s="221"/>
      <c r="X785" s="221" t="s">
        <v>876</v>
      </c>
      <c r="Y785" s="221" t="s">
        <v>274</v>
      </c>
      <c r="Z785" s="210"/>
      <c r="AA785" s="210"/>
      <c r="AB785" s="210"/>
      <c r="AC785" s="210"/>
      <c r="AD785" s="210"/>
      <c r="AE785" s="210"/>
      <c r="AF785" s="210"/>
      <c r="AG785" s="210" t="s">
        <v>877</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ht="22.5" outlineLevel="1" x14ac:dyDescent="0.2">
      <c r="A786" s="241">
        <v>170</v>
      </c>
      <c r="B786" s="242" t="s">
        <v>1366</v>
      </c>
      <c r="C786" s="254" t="s">
        <v>1367</v>
      </c>
      <c r="D786" s="243" t="s">
        <v>378</v>
      </c>
      <c r="E786" s="244">
        <v>1</v>
      </c>
      <c r="F786" s="245"/>
      <c r="G786" s="246">
        <f>ROUND(E786*F786,2)</f>
        <v>0</v>
      </c>
      <c r="H786" s="245"/>
      <c r="I786" s="246">
        <f>ROUND(E786*H786,2)</f>
        <v>0</v>
      </c>
      <c r="J786" s="245"/>
      <c r="K786" s="246">
        <f>ROUND(E786*J786,2)</f>
        <v>0</v>
      </c>
      <c r="L786" s="246">
        <v>21</v>
      </c>
      <c r="M786" s="246">
        <f>G786*(1+L786/100)</f>
        <v>0</v>
      </c>
      <c r="N786" s="244">
        <v>6.6600000000000006E-2</v>
      </c>
      <c r="O786" s="244">
        <f>ROUND(E786*N786,2)</f>
        <v>7.0000000000000007E-2</v>
      </c>
      <c r="P786" s="244">
        <v>0</v>
      </c>
      <c r="Q786" s="244">
        <f>ROUND(E786*P786,2)</f>
        <v>0</v>
      </c>
      <c r="R786" s="246"/>
      <c r="S786" s="246" t="s">
        <v>544</v>
      </c>
      <c r="T786" s="247" t="s">
        <v>545</v>
      </c>
      <c r="U786" s="221">
        <v>0</v>
      </c>
      <c r="V786" s="221">
        <f>ROUND(E786*U786,2)</f>
        <v>0</v>
      </c>
      <c r="W786" s="221"/>
      <c r="X786" s="221" t="s">
        <v>876</v>
      </c>
      <c r="Y786" s="221" t="s">
        <v>274</v>
      </c>
      <c r="Z786" s="210"/>
      <c r="AA786" s="210"/>
      <c r="AB786" s="210"/>
      <c r="AC786" s="210"/>
      <c r="AD786" s="210"/>
      <c r="AE786" s="210"/>
      <c r="AF786" s="210"/>
      <c r="AG786" s="210" t="s">
        <v>877</v>
      </c>
      <c r="AH786" s="210"/>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ht="22.5" outlineLevel="1" x14ac:dyDescent="0.2">
      <c r="A787" s="233">
        <v>171</v>
      </c>
      <c r="B787" s="234" t="s">
        <v>1368</v>
      </c>
      <c r="C787" s="252" t="s">
        <v>1369</v>
      </c>
      <c r="D787" s="235" t="s">
        <v>378</v>
      </c>
      <c r="E787" s="236">
        <v>1</v>
      </c>
      <c r="F787" s="237"/>
      <c r="G787" s="238">
        <f>ROUND(E787*F787,2)</f>
        <v>0</v>
      </c>
      <c r="H787" s="237"/>
      <c r="I787" s="238">
        <f>ROUND(E787*H787,2)</f>
        <v>0</v>
      </c>
      <c r="J787" s="237"/>
      <c r="K787" s="238">
        <f>ROUND(E787*J787,2)</f>
        <v>0</v>
      </c>
      <c r="L787" s="238">
        <v>21</v>
      </c>
      <c r="M787" s="238">
        <f>G787*(1+L787/100)</f>
        <v>0</v>
      </c>
      <c r="N787" s="236">
        <v>0.03</v>
      </c>
      <c r="O787" s="236">
        <f>ROUND(E787*N787,2)</f>
        <v>0.03</v>
      </c>
      <c r="P787" s="236">
        <v>0</v>
      </c>
      <c r="Q787" s="236">
        <f>ROUND(E787*P787,2)</f>
        <v>0</v>
      </c>
      <c r="R787" s="238"/>
      <c r="S787" s="238" t="s">
        <v>544</v>
      </c>
      <c r="T787" s="239" t="s">
        <v>545</v>
      </c>
      <c r="U787" s="221">
        <v>0</v>
      </c>
      <c r="V787" s="221">
        <f>ROUND(E787*U787,2)</f>
        <v>0</v>
      </c>
      <c r="W787" s="221"/>
      <c r="X787" s="221" t="s">
        <v>876</v>
      </c>
      <c r="Y787" s="221" t="s">
        <v>274</v>
      </c>
      <c r="Z787" s="210"/>
      <c r="AA787" s="210"/>
      <c r="AB787" s="210"/>
      <c r="AC787" s="210"/>
      <c r="AD787" s="210"/>
      <c r="AE787" s="210"/>
      <c r="AF787" s="210"/>
      <c r="AG787" s="210" t="s">
        <v>877</v>
      </c>
      <c r="AH787" s="210"/>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2" x14ac:dyDescent="0.2">
      <c r="A788" s="217"/>
      <c r="B788" s="218"/>
      <c r="C788" s="256" t="s">
        <v>1343</v>
      </c>
      <c r="D788" s="223"/>
      <c r="E788" s="224">
        <v>1</v>
      </c>
      <c r="F788" s="221"/>
      <c r="G788" s="221"/>
      <c r="H788" s="221"/>
      <c r="I788" s="221"/>
      <c r="J788" s="221"/>
      <c r="K788" s="221"/>
      <c r="L788" s="221"/>
      <c r="M788" s="221"/>
      <c r="N788" s="220"/>
      <c r="O788" s="220"/>
      <c r="P788" s="220"/>
      <c r="Q788" s="220"/>
      <c r="R788" s="221"/>
      <c r="S788" s="221"/>
      <c r="T788" s="221"/>
      <c r="U788" s="221"/>
      <c r="V788" s="221"/>
      <c r="W788" s="221"/>
      <c r="X788" s="221"/>
      <c r="Y788" s="221"/>
      <c r="Z788" s="210"/>
      <c r="AA788" s="210"/>
      <c r="AB788" s="210"/>
      <c r="AC788" s="210"/>
      <c r="AD788" s="210"/>
      <c r="AE788" s="210"/>
      <c r="AF788" s="210"/>
      <c r="AG788" s="210" t="s">
        <v>288</v>
      </c>
      <c r="AH788" s="210">
        <v>0</v>
      </c>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1" x14ac:dyDescent="0.2">
      <c r="A789" s="233">
        <v>172</v>
      </c>
      <c r="B789" s="234" t="s">
        <v>1370</v>
      </c>
      <c r="C789" s="252" t="s">
        <v>1371</v>
      </c>
      <c r="D789" s="235" t="s">
        <v>378</v>
      </c>
      <c r="E789" s="236">
        <v>1</v>
      </c>
      <c r="F789" s="237"/>
      <c r="G789" s="238">
        <f>ROUND(E789*F789,2)</f>
        <v>0</v>
      </c>
      <c r="H789" s="237"/>
      <c r="I789" s="238">
        <f>ROUND(E789*H789,2)</f>
        <v>0</v>
      </c>
      <c r="J789" s="237"/>
      <c r="K789" s="238">
        <f>ROUND(E789*J789,2)</f>
        <v>0</v>
      </c>
      <c r="L789" s="238">
        <v>21</v>
      </c>
      <c r="M789" s="238">
        <f>G789*(1+L789/100)</f>
        <v>0</v>
      </c>
      <c r="N789" s="236">
        <v>2.1999999999999999E-2</v>
      </c>
      <c r="O789" s="236">
        <f>ROUND(E789*N789,2)</f>
        <v>0.02</v>
      </c>
      <c r="P789" s="236">
        <v>0</v>
      </c>
      <c r="Q789" s="236">
        <f>ROUND(E789*P789,2)</f>
        <v>0</v>
      </c>
      <c r="R789" s="238"/>
      <c r="S789" s="238" t="s">
        <v>544</v>
      </c>
      <c r="T789" s="239" t="s">
        <v>272</v>
      </c>
      <c r="U789" s="221">
        <v>0</v>
      </c>
      <c r="V789" s="221">
        <f>ROUND(E789*U789,2)</f>
        <v>0</v>
      </c>
      <c r="W789" s="221"/>
      <c r="X789" s="221" t="s">
        <v>876</v>
      </c>
      <c r="Y789" s="221" t="s">
        <v>274</v>
      </c>
      <c r="Z789" s="210"/>
      <c r="AA789" s="210"/>
      <c r="AB789" s="210"/>
      <c r="AC789" s="210"/>
      <c r="AD789" s="210"/>
      <c r="AE789" s="210"/>
      <c r="AF789" s="210"/>
      <c r="AG789" s="210" t="s">
        <v>877</v>
      </c>
      <c r="AH789" s="210"/>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outlineLevel="2" x14ac:dyDescent="0.2">
      <c r="A790" s="217"/>
      <c r="B790" s="218"/>
      <c r="C790" s="257" t="s">
        <v>1372</v>
      </c>
      <c r="D790" s="250"/>
      <c r="E790" s="250"/>
      <c r="F790" s="250"/>
      <c r="G790" s="250"/>
      <c r="H790" s="221"/>
      <c r="I790" s="221"/>
      <c r="J790" s="221"/>
      <c r="K790" s="221"/>
      <c r="L790" s="221"/>
      <c r="M790" s="221"/>
      <c r="N790" s="220"/>
      <c r="O790" s="220"/>
      <c r="P790" s="220"/>
      <c r="Q790" s="220"/>
      <c r="R790" s="221"/>
      <c r="S790" s="221"/>
      <c r="T790" s="221"/>
      <c r="U790" s="221"/>
      <c r="V790" s="221"/>
      <c r="W790" s="221"/>
      <c r="X790" s="221"/>
      <c r="Y790" s="221"/>
      <c r="Z790" s="210"/>
      <c r="AA790" s="210"/>
      <c r="AB790" s="210"/>
      <c r="AC790" s="210"/>
      <c r="AD790" s="210"/>
      <c r="AE790" s="210"/>
      <c r="AF790" s="210"/>
      <c r="AG790" s="210" t="s">
        <v>286</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1" x14ac:dyDescent="0.2">
      <c r="A791" s="217">
        <v>173</v>
      </c>
      <c r="B791" s="218" t="s">
        <v>1373</v>
      </c>
      <c r="C791" s="263" t="s">
        <v>1374</v>
      </c>
      <c r="D791" s="219" t="s">
        <v>0</v>
      </c>
      <c r="E791" s="261"/>
      <c r="F791" s="222"/>
      <c r="G791" s="221">
        <f>ROUND(E791*F791,2)</f>
        <v>0</v>
      </c>
      <c r="H791" s="222"/>
      <c r="I791" s="221">
        <f>ROUND(E791*H791,2)</f>
        <v>0</v>
      </c>
      <c r="J791" s="222"/>
      <c r="K791" s="221">
        <f>ROUND(E791*J791,2)</f>
        <v>0</v>
      </c>
      <c r="L791" s="221">
        <v>21</v>
      </c>
      <c r="M791" s="221">
        <f>G791*(1+L791/100)</f>
        <v>0</v>
      </c>
      <c r="N791" s="220">
        <v>0</v>
      </c>
      <c r="O791" s="220">
        <f>ROUND(E791*N791,2)</f>
        <v>0</v>
      </c>
      <c r="P791" s="220">
        <v>0</v>
      </c>
      <c r="Q791" s="220">
        <f>ROUND(E791*P791,2)</f>
        <v>0</v>
      </c>
      <c r="R791" s="221" t="s">
        <v>1320</v>
      </c>
      <c r="S791" s="221" t="s">
        <v>271</v>
      </c>
      <c r="T791" s="221" t="s">
        <v>272</v>
      </c>
      <c r="U791" s="221">
        <v>0</v>
      </c>
      <c r="V791" s="221">
        <f>ROUND(E791*U791,2)</f>
        <v>0</v>
      </c>
      <c r="W791" s="221"/>
      <c r="X791" s="221" t="s">
        <v>1138</v>
      </c>
      <c r="Y791" s="221" t="s">
        <v>274</v>
      </c>
      <c r="Z791" s="210"/>
      <c r="AA791" s="210"/>
      <c r="AB791" s="210"/>
      <c r="AC791" s="210"/>
      <c r="AD791" s="210"/>
      <c r="AE791" s="210"/>
      <c r="AF791" s="210"/>
      <c r="AG791" s="210" t="s">
        <v>1139</v>
      </c>
      <c r="AH791" s="210"/>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2" x14ac:dyDescent="0.2">
      <c r="A792" s="217"/>
      <c r="B792" s="218"/>
      <c r="C792" s="264" t="s">
        <v>1203</v>
      </c>
      <c r="D792" s="262"/>
      <c r="E792" s="262"/>
      <c r="F792" s="262"/>
      <c r="G792" s="262"/>
      <c r="H792" s="221"/>
      <c r="I792" s="221"/>
      <c r="J792" s="221"/>
      <c r="K792" s="221"/>
      <c r="L792" s="221"/>
      <c r="M792" s="221"/>
      <c r="N792" s="220"/>
      <c r="O792" s="220"/>
      <c r="P792" s="220"/>
      <c r="Q792" s="220"/>
      <c r="R792" s="221"/>
      <c r="S792" s="221"/>
      <c r="T792" s="221"/>
      <c r="U792" s="221"/>
      <c r="V792" s="221"/>
      <c r="W792" s="221"/>
      <c r="X792" s="221"/>
      <c r="Y792" s="221"/>
      <c r="Z792" s="210"/>
      <c r="AA792" s="210"/>
      <c r="AB792" s="210"/>
      <c r="AC792" s="210"/>
      <c r="AD792" s="210"/>
      <c r="AE792" s="210"/>
      <c r="AF792" s="210"/>
      <c r="AG792" s="210" t="s">
        <v>277</v>
      </c>
      <c r="AH792" s="210"/>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x14ac:dyDescent="0.2">
      <c r="A793" s="226" t="s">
        <v>265</v>
      </c>
      <c r="B793" s="227" t="s">
        <v>178</v>
      </c>
      <c r="C793" s="251" t="s">
        <v>179</v>
      </c>
      <c r="D793" s="228"/>
      <c r="E793" s="229"/>
      <c r="F793" s="230"/>
      <c r="G793" s="230">
        <f>SUMIF(AG794:AG817,"&lt;&gt;NOR",G794:G817)</f>
        <v>0</v>
      </c>
      <c r="H793" s="230"/>
      <c r="I793" s="230">
        <f>SUM(I794:I817)</f>
        <v>0</v>
      </c>
      <c r="J793" s="230"/>
      <c r="K793" s="230">
        <f>SUM(K794:K817)</f>
        <v>0</v>
      </c>
      <c r="L793" s="230"/>
      <c r="M793" s="230">
        <f>SUM(M794:M817)</f>
        <v>0</v>
      </c>
      <c r="N793" s="229"/>
      <c r="O793" s="229">
        <f>SUM(O794:O817)</f>
        <v>2.91</v>
      </c>
      <c r="P793" s="229"/>
      <c r="Q793" s="229">
        <f>SUM(Q794:Q817)</f>
        <v>0</v>
      </c>
      <c r="R793" s="230"/>
      <c r="S793" s="230"/>
      <c r="T793" s="231"/>
      <c r="U793" s="225"/>
      <c r="V793" s="225">
        <f>SUM(V794:V817)</f>
        <v>116.7</v>
      </c>
      <c r="W793" s="225"/>
      <c r="X793" s="225"/>
      <c r="Y793" s="225"/>
      <c r="AG793" t="s">
        <v>266</v>
      </c>
    </row>
    <row r="794" spans="1:60" outlineLevel="1" x14ac:dyDescent="0.2">
      <c r="A794" s="233">
        <v>174</v>
      </c>
      <c r="B794" s="234" t="s">
        <v>1375</v>
      </c>
      <c r="C794" s="252" t="s">
        <v>1376</v>
      </c>
      <c r="D794" s="235" t="s">
        <v>1377</v>
      </c>
      <c r="E794" s="236">
        <v>53</v>
      </c>
      <c r="F794" s="237"/>
      <c r="G794" s="238">
        <f>ROUND(E794*F794,2)</f>
        <v>0</v>
      </c>
      <c r="H794" s="237"/>
      <c r="I794" s="238">
        <f>ROUND(E794*H794,2)</f>
        <v>0</v>
      </c>
      <c r="J794" s="237"/>
      <c r="K794" s="238">
        <f>ROUND(E794*J794,2)</f>
        <v>0</v>
      </c>
      <c r="L794" s="238">
        <v>21</v>
      </c>
      <c r="M794" s="238">
        <f>G794*(1+L794/100)</f>
        <v>0</v>
      </c>
      <c r="N794" s="236">
        <v>6.0000000000000002E-5</v>
      </c>
      <c r="O794" s="236">
        <f>ROUND(E794*N794,2)</f>
        <v>0</v>
      </c>
      <c r="P794" s="236">
        <v>0</v>
      </c>
      <c r="Q794" s="236">
        <f>ROUND(E794*P794,2)</f>
        <v>0</v>
      </c>
      <c r="R794" s="238" t="s">
        <v>1378</v>
      </c>
      <c r="S794" s="238" t="s">
        <v>271</v>
      </c>
      <c r="T794" s="239" t="s">
        <v>272</v>
      </c>
      <c r="U794" s="221">
        <v>0.42599999999999999</v>
      </c>
      <c r="V794" s="221">
        <f>ROUND(E794*U794,2)</f>
        <v>22.58</v>
      </c>
      <c r="W794" s="221"/>
      <c r="X794" s="221" t="s">
        <v>273</v>
      </c>
      <c r="Y794" s="221" t="s">
        <v>274</v>
      </c>
      <c r="Z794" s="210"/>
      <c r="AA794" s="210"/>
      <c r="AB794" s="210"/>
      <c r="AC794" s="210"/>
      <c r="AD794" s="210"/>
      <c r="AE794" s="210"/>
      <c r="AF794" s="210"/>
      <c r="AG794" s="210" t="s">
        <v>275</v>
      </c>
      <c r="AH794" s="210"/>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outlineLevel="2" x14ac:dyDescent="0.2">
      <c r="A795" s="217"/>
      <c r="B795" s="218"/>
      <c r="C795" s="256" t="s">
        <v>1379</v>
      </c>
      <c r="D795" s="223"/>
      <c r="E795" s="224"/>
      <c r="F795" s="221"/>
      <c r="G795" s="221"/>
      <c r="H795" s="221"/>
      <c r="I795" s="221"/>
      <c r="J795" s="221"/>
      <c r="K795" s="221"/>
      <c r="L795" s="221"/>
      <c r="M795" s="221"/>
      <c r="N795" s="220"/>
      <c r="O795" s="220"/>
      <c r="P795" s="220"/>
      <c r="Q795" s="220"/>
      <c r="R795" s="221"/>
      <c r="S795" s="221"/>
      <c r="T795" s="221"/>
      <c r="U795" s="221"/>
      <c r="V795" s="221"/>
      <c r="W795" s="221"/>
      <c r="X795" s="221"/>
      <c r="Y795" s="221"/>
      <c r="Z795" s="210"/>
      <c r="AA795" s="210"/>
      <c r="AB795" s="210"/>
      <c r="AC795" s="210"/>
      <c r="AD795" s="210"/>
      <c r="AE795" s="210"/>
      <c r="AF795" s="210"/>
      <c r="AG795" s="210" t="s">
        <v>288</v>
      </c>
      <c r="AH795" s="210">
        <v>0</v>
      </c>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3" x14ac:dyDescent="0.2">
      <c r="A796" s="217"/>
      <c r="B796" s="218"/>
      <c r="C796" s="256" t="s">
        <v>1380</v>
      </c>
      <c r="D796" s="223"/>
      <c r="E796" s="224">
        <v>53</v>
      </c>
      <c r="F796" s="221"/>
      <c r="G796" s="221"/>
      <c r="H796" s="221"/>
      <c r="I796" s="221"/>
      <c r="J796" s="221"/>
      <c r="K796" s="221"/>
      <c r="L796" s="221"/>
      <c r="M796" s="221"/>
      <c r="N796" s="220"/>
      <c r="O796" s="220"/>
      <c r="P796" s="220"/>
      <c r="Q796" s="220"/>
      <c r="R796" s="221"/>
      <c r="S796" s="221"/>
      <c r="T796" s="221"/>
      <c r="U796" s="221"/>
      <c r="V796" s="221"/>
      <c r="W796" s="221"/>
      <c r="X796" s="221"/>
      <c r="Y796" s="221"/>
      <c r="Z796" s="210"/>
      <c r="AA796" s="210"/>
      <c r="AB796" s="210"/>
      <c r="AC796" s="210"/>
      <c r="AD796" s="210"/>
      <c r="AE796" s="210"/>
      <c r="AF796" s="210"/>
      <c r="AG796" s="210" t="s">
        <v>288</v>
      </c>
      <c r="AH796" s="210">
        <v>0</v>
      </c>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1" x14ac:dyDescent="0.2">
      <c r="A797" s="233">
        <v>175</v>
      </c>
      <c r="B797" s="234" t="s">
        <v>1381</v>
      </c>
      <c r="C797" s="252" t="s">
        <v>1382</v>
      </c>
      <c r="D797" s="235" t="s">
        <v>1377</v>
      </c>
      <c r="E797" s="236">
        <v>2483</v>
      </c>
      <c r="F797" s="237"/>
      <c r="G797" s="238">
        <f>ROUND(E797*F797,2)</f>
        <v>0</v>
      </c>
      <c r="H797" s="237"/>
      <c r="I797" s="238">
        <f>ROUND(E797*H797,2)</f>
        <v>0</v>
      </c>
      <c r="J797" s="237"/>
      <c r="K797" s="238">
        <f>ROUND(E797*J797,2)</f>
        <v>0</v>
      </c>
      <c r="L797" s="238">
        <v>21</v>
      </c>
      <c r="M797" s="238">
        <f>G797*(1+L797/100)</f>
        <v>0</v>
      </c>
      <c r="N797" s="236">
        <v>5.0000000000000002E-5</v>
      </c>
      <c r="O797" s="236">
        <f>ROUND(E797*N797,2)</f>
        <v>0.12</v>
      </c>
      <c r="P797" s="236">
        <v>0</v>
      </c>
      <c r="Q797" s="236">
        <f>ROUND(E797*P797,2)</f>
        <v>0</v>
      </c>
      <c r="R797" s="238" t="s">
        <v>1378</v>
      </c>
      <c r="S797" s="238" t="s">
        <v>271</v>
      </c>
      <c r="T797" s="239" t="s">
        <v>272</v>
      </c>
      <c r="U797" s="221">
        <v>3.4000000000000002E-2</v>
      </c>
      <c r="V797" s="221">
        <f>ROUND(E797*U797,2)</f>
        <v>84.42</v>
      </c>
      <c r="W797" s="221"/>
      <c r="X797" s="221" t="s">
        <v>273</v>
      </c>
      <c r="Y797" s="221" t="s">
        <v>274</v>
      </c>
      <c r="Z797" s="210"/>
      <c r="AA797" s="210"/>
      <c r="AB797" s="210"/>
      <c r="AC797" s="210"/>
      <c r="AD797" s="210"/>
      <c r="AE797" s="210"/>
      <c r="AF797" s="210"/>
      <c r="AG797" s="210" t="s">
        <v>275</v>
      </c>
      <c r="AH797" s="210"/>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2" x14ac:dyDescent="0.2">
      <c r="A798" s="217"/>
      <c r="B798" s="218"/>
      <c r="C798" s="256" t="s">
        <v>1383</v>
      </c>
      <c r="D798" s="223"/>
      <c r="E798" s="224">
        <v>2483</v>
      </c>
      <c r="F798" s="221"/>
      <c r="G798" s="221"/>
      <c r="H798" s="221"/>
      <c r="I798" s="221"/>
      <c r="J798" s="221"/>
      <c r="K798" s="221"/>
      <c r="L798" s="221"/>
      <c r="M798" s="221"/>
      <c r="N798" s="220"/>
      <c r="O798" s="220"/>
      <c r="P798" s="220"/>
      <c r="Q798" s="220"/>
      <c r="R798" s="221"/>
      <c r="S798" s="221"/>
      <c r="T798" s="221"/>
      <c r="U798" s="221"/>
      <c r="V798" s="221"/>
      <c r="W798" s="221"/>
      <c r="X798" s="221"/>
      <c r="Y798" s="221"/>
      <c r="Z798" s="210"/>
      <c r="AA798" s="210"/>
      <c r="AB798" s="210"/>
      <c r="AC798" s="210"/>
      <c r="AD798" s="210"/>
      <c r="AE798" s="210"/>
      <c r="AF798" s="210"/>
      <c r="AG798" s="210" t="s">
        <v>288</v>
      </c>
      <c r="AH798" s="210">
        <v>0</v>
      </c>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1" x14ac:dyDescent="0.2">
      <c r="A799" s="241">
        <v>176</v>
      </c>
      <c r="B799" s="242" t="s">
        <v>1384</v>
      </c>
      <c r="C799" s="254" t="s">
        <v>1385</v>
      </c>
      <c r="D799" s="243" t="s">
        <v>1023</v>
      </c>
      <c r="E799" s="244">
        <v>1</v>
      </c>
      <c r="F799" s="245"/>
      <c r="G799" s="246">
        <f>ROUND(E799*F799,2)</f>
        <v>0</v>
      </c>
      <c r="H799" s="245"/>
      <c r="I799" s="246">
        <f>ROUND(E799*H799,2)</f>
        <v>0</v>
      </c>
      <c r="J799" s="245"/>
      <c r="K799" s="246">
        <f>ROUND(E799*J799,2)</f>
        <v>0</v>
      </c>
      <c r="L799" s="246">
        <v>21</v>
      </c>
      <c r="M799" s="246">
        <f>G799*(1+L799/100)</f>
        <v>0</v>
      </c>
      <c r="N799" s="244">
        <v>0</v>
      </c>
      <c r="O799" s="244">
        <f>ROUND(E799*N799,2)</f>
        <v>0</v>
      </c>
      <c r="P799" s="244">
        <v>0</v>
      </c>
      <c r="Q799" s="244">
        <f>ROUND(E799*P799,2)</f>
        <v>0</v>
      </c>
      <c r="R799" s="246"/>
      <c r="S799" s="246" t="s">
        <v>544</v>
      </c>
      <c r="T799" s="247" t="s">
        <v>545</v>
      </c>
      <c r="U799" s="221">
        <v>0</v>
      </c>
      <c r="V799" s="221">
        <f>ROUND(E799*U799,2)</f>
        <v>0</v>
      </c>
      <c r="W799" s="221"/>
      <c r="X799" s="221" t="s">
        <v>273</v>
      </c>
      <c r="Y799" s="221" t="s">
        <v>274</v>
      </c>
      <c r="Z799" s="210"/>
      <c r="AA799" s="210"/>
      <c r="AB799" s="210"/>
      <c r="AC799" s="210"/>
      <c r="AD799" s="210"/>
      <c r="AE799" s="210"/>
      <c r="AF799" s="210"/>
      <c r="AG799" s="210" t="s">
        <v>275</v>
      </c>
      <c r="AH799" s="210"/>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1" x14ac:dyDescent="0.2">
      <c r="A800" s="241">
        <v>177</v>
      </c>
      <c r="B800" s="242" t="s">
        <v>1386</v>
      </c>
      <c r="C800" s="254" t="s">
        <v>1387</v>
      </c>
      <c r="D800" s="243" t="s">
        <v>374</v>
      </c>
      <c r="E800" s="244">
        <v>5.85</v>
      </c>
      <c r="F800" s="245"/>
      <c r="G800" s="246">
        <f>ROUND(E800*F800,2)</f>
        <v>0</v>
      </c>
      <c r="H800" s="245"/>
      <c r="I800" s="246">
        <f>ROUND(E800*H800,2)</f>
        <v>0</v>
      </c>
      <c r="J800" s="245"/>
      <c r="K800" s="246">
        <f>ROUND(E800*J800,2)</f>
        <v>0</v>
      </c>
      <c r="L800" s="246">
        <v>21</v>
      </c>
      <c r="M800" s="246">
        <f>G800*(1+L800/100)</f>
        <v>0</v>
      </c>
      <c r="N800" s="244">
        <v>0</v>
      </c>
      <c r="O800" s="244">
        <f>ROUND(E800*N800,2)</f>
        <v>0</v>
      </c>
      <c r="P800" s="244">
        <v>0</v>
      </c>
      <c r="Q800" s="244">
        <f>ROUND(E800*P800,2)</f>
        <v>0</v>
      </c>
      <c r="R800" s="246"/>
      <c r="S800" s="246" t="s">
        <v>544</v>
      </c>
      <c r="T800" s="247" t="s">
        <v>545</v>
      </c>
      <c r="U800" s="221">
        <v>0</v>
      </c>
      <c r="V800" s="221">
        <f>ROUND(E800*U800,2)</f>
        <v>0</v>
      </c>
      <c r="W800" s="221"/>
      <c r="X800" s="221" t="s">
        <v>273</v>
      </c>
      <c r="Y800" s="221" t="s">
        <v>274</v>
      </c>
      <c r="Z800" s="210"/>
      <c r="AA800" s="210"/>
      <c r="AB800" s="210"/>
      <c r="AC800" s="210"/>
      <c r="AD800" s="210"/>
      <c r="AE800" s="210"/>
      <c r="AF800" s="210"/>
      <c r="AG800" s="210" t="s">
        <v>275</v>
      </c>
      <c r="AH800" s="210"/>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1" x14ac:dyDescent="0.2">
      <c r="A801" s="241">
        <v>178</v>
      </c>
      <c r="B801" s="242" t="s">
        <v>1388</v>
      </c>
      <c r="C801" s="254" t="s">
        <v>1389</v>
      </c>
      <c r="D801" s="243" t="s">
        <v>374</v>
      </c>
      <c r="E801" s="244">
        <v>3.2</v>
      </c>
      <c r="F801" s="245"/>
      <c r="G801" s="246">
        <f>ROUND(E801*F801,2)</f>
        <v>0</v>
      </c>
      <c r="H801" s="245"/>
      <c r="I801" s="246">
        <f>ROUND(E801*H801,2)</f>
        <v>0</v>
      </c>
      <c r="J801" s="245"/>
      <c r="K801" s="246">
        <f>ROUND(E801*J801,2)</f>
        <v>0</v>
      </c>
      <c r="L801" s="246">
        <v>21</v>
      </c>
      <c r="M801" s="246">
        <f>G801*(1+L801/100)</f>
        <v>0</v>
      </c>
      <c r="N801" s="244">
        <v>0</v>
      </c>
      <c r="O801" s="244">
        <f>ROUND(E801*N801,2)</f>
        <v>0</v>
      </c>
      <c r="P801" s="244">
        <v>0</v>
      </c>
      <c r="Q801" s="244">
        <f>ROUND(E801*P801,2)</f>
        <v>0</v>
      </c>
      <c r="R801" s="246"/>
      <c r="S801" s="246" t="s">
        <v>544</v>
      </c>
      <c r="T801" s="247" t="s">
        <v>545</v>
      </c>
      <c r="U801" s="221">
        <v>0</v>
      </c>
      <c r="V801" s="221">
        <f>ROUND(E801*U801,2)</f>
        <v>0</v>
      </c>
      <c r="W801" s="221"/>
      <c r="X801" s="221" t="s">
        <v>273</v>
      </c>
      <c r="Y801" s="221" t="s">
        <v>274</v>
      </c>
      <c r="Z801" s="210"/>
      <c r="AA801" s="210"/>
      <c r="AB801" s="210"/>
      <c r="AC801" s="210"/>
      <c r="AD801" s="210"/>
      <c r="AE801" s="210"/>
      <c r="AF801" s="210"/>
      <c r="AG801" s="210" t="s">
        <v>275</v>
      </c>
      <c r="AH801" s="210"/>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outlineLevel="1" x14ac:dyDescent="0.2">
      <c r="A802" s="233">
        <v>179</v>
      </c>
      <c r="B802" s="234" t="s">
        <v>1390</v>
      </c>
      <c r="C802" s="252" t="s">
        <v>1391</v>
      </c>
      <c r="D802" s="235" t="s">
        <v>559</v>
      </c>
      <c r="E802" s="236">
        <v>2.2769999999999999E-2</v>
      </c>
      <c r="F802" s="237"/>
      <c r="G802" s="238">
        <f>ROUND(E802*F802,2)</f>
        <v>0</v>
      </c>
      <c r="H802" s="237"/>
      <c r="I802" s="238">
        <f>ROUND(E802*H802,2)</f>
        <v>0</v>
      </c>
      <c r="J802" s="237"/>
      <c r="K802" s="238">
        <f>ROUND(E802*J802,2)</f>
        <v>0</v>
      </c>
      <c r="L802" s="238">
        <v>21</v>
      </c>
      <c r="M802" s="238">
        <f>G802*(1+L802/100)</f>
        <v>0</v>
      </c>
      <c r="N802" s="236">
        <v>1</v>
      </c>
      <c r="O802" s="236">
        <f>ROUND(E802*N802,2)</f>
        <v>0.02</v>
      </c>
      <c r="P802" s="236">
        <v>0</v>
      </c>
      <c r="Q802" s="236">
        <f>ROUND(E802*P802,2)</f>
        <v>0</v>
      </c>
      <c r="R802" s="238" t="s">
        <v>875</v>
      </c>
      <c r="S802" s="238" t="s">
        <v>271</v>
      </c>
      <c r="T802" s="239" t="s">
        <v>272</v>
      </c>
      <c r="U802" s="221">
        <v>0</v>
      </c>
      <c r="V802" s="221">
        <f>ROUND(E802*U802,2)</f>
        <v>0</v>
      </c>
      <c r="W802" s="221"/>
      <c r="X802" s="221" t="s">
        <v>876</v>
      </c>
      <c r="Y802" s="221" t="s">
        <v>274</v>
      </c>
      <c r="Z802" s="210"/>
      <c r="AA802" s="210"/>
      <c r="AB802" s="210"/>
      <c r="AC802" s="210"/>
      <c r="AD802" s="210"/>
      <c r="AE802" s="210"/>
      <c r="AF802" s="210"/>
      <c r="AG802" s="210" t="s">
        <v>877</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10"/>
      <c r="BB802" s="210"/>
      <c r="BC802" s="210"/>
      <c r="BD802" s="210"/>
      <c r="BE802" s="210"/>
      <c r="BF802" s="210"/>
      <c r="BG802" s="210"/>
      <c r="BH802" s="210"/>
    </row>
    <row r="803" spans="1:60" outlineLevel="2" x14ac:dyDescent="0.2">
      <c r="A803" s="217"/>
      <c r="B803" s="218"/>
      <c r="C803" s="256" t="s">
        <v>1379</v>
      </c>
      <c r="D803" s="223"/>
      <c r="E803" s="224"/>
      <c r="F803" s="221"/>
      <c r="G803" s="221"/>
      <c r="H803" s="221"/>
      <c r="I803" s="221"/>
      <c r="J803" s="221"/>
      <c r="K803" s="221"/>
      <c r="L803" s="221"/>
      <c r="M803" s="221"/>
      <c r="N803" s="220"/>
      <c r="O803" s="220"/>
      <c r="P803" s="220"/>
      <c r="Q803" s="220"/>
      <c r="R803" s="221"/>
      <c r="S803" s="221"/>
      <c r="T803" s="221"/>
      <c r="U803" s="221"/>
      <c r="V803" s="221"/>
      <c r="W803" s="221"/>
      <c r="X803" s="221"/>
      <c r="Y803" s="221"/>
      <c r="Z803" s="210"/>
      <c r="AA803" s="210"/>
      <c r="AB803" s="210"/>
      <c r="AC803" s="210"/>
      <c r="AD803" s="210"/>
      <c r="AE803" s="210"/>
      <c r="AF803" s="210"/>
      <c r="AG803" s="210" t="s">
        <v>288</v>
      </c>
      <c r="AH803" s="210">
        <v>0</v>
      </c>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outlineLevel="3" x14ac:dyDescent="0.2">
      <c r="A804" s="217"/>
      <c r="B804" s="218"/>
      <c r="C804" s="256" t="s">
        <v>1392</v>
      </c>
      <c r="D804" s="223"/>
      <c r="E804" s="224">
        <v>2.2769999999999999E-2</v>
      </c>
      <c r="F804" s="221"/>
      <c r="G804" s="221"/>
      <c r="H804" s="221"/>
      <c r="I804" s="221"/>
      <c r="J804" s="221"/>
      <c r="K804" s="221"/>
      <c r="L804" s="221"/>
      <c r="M804" s="221"/>
      <c r="N804" s="220"/>
      <c r="O804" s="220"/>
      <c r="P804" s="220"/>
      <c r="Q804" s="220"/>
      <c r="R804" s="221"/>
      <c r="S804" s="221"/>
      <c r="T804" s="221"/>
      <c r="U804" s="221"/>
      <c r="V804" s="221"/>
      <c r="W804" s="221"/>
      <c r="X804" s="221"/>
      <c r="Y804" s="221"/>
      <c r="Z804" s="210"/>
      <c r="AA804" s="210"/>
      <c r="AB804" s="210"/>
      <c r="AC804" s="210"/>
      <c r="AD804" s="210"/>
      <c r="AE804" s="210"/>
      <c r="AF804" s="210"/>
      <c r="AG804" s="210" t="s">
        <v>288</v>
      </c>
      <c r="AH804" s="210">
        <v>0</v>
      </c>
      <c r="AI804" s="210"/>
      <c r="AJ804" s="210"/>
      <c r="AK804" s="210"/>
      <c r="AL804" s="210"/>
      <c r="AM804" s="210"/>
      <c r="AN804" s="210"/>
      <c r="AO804" s="210"/>
      <c r="AP804" s="210"/>
      <c r="AQ804" s="210"/>
      <c r="AR804" s="210"/>
      <c r="AS804" s="210"/>
      <c r="AT804" s="210"/>
      <c r="AU804" s="210"/>
      <c r="AV804" s="210"/>
      <c r="AW804" s="210"/>
      <c r="AX804" s="210"/>
      <c r="AY804" s="210"/>
      <c r="AZ804" s="210"/>
      <c r="BA804" s="210"/>
      <c r="BB804" s="210"/>
      <c r="BC804" s="210"/>
      <c r="BD804" s="210"/>
      <c r="BE804" s="210"/>
      <c r="BF804" s="210"/>
      <c r="BG804" s="210"/>
      <c r="BH804" s="210"/>
    </row>
    <row r="805" spans="1:60" outlineLevel="1" x14ac:dyDescent="0.2">
      <c r="A805" s="233">
        <v>180</v>
      </c>
      <c r="B805" s="234" t="s">
        <v>1393</v>
      </c>
      <c r="C805" s="252" t="s">
        <v>1394</v>
      </c>
      <c r="D805" s="235" t="s">
        <v>559</v>
      </c>
      <c r="E805" s="236">
        <v>2.7313000000000001</v>
      </c>
      <c r="F805" s="237"/>
      <c r="G805" s="238">
        <f>ROUND(E805*F805,2)</f>
        <v>0</v>
      </c>
      <c r="H805" s="237"/>
      <c r="I805" s="238">
        <f>ROUND(E805*H805,2)</f>
        <v>0</v>
      </c>
      <c r="J805" s="237"/>
      <c r="K805" s="238">
        <f>ROUND(E805*J805,2)</f>
        <v>0</v>
      </c>
      <c r="L805" s="238">
        <v>21</v>
      </c>
      <c r="M805" s="238">
        <f>G805*(1+L805/100)</f>
        <v>0</v>
      </c>
      <c r="N805" s="236">
        <v>1</v>
      </c>
      <c r="O805" s="236">
        <f>ROUND(E805*N805,2)</f>
        <v>2.73</v>
      </c>
      <c r="P805" s="236">
        <v>0</v>
      </c>
      <c r="Q805" s="236">
        <f>ROUND(E805*P805,2)</f>
        <v>0</v>
      </c>
      <c r="R805" s="238"/>
      <c r="S805" s="238" t="s">
        <v>544</v>
      </c>
      <c r="T805" s="239" t="s">
        <v>272</v>
      </c>
      <c r="U805" s="221">
        <v>0</v>
      </c>
      <c r="V805" s="221">
        <f>ROUND(E805*U805,2)</f>
        <v>0</v>
      </c>
      <c r="W805" s="221"/>
      <c r="X805" s="221" t="s">
        <v>876</v>
      </c>
      <c r="Y805" s="221" t="s">
        <v>274</v>
      </c>
      <c r="Z805" s="210"/>
      <c r="AA805" s="210"/>
      <c r="AB805" s="210"/>
      <c r="AC805" s="210"/>
      <c r="AD805" s="210"/>
      <c r="AE805" s="210"/>
      <c r="AF805" s="210"/>
      <c r="AG805" s="210" t="s">
        <v>877</v>
      </c>
      <c r="AH805" s="210"/>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2" x14ac:dyDescent="0.2">
      <c r="A806" s="217"/>
      <c r="B806" s="218"/>
      <c r="C806" s="257" t="s">
        <v>1395</v>
      </c>
      <c r="D806" s="250"/>
      <c r="E806" s="250"/>
      <c r="F806" s="250"/>
      <c r="G806" s="250"/>
      <c r="H806" s="221"/>
      <c r="I806" s="221"/>
      <c r="J806" s="221"/>
      <c r="K806" s="221"/>
      <c r="L806" s="221"/>
      <c r="M806" s="221"/>
      <c r="N806" s="220"/>
      <c r="O806" s="220"/>
      <c r="P806" s="220"/>
      <c r="Q806" s="220"/>
      <c r="R806" s="221"/>
      <c r="S806" s="221"/>
      <c r="T806" s="221"/>
      <c r="U806" s="221"/>
      <c r="V806" s="221"/>
      <c r="W806" s="221"/>
      <c r="X806" s="221"/>
      <c r="Y806" s="221"/>
      <c r="Z806" s="210"/>
      <c r="AA806" s="210"/>
      <c r="AB806" s="210"/>
      <c r="AC806" s="210"/>
      <c r="AD806" s="210"/>
      <c r="AE806" s="210"/>
      <c r="AF806" s="210"/>
      <c r="AG806" s="210" t="s">
        <v>286</v>
      </c>
      <c r="AH806" s="210"/>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outlineLevel="3" x14ac:dyDescent="0.2">
      <c r="A807" s="217"/>
      <c r="B807" s="218"/>
      <c r="C807" s="255" t="s">
        <v>1396</v>
      </c>
      <c r="D807" s="249"/>
      <c r="E807" s="249"/>
      <c r="F807" s="249"/>
      <c r="G807" s="249"/>
      <c r="H807" s="221"/>
      <c r="I807" s="221"/>
      <c r="J807" s="221"/>
      <c r="K807" s="221"/>
      <c r="L807" s="221"/>
      <c r="M807" s="221"/>
      <c r="N807" s="220"/>
      <c r="O807" s="220"/>
      <c r="P807" s="220"/>
      <c r="Q807" s="220"/>
      <c r="R807" s="221"/>
      <c r="S807" s="221"/>
      <c r="T807" s="221"/>
      <c r="U807" s="221"/>
      <c r="V807" s="221"/>
      <c r="W807" s="221"/>
      <c r="X807" s="221"/>
      <c r="Y807" s="221"/>
      <c r="Z807" s="210"/>
      <c r="AA807" s="210"/>
      <c r="AB807" s="210"/>
      <c r="AC807" s="210"/>
      <c r="AD807" s="210"/>
      <c r="AE807" s="210"/>
      <c r="AF807" s="210"/>
      <c r="AG807" s="210" t="s">
        <v>286</v>
      </c>
      <c r="AH807" s="210"/>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outlineLevel="3" x14ac:dyDescent="0.2">
      <c r="A808" s="217"/>
      <c r="B808" s="218"/>
      <c r="C808" s="255" t="s">
        <v>1397</v>
      </c>
      <c r="D808" s="249"/>
      <c r="E808" s="249"/>
      <c r="F808" s="249"/>
      <c r="G808" s="249"/>
      <c r="H808" s="221"/>
      <c r="I808" s="221"/>
      <c r="J808" s="221"/>
      <c r="K808" s="221"/>
      <c r="L808" s="221"/>
      <c r="M808" s="221"/>
      <c r="N808" s="220"/>
      <c r="O808" s="220"/>
      <c r="P808" s="220"/>
      <c r="Q808" s="220"/>
      <c r="R808" s="221"/>
      <c r="S808" s="221"/>
      <c r="T808" s="221"/>
      <c r="U808" s="221"/>
      <c r="V808" s="221"/>
      <c r="W808" s="221"/>
      <c r="X808" s="221"/>
      <c r="Y808" s="221"/>
      <c r="Z808" s="210"/>
      <c r="AA808" s="210"/>
      <c r="AB808" s="210"/>
      <c r="AC808" s="210"/>
      <c r="AD808" s="210"/>
      <c r="AE808" s="210"/>
      <c r="AF808" s="210"/>
      <c r="AG808" s="210" t="s">
        <v>286</v>
      </c>
      <c r="AH808" s="210"/>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outlineLevel="3" x14ac:dyDescent="0.2">
      <c r="A809" s="217"/>
      <c r="B809" s="218"/>
      <c r="C809" s="255" t="s">
        <v>1398</v>
      </c>
      <c r="D809" s="249"/>
      <c r="E809" s="249"/>
      <c r="F809" s="249"/>
      <c r="G809" s="249"/>
      <c r="H809" s="221"/>
      <c r="I809" s="221"/>
      <c r="J809" s="221"/>
      <c r="K809" s="221"/>
      <c r="L809" s="221"/>
      <c r="M809" s="221"/>
      <c r="N809" s="220"/>
      <c r="O809" s="220"/>
      <c r="P809" s="220"/>
      <c r="Q809" s="220"/>
      <c r="R809" s="221"/>
      <c r="S809" s="221"/>
      <c r="T809" s="221"/>
      <c r="U809" s="221"/>
      <c r="V809" s="221"/>
      <c r="W809" s="221"/>
      <c r="X809" s="221"/>
      <c r="Y809" s="221"/>
      <c r="Z809" s="210"/>
      <c r="AA809" s="210"/>
      <c r="AB809" s="210"/>
      <c r="AC809" s="210"/>
      <c r="AD809" s="210"/>
      <c r="AE809" s="210"/>
      <c r="AF809" s="210"/>
      <c r="AG809" s="210" t="s">
        <v>286</v>
      </c>
      <c r="AH809" s="210"/>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3" x14ac:dyDescent="0.2">
      <c r="A810" s="217"/>
      <c r="B810" s="218"/>
      <c r="C810" s="255" t="s">
        <v>1399</v>
      </c>
      <c r="D810" s="249"/>
      <c r="E810" s="249"/>
      <c r="F810" s="249"/>
      <c r="G810" s="249"/>
      <c r="H810" s="221"/>
      <c r="I810" s="221"/>
      <c r="J810" s="221"/>
      <c r="K810" s="221"/>
      <c r="L810" s="221"/>
      <c r="M810" s="221"/>
      <c r="N810" s="220"/>
      <c r="O810" s="220"/>
      <c r="P810" s="220"/>
      <c r="Q810" s="220"/>
      <c r="R810" s="221"/>
      <c r="S810" s="221"/>
      <c r="T810" s="221"/>
      <c r="U810" s="221"/>
      <c r="V810" s="221"/>
      <c r="W810" s="221"/>
      <c r="X810" s="221"/>
      <c r="Y810" s="221"/>
      <c r="Z810" s="210"/>
      <c r="AA810" s="210"/>
      <c r="AB810" s="210"/>
      <c r="AC810" s="210"/>
      <c r="AD810" s="210"/>
      <c r="AE810" s="210"/>
      <c r="AF810" s="210"/>
      <c r="AG810" s="210" t="s">
        <v>286</v>
      </c>
      <c r="AH810" s="210"/>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3" x14ac:dyDescent="0.2">
      <c r="A811" s="217"/>
      <c r="B811" s="218"/>
      <c r="C811" s="255" t="s">
        <v>1400</v>
      </c>
      <c r="D811" s="249"/>
      <c r="E811" s="249"/>
      <c r="F811" s="249"/>
      <c r="G811" s="249"/>
      <c r="H811" s="221"/>
      <c r="I811" s="221"/>
      <c r="J811" s="221"/>
      <c r="K811" s="221"/>
      <c r="L811" s="221"/>
      <c r="M811" s="221"/>
      <c r="N811" s="220"/>
      <c r="O811" s="220"/>
      <c r="P811" s="220"/>
      <c r="Q811" s="220"/>
      <c r="R811" s="221"/>
      <c r="S811" s="221"/>
      <c r="T811" s="221"/>
      <c r="U811" s="221"/>
      <c r="V811" s="221"/>
      <c r="W811" s="221"/>
      <c r="X811" s="221"/>
      <c r="Y811" s="221"/>
      <c r="Z811" s="210"/>
      <c r="AA811" s="210"/>
      <c r="AB811" s="210"/>
      <c r="AC811" s="210"/>
      <c r="AD811" s="210"/>
      <c r="AE811" s="210"/>
      <c r="AF811" s="210"/>
      <c r="AG811" s="210" t="s">
        <v>286</v>
      </c>
      <c r="AH811" s="210"/>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2" x14ac:dyDescent="0.2">
      <c r="A812" s="217"/>
      <c r="B812" s="218"/>
      <c r="C812" s="256" t="s">
        <v>1401</v>
      </c>
      <c r="D812" s="223"/>
      <c r="E812" s="224">
        <v>2.7313000000000001</v>
      </c>
      <c r="F812" s="221"/>
      <c r="G812" s="221"/>
      <c r="H812" s="221"/>
      <c r="I812" s="221"/>
      <c r="J812" s="221"/>
      <c r="K812" s="221"/>
      <c r="L812" s="221"/>
      <c r="M812" s="221"/>
      <c r="N812" s="220"/>
      <c r="O812" s="220"/>
      <c r="P812" s="220"/>
      <c r="Q812" s="220"/>
      <c r="R812" s="221"/>
      <c r="S812" s="221"/>
      <c r="T812" s="221"/>
      <c r="U812" s="221"/>
      <c r="V812" s="221"/>
      <c r="W812" s="221"/>
      <c r="X812" s="221"/>
      <c r="Y812" s="221"/>
      <c r="Z812" s="210"/>
      <c r="AA812" s="210"/>
      <c r="AB812" s="210"/>
      <c r="AC812" s="210"/>
      <c r="AD812" s="210"/>
      <c r="AE812" s="210"/>
      <c r="AF812" s="210"/>
      <c r="AG812" s="210" t="s">
        <v>288</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ht="22.5" outlineLevel="1" x14ac:dyDescent="0.2">
      <c r="A813" s="233">
        <v>181</v>
      </c>
      <c r="B813" s="234" t="s">
        <v>1402</v>
      </c>
      <c r="C813" s="252" t="s">
        <v>1403</v>
      </c>
      <c r="D813" s="235" t="s">
        <v>559</v>
      </c>
      <c r="E813" s="236">
        <v>3.5529999999999999E-2</v>
      </c>
      <c r="F813" s="237"/>
      <c r="G813" s="238">
        <f>ROUND(E813*F813,2)</f>
        <v>0</v>
      </c>
      <c r="H813" s="237"/>
      <c r="I813" s="238">
        <f>ROUND(E813*H813,2)</f>
        <v>0</v>
      </c>
      <c r="J813" s="237"/>
      <c r="K813" s="238">
        <f>ROUND(E813*J813,2)</f>
        <v>0</v>
      </c>
      <c r="L813" s="238">
        <v>21</v>
      </c>
      <c r="M813" s="238">
        <f>G813*(1+L813/100)</f>
        <v>0</v>
      </c>
      <c r="N813" s="236">
        <v>1</v>
      </c>
      <c r="O813" s="236">
        <f>ROUND(E813*N813,2)</f>
        <v>0.04</v>
      </c>
      <c r="P813" s="236">
        <v>0</v>
      </c>
      <c r="Q813" s="236">
        <f>ROUND(E813*P813,2)</f>
        <v>0</v>
      </c>
      <c r="R813" s="238" t="s">
        <v>875</v>
      </c>
      <c r="S813" s="238" t="s">
        <v>271</v>
      </c>
      <c r="T813" s="239" t="s">
        <v>272</v>
      </c>
      <c r="U813" s="221">
        <v>0</v>
      </c>
      <c r="V813" s="221">
        <f>ROUND(E813*U813,2)</f>
        <v>0</v>
      </c>
      <c r="W813" s="221"/>
      <c r="X813" s="221" t="s">
        <v>876</v>
      </c>
      <c r="Y813" s="221" t="s">
        <v>274</v>
      </c>
      <c r="Z813" s="210"/>
      <c r="AA813" s="210"/>
      <c r="AB813" s="210"/>
      <c r="AC813" s="210"/>
      <c r="AD813" s="210"/>
      <c r="AE813" s="210"/>
      <c r="AF813" s="210"/>
      <c r="AG813" s="210" t="s">
        <v>877</v>
      </c>
      <c r="AH813" s="210"/>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outlineLevel="2" x14ac:dyDescent="0.2">
      <c r="A814" s="217"/>
      <c r="B814" s="218"/>
      <c r="C814" s="256" t="s">
        <v>1379</v>
      </c>
      <c r="D814" s="223"/>
      <c r="E814" s="224"/>
      <c r="F814" s="221"/>
      <c r="G814" s="221"/>
      <c r="H814" s="221"/>
      <c r="I814" s="221"/>
      <c r="J814" s="221"/>
      <c r="K814" s="221"/>
      <c r="L814" s="221"/>
      <c r="M814" s="221"/>
      <c r="N814" s="220"/>
      <c r="O814" s="220"/>
      <c r="P814" s="220"/>
      <c r="Q814" s="220"/>
      <c r="R814" s="221"/>
      <c r="S814" s="221"/>
      <c r="T814" s="221"/>
      <c r="U814" s="221"/>
      <c r="V814" s="221"/>
      <c r="W814" s="221"/>
      <c r="X814" s="221"/>
      <c r="Y814" s="221"/>
      <c r="Z814" s="210"/>
      <c r="AA814" s="210"/>
      <c r="AB814" s="210"/>
      <c r="AC814" s="210"/>
      <c r="AD814" s="210"/>
      <c r="AE814" s="210"/>
      <c r="AF814" s="210"/>
      <c r="AG814" s="210" t="s">
        <v>288</v>
      </c>
      <c r="AH814" s="210">
        <v>0</v>
      </c>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3" x14ac:dyDescent="0.2">
      <c r="A815" s="217"/>
      <c r="B815" s="218"/>
      <c r="C815" s="256" t="s">
        <v>1404</v>
      </c>
      <c r="D815" s="223"/>
      <c r="E815" s="224">
        <v>3.5529999999999999E-2</v>
      </c>
      <c r="F815" s="221"/>
      <c r="G815" s="221"/>
      <c r="H815" s="221"/>
      <c r="I815" s="221"/>
      <c r="J815" s="221"/>
      <c r="K815" s="221"/>
      <c r="L815" s="221"/>
      <c r="M815" s="221"/>
      <c r="N815" s="220"/>
      <c r="O815" s="220"/>
      <c r="P815" s="220"/>
      <c r="Q815" s="220"/>
      <c r="R815" s="221"/>
      <c r="S815" s="221"/>
      <c r="T815" s="221"/>
      <c r="U815" s="221"/>
      <c r="V815" s="221"/>
      <c r="W815" s="221"/>
      <c r="X815" s="221"/>
      <c r="Y815" s="221"/>
      <c r="Z815" s="210"/>
      <c r="AA815" s="210"/>
      <c r="AB815" s="210"/>
      <c r="AC815" s="210"/>
      <c r="AD815" s="210"/>
      <c r="AE815" s="210"/>
      <c r="AF815" s="210"/>
      <c r="AG815" s="210" t="s">
        <v>288</v>
      </c>
      <c r="AH815" s="210">
        <v>0</v>
      </c>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1" x14ac:dyDescent="0.2">
      <c r="A816" s="233">
        <v>182</v>
      </c>
      <c r="B816" s="234" t="s">
        <v>1405</v>
      </c>
      <c r="C816" s="252" t="s">
        <v>1406</v>
      </c>
      <c r="D816" s="235" t="s">
        <v>559</v>
      </c>
      <c r="E816" s="236">
        <v>2.9169299999999998</v>
      </c>
      <c r="F816" s="237"/>
      <c r="G816" s="238">
        <f>ROUND(E816*F816,2)</f>
        <v>0</v>
      </c>
      <c r="H816" s="237"/>
      <c r="I816" s="238">
        <f>ROUND(E816*H816,2)</f>
        <v>0</v>
      </c>
      <c r="J816" s="237"/>
      <c r="K816" s="238">
        <f>ROUND(E816*J816,2)</f>
        <v>0</v>
      </c>
      <c r="L816" s="238">
        <v>21</v>
      </c>
      <c r="M816" s="238">
        <f>G816*(1+L816/100)</f>
        <v>0</v>
      </c>
      <c r="N816" s="236">
        <v>0</v>
      </c>
      <c r="O816" s="236">
        <f>ROUND(E816*N816,2)</f>
        <v>0</v>
      </c>
      <c r="P816" s="236">
        <v>0</v>
      </c>
      <c r="Q816" s="236">
        <f>ROUND(E816*P816,2)</f>
        <v>0</v>
      </c>
      <c r="R816" s="238" t="s">
        <v>1378</v>
      </c>
      <c r="S816" s="238" t="s">
        <v>271</v>
      </c>
      <c r="T816" s="239" t="s">
        <v>272</v>
      </c>
      <c r="U816" s="221">
        <v>3.327</v>
      </c>
      <c r="V816" s="221">
        <f>ROUND(E816*U816,2)</f>
        <v>9.6999999999999993</v>
      </c>
      <c r="W816" s="221"/>
      <c r="X816" s="221" t="s">
        <v>1138</v>
      </c>
      <c r="Y816" s="221" t="s">
        <v>274</v>
      </c>
      <c r="Z816" s="210"/>
      <c r="AA816" s="210"/>
      <c r="AB816" s="210"/>
      <c r="AC816" s="210"/>
      <c r="AD816" s="210"/>
      <c r="AE816" s="210"/>
      <c r="AF816" s="210"/>
      <c r="AG816" s="210" t="s">
        <v>1139</v>
      </c>
      <c r="AH816" s="210"/>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2" x14ac:dyDescent="0.2">
      <c r="A817" s="217"/>
      <c r="B817" s="218"/>
      <c r="C817" s="253" t="s">
        <v>1203</v>
      </c>
      <c r="D817" s="240"/>
      <c r="E817" s="240"/>
      <c r="F817" s="240"/>
      <c r="G817" s="240"/>
      <c r="H817" s="221"/>
      <c r="I817" s="221"/>
      <c r="J817" s="221"/>
      <c r="K817" s="221"/>
      <c r="L817" s="221"/>
      <c r="M817" s="221"/>
      <c r="N817" s="220"/>
      <c r="O817" s="220"/>
      <c r="P817" s="220"/>
      <c r="Q817" s="220"/>
      <c r="R817" s="221"/>
      <c r="S817" s="221"/>
      <c r="T817" s="221"/>
      <c r="U817" s="221"/>
      <c r="V817" s="221"/>
      <c r="W817" s="221"/>
      <c r="X817" s="221"/>
      <c r="Y817" s="221"/>
      <c r="Z817" s="210"/>
      <c r="AA817" s="210"/>
      <c r="AB817" s="210"/>
      <c r="AC817" s="210"/>
      <c r="AD817" s="210"/>
      <c r="AE817" s="210"/>
      <c r="AF817" s="210"/>
      <c r="AG817" s="210" t="s">
        <v>277</v>
      </c>
      <c r="AH817" s="210"/>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x14ac:dyDescent="0.2">
      <c r="A818" s="226" t="s">
        <v>265</v>
      </c>
      <c r="B818" s="227" t="s">
        <v>215</v>
      </c>
      <c r="C818" s="251" t="s">
        <v>216</v>
      </c>
      <c r="D818" s="228"/>
      <c r="E818" s="229"/>
      <c r="F818" s="230"/>
      <c r="G818" s="230">
        <f>SUMIF(AG819:AG898,"&lt;&gt;NOR",G819:G898)</f>
        <v>0</v>
      </c>
      <c r="H818" s="230"/>
      <c r="I818" s="230">
        <f>SUM(I819:I898)</f>
        <v>0</v>
      </c>
      <c r="J818" s="230"/>
      <c r="K818" s="230">
        <f>SUM(K819:K898)</f>
        <v>0</v>
      </c>
      <c r="L818" s="230"/>
      <c r="M818" s="230">
        <f>SUM(M819:M898)</f>
        <v>0</v>
      </c>
      <c r="N818" s="229"/>
      <c r="O818" s="229">
        <f>SUM(O819:O898)</f>
        <v>6.2799999999999994</v>
      </c>
      <c r="P818" s="229"/>
      <c r="Q818" s="229">
        <f>SUM(Q819:Q898)</f>
        <v>0</v>
      </c>
      <c r="R818" s="230"/>
      <c r="S818" s="230"/>
      <c r="T818" s="231"/>
      <c r="U818" s="225"/>
      <c r="V818" s="225">
        <f>SUM(V819:V898)</f>
        <v>309.02999999999997</v>
      </c>
      <c r="W818" s="225"/>
      <c r="X818" s="225"/>
      <c r="Y818" s="225"/>
      <c r="AG818" t="s">
        <v>266</v>
      </c>
    </row>
    <row r="819" spans="1:60" ht="22.5" outlineLevel="1" x14ac:dyDescent="0.2">
      <c r="A819" s="233">
        <v>183</v>
      </c>
      <c r="B819" s="234" t="s">
        <v>1407</v>
      </c>
      <c r="C819" s="252" t="s">
        <v>1408</v>
      </c>
      <c r="D819" s="235" t="s">
        <v>269</v>
      </c>
      <c r="E819" s="236">
        <v>198.79</v>
      </c>
      <c r="F819" s="237"/>
      <c r="G819" s="238">
        <f>ROUND(E819*F819,2)</f>
        <v>0</v>
      </c>
      <c r="H819" s="237"/>
      <c r="I819" s="238">
        <f>ROUND(E819*H819,2)</f>
        <v>0</v>
      </c>
      <c r="J819" s="237"/>
      <c r="K819" s="238">
        <f>ROUND(E819*J819,2)</f>
        <v>0</v>
      </c>
      <c r="L819" s="238">
        <v>21</v>
      </c>
      <c r="M819" s="238">
        <f>G819*(1+L819/100)</f>
        <v>0</v>
      </c>
      <c r="N819" s="236">
        <v>0</v>
      </c>
      <c r="O819" s="236">
        <f>ROUND(E819*N819,2)</f>
        <v>0</v>
      </c>
      <c r="P819" s="236">
        <v>0</v>
      </c>
      <c r="Q819" s="236">
        <f>ROUND(E819*P819,2)</f>
        <v>0</v>
      </c>
      <c r="R819" s="238" t="s">
        <v>1409</v>
      </c>
      <c r="S819" s="238" t="s">
        <v>271</v>
      </c>
      <c r="T819" s="239" t="s">
        <v>272</v>
      </c>
      <c r="U819" s="221">
        <v>1.6E-2</v>
      </c>
      <c r="V819" s="221">
        <f>ROUND(E819*U819,2)</f>
        <v>3.18</v>
      </c>
      <c r="W819" s="221"/>
      <c r="X819" s="221" t="s">
        <v>273</v>
      </c>
      <c r="Y819" s="221" t="s">
        <v>274</v>
      </c>
      <c r="Z819" s="210"/>
      <c r="AA819" s="210"/>
      <c r="AB819" s="210"/>
      <c r="AC819" s="210"/>
      <c r="AD819" s="210"/>
      <c r="AE819" s="210"/>
      <c r="AF819" s="210"/>
      <c r="AG819" s="210" t="s">
        <v>275</v>
      </c>
      <c r="AH819" s="210"/>
      <c r="AI819" s="210"/>
      <c r="AJ819" s="210"/>
      <c r="AK819" s="210"/>
      <c r="AL819" s="210"/>
      <c r="AM819" s="210"/>
      <c r="AN819" s="210"/>
      <c r="AO819" s="210"/>
      <c r="AP819" s="210"/>
      <c r="AQ819" s="210"/>
      <c r="AR819" s="210"/>
      <c r="AS819" s="210"/>
      <c r="AT819" s="210"/>
      <c r="AU819" s="210"/>
      <c r="AV819" s="210"/>
      <c r="AW819" s="210"/>
      <c r="AX819" s="210"/>
      <c r="AY819" s="210"/>
      <c r="AZ819" s="210"/>
      <c r="BA819" s="210"/>
      <c r="BB819" s="210"/>
      <c r="BC819" s="210"/>
      <c r="BD819" s="210"/>
      <c r="BE819" s="210"/>
      <c r="BF819" s="210"/>
      <c r="BG819" s="210"/>
      <c r="BH819" s="210"/>
    </row>
    <row r="820" spans="1:60" outlineLevel="2" x14ac:dyDescent="0.2">
      <c r="A820" s="217"/>
      <c r="B820" s="218"/>
      <c r="C820" s="256" t="s">
        <v>1031</v>
      </c>
      <c r="D820" s="223"/>
      <c r="E820" s="224">
        <v>84.38</v>
      </c>
      <c r="F820" s="221"/>
      <c r="G820" s="221"/>
      <c r="H820" s="221"/>
      <c r="I820" s="221"/>
      <c r="J820" s="221"/>
      <c r="K820" s="221"/>
      <c r="L820" s="221"/>
      <c r="M820" s="221"/>
      <c r="N820" s="220"/>
      <c r="O820" s="220"/>
      <c r="P820" s="220"/>
      <c r="Q820" s="220"/>
      <c r="R820" s="221"/>
      <c r="S820" s="221"/>
      <c r="T820" s="221"/>
      <c r="U820" s="221"/>
      <c r="V820" s="221"/>
      <c r="W820" s="221"/>
      <c r="X820" s="221"/>
      <c r="Y820" s="221"/>
      <c r="Z820" s="210"/>
      <c r="AA820" s="210"/>
      <c r="AB820" s="210"/>
      <c r="AC820" s="210"/>
      <c r="AD820" s="210"/>
      <c r="AE820" s="210"/>
      <c r="AF820" s="210"/>
      <c r="AG820" s="210" t="s">
        <v>288</v>
      </c>
      <c r="AH820" s="210">
        <v>0</v>
      </c>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outlineLevel="3" x14ac:dyDescent="0.2">
      <c r="A821" s="217"/>
      <c r="B821" s="218"/>
      <c r="C821" s="256" t="s">
        <v>907</v>
      </c>
      <c r="D821" s="223"/>
      <c r="E821" s="224">
        <v>15.87</v>
      </c>
      <c r="F821" s="221"/>
      <c r="G821" s="221"/>
      <c r="H821" s="221"/>
      <c r="I821" s="221"/>
      <c r="J821" s="221"/>
      <c r="K821" s="221"/>
      <c r="L821" s="221"/>
      <c r="M821" s="221"/>
      <c r="N821" s="220"/>
      <c r="O821" s="220"/>
      <c r="P821" s="220"/>
      <c r="Q821" s="220"/>
      <c r="R821" s="221"/>
      <c r="S821" s="221"/>
      <c r="T821" s="221"/>
      <c r="U821" s="221"/>
      <c r="V821" s="221"/>
      <c r="W821" s="221"/>
      <c r="X821" s="221"/>
      <c r="Y821" s="221"/>
      <c r="Z821" s="210"/>
      <c r="AA821" s="210"/>
      <c r="AB821" s="210"/>
      <c r="AC821" s="210"/>
      <c r="AD821" s="210"/>
      <c r="AE821" s="210"/>
      <c r="AF821" s="210"/>
      <c r="AG821" s="210" t="s">
        <v>288</v>
      </c>
      <c r="AH821" s="210">
        <v>0</v>
      </c>
      <c r="AI821" s="210"/>
      <c r="AJ821" s="210"/>
      <c r="AK821" s="210"/>
      <c r="AL821" s="210"/>
      <c r="AM821" s="210"/>
      <c r="AN821" s="210"/>
      <c r="AO821" s="210"/>
      <c r="AP821" s="210"/>
      <c r="AQ821" s="210"/>
      <c r="AR821" s="210"/>
      <c r="AS821" s="210"/>
      <c r="AT821" s="210"/>
      <c r="AU821" s="210"/>
      <c r="AV821" s="210"/>
      <c r="AW821" s="210"/>
      <c r="AX821" s="210"/>
      <c r="AY821" s="210"/>
      <c r="AZ821" s="210"/>
      <c r="BA821" s="210"/>
      <c r="BB821" s="210"/>
      <c r="BC821" s="210"/>
      <c r="BD821" s="210"/>
      <c r="BE821" s="210"/>
      <c r="BF821" s="210"/>
      <c r="BG821" s="210"/>
      <c r="BH821" s="210"/>
    </row>
    <row r="822" spans="1:60" outlineLevel="3" x14ac:dyDescent="0.2">
      <c r="A822" s="217"/>
      <c r="B822" s="218"/>
      <c r="C822" s="256" t="s">
        <v>908</v>
      </c>
      <c r="D822" s="223"/>
      <c r="E822" s="224">
        <v>4.32</v>
      </c>
      <c r="F822" s="221"/>
      <c r="G822" s="221"/>
      <c r="H822" s="221"/>
      <c r="I822" s="221"/>
      <c r="J822" s="221"/>
      <c r="K822" s="221"/>
      <c r="L822" s="221"/>
      <c r="M822" s="221"/>
      <c r="N822" s="220"/>
      <c r="O822" s="220"/>
      <c r="P822" s="220"/>
      <c r="Q822" s="220"/>
      <c r="R822" s="221"/>
      <c r="S822" s="221"/>
      <c r="T822" s="221"/>
      <c r="U822" s="221"/>
      <c r="V822" s="221"/>
      <c r="W822" s="221"/>
      <c r="X822" s="221"/>
      <c r="Y822" s="221"/>
      <c r="Z822" s="210"/>
      <c r="AA822" s="210"/>
      <c r="AB822" s="210"/>
      <c r="AC822" s="210"/>
      <c r="AD822" s="210"/>
      <c r="AE822" s="210"/>
      <c r="AF822" s="210"/>
      <c r="AG822" s="210" t="s">
        <v>288</v>
      </c>
      <c r="AH822" s="210">
        <v>0</v>
      </c>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3" x14ac:dyDescent="0.2">
      <c r="A823" s="217"/>
      <c r="B823" s="218"/>
      <c r="C823" s="256" t="s">
        <v>909</v>
      </c>
      <c r="D823" s="223"/>
      <c r="E823" s="224">
        <v>5.19</v>
      </c>
      <c r="F823" s="221"/>
      <c r="G823" s="221"/>
      <c r="H823" s="221"/>
      <c r="I823" s="221"/>
      <c r="J823" s="221"/>
      <c r="K823" s="221"/>
      <c r="L823" s="221"/>
      <c r="M823" s="221"/>
      <c r="N823" s="220"/>
      <c r="O823" s="220"/>
      <c r="P823" s="220"/>
      <c r="Q823" s="220"/>
      <c r="R823" s="221"/>
      <c r="S823" s="221"/>
      <c r="T823" s="221"/>
      <c r="U823" s="221"/>
      <c r="V823" s="221"/>
      <c r="W823" s="221"/>
      <c r="X823" s="221"/>
      <c r="Y823" s="221"/>
      <c r="Z823" s="210"/>
      <c r="AA823" s="210"/>
      <c r="AB823" s="210"/>
      <c r="AC823" s="210"/>
      <c r="AD823" s="210"/>
      <c r="AE823" s="210"/>
      <c r="AF823" s="210"/>
      <c r="AG823" s="210" t="s">
        <v>288</v>
      </c>
      <c r="AH823" s="210">
        <v>0</v>
      </c>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3" x14ac:dyDescent="0.2">
      <c r="A824" s="217"/>
      <c r="B824" s="218"/>
      <c r="C824" s="256" t="s">
        <v>910</v>
      </c>
      <c r="D824" s="223"/>
      <c r="E824" s="224">
        <v>5.27</v>
      </c>
      <c r="F824" s="221"/>
      <c r="G824" s="221"/>
      <c r="H824" s="221"/>
      <c r="I824" s="221"/>
      <c r="J824" s="221"/>
      <c r="K824" s="221"/>
      <c r="L824" s="221"/>
      <c r="M824" s="221"/>
      <c r="N824" s="220"/>
      <c r="O824" s="220"/>
      <c r="P824" s="220"/>
      <c r="Q824" s="220"/>
      <c r="R824" s="221"/>
      <c r="S824" s="221"/>
      <c r="T824" s="221"/>
      <c r="U824" s="221"/>
      <c r="V824" s="221"/>
      <c r="W824" s="221"/>
      <c r="X824" s="221"/>
      <c r="Y824" s="221"/>
      <c r="Z824" s="210"/>
      <c r="AA824" s="210"/>
      <c r="AB824" s="210"/>
      <c r="AC824" s="210"/>
      <c r="AD824" s="210"/>
      <c r="AE824" s="210"/>
      <c r="AF824" s="210"/>
      <c r="AG824" s="210" t="s">
        <v>288</v>
      </c>
      <c r="AH824" s="210">
        <v>0</v>
      </c>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outlineLevel="3" x14ac:dyDescent="0.2">
      <c r="A825" s="217"/>
      <c r="B825" s="218"/>
      <c r="C825" s="256" t="s">
        <v>1032</v>
      </c>
      <c r="D825" s="223"/>
      <c r="E825" s="224">
        <v>5.2</v>
      </c>
      <c r="F825" s="221"/>
      <c r="G825" s="221"/>
      <c r="H825" s="221"/>
      <c r="I825" s="221"/>
      <c r="J825" s="221"/>
      <c r="K825" s="221"/>
      <c r="L825" s="221"/>
      <c r="M825" s="221"/>
      <c r="N825" s="220"/>
      <c r="O825" s="220"/>
      <c r="P825" s="220"/>
      <c r="Q825" s="220"/>
      <c r="R825" s="221"/>
      <c r="S825" s="221"/>
      <c r="T825" s="221"/>
      <c r="U825" s="221"/>
      <c r="V825" s="221"/>
      <c r="W825" s="221"/>
      <c r="X825" s="221"/>
      <c r="Y825" s="221"/>
      <c r="Z825" s="210"/>
      <c r="AA825" s="210"/>
      <c r="AB825" s="210"/>
      <c r="AC825" s="210"/>
      <c r="AD825" s="210"/>
      <c r="AE825" s="210"/>
      <c r="AF825" s="210"/>
      <c r="AG825" s="210" t="s">
        <v>288</v>
      </c>
      <c r="AH825" s="210">
        <v>0</v>
      </c>
      <c r="AI825" s="210"/>
      <c r="AJ825" s="210"/>
      <c r="AK825" s="210"/>
      <c r="AL825" s="210"/>
      <c r="AM825" s="210"/>
      <c r="AN825" s="210"/>
      <c r="AO825" s="210"/>
      <c r="AP825" s="210"/>
      <c r="AQ825" s="210"/>
      <c r="AR825" s="210"/>
      <c r="AS825" s="210"/>
      <c r="AT825" s="210"/>
      <c r="AU825" s="210"/>
      <c r="AV825" s="210"/>
      <c r="AW825" s="210"/>
      <c r="AX825" s="210"/>
      <c r="AY825" s="210"/>
      <c r="AZ825" s="210"/>
      <c r="BA825" s="210"/>
      <c r="BB825" s="210"/>
      <c r="BC825" s="210"/>
      <c r="BD825" s="210"/>
      <c r="BE825" s="210"/>
      <c r="BF825" s="210"/>
      <c r="BG825" s="210"/>
      <c r="BH825" s="210"/>
    </row>
    <row r="826" spans="1:60" outlineLevel="3" x14ac:dyDescent="0.2">
      <c r="A826" s="217"/>
      <c r="B826" s="218"/>
      <c r="C826" s="256" t="s">
        <v>911</v>
      </c>
      <c r="D826" s="223"/>
      <c r="E826" s="224">
        <v>13.69</v>
      </c>
      <c r="F826" s="221"/>
      <c r="G826" s="221"/>
      <c r="H826" s="221"/>
      <c r="I826" s="221"/>
      <c r="J826" s="221"/>
      <c r="K826" s="221"/>
      <c r="L826" s="221"/>
      <c r="M826" s="221"/>
      <c r="N826" s="220"/>
      <c r="O826" s="220"/>
      <c r="P826" s="220"/>
      <c r="Q826" s="220"/>
      <c r="R826" s="221"/>
      <c r="S826" s="221"/>
      <c r="T826" s="221"/>
      <c r="U826" s="221"/>
      <c r="V826" s="221"/>
      <c r="W826" s="221"/>
      <c r="X826" s="221"/>
      <c r="Y826" s="221"/>
      <c r="Z826" s="210"/>
      <c r="AA826" s="210"/>
      <c r="AB826" s="210"/>
      <c r="AC826" s="210"/>
      <c r="AD826" s="210"/>
      <c r="AE826" s="210"/>
      <c r="AF826" s="210"/>
      <c r="AG826" s="210" t="s">
        <v>288</v>
      </c>
      <c r="AH826" s="210">
        <v>0</v>
      </c>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3" x14ac:dyDescent="0.2">
      <c r="A827" s="217"/>
      <c r="B827" s="218"/>
      <c r="C827" s="256" t="s">
        <v>912</v>
      </c>
      <c r="D827" s="223"/>
      <c r="E827" s="224">
        <v>7.03</v>
      </c>
      <c r="F827" s="221"/>
      <c r="G827" s="221"/>
      <c r="H827" s="221"/>
      <c r="I827" s="221"/>
      <c r="J827" s="221"/>
      <c r="K827" s="221"/>
      <c r="L827" s="221"/>
      <c r="M827" s="221"/>
      <c r="N827" s="220"/>
      <c r="O827" s="220"/>
      <c r="P827" s="220"/>
      <c r="Q827" s="220"/>
      <c r="R827" s="221"/>
      <c r="S827" s="221"/>
      <c r="T827" s="221"/>
      <c r="U827" s="221"/>
      <c r="V827" s="221"/>
      <c r="W827" s="221"/>
      <c r="X827" s="221"/>
      <c r="Y827" s="221"/>
      <c r="Z827" s="210"/>
      <c r="AA827" s="210"/>
      <c r="AB827" s="210"/>
      <c r="AC827" s="210"/>
      <c r="AD827" s="210"/>
      <c r="AE827" s="210"/>
      <c r="AF827" s="210"/>
      <c r="AG827" s="210" t="s">
        <v>288</v>
      </c>
      <c r="AH827" s="210">
        <v>0</v>
      </c>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outlineLevel="3" x14ac:dyDescent="0.2">
      <c r="A828" s="217"/>
      <c r="B828" s="218"/>
      <c r="C828" s="256" t="s">
        <v>913</v>
      </c>
      <c r="D828" s="223"/>
      <c r="E828" s="224">
        <v>2.76</v>
      </c>
      <c r="F828" s="221"/>
      <c r="G828" s="221"/>
      <c r="H828" s="221"/>
      <c r="I828" s="221"/>
      <c r="J828" s="221"/>
      <c r="K828" s="221"/>
      <c r="L828" s="221"/>
      <c r="M828" s="221"/>
      <c r="N828" s="220"/>
      <c r="O828" s="220"/>
      <c r="P828" s="220"/>
      <c r="Q828" s="220"/>
      <c r="R828" s="221"/>
      <c r="S828" s="221"/>
      <c r="T828" s="221"/>
      <c r="U828" s="221"/>
      <c r="V828" s="221"/>
      <c r="W828" s="221"/>
      <c r="X828" s="221"/>
      <c r="Y828" s="221"/>
      <c r="Z828" s="210"/>
      <c r="AA828" s="210"/>
      <c r="AB828" s="210"/>
      <c r="AC828" s="210"/>
      <c r="AD828" s="210"/>
      <c r="AE828" s="210"/>
      <c r="AF828" s="210"/>
      <c r="AG828" s="210" t="s">
        <v>288</v>
      </c>
      <c r="AH828" s="210">
        <v>0</v>
      </c>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3" x14ac:dyDescent="0.2">
      <c r="A829" s="217"/>
      <c r="B829" s="218"/>
      <c r="C829" s="256" t="s">
        <v>914</v>
      </c>
      <c r="D829" s="223"/>
      <c r="E829" s="224">
        <v>2.56</v>
      </c>
      <c r="F829" s="221"/>
      <c r="G829" s="221"/>
      <c r="H829" s="221"/>
      <c r="I829" s="221"/>
      <c r="J829" s="221"/>
      <c r="K829" s="221"/>
      <c r="L829" s="221"/>
      <c r="M829" s="221"/>
      <c r="N829" s="220"/>
      <c r="O829" s="220"/>
      <c r="P829" s="220"/>
      <c r="Q829" s="220"/>
      <c r="R829" s="221"/>
      <c r="S829" s="221"/>
      <c r="T829" s="221"/>
      <c r="U829" s="221"/>
      <c r="V829" s="221"/>
      <c r="W829" s="221"/>
      <c r="X829" s="221"/>
      <c r="Y829" s="221"/>
      <c r="Z829" s="210"/>
      <c r="AA829" s="210"/>
      <c r="AB829" s="210"/>
      <c r="AC829" s="210"/>
      <c r="AD829" s="210"/>
      <c r="AE829" s="210"/>
      <c r="AF829" s="210"/>
      <c r="AG829" s="210" t="s">
        <v>288</v>
      </c>
      <c r="AH829" s="210">
        <v>0</v>
      </c>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outlineLevel="3" x14ac:dyDescent="0.2">
      <c r="A830" s="217"/>
      <c r="B830" s="218"/>
      <c r="C830" s="256" t="s">
        <v>915</v>
      </c>
      <c r="D830" s="223"/>
      <c r="E830" s="224">
        <v>8.31</v>
      </c>
      <c r="F830" s="221"/>
      <c r="G830" s="221"/>
      <c r="H830" s="221"/>
      <c r="I830" s="221"/>
      <c r="J830" s="221"/>
      <c r="K830" s="221"/>
      <c r="L830" s="221"/>
      <c r="M830" s="221"/>
      <c r="N830" s="220"/>
      <c r="O830" s="220"/>
      <c r="P830" s="220"/>
      <c r="Q830" s="220"/>
      <c r="R830" s="221"/>
      <c r="S830" s="221"/>
      <c r="T830" s="221"/>
      <c r="U830" s="221"/>
      <c r="V830" s="221"/>
      <c r="W830" s="221"/>
      <c r="X830" s="221"/>
      <c r="Y830" s="221"/>
      <c r="Z830" s="210"/>
      <c r="AA830" s="210"/>
      <c r="AB830" s="210"/>
      <c r="AC830" s="210"/>
      <c r="AD830" s="210"/>
      <c r="AE830" s="210"/>
      <c r="AF830" s="210"/>
      <c r="AG830" s="210" t="s">
        <v>288</v>
      </c>
      <c r="AH830" s="210">
        <v>0</v>
      </c>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outlineLevel="3" x14ac:dyDescent="0.2">
      <c r="A831" s="217"/>
      <c r="B831" s="218"/>
      <c r="C831" s="256" t="s">
        <v>916</v>
      </c>
      <c r="D831" s="223"/>
      <c r="E831" s="224">
        <v>22.86</v>
      </c>
      <c r="F831" s="221"/>
      <c r="G831" s="221"/>
      <c r="H831" s="221"/>
      <c r="I831" s="221"/>
      <c r="J831" s="221"/>
      <c r="K831" s="221"/>
      <c r="L831" s="221"/>
      <c r="M831" s="221"/>
      <c r="N831" s="220"/>
      <c r="O831" s="220"/>
      <c r="P831" s="220"/>
      <c r="Q831" s="220"/>
      <c r="R831" s="221"/>
      <c r="S831" s="221"/>
      <c r="T831" s="221"/>
      <c r="U831" s="221"/>
      <c r="V831" s="221"/>
      <c r="W831" s="221"/>
      <c r="X831" s="221"/>
      <c r="Y831" s="221"/>
      <c r="Z831" s="210"/>
      <c r="AA831" s="210"/>
      <c r="AB831" s="210"/>
      <c r="AC831" s="210"/>
      <c r="AD831" s="210"/>
      <c r="AE831" s="210"/>
      <c r="AF831" s="210"/>
      <c r="AG831" s="210" t="s">
        <v>288</v>
      </c>
      <c r="AH831" s="210">
        <v>0</v>
      </c>
      <c r="AI831" s="210"/>
      <c r="AJ831" s="210"/>
      <c r="AK831" s="210"/>
      <c r="AL831" s="210"/>
      <c r="AM831" s="210"/>
      <c r="AN831" s="210"/>
      <c r="AO831" s="210"/>
      <c r="AP831" s="210"/>
      <c r="AQ831" s="210"/>
      <c r="AR831" s="210"/>
      <c r="AS831" s="210"/>
      <c r="AT831" s="210"/>
      <c r="AU831" s="210"/>
      <c r="AV831" s="210"/>
      <c r="AW831" s="210"/>
      <c r="AX831" s="210"/>
      <c r="AY831" s="210"/>
      <c r="AZ831" s="210"/>
      <c r="BA831" s="210"/>
      <c r="BB831" s="210"/>
      <c r="BC831" s="210"/>
      <c r="BD831" s="210"/>
      <c r="BE831" s="210"/>
      <c r="BF831" s="210"/>
      <c r="BG831" s="210"/>
      <c r="BH831" s="210"/>
    </row>
    <row r="832" spans="1:60" outlineLevel="3" x14ac:dyDescent="0.2">
      <c r="A832" s="217"/>
      <c r="B832" s="218"/>
      <c r="C832" s="256" t="s">
        <v>917</v>
      </c>
      <c r="D832" s="223"/>
      <c r="E832" s="224">
        <v>21.35</v>
      </c>
      <c r="F832" s="221"/>
      <c r="G832" s="221"/>
      <c r="H832" s="221"/>
      <c r="I832" s="221"/>
      <c r="J832" s="221"/>
      <c r="K832" s="221"/>
      <c r="L832" s="221"/>
      <c r="M832" s="221"/>
      <c r="N832" s="220"/>
      <c r="O832" s="220"/>
      <c r="P832" s="220"/>
      <c r="Q832" s="220"/>
      <c r="R832" s="221"/>
      <c r="S832" s="221"/>
      <c r="T832" s="221"/>
      <c r="U832" s="221"/>
      <c r="V832" s="221"/>
      <c r="W832" s="221"/>
      <c r="X832" s="221"/>
      <c r="Y832" s="221"/>
      <c r="Z832" s="210"/>
      <c r="AA832" s="210"/>
      <c r="AB832" s="210"/>
      <c r="AC832" s="210"/>
      <c r="AD832" s="210"/>
      <c r="AE832" s="210"/>
      <c r="AF832" s="210"/>
      <c r="AG832" s="210" t="s">
        <v>288</v>
      </c>
      <c r="AH832" s="210">
        <v>0</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1" x14ac:dyDescent="0.2">
      <c r="A833" s="233">
        <v>184</v>
      </c>
      <c r="B833" s="234" t="s">
        <v>1410</v>
      </c>
      <c r="C833" s="252" t="s">
        <v>1411</v>
      </c>
      <c r="D833" s="235" t="s">
        <v>269</v>
      </c>
      <c r="E833" s="236">
        <v>208.44843</v>
      </c>
      <c r="F833" s="237"/>
      <c r="G833" s="238">
        <f>ROUND(E833*F833,2)</f>
        <v>0</v>
      </c>
      <c r="H833" s="237"/>
      <c r="I833" s="238">
        <f>ROUND(E833*H833,2)</f>
        <v>0</v>
      </c>
      <c r="J833" s="237"/>
      <c r="K833" s="238">
        <f>ROUND(E833*J833,2)</f>
        <v>0</v>
      </c>
      <c r="L833" s="238">
        <v>21</v>
      </c>
      <c r="M833" s="238">
        <f>G833*(1+L833/100)</f>
        <v>0</v>
      </c>
      <c r="N833" s="236">
        <v>2.1000000000000001E-4</v>
      </c>
      <c r="O833" s="236">
        <f>ROUND(E833*N833,2)</f>
        <v>0.04</v>
      </c>
      <c r="P833" s="236">
        <v>0</v>
      </c>
      <c r="Q833" s="236">
        <f>ROUND(E833*P833,2)</f>
        <v>0</v>
      </c>
      <c r="R833" s="238" t="s">
        <v>1409</v>
      </c>
      <c r="S833" s="238" t="s">
        <v>271</v>
      </c>
      <c r="T833" s="239" t="s">
        <v>272</v>
      </c>
      <c r="U833" s="221">
        <v>0.05</v>
      </c>
      <c r="V833" s="221">
        <f>ROUND(E833*U833,2)</f>
        <v>10.42</v>
      </c>
      <c r="W833" s="221"/>
      <c r="X833" s="221" t="s">
        <v>273</v>
      </c>
      <c r="Y833" s="221" t="s">
        <v>274</v>
      </c>
      <c r="Z833" s="210"/>
      <c r="AA833" s="210"/>
      <c r="AB833" s="210"/>
      <c r="AC833" s="210"/>
      <c r="AD833" s="210"/>
      <c r="AE833" s="210"/>
      <c r="AF833" s="210"/>
      <c r="AG833" s="210" t="s">
        <v>275</v>
      </c>
      <c r="AH833" s="210"/>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outlineLevel="2" x14ac:dyDescent="0.2">
      <c r="A834" s="217"/>
      <c r="B834" s="218"/>
      <c r="C834" s="256" t="s">
        <v>1412</v>
      </c>
      <c r="D834" s="223"/>
      <c r="E834" s="224">
        <v>198.79</v>
      </c>
      <c r="F834" s="221"/>
      <c r="G834" s="221"/>
      <c r="H834" s="221"/>
      <c r="I834" s="221"/>
      <c r="J834" s="221"/>
      <c r="K834" s="221"/>
      <c r="L834" s="221"/>
      <c r="M834" s="221"/>
      <c r="N834" s="220"/>
      <c r="O834" s="220"/>
      <c r="P834" s="220"/>
      <c r="Q834" s="220"/>
      <c r="R834" s="221"/>
      <c r="S834" s="221"/>
      <c r="T834" s="221"/>
      <c r="U834" s="221"/>
      <c r="V834" s="221"/>
      <c r="W834" s="221"/>
      <c r="X834" s="221"/>
      <c r="Y834" s="221"/>
      <c r="Z834" s="210"/>
      <c r="AA834" s="210"/>
      <c r="AB834" s="210"/>
      <c r="AC834" s="210"/>
      <c r="AD834" s="210"/>
      <c r="AE834" s="210"/>
      <c r="AF834" s="210"/>
      <c r="AG834" s="210" t="s">
        <v>288</v>
      </c>
      <c r="AH834" s="210">
        <v>5</v>
      </c>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outlineLevel="3" x14ac:dyDescent="0.2">
      <c r="A835" s="217"/>
      <c r="B835" s="218"/>
      <c r="C835" s="256" t="s">
        <v>1413</v>
      </c>
      <c r="D835" s="223"/>
      <c r="E835" s="224">
        <v>7.2039</v>
      </c>
      <c r="F835" s="221"/>
      <c r="G835" s="221"/>
      <c r="H835" s="221"/>
      <c r="I835" s="221"/>
      <c r="J835" s="221"/>
      <c r="K835" s="221"/>
      <c r="L835" s="221"/>
      <c r="M835" s="221"/>
      <c r="N835" s="220"/>
      <c r="O835" s="220"/>
      <c r="P835" s="220"/>
      <c r="Q835" s="220"/>
      <c r="R835" s="221"/>
      <c r="S835" s="221"/>
      <c r="T835" s="221"/>
      <c r="U835" s="221"/>
      <c r="V835" s="221"/>
      <c r="W835" s="221"/>
      <c r="X835" s="221"/>
      <c r="Y835" s="221"/>
      <c r="Z835" s="210"/>
      <c r="AA835" s="210"/>
      <c r="AB835" s="210"/>
      <c r="AC835" s="210"/>
      <c r="AD835" s="210"/>
      <c r="AE835" s="210"/>
      <c r="AF835" s="210"/>
      <c r="AG835" s="210" t="s">
        <v>288</v>
      </c>
      <c r="AH835" s="210">
        <v>0</v>
      </c>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outlineLevel="3" x14ac:dyDescent="0.2">
      <c r="A836" s="217"/>
      <c r="B836" s="218"/>
      <c r="C836" s="256" t="s">
        <v>1414</v>
      </c>
      <c r="D836" s="223"/>
      <c r="E836" s="224">
        <v>0.67320000000000002</v>
      </c>
      <c r="F836" s="221"/>
      <c r="G836" s="221"/>
      <c r="H836" s="221"/>
      <c r="I836" s="221"/>
      <c r="J836" s="221"/>
      <c r="K836" s="221"/>
      <c r="L836" s="221"/>
      <c r="M836" s="221"/>
      <c r="N836" s="220"/>
      <c r="O836" s="220"/>
      <c r="P836" s="220"/>
      <c r="Q836" s="220"/>
      <c r="R836" s="221"/>
      <c r="S836" s="221"/>
      <c r="T836" s="221"/>
      <c r="U836" s="221"/>
      <c r="V836" s="221"/>
      <c r="W836" s="221"/>
      <c r="X836" s="221"/>
      <c r="Y836" s="221"/>
      <c r="Z836" s="210"/>
      <c r="AA836" s="210"/>
      <c r="AB836" s="210"/>
      <c r="AC836" s="210"/>
      <c r="AD836" s="210"/>
      <c r="AE836" s="210"/>
      <c r="AF836" s="210"/>
      <c r="AG836" s="210" t="s">
        <v>288</v>
      </c>
      <c r="AH836" s="210">
        <v>0</v>
      </c>
      <c r="AI836" s="210"/>
      <c r="AJ836" s="210"/>
      <c r="AK836" s="210"/>
      <c r="AL836" s="210"/>
      <c r="AM836" s="210"/>
      <c r="AN836" s="210"/>
      <c r="AO836" s="210"/>
      <c r="AP836" s="210"/>
      <c r="AQ836" s="210"/>
      <c r="AR836" s="210"/>
      <c r="AS836" s="210"/>
      <c r="AT836" s="210"/>
      <c r="AU836" s="210"/>
      <c r="AV836" s="210"/>
      <c r="AW836" s="210"/>
      <c r="AX836" s="210"/>
      <c r="AY836" s="210"/>
      <c r="AZ836" s="210"/>
      <c r="BA836" s="210"/>
      <c r="BB836" s="210"/>
      <c r="BC836" s="210"/>
      <c r="BD836" s="210"/>
      <c r="BE836" s="210"/>
      <c r="BF836" s="210"/>
      <c r="BG836" s="210"/>
      <c r="BH836" s="210"/>
    </row>
    <row r="837" spans="1:60" outlineLevel="3" x14ac:dyDescent="0.2">
      <c r="A837" s="217"/>
      <c r="B837" s="218"/>
      <c r="C837" s="256" t="s">
        <v>1415</v>
      </c>
      <c r="D837" s="223"/>
      <c r="E837" s="224">
        <v>1.7813300000000001</v>
      </c>
      <c r="F837" s="221"/>
      <c r="G837" s="221"/>
      <c r="H837" s="221"/>
      <c r="I837" s="221"/>
      <c r="J837" s="221"/>
      <c r="K837" s="221"/>
      <c r="L837" s="221"/>
      <c r="M837" s="221"/>
      <c r="N837" s="220"/>
      <c r="O837" s="220"/>
      <c r="P837" s="220"/>
      <c r="Q837" s="220"/>
      <c r="R837" s="221"/>
      <c r="S837" s="221"/>
      <c r="T837" s="221"/>
      <c r="U837" s="221"/>
      <c r="V837" s="221"/>
      <c r="W837" s="221"/>
      <c r="X837" s="221"/>
      <c r="Y837" s="221"/>
      <c r="Z837" s="210"/>
      <c r="AA837" s="210"/>
      <c r="AB837" s="210"/>
      <c r="AC837" s="210"/>
      <c r="AD837" s="210"/>
      <c r="AE837" s="210"/>
      <c r="AF837" s="210"/>
      <c r="AG837" s="210" t="s">
        <v>288</v>
      </c>
      <c r="AH837" s="210">
        <v>0</v>
      </c>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outlineLevel="1" x14ac:dyDescent="0.2">
      <c r="A838" s="233">
        <v>185</v>
      </c>
      <c r="B838" s="234" t="s">
        <v>1416</v>
      </c>
      <c r="C838" s="252" t="s">
        <v>1417</v>
      </c>
      <c r="D838" s="235" t="s">
        <v>374</v>
      </c>
      <c r="E838" s="236">
        <v>6.8</v>
      </c>
      <c r="F838" s="237"/>
      <c r="G838" s="238">
        <f>ROUND(E838*F838,2)</f>
        <v>0</v>
      </c>
      <c r="H838" s="237"/>
      <c r="I838" s="238">
        <f>ROUND(E838*H838,2)</f>
        <v>0</v>
      </c>
      <c r="J838" s="237"/>
      <c r="K838" s="238">
        <f>ROUND(E838*J838,2)</f>
        <v>0</v>
      </c>
      <c r="L838" s="238">
        <v>21</v>
      </c>
      <c r="M838" s="238">
        <f>G838*(1+L838/100)</f>
        <v>0</v>
      </c>
      <c r="N838" s="236">
        <v>0</v>
      </c>
      <c r="O838" s="236">
        <f>ROUND(E838*N838,2)</f>
        <v>0</v>
      </c>
      <c r="P838" s="236">
        <v>0</v>
      </c>
      <c r="Q838" s="236">
        <f>ROUND(E838*P838,2)</f>
        <v>0</v>
      </c>
      <c r="R838" s="238" t="s">
        <v>1409</v>
      </c>
      <c r="S838" s="238" t="s">
        <v>271</v>
      </c>
      <c r="T838" s="239" t="s">
        <v>272</v>
      </c>
      <c r="U838" s="221">
        <v>0.45600000000000002</v>
      </c>
      <c r="V838" s="221">
        <f>ROUND(E838*U838,2)</f>
        <v>3.1</v>
      </c>
      <c r="W838" s="221"/>
      <c r="X838" s="221" t="s">
        <v>273</v>
      </c>
      <c r="Y838" s="221" t="s">
        <v>274</v>
      </c>
      <c r="Z838" s="210"/>
      <c r="AA838" s="210"/>
      <c r="AB838" s="210"/>
      <c r="AC838" s="210"/>
      <c r="AD838" s="210"/>
      <c r="AE838" s="210"/>
      <c r="AF838" s="210"/>
      <c r="AG838" s="210" t="s">
        <v>275</v>
      </c>
      <c r="AH838" s="210"/>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2" x14ac:dyDescent="0.2">
      <c r="A839" s="217"/>
      <c r="B839" s="218"/>
      <c r="C839" s="256" t="s">
        <v>1418</v>
      </c>
      <c r="D839" s="223"/>
      <c r="E839" s="224">
        <v>3.2</v>
      </c>
      <c r="F839" s="221"/>
      <c r="G839" s="221"/>
      <c r="H839" s="221"/>
      <c r="I839" s="221"/>
      <c r="J839" s="221"/>
      <c r="K839" s="221"/>
      <c r="L839" s="221"/>
      <c r="M839" s="221"/>
      <c r="N839" s="220"/>
      <c r="O839" s="220"/>
      <c r="P839" s="220"/>
      <c r="Q839" s="220"/>
      <c r="R839" s="221"/>
      <c r="S839" s="221"/>
      <c r="T839" s="221"/>
      <c r="U839" s="221"/>
      <c r="V839" s="221"/>
      <c r="W839" s="221"/>
      <c r="X839" s="221"/>
      <c r="Y839" s="221"/>
      <c r="Z839" s="210"/>
      <c r="AA839" s="210"/>
      <c r="AB839" s="210"/>
      <c r="AC839" s="210"/>
      <c r="AD839" s="210"/>
      <c r="AE839" s="210"/>
      <c r="AF839" s="210"/>
      <c r="AG839" s="210" t="s">
        <v>288</v>
      </c>
      <c r="AH839" s="210">
        <v>0</v>
      </c>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outlineLevel="3" x14ac:dyDescent="0.2">
      <c r="A840" s="217"/>
      <c r="B840" s="218"/>
      <c r="C840" s="256" t="s">
        <v>1419</v>
      </c>
      <c r="D840" s="223"/>
      <c r="E840" s="224">
        <v>3.6</v>
      </c>
      <c r="F840" s="221"/>
      <c r="G840" s="221"/>
      <c r="H840" s="221"/>
      <c r="I840" s="221"/>
      <c r="J840" s="221"/>
      <c r="K840" s="221"/>
      <c r="L840" s="221"/>
      <c r="M840" s="221"/>
      <c r="N840" s="220"/>
      <c r="O840" s="220"/>
      <c r="P840" s="220"/>
      <c r="Q840" s="220"/>
      <c r="R840" s="221"/>
      <c r="S840" s="221"/>
      <c r="T840" s="221"/>
      <c r="U840" s="221"/>
      <c r="V840" s="221"/>
      <c r="W840" s="221"/>
      <c r="X840" s="221"/>
      <c r="Y840" s="221"/>
      <c r="Z840" s="210"/>
      <c r="AA840" s="210"/>
      <c r="AB840" s="210"/>
      <c r="AC840" s="210"/>
      <c r="AD840" s="210"/>
      <c r="AE840" s="210"/>
      <c r="AF840" s="210"/>
      <c r="AG840" s="210" t="s">
        <v>288</v>
      </c>
      <c r="AH840" s="210">
        <v>0</v>
      </c>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outlineLevel="1" x14ac:dyDescent="0.2">
      <c r="A841" s="233">
        <v>186</v>
      </c>
      <c r="B841" s="234" t="s">
        <v>1420</v>
      </c>
      <c r="C841" s="252" t="s">
        <v>1421</v>
      </c>
      <c r="D841" s="235" t="s">
        <v>374</v>
      </c>
      <c r="E841" s="236">
        <v>9.1999999999999993</v>
      </c>
      <c r="F841" s="237"/>
      <c r="G841" s="238">
        <f>ROUND(E841*F841,2)</f>
        <v>0</v>
      </c>
      <c r="H841" s="237"/>
      <c r="I841" s="238">
        <f>ROUND(E841*H841,2)</f>
        <v>0</v>
      </c>
      <c r="J841" s="237"/>
      <c r="K841" s="238">
        <f>ROUND(E841*J841,2)</f>
        <v>0</v>
      </c>
      <c r="L841" s="238">
        <v>21</v>
      </c>
      <c r="M841" s="238">
        <f>G841*(1+L841/100)</f>
        <v>0</v>
      </c>
      <c r="N841" s="236">
        <v>0</v>
      </c>
      <c r="O841" s="236">
        <f>ROUND(E841*N841,2)</f>
        <v>0</v>
      </c>
      <c r="P841" s="236">
        <v>0</v>
      </c>
      <c r="Q841" s="236">
        <f>ROUND(E841*P841,2)</f>
        <v>0</v>
      </c>
      <c r="R841" s="238" t="s">
        <v>1409</v>
      </c>
      <c r="S841" s="238" t="s">
        <v>271</v>
      </c>
      <c r="T841" s="239" t="s">
        <v>272</v>
      </c>
      <c r="U841" s="221">
        <v>0.23</v>
      </c>
      <c r="V841" s="221">
        <f>ROUND(E841*U841,2)</f>
        <v>2.12</v>
      </c>
      <c r="W841" s="221"/>
      <c r="X841" s="221" t="s">
        <v>273</v>
      </c>
      <c r="Y841" s="221" t="s">
        <v>274</v>
      </c>
      <c r="Z841" s="210"/>
      <c r="AA841" s="210"/>
      <c r="AB841" s="210"/>
      <c r="AC841" s="210"/>
      <c r="AD841" s="210"/>
      <c r="AE841" s="210"/>
      <c r="AF841" s="210"/>
      <c r="AG841" s="210" t="s">
        <v>275</v>
      </c>
      <c r="AH841" s="210"/>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outlineLevel="2" x14ac:dyDescent="0.2">
      <c r="A842" s="217"/>
      <c r="B842" s="218"/>
      <c r="C842" s="256" t="s">
        <v>1422</v>
      </c>
      <c r="D842" s="223"/>
      <c r="E842" s="224">
        <v>4.4000000000000004</v>
      </c>
      <c r="F842" s="221"/>
      <c r="G842" s="221"/>
      <c r="H842" s="221"/>
      <c r="I842" s="221"/>
      <c r="J842" s="221"/>
      <c r="K842" s="221"/>
      <c r="L842" s="221"/>
      <c r="M842" s="221"/>
      <c r="N842" s="220"/>
      <c r="O842" s="220"/>
      <c r="P842" s="220"/>
      <c r="Q842" s="220"/>
      <c r="R842" s="221"/>
      <c r="S842" s="221"/>
      <c r="T842" s="221"/>
      <c r="U842" s="221"/>
      <c r="V842" s="221"/>
      <c r="W842" s="221"/>
      <c r="X842" s="221"/>
      <c r="Y842" s="221"/>
      <c r="Z842" s="210"/>
      <c r="AA842" s="210"/>
      <c r="AB842" s="210"/>
      <c r="AC842" s="210"/>
      <c r="AD842" s="210"/>
      <c r="AE842" s="210"/>
      <c r="AF842" s="210"/>
      <c r="AG842" s="210" t="s">
        <v>288</v>
      </c>
      <c r="AH842" s="210">
        <v>0</v>
      </c>
      <c r="AI842" s="210"/>
      <c r="AJ842" s="210"/>
      <c r="AK842" s="210"/>
      <c r="AL842" s="210"/>
      <c r="AM842" s="210"/>
      <c r="AN842" s="210"/>
      <c r="AO842" s="210"/>
      <c r="AP842" s="210"/>
      <c r="AQ842" s="210"/>
      <c r="AR842" s="210"/>
      <c r="AS842" s="210"/>
      <c r="AT842" s="210"/>
      <c r="AU842" s="210"/>
      <c r="AV842" s="210"/>
      <c r="AW842" s="210"/>
      <c r="AX842" s="210"/>
      <c r="AY842" s="210"/>
      <c r="AZ842" s="210"/>
      <c r="BA842" s="210"/>
      <c r="BB842" s="210"/>
      <c r="BC842" s="210"/>
      <c r="BD842" s="210"/>
      <c r="BE842" s="210"/>
      <c r="BF842" s="210"/>
      <c r="BG842" s="210"/>
      <c r="BH842" s="210"/>
    </row>
    <row r="843" spans="1:60" outlineLevel="3" x14ac:dyDescent="0.2">
      <c r="A843" s="217"/>
      <c r="B843" s="218"/>
      <c r="C843" s="256" t="s">
        <v>1423</v>
      </c>
      <c r="D843" s="223"/>
      <c r="E843" s="224">
        <v>4.8</v>
      </c>
      <c r="F843" s="221"/>
      <c r="G843" s="221"/>
      <c r="H843" s="221"/>
      <c r="I843" s="221"/>
      <c r="J843" s="221"/>
      <c r="K843" s="221"/>
      <c r="L843" s="221"/>
      <c r="M843" s="221"/>
      <c r="N843" s="220"/>
      <c r="O843" s="220"/>
      <c r="P843" s="220"/>
      <c r="Q843" s="220"/>
      <c r="R843" s="221"/>
      <c r="S843" s="221"/>
      <c r="T843" s="221"/>
      <c r="U843" s="221"/>
      <c r="V843" s="221"/>
      <c r="W843" s="221"/>
      <c r="X843" s="221"/>
      <c r="Y843" s="221"/>
      <c r="Z843" s="210"/>
      <c r="AA843" s="210"/>
      <c r="AB843" s="210"/>
      <c r="AC843" s="210"/>
      <c r="AD843" s="210"/>
      <c r="AE843" s="210"/>
      <c r="AF843" s="210"/>
      <c r="AG843" s="210" t="s">
        <v>288</v>
      </c>
      <c r="AH843" s="210">
        <v>0</v>
      </c>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outlineLevel="1" x14ac:dyDescent="0.2">
      <c r="A844" s="233">
        <v>187</v>
      </c>
      <c r="B844" s="234" t="s">
        <v>1424</v>
      </c>
      <c r="C844" s="252" t="s">
        <v>1425</v>
      </c>
      <c r="D844" s="235" t="s">
        <v>269</v>
      </c>
      <c r="E844" s="236">
        <v>95.78</v>
      </c>
      <c r="F844" s="237"/>
      <c r="G844" s="238">
        <f>ROUND(E844*F844,2)</f>
        <v>0</v>
      </c>
      <c r="H844" s="237"/>
      <c r="I844" s="238">
        <f>ROUND(E844*H844,2)</f>
        <v>0</v>
      </c>
      <c r="J844" s="237"/>
      <c r="K844" s="238">
        <f>ROUND(E844*J844,2)</f>
        <v>0</v>
      </c>
      <c r="L844" s="238">
        <v>21</v>
      </c>
      <c r="M844" s="238">
        <f>G844*(1+L844/100)</f>
        <v>0</v>
      </c>
      <c r="N844" s="236">
        <v>0</v>
      </c>
      <c r="O844" s="236">
        <f>ROUND(E844*N844,2)</f>
        <v>0</v>
      </c>
      <c r="P844" s="236">
        <v>0</v>
      </c>
      <c r="Q844" s="236">
        <f>ROUND(E844*P844,2)</f>
        <v>0</v>
      </c>
      <c r="R844" s="238" t="s">
        <v>1409</v>
      </c>
      <c r="S844" s="238" t="s">
        <v>271</v>
      </c>
      <c r="T844" s="239" t="s">
        <v>272</v>
      </c>
      <c r="U844" s="221">
        <v>0.97799999999999998</v>
      </c>
      <c r="V844" s="221">
        <f>ROUND(E844*U844,2)</f>
        <v>93.67</v>
      </c>
      <c r="W844" s="221"/>
      <c r="X844" s="221" t="s">
        <v>273</v>
      </c>
      <c r="Y844" s="221" t="s">
        <v>274</v>
      </c>
      <c r="Z844" s="210"/>
      <c r="AA844" s="210"/>
      <c r="AB844" s="210"/>
      <c r="AC844" s="210"/>
      <c r="AD844" s="210"/>
      <c r="AE844" s="210"/>
      <c r="AF844" s="210"/>
      <c r="AG844" s="210" t="s">
        <v>275</v>
      </c>
      <c r="AH844" s="210"/>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2" x14ac:dyDescent="0.2">
      <c r="A845" s="217"/>
      <c r="B845" s="218"/>
      <c r="C845" s="253" t="s">
        <v>1426</v>
      </c>
      <c r="D845" s="240"/>
      <c r="E845" s="240"/>
      <c r="F845" s="240"/>
      <c r="G845" s="240"/>
      <c r="H845" s="221"/>
      <c r="I845" s="221"/>
      <c r="J845" s="221"/>
      <c r="K845" s="221"/>
      <c r="L845" s="221"/>
      <c r="M845" s="221"/>
      <c r="N845" s="220"/>
      <c r="O845" s="220"/>
      <c r="P845" s="220"/>
      <c r="Q845" s="220"/>
      <c r="R845" s="221"/>
      <c r="S845" s="221"/>
      <c r="T845" s="221"/>
      <c r="U845" s="221"/>
      <c r="V845" s="221"/>
      <c r="W845" s="221"/>
      <c r="X845" s="221"/>
      <c r="Y845" s="221"/>
      <c r="Z845" s="210"/>
      <c r="AA845" s="210"/>
      <c r="AB845" s="210"/>
      <c r="AC845" s="210"/>
      <c r="AD845" s="210"/>
      <c r="AE845" s="210"/>
      <c r="AF845" s="210"/>
      <c r="AG845" s="210" t="s">
        <v>277</v>
      </c>
      <c r="AH845" s="210"/>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outlineLevel="2" x14ac:dyDescent="0.2">
      <c r="A846" s="217"/>
      <c r="B846" s="218"/>
      <c r="C846" s="256" t="s">
        <v>908</v>
      </c>
      <c r="D846" s="223"/>
      <c r="E846" s="224">
        <v>4.32</v>
      </c>
      <c r="F846" s="221"/>
      <c r="G846" s="221"/>
      <c r="H846" s="221"/>
      <c r="I846" s="221"/>
      <c r="J846" s="221"/>
      <c r="K846" s="221"/>
      <c r="L846" s="221"/>
      <c r="M846" s="221"/>
      <c r="N846" s="220"/>
      <c r="O846" s="220"/>
      <c r="P846" s="220"/>
      <c r="Q846" s="220"/>
      <c r="R846" s="221"/>
      <c r="S846" s="221"/>
      <c r="T846" s="221"/>
      <c r="U846" s="221"/>
      <c r="V846" s="221"/>
      <c r="W846" s="221"/>
      <c r="X846" s="221"/>
      <c r="Y846" s="221"/>
      <c r="Z846" s="210"/>
      <c r="AA846" s="210"/>
      <c r="AB846" s="210"/>
      <c r="AC846" s="210"/>
      <c r="AD846" s="210"/>
      <c r="AE846" s="210"/>
      <c r="AF846" s="210"/>
      <c r="AG846" s="210" t="s">
        <v>288</v>
      </c>
      <c r="AH846" s="210">
        <v>0</v>
      </c>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3" x14ac:dyDescent="0.2">
      <c r="A847" s="217"/>
      <c r="B847" s="218"/>
      <c r="C847" s="256" t="s">
        <v>909</v>
      </c>
      <c r="D847" s="223"/>
      <c r="E847" s="224">
        <v>5.19</v>
      </c>
      <c r="F847" s="221"/>
      <c r="G847" s="221"/>
      <c r="H847" s="221"/>
      <c r="I847" s="221"/>
      <c r="J847" s="221"/>
      <c r="K847" s="221"/>
      <c r="L847" s="221"/>
      <c r="M847" s="221"/>
      <c r="N847" s="220"/>
      <c r="O847" s="220"/>
      <c r="P847" s="220"/>
      <c r="Q847" s="220"/>
      <c r="R847" s="221"/>
      <c r="S847" s="221"/>
      <c r="T847" s="221"/>
      <c r="U847" s="221"/>
      <c r="V847" s="221"/>
      <c r="W847" s="221"/>
      <c r="X847" s="221"/>
      <c r="Y847" s="221"/>
      <c r="Z847" s="210"/>
      <c r="AA847" s="210"/>
      <c r="AB847" s="210"/>
      <c r="AC847" s="210"/>
      <c r="AD847" s="210"/>
      <c r="AE847" s="210"/>
      <c r="AF847" s="210"/>
      <c r="AG847" s="210" t="s">
        <v>288</v>
      </c>
      <c r="AH847" s="210">
        <v>0</v>
      </c>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outlineLevel="3" x14ac:dyDescent="0.2">
      <c r="A848" s="217"/>
      <c r="B848" s="218"/>
      <c r="C848" s="256" t="s">
        <v>910</v>
      </c>
      <c r="D848" s="223"/>
      <c r="E848" s="224">
        <v>5.27</v>
      </c>
      <c r="F848" s="221"/>
      <c r="G848" s="221"/>
      <c r="H848" s="221"/>
      <c r="I848" s="221"/>
      <c r="J848" s="221"/>
      <c r="K848" s="221"/>
      <c r="L848" s="221"/>
      <c r="M848" s="221"/>
      <c r="N848" s="220"/>
      <c r="O848" s="220"/>
      <c r="P848" s="220"/>
      <c r="Q848" s="220"/>
      <c r="R848" s="221"/>
      <c r="S848" s="221"/>
      <c r="T848" s="221"/>
      <c r="U848" s="221"/>
      <c r="V848" s="221"/>
      <c r="W848" s="221"/>
      <c r="X848" s="221"/>
      <c r="Y848" s="221"/>
      <c r="Z848" s="210"/>
      <c r="AA848" s="210"/>
      <c r="AB848" s="210"/>
      <c r="AC848" s="210"/>
      <c r="AD848" s="210"/>
      <c r="AE848" s="210"/>
      <c r="AF848" s="210"/>
      <c r="AG848" s="210" t="s">
        <v>288</v>
      </c>
      <c r="AH848" s="210">
        <v>0</v>
      </c>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3" x14ac:dyDescent="0.2">
      <c r="A849" s="217"/>
      <c r="B849" s="218"/>
      <c r="C849" s="256" t="s">
        <v>1032</v>
      </c>
      <c r="D849" s="223"/>
      <c r="E849" s="224">
        <v>5.2</v>
      </c>
      <c r="F849" s="221"/>
      <c r="G849" s="221"/>
      <c r="H849" s="221"/>
      <c r="I849" s="221"/>
      <c r="J849" s="221"/>
      <c r="K849" s="221"/>
      <c r="L849" s="221"/>
      <c r="M849" s="221"/>
      <c r="N849" s="220"/>
      <c r="O849" s="220"/>
      <c r="P849" s="220"/>
      <c r="Q849" s="220"/>
      <c r="R849" s="221"/>
      <c r="S849" s="221"/>
      <c r="T849" s="221"/>
      <c r="U849" s="221"/>
      <c r="V849" s="221"/>
      <c r="W849" s="221"/>
      <c r="X849" s="221"/>
      <c r="Y849" s="221"/>
      <c r="Z849" s="210"/>
      <c r="AA849" s="210"/>
      <c r="AB849" s="210"/>
      <c r="AC849" s="210"/>
      <c r="AD849" s="210"/>
      <c r="AE849" s="210"/>
      <c r="AF849" s="210"/>
      <c r="AG849" s="210" t="s">
        <v>288</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outlineLevel="3" x14ac:dyDescent="0.2">
      <c r="A850" s="217"/>
      <c r="B850" s="218"/>
      <c r="C850" s="256" t="s">
        <v>911</v>
      </c>
      <c r="D850" s="223"/>
      <c r="E850" s="224">
        <v>13.69</v>
      </c>
      <c r="F850" s="221"/>
      <c r="G850" s="221"/>
      <c r="H850" s="221"/>
      <c r="I850" s="221"/>
      <c r="J850" s="221"/>
      <c r="K850" s="221"/>
      <c r="L850" s="221"/>
      <c r="M850" s="221"/>
      <c r="N850" s="220"/>
      <c r="O850" s="220"/>
      <c r="P850" s="220"/>
      <c r="Q850" s="220"/>
      <c r="R850" s="221"/>
      <c r="S850" s="221"/>
      <c r="T850" s="221"/>
      <c r="U850" s="221"/>
      <c r="V850" s="221"/>
      <c r="W850" s="221"/>
      <c r="X850" s="221"/>
      <c r="Y850" s="221"/>
      <c r="Z850" s="210"/>
      <c r="AA850" s="210"/>
      <c r="AB850" s="210"/>
      <c r="AC850" s="210"/>
      <c r="AD850" s="210"/>
      <c r="AE850" s="210"/>
      <c r="AF850" s="210"/>
      <c r="AG850" s="210" t="s">
        <v>288</v>
      </c>
      <c r="AH850" s="210">
        <v>0</v>
      </c>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outlineLevel="3" x14ac:dyDescent="0.2">
      <c r="A851" s="217"/>
      <c r="B851" s="218"/>
      <c r="C851" s="256" t="s">
        <v>912</v>
      </c>
      <c r="D851" s="223"/>
      <c r="E851" s="224">
        <v>7.03</v>
      </c>
      <c r="F851" s="221"/>
      <c r="G851" s="221"/>
      <c r="H851" s="221"/>
      <c r="I851" s="221"/>
      <c r="J851" s="221"/>
      <c r="K851" s="221"/>
      <c r="L851" s="221"/>
      <c r="M851" s="221"/>
      <c r="N851" s="220"/>
      <c r="O851" s="220"/>
      <c r="P851" s="220"/>
      <c r="Q851" s="220"/>
      <c r="R851" s="221"/>
      <c r="S851" s="221"/>
      <c r="T851" s="221"/>
      <c r="U851" s="221"/>
      <c r="V851" s="221"/>
      <c r="W851" s="221"/>
      <c r="X851" s="221"/>
      <c r="Y851" s="221"/>
      <c r="Z851" s="210"/>
      <c r="AA851" s="210"/>
      <c r="AB851" s="210"/>
      <c r="AC851" s="210"/>
      <c r="AD851" s="210"/>
      <c r="AE851" s="210"/>
      <c r="AF851" s="210"/>
      <c r="AG851" s="210" t="s">
        <v>288</v>
      </c>
      <c r="AH851" s="210">
        <v>0</v>
      </c>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outlineLevel="3" x14ac:dyDescent="0.2">
      <c r="A852" s="217"/>
      <c r="B852" s="218"/>
      <c r="C852" s="256" t="s">
        <v>914</v>
      </c>
      <c r="D852" s="223"/>
      <c r="E852" s="224">
        <v>2.56</v>
      </c>
      <c r="F852" s="221"/>
      <c r="G852" s="221"/>
      <c r="H852" s="221"/>
      <c r="I852" s="221"/>
      <c r="J852" s="221"/>
      <c r="K852" s="221"/>
      <c r="L852" s="221"/>
      <c r="M852" s="221"/>
      <c r="N852" s="220"/>
      <c r="O852" s="220"/>
      <c r="P852" s="220"/>
      <c r="Q852" s="220"/>
      <c r="R852" s="221"/>
      <c r="S852" s="221"/>
      <c r="T852" s="221"/>
      <c r="U852" s="221"/>
      <c r="V852" s="221"/>
      <c r="W852" s="221"/>
      <c r="X852" s="221"/>
      <c r="Y852" s="221"/>
      <c r="Z852" s="210"/>
      <c r="AA852" s="210"/>
      <c r="AB852" s="210"/>
      <c r="AC852" s="210"/>
      <c r="AD852" s="210"/>
      <c r="AE852" s="210"/>
      <c r="AF852" s="210"/>
      <c r="AG852" s="210" t="s">
        <v>288</v>
      </c>
      <c r="AH852" s="210">
        <v>0</v>
      </c>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3" x14ac:dyDescent="0.2">
      <c r="A853" s="217"/>
      <c r="B853" s="218"/>
      <c r="C853" s="256" t="s">
        <v>915</v>
      </c>
      <c r="D853" s="223"/>
      <c r="E853" s="224">
        <v>8.31</v>
      </c>
      <c r="F853" s="221"/>
      <c r="G853" s="221"/>
      <c r="H853" s="221"/>
      <c r="I853" s="221"/>
      <c r="J853" s="221"/>
      <c r="K853" s="221"/>
      <c r="L853" s="221"/>
      <c r="M853" s="221"/>
      <c r="N853" s="220"/>
      <c r="O853" s="220"/>
      <c r="P853" s="220"/>
      <c r="Q853" s="220"/>
      <c r="R853" s="221"/>
      <c r="S853" s="221"/>
      <c r="T853" s="221"/>
      <c r="U853" s="221"/>
      <c r="V853" s="221"/>
      <c r="W853" s="221"/>
      <c r="X853" s="221"/>
      <c r="Y853" s="221"/>
      <c r="Z853" s="210"/>
      <c r="AA853" s="210"/>
      <c r="AB853" s="210"/>
      <c r="AC853" s="210"/>
      <c r="AD853" s="210"/>
      <c r="AE853" s="210"/>
      <c r="AF853" s="210"/>
      <c r="AG853" s="210" t="s">
        <v>288</v>
      </c>
      <c r="AH853" s="210">
        <v>0</v>
      </c>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outlineLevel="3" x14ac:dyDescent="0.2">
      <c r="A854" s="217"/>
      <c r="B854" s="218"/>
      <c r="C854" s="256" t="s">
        <v>916</v>
      </c>
      <c r="D854" s="223"/>
      <c r="E854" s="224">
        <v>22.86</v>
      </c>
      <c r="F854" s="221"/>
      <c r="G854" s="221"/>
      <c r="H854" s="221"/>
      <c r="I854" s="221"/>
      <c r="J854" s="221"/>
      <c r="K854" s="221"/>
      <c r="L854" s="221"/>
      <c r="M854" s="221"/>
      <c r="N854" s="220"/>
      <c r="O854" s="220"/>
      <c r="P854" s="220"/>
      <c r="Q854" s="220"/>
      <c r="R854" s="221"/>
      <c r="S854" s="221"/>
      <c r="T854" s="221"/>
      <c r="U854" s="221"/>
      <c r="V854" s="221"/>
      <c r="W854" s="221"/>
      <c r="X854" s="221"/>
      <c r="Y854" s="221"/>
      <c r="Z854" s="210"/>
      <c r="AA854" s="210"/>
      <c r="AB854" s="210"/>
      <c r="AC854" s="210"/>
      <c r="AD854" s="210"/>
      <c r="AE854" s="210"/>
      <c r="AF854" s="210"/>
      <c r="AG854" s="210" t="s">
        <v>288</v>
      </c>
      <c r="AH854" s="210">
        <v>0</v>
      </c>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3" x14ac:dyDescent="0.2">
      <c r="A855" s="217"/>
      <c r="B855" s="218"/>
      <c r="C855" s="256" t="s">
        <v>917</v>
      </c>
      <c r="D855" s="223"/>
      <c r="E855" s="224">
        <v>21.35</v>
      </c>
      <c r="F855" s="221"/>
      <c r="G855" s="221"/>
      <c r="H855" s="221"/>
      <c r="I855" s="221"/>
      <c r="J855" s="221"/>
      <c r="K855" s="221"/>
      <c r="L855" s="221"/>
      <c r="M855" s="221"/>
      <c r="N855" s="220"/>
      <c r="O855" s="220"/>
      <c r="P855" s="220"/>
      <c r="Q855" s="220"/>
      <c r="R855" s="221"/>
      <c r="S855" s="221"/>
      <c r="T855" s="221"/>
      <c r="U855" s="221"/>
      <c r="V855" s="221"/>
      <c r="W855" s="221"/>
      <c r="X855" s="221"/>
      <c r="Y855" s="221"/>
      <c r="Z855" s="210"/>
      <c r="AA855" s="210"/>
      <c r="AB855" s="210"/>
      <c r="AC855" s="210"/>
      <c r="AD855" s="210"/>
      <c r="AE855" s="210"/>
      <c r="AF855" s="210"/>
      <c r="AG855" s="210" t="s">
        <v>288</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1" x14ac:dyDescent="0.2">
      <c r="A856" s="233">
        <v>188</v>
      </c>
      <c r="B856" s="234" t="s">
        <v>1427</v>
      </c>
      <c r="C856" s="252" t="s">
        <v>1428</v>
      </c>
      <c r="D856" s="235" t="s">
        <v>269</v>
      </c>
      <c r="E856" s="236">
        <v>112.49843</v>
      </c>
      <c r="F856" s="237"/>
      <c r="G856" s="238">
        <f>ROUND(E856*F856,2)</f>
        <v>0</v>
      </c>
      <c r="H856" s="237"/>
      <c r="I856" s="238">
        <f>ROUND(E856*H856,2)</f>
        <v>0</v>
      </c>
      <c r="J856" s="237"/>
      <c r="K856" s="238">
        <f>ROUND(E856*J856,2)</f>
        <v>0</v>
      </c>
      <c r="L856" s="238">
        <v>21</v>
      </c>
      <c r="M856" s="238">
        <f>G856*(1+L856/100)</f>
        <v>0</v>
      </c>
      <c r="N856" s="236">
        <v>0</v>
      </c>
      <c r="O856" s="236">
        <f>ROUND(E856*N856,2)</f>
        <v>0</v>
      </c>
      <c r="P856" s="236">
        <v>0</v>
      </c>
      <c r="Q856" s="236">
        <f>ROUND(E856*P856,2)</f>
        <v>0</v>
      </c>
      <c r="R856" s="238" t="s">
        <v>1409</v>
      </c>
      <c r="S856" s="238" t="s">
        <v>271</v>
      </c>
      <c r="T856" s="239" t="s">
        <v>272</v>
      </c>
      <c r="U856" s="221">
        <v>1.26</v>
      </c>
      <c r="V856" s="221">
        <f>ROUND(E856*U856,2)</f>
        <v>141.75</v>
      </c>
      <c r="W856" s="221"/>
      <c r="X856" s="221" t="s">
        <v>273</v>
      </c>
      <c r="Y856" s="221" t="s">
        <v>274</v>
      </c>
      <c r="Z856" s="210"/>
      <c r="AA856" s="210"/>
      <c r="AB856" s="210"/>
      <c r="AC856" s="210"/>
      <c r="AD856" s="210"/>
      <c r="AE856" s="210"/>
      <c r="AF856" s="210"/>
      <c r="AG856" s="210" t="s">
        <v>275</v>
      </c>
      <c r="AH856" s="210"/>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outlineLevel="2" x14ac:dyDescent="0.2">
      <c r="A857" s="217"/>
      <c r="B857" s="218"/>
      <c r="C857" s="253" t="s">
        <v>1426</v>
      </c>
      <c r="D857" s="240"/>
      <c r="E857" s="240"/>
      <c r="F857" s="240"/>
      <c r="G857" s="240"/>
      <c r="H857" s="221"/>
      <c r="I857" s="221"/>
      <c r="J857" s="221"/>
      <c r="K857" s="221"/>
      <c r="L857" s="221"/>
      <c r="M857" s="221"/>
      <c r="N857" s="220"/>
      <c r="O857" s="220"/>
      <c r="P857" s="220"/>
      <c r="Q857" s="220"/>
      <c r="R857" s="221"/>
      <c r="S857" s="221"/>
      <c r="T857" s="221"/>
      <c r="U857" s="221"/>
      <c r="V857" s="221"/>
      <c r="W857" s="221"/>
      <c r="X857" s="221"/>
      <c r="Y857" s="221"/>
      <c r="Z857" s="210"/>
      <c r="AA857" s="210"/>
      <c r="AB857" s="210"/>
      <c r="AC857" s="210"/>
      <c r="AD857" s="210"/>
      <c r="AE857" s="210"/>
      <c r="AF857" s="210"/>
      <c r="AG857" s="210" t="s">
        <v>277</v>
      </c>
      <c r="AH857" s="210"/>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2" x14ac:dyDescent="0.2">
      <c r="A858" s="217"/>
      <c r="B858" s="218"/>
      <c r="C858" s="256" t="s">
        <v>1207</v>
      </c>
      <c r="D858" s="223"/>
      <c r="E858" s="224">
        <v>84.38</v>
      </c>
      <c r="F858" s="221"/>
      <c r="G858" s="221"/>
      <c r="H858" s="221"/>
      <c r="I858" s="221"/>
      <c r="J858" s="221"/>
      <c r="K858" s="221"/>
      <c r="L858" s="221"/>
      <c r="M858" s="221"/>
      <c r="N858" s="220"/>
      <c r="O858" s="220"/>
      <c r="P858" s="220"/>
      <c r="Q858" s="220"/>
      <c r="R858" s="221"/>
      <c r="S858" s="221"/>
      <c r="T858" s="221"/>
      <c r="U858" s="221"/>
      <c r="V858" s="221"/>
      <c r="W858" s="221"/>
      <c r="X858" s="221"/>
      <c r="Y858" s="221"/>
      <c r="Z858" s="210"/>
      <c r="AA858" s="210"/>
      <c r="AB858" s="210"/>
      <c r="AC858" s="210"/>
      <c r="AD858" s="210"/>
      <c r="AE858" s="210"/>
      <c r="AF858" s="210"/>
      <c r="AG858" s="210" t="s">
        <v>288</v>
      </c>
      <c r="AH858" s="210">
        <v>0</v>
      </c>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3" x14ac:dyDescent="0.2">
      <c r="A859" s="217"/>
      <c r="B859" s="218"/>
      <c r="C859" s="256" t="s">
        <v>1429</v>
      </c>
      <c r="D859" s="223"/>
      <c r="E859" s="224">
        <v>15.7</v>
      </c>
      <c r="F859" s="221"/>
      <c r="G859" s="221"/>
      <c r="H859" s="221"/>
      <c r="I859" s="221"/>
      <c r="J859" s="221"/>
      <c r="K859" s="221"/>
      <c r="L859" s="221"/>
      <c r="M859" s="221"/>
      <c r="N859" s="220"/>
      <c r="O859" s="220"/>
      <c r="P859" s="220"/>
      <c r="Q859" s="220"/>
      <c r="R859" s="221"/>
      <c r="S859" s="221"/>
      <c r="T859" s="221"/>
      <c r="U859" s="221"/>
      <c r="V859" s="221"/>
      <c r="W859" s="221"/>
      <c r="X859" s="221"/>
      <c r="Y859" s="221"/>
      <c r="Z859" s="210"/>
      <c r="AA859" s="210"/>
      <c r="AB859" s="210"/>
      <c r="AC859" s="210"/>
      <c r="AD859" s="210"/>
      <c r="AE859" s="210"/>
      <c r="AF859" s="210"/>
      <c r="AG859" s="210" t="s">
        <v>288</v>
      </c>
      <c r="AH859" s="210">
        <v>0</v>
      </c>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outlineLevel="3" x14ac:dyDescent="0.2">
      <c r="A860" s="217"/>
      <c r="B860" s="218"/>
      <c r="C860" s="256" t="s">
        <v>1430</v>
      </c>
      <c r="D860" s="223"/>
      <c r="E860" s="224">
        <v>2.76</v>
      </c>
      <c r="F860" s="221"/>
      <c r="G860" s="221"/>
      <c r="H860" s="221"/>
      <c r="I860" s="221"/>
      <c r="J860" s="221"/>
      <c r="K860" s="221"/>
      <c r="L860" s="221"/>
      <c r="M860" s="221"/>
      <c r="N860" s="220"/>
      <c r="O860" s="220"/>
      <c r="P860" s="220"/>
      <c r="Q860" s="220"/>
      <c r="R860" s="221"/>
      <c r="S860" s="221"/>
      <c r="T860" s="221"/>
      <c r="U860" s="221"/>
      <c r="V860" s="221"/>
      <c r="W860" s="221"/>
      <c r="X860" s="221"/>
      <c r="Y860" s="221"/>
      <c r="Z860" s="210"/>
      <c r="AA860" s="210"/>
      <c r="AB860" s="210"/>
      <c r="AC860" s="210"/>
      <c r="AD860" s="210"/>
      <c r="AE860" s="210"/>
      <c r="AF860" s="210"/>
      <c r="AG860" s="210" t="s">
        <v>288</v>
      </c>
      <c r="AH860" s="210">
        <v>0</v>
      </c>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outlineLevel="3" x14ac:dyDescent="0.2">
      <c r="A861" s="217"/>
      <c r="B861" s="218"/>
      <c r="C861" s="256" t="s">
        <v>1413</v>
      </c>
      <c r="D861" s="223"/>
      <c r="E861" s="224">
        <v>7.2039</v>
      </c>
      <c r="F861" s="221"/>
      <c r="G861" s="221"/>
      <c r="H861" s="221"/>
      <c r="I861" s="221"/>
      <c r="J861" s="221"/>
      <c r="K861" s="221"/>
      <c r="L861" s="221"/>
      <c r="M861" s="221"/>
      <c r="N861" s="220"/>
      <c r="O861" s="220"/>
      <c r="P861" s="220"/>
      <c r="Q861" s="220"/>
      <c r="R861" s="221"/>
      <c r="S861" s="221"/>
      <c r="T861" s="221"/>
      <c r="U861" s="221"/>
      <c r="V861" s="221"/>
      <c r="W861" s="221"/>
      <c r="X861" s="221"/>
      <c r="Y861" s="221"/>
      <c r="Z861" s="210"/>
      <c r="AA861" s="210"/>
      <c r="AB861" s="210"/>
      <c r="AC861" s="210"/>
      <c r="AD861" s="210"/>
      <c r="AE861" s="210"/>
      <c r="AF861" s="210"/>
      <c r="AG861" s="210" t="s">
        <v>288</v>
      </c>
      <c r="AH861" s="210">
        <v>0</v>
      </c>
      <c r="AI861" s="210"/>
      <c r="AJ861" s="210"/>
      <c r="AK861" s="210"/>
      <c r="AL861" s="210"/>
      <c r="AM861" s="210"/>
      <c r="AN861" s="210"/>
      <c r="AO861" s="210"/>
      <c r="AP861" s="210"/>
      <c r="AQ861" s="210"/>
      <c r="AR861" s="210"/>
      <c r="AS861" s="210"/>
      <c r="AT861" s="210"/>
      <c r="AU861" s="210"/>
      <c r="AV861" s="210"/>
      <c r="AW861" s="210"/>
      <c r="AX861" s="210"/>
      <c r="AY861" s="210"/>
      <c r="AZ861" s="210"/>
      <c r="BA861" s="210"/>
      <c r="BB861" s="210"/>
      <c r="BC861" s="210"/>
      <c r="BD861" s="210"/>
      <c r="BE861" s="210"/>
      <c r="BF861" s="210"/>
      <c r="BG861" s="210"/>
      <c r="BH861" s="210"/>
    </row>
    <row r="862" spans="1:60" outlineLevel="3" x14ac:dyDescent="0.2">
      <c r="A862" s="217"/>
      <c r="B862" s="218"/>
      <c r="C862" s="256" t="s">
        <v>1414</v>
      </c>
      <c r="D862" s="223"/>
      <c r="E862" s="224">
        <v>0.67320000000000002</v>
      </c>
      <c r="F862" s="221"/>
      <c r="G862" s="221"/>
      <c r="H862" s="221"/>
      <c r="I862" s="221"/>
      <c r="J862" s="221"/>
      <c r="K862" s="221"/>
      <c r="L862" s="221"/>
      <c r="M862" s="221"/>
      <c r="N862" s="220"/>
      <c r="O862" s="220"/>
      <c r="P862" s="220"/>
      <c r="Q862" s="220"/>
      <c r="R862" s="221"/>
      <c r="S862" s="221"/>
      <c r="T862" s="221"/>
      <c r="U862" s="221"/>
      <c r="V862" s="221"/>
      <c r="W862" s="221"/>
      <c r="X862" s="221"/>
      <c r="Y862" s="221"/>
      <c r="Z862" s="210"/>
      <c r="AA862" s="210"/>
      <c r="AB862" s="210"/>
      <c r="AC862" s="210"/>
      <c r="AD862" s="210"/>
      <c r="AE862" s="210"/>
      <c r="AF862" s="210"/>
      <c r="AG862" s="210" t="s">
        <v>288</v>
      </c>
      <c r="AH862" s="210">
        <v>0</v>
      </c>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outlineLevel="3" x14ac:dyDescent="0.2">
      <c r="A863" s="217"/>
      <c r="B863" s="218"/>
      <c r="C863" s="256" t="s">
        <v>1415</v>
      </c>
      <c r="D863" s="223"/>
      <c r="E863" s="224">
        <v>1.7813300000000001</v>
      </c>
      <c r="F863" s="221"/>
      <c r="G863" s="221"/>
      <c r="H863" s="221"/>
      <c r="I863" s="221"/>
      <c r="J863" s="221"/>
      <c r="K863" s="221"/>
      <c r="L863" s="221"/>
      <c r="M863" s="221"/>
      <c r="N863" s="220"/>
      <c r="O863" s="220"/>
      <c r="P863" s="220"/>
      <c r="Q863" s="220"/>
      <c r="R863" s="221"/>
      <c r="S863" s="221"/>
      <c r="T863" s="221"/>
      <c r="U863" s="221"/>
      <c r="V863" s="221"/>
      <c r="W863" s="221"/>
      <c r="X863" s="221"/>
      <c r="Y863" s="221"/>
      <c r="Z863" s="210"/>
      <c r="AA863" s="210"/>
      <c r="AB863" s="210"/>
      <c r="AC863" s="210"/>
      <c r="AD863" s="210"/>
      <c r="AE863" s="210"/>
      <c r="AF863" s="210"/>
      <c r="AG863" s="210" t="s">
        <v>288</v>
      </c>
      <c r="AH863" s="210">
        <v>0</v>
      </c>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ht="22.5" outlineLevel="1" x14ac:dyDescent="0.2">
      <c r="A864" s="241">
        <v>189</v>
      </c>
      <c r="B864" s="242" t="s">
        <v>1431</v>
      </c>
      <c r="C864" s="254" t="s">
        <v>1432</v>
      </c>
      <c r="D864" s="243" t="s">
        <v>374</v>
      </c>
      <c r="E864" s="244">
        <v>163.43</v>
      </c>
      <c r="F864" s="245"/>
      <c r="G864" s="246">
        <f>ROUND(E864*F864,2)</f>
        <v>0</v>
      </c>
      <c r="H864" s="245"/>
      <c r="I864" s="246">
        <f>ROUND(E864*H864,2)</f>
        <v>0</v>
      </c>
      <c r="J864" s="245"/>
      <c r="K864" s="246">
        <f>ROUND(E864*J864,2)</f>
        <v>0</v>
      </c>
      <c r="L864" s="246">
        <v>21</v>
      </c>
      <c r="M864" s="246">
        <f>G864*(1+L864/100)</f>
        <v>0</v>
      </c>
      <c r="N864" s="244">
        <v>3.2000000000000003E-4</v>
      </c>
      <c r="O864" s="244">
        <f>ROUND(E864*N864,2)</f>
        <v>0.05</v>
      </c>
      <c r="P864" s="244">
        <v>0</v>
      </c>
      <c r="Q864" s="244">
        <f>ROUND(E864*P864,2)</f>
        <v>0</v>
      </c>
      <c r="R864" s="246" t="s">
        <v>1409</v>
      </c>
      <c r="S864" s="246" t="s">
        <v>271</v>
      </c>
      <c r="T864" s="247" t="s">
        <v>272</v>
      </c>
      <c r="U864" s="221">
        <v>0.23599999999999999</v>
      </c>
      <c r="V864" s="221">
        <f>ROUND(E864*U864,2)</f>
        <v>38.57</v>
      </c>
      <c r="W864" s="221"/>
      <c r="X864" s="221" t="s">
        <v>273</v>
      </c>
      <c r="Y864" s="221" t="s">
        <v>274</v>
      </c>
      <c r="Z864" s="210"/>
      <c r="AA864" s="210"/>
      <c r="AB864" s="210"/>
      <c r="AC864" s="210"/>
      <c r="AD864" s="210"/>
      <c r="AE864" s="210"/>
      <c r="AF864" s="210"/>
      <c r="AG864" s="210" t="s">
        <v>275</v>
      </c>
      <c r="AH864" s="210"/>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outlineLevel="1" x14ac:dyDescent="0.2">
      <c r="A865" s="233">
        <v>190</v>
      </c>
      <c r="B865" s="234" t="s">
        <v>1433</v>
      </c>
      <c r="C865" s="252" t="s">
        <v>1434</v>
      </c>
      <c r="D865" s="235" t="s">
        <v>374</v>
      </c>
      <c r="E865" s="236">
        <v>8.7739999999999991</v>
      </c>
      <c r="F865" s="237"/>
      <c r="G865" s="238">
        <f>ROUND(E865*F865,2)</f>
        <v>0</v>
      </c>
      <c r="H865" s="237"/>
      <c r="I865" s="238">
        <f>ROUND(E865*H865,2)</f>
        <v>0</v>
      </c>
      <c r="J865" s="237"/>
      <c r="K865" s="238">
        <f>ROUND(E865*J865,2)</f>
        <v>0</v>
      </c>
      <c r="L865" s="238">
        <v>21</v>
      </c>
      <c r="M865" s="238">
        <f>G865*(1+L865/100)</f>
        <v>0</v>
      </c>
      <c r="N865" s="236">
        <v>0</v>
      </c>
      <c r="O865" s="236">
        <f>ROUND(E865*N865,2)</f>
        <v>0</v>
      </c>
      <c r="P865" s="236">
        <v>0</v>
      </c>
      <c r="Q865" s="236">
        <f>ROUND(E865*P865,2)</f>
        <v>0</v>
      </c>
      <c r="R865" s="238" t="s">
        <v>1409</v>
      </c>
      <c r="S865" s="238" t="s">
        <v>271</v>
      </c>
      <c r="T865" s="239" t="s">
        <v>272</v>
      </c>
      <c r="U865" s="221">
        <v>0.15</v>
      </c>
      <c r="V865" s="221">
        <f>ROUND(E865*U865,2)</f>
        <v>1.32</v>
      </c>
      <c r="W865" s="221"/>
      <c r="X865" s="221" t="s">
        <v>273</v>
      </c>
      <c r="Y865" s="221" t="s">
        <v>274</v>
      </c>
      <c r="Z865" s="210"/>
      <c r="AA865" s="210"/>
      <c r="AB865" s="210"/>
      <c r="AC865" s="210"/>
      <c r="AD865" s="210"/>
      <c r="AE865" s="210"/>
      <c r="AF865" s="210"/>
      <c r="AG865" s="210" t="s">
        <v>275</v>
      </c>
      <c r="AH865" s="210"/>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outlineLevel="2" x14ac:dyDescent="0.2">
      <c r="A866" s="217"/>
      <c r="B866" s="218"/>
      <c r="C866" s="256" t="s">
        <v>1435</v>
      </c>
      <c r="D866" s="223"/>
      <c r="E866" s="224">
        <v>8.7739999999999991</v>
      </c>
      <c r="F866" s="221"/>
      <c r="G866" s="221"/>
      <c r="H866" s="221"/>
      <c r="I866" s="221"/>
      <c r="J866" s="221"/>
      <c r="K866" s="221"/>
      <c r="L866" s="221"/>
      <c r="M866" s="221"/>
      <c r="N866" s="220"/>
      <c r="O866" s="220"/>
      <c r="P866" s="220"/>
      <c r="Q866" s="220"/>
      <c r="R866" s="221"/>
      <c r="S866" s="221"/>
      <c r="T866" s="221"/>
      <c r="U866" s="221"/>
      <c r="V866" s="221"/>
      <c r="W866" s="221"/>
      <c r="X866" s="221"/>
      <c r="Y866" s="221"/>
      <c r="Z866" s="210"/>
      <c r="AA866" s="210"/>
      <c r="AB866" s="210"/>
      <c r="AC866" s="210"/>
      <c r="AD866" s="210"/>
      <c r="AE866" s="210"/>
      <c r="AF866" s="210"/>
      <c r="AG866" s="210" t="s">
        <v>288</v>
      </c>
      <c r="AH866" s="210">
        <v>0</v>
      </c>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ht="33.75" outlineLevel="1" x14ac:dyDescent="0.2">
      <c r="A867" s="233">
        <v>191</v>
      </c>
      <c r="B867" s="234" t="s">
        <v>1436</v>
      </c>
      <c r="C867" s="252" t="s">
        <v>1437</v>
      </c>
      <c r="D867" s="235" t="s">
        <v>374</v>
      </c>
      <c r="E867" s="236">
        <v>11</v>
      </c>
      <c r="F867" s="237"/>
      <c r="G867" s="238">
        <f>ROUND(E867*F867,2)</f>
        <v>0</v>
      </c>
      <c r="H867" s="237"/>
      <c r="I867" s="238">
        <f>ROUND(E867*H867,2)</f>
        <v>0</v>
      </c>
      <c r="J867" s="237"/>
      <c r="K867" s="238">
        <f>ROUND(E867*J867,2)</f>
        <v>0</v>
      </c>
      <c r="L867" s="238">
        <v>21</v>
      </c>
      <c r="M867" s="238">
        <f>G867*(1+L867/100)</f>
        <v>0</v>
      </c>
      <c r="N867" s="236">
        <v>1.3999999999999999E-4</v>
      </c>
      <c r="O867" s="236">
        <f>ROUND(E867*N867,2)</f>
        <v>0</v>
      </c>
      <c r="P867" s="236">
        <v>0</v>
      </c>
      <c r="Q867" s="236">
        <f>ROUND(E867*P867,2)</f>
        <v>0</v>
      </c>
      <c r="R867" s="238" t="s">
        <v>1409</v>
      </c>
      <c r="S867" s="238" t="s">
        <v>271</v>
      </c>
      <c r="T867" s="239" t="s">
        <v>272</v>
      </c>
      <c r="U867" s="221">
        <v>0.15</v>
      </c>
      <c r="V867" s="221">
        <f>ROUND(E867*U867,2)</f>
        <v>1.65</v>
      </c>
      <c r="W867" s="221"/>
      <c r="X867" s="221" t="s">
        <v>273</v>
      </c>
      <c r="Y867" s="221" t="s">
        <v>274</v>
      </c>
      <c r="Z867" s="210"/>
      <c r="AA867" s="210"/>
      <c r="AB867" s="210"/>
      <c r="AC867" s="210"/>
      <c r="AD867" s="210"/>
      <c r="AE867" s="210"/>
      <c r="AF867" s="210"/>
      <c r="AG867" s="210" t="s">
        <v>275</v>
      </c>
      <c r="AH867" s="210"/>
      <c r="AI867" s="210"/>
      <c r="AJ867" s="210"/>
      <c r="AK867" s="210"/>
      <c r="AL867" s="210"/>
      <c r="AM867" s="210"/>
      <c r="AN867" s="210"/>
      <c r="AO867" s="210"/>
      <c r="AP867" s="210"/>
      <c r="AQ867" s="210"/>
      <c r="AR867" s="210"/>
      <c r="AS867" s="210"/>
      <c r="AT867" s="210"/>
      <c r="AU867" s="210"/>
      <c r="AV867" s="210"/>
      <c r="AW867" s="210"/>
      <c r="AX867" s="210"/>
      <c r="AY867" s="210"/>
      <c r="AZ867" s="210"/>
      <c r="BA867" s="210"/>
      <c r="BB867" s="210"/>
      <c r="BC867" s="210"/>
      <c r="BD867" s="210"/>
      <c r="BE867" s="210"/>
      <c r="BF867" s="210"/>
      <c r="BG867" s="210"/>
      <c r="BH867" s="210"/>
    </row>
    <row r="868" spans="1:60" outlineLevel="2" x14ac:dyDescent="0.2">
      <c r="A868" s="217"/>
      <c r="B868" s="218"/>
      <c r="C868" s="256" t="s">
        <v>1438</v>
      </c>
      <c r="D868" s="223"/>
      <c r="E868" s="224">
        <v>4.8</v>
      </c>
      <c r="F868" s="221"/>
      <c r="G868" s="221"/>
      <c r="H868" s="221"/>
      <c r="I868" s="221"/>
      <c r="J868" s="221"/>
      <c r="K868" s="221"/>
      <c r="L868" s="221"/>
      <c r="M868" s="221"/>
      <c r="N868" s="220"/>
      <c r="O868" s="220"/>
      <c r="P868" s="220"/>
      <c r="Q868" s="220"/>
      <c r="R868" s="221"/>
      <c r="S868" s="221"/>
      <c r="T868" s="221"/>
      <c r="U868" s="221"/>
      <c r="V868" s="221"/>
      <c r="W868" s="221"/>
      <c r="X868" s="221"/>
      <c r="Y868" s="221"/>
      <c r="Z868" s="210"/>
      <c r="AA868" s="210"/>
      <c r="AB868" s="210"/>
      <c r="AC868" s="210"/>
      <c r="AD868" s="210"/>
      <c r="AE868" s="210"/>
      <c r="AF868" s="210"/>
      <c r="AG868" s="210" t="s">
        <v>288</v>
      </c>
      <c r="AH868" s="210">
        <v>0</v>
      </c>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outlineLevel="3" x14ac:dyDescent="0.2">
      <c r="A869" s="217"/>
      <c r="B869" s="218"/>
      <c r="C869" s="256" t="s">
        <v>1439</v>
      </c>
      <c r="D869" s="223"/>
      <c r="E869" s="224">
        <v>0.9</v>
      </c>
      <c r="F869" s="221"/>
      <c r="G869" s="221"/>
      <c r="H869" s="221"/>
      <c r="I869" s="221"/>
      <c r="J869" s="221"/>
      <c r="K869" s="221"/>
      <c r="L869" s="221"/>
      <c r="M869" s="221"/>
      <c r="N869" s="220"/>
      <c r="O869" s="220"/>
      <c r="P869" s="220"/>
      <c r="Q869" s="220"/>
      <c r="R869" s="221"/>
      <c r="S869" s="221"/>
      <c r="T869" s="221"/>
      <c r="U869" s="221"/>
      <c r="V869" s="221"/>
      <c r="W869" s="221"/>
      <c r="X869" s="221"/>
      <c r="Y869" s="221"/>
      <c r="Z869" s="210"/>
      <c r="AA869" s="210"/>
      <c r="AB869" s="210"/>
      <c r="AC869" s="210"/>
      <c r="AD869" s="210"/>
      <c r="AE869" s="210"/>
      <c r="AF869" s="210"/>
      <c r="AG869" s="210" t="s">
        <v>288</v>
      </c>
      <c r="AH869" s="210">
        <v>0</v>
      </c>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outlineLevel="3" x14ac:dyDescent="0.2">
      <c r="A870" s="217"/>
      <c r="B870" s="218"/>
      <c r="C870" s="256" t="s">
        <v>138</v>
      </c>
      <c r="D870" s="223"/>
      <c r="E870" s="224">
        <v>1</v>
      </c>
      <c r="F870" s="221"/>
      <c r="G870" s="221"/>
      <c r="H870" s="221"/>
      <c r="I870" s="221"/>
      <c r="J870" s="221"/>
      <c r="K870" s="221"/>
      <c r="L870" s="221"/>
      <c r="M870" s="221"/>
      <c r="N870" s="220"/>
      <c r="O870" s="220"/>
      <c r="P870" s="220"/>
      <c r="Q870" s="220"/>
      <c r="R870" s="221"/>
      <c r="S870" s="221"/>
      <c r="T870" s="221"/>
      <c r="U870" s="221"/>
      <c r="V870" s="221"/>
      <c r="W870" s="221"/>
      <c r="X870" s="221"/>
      <c r="Y870" s="221"/>
      <c r="Z870" s="210"/>
      <c r="AA870" s="210"/>
      <c r="AB870" s="210"/>
      <c r="AC870" s="210"/>
      <c r="AD870" s="210"/>
      <c r="AE870" s="210"/>
      <c r="AF870" s="210"/>
      <c r="AG870" s="210" t="s">
        <v>288</v>
      </c>
      <c r="AH870" s="210">
        <v>0</v>
      </c>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outlineLevel="3" x14ac:dyDescent="0.2">
      <c r="A871" s="217"/>
      <c r="B871" s="218"/>
      <c r="C871" s="256" t="s">
        <v>529</v>
      </c>
      <c r="D871" s="223"/>
      <c r="E871" s="224">
        <v>2.2000000000000002</v>
      </c>
      <c r="F871" s="221"/>
      <c r="G871" s="221"/>
      <c r="H871" s="221"/>
      <c r="I871" s="221"/>
      <c r="J871" s="221"/>
      <c r="K871" s="221"/>
      <c r="L871" s="221"/>
      <c r="M871" s="221"/>
      <c r="N871" s="220"/>
      <c r="O871" s="220"/>
      <c r="P871" s="220"/>
      <c r="Q871" s="220"/>
      <c r="R871" s="221"/>
      <c r="S871" s="221"/>
      <c r="T871" s="221"/>
      <c r="U871" s="221"/>
      <c r="V871" s="221"/>
      <c r="W871" s="221"/>
      <c r="X871" s="221"/>
      <c r="Y871" s="221"/>
      <c r="Z871" s="210"/>
      <c r="AA871" s="210"/>
      <c r="AB871" s="210"/>
      <c r="AC871" s="210"/>
      <c r="AD871" s="210"/>
      <c r="AE871" s="210"/>
      <c r="AF871" s="210"/>
      <c r="AG871" s="210" t="s">
        <v>288</v>
      </c>
      <c r="AH871" s="210">
        <v>0</v>
      </c>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outlineLevel="3" x14ac:dyDescent="0.2">
      <c r="A872" s="217"/>
      <c r="B872" s="218"/>
      <c r="C872" s="256" t="s">
        <v>1440</v>
      </c>
      <c r="D872" s="223"/>
      <c r="E872" s="224">
        <v>2.1</v>
      </c>
      <c r="F872" s="221"/>
      <c r="G872" s="221"/>
      <c r="H872" s="221"/>
      <c r="I872" s="221"/>
      <c r="J872" s="221"/>
      <c r="K872" s="221"/>
      <c r="L872" s="221"/>
      <c r="M872" s="221"/>
      <c r="N872" s="220"/>
      <c r="O872" s="220"/>
      <c r="P872" s="220"/>
      <c r="Q872" s="220"/>
      <c r="R872" s="221"/>
      <c r="S872" s="221"/>
      <c r="T872" s="221"/>
      <c r="U872" s="221"/>
      <c r="V872" s="221"/>
      <c r="W872" s="221"/>
      <c r="X872" s="221"/>
      <c r="Y872" s="221"/>
      <c r="Z872" s="210"/>
      <c r="AA872" s="210"/>
      <c r="AB872" s="210"/>
      <c r="AC872" s="210"/>
      <c r="AD872" s="210"/>
      <c r="AE872" s="210"/>
      <c r="AF872" s="210"/>
      <c r="AG872" s="210" t="s">
        <v>288</v>
      </c>
      <c r="AH872" s="210">
        <v>0</v>
      </c>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outlineLevel="1" x14ac:dyDescent="0.2">
      <c r="A873" s="233">
        <v>192</v>
      </c>
      <c r="B873" s="234" t="s">
        <v>1441</v>
      </c>
      <c r="C873" s="252" t="s">
        <v>1442</v>
      </c>
      <c r="D873" s="235" t="s">
        <v>374</v>
      </c>
      <c r="E873" s="236">
        <v>45.39</v>
      </c>
      <c r="F873" s="237"/>
      <c r="G873" s="238">
        <f>ROUND(E873*F873,2)</f>
        <v>0</v>
      </c>
      <c r="H873" s="237"/>
      <c r="I873" s="238">
        <f>ROUND(E873*H873,2)</f>
        <v>0</v>
      </c>
      <c r="J873" s="237"/>
      <c r="K873" s="238">
        <f>ROUND(E873*J873,2)</f>
        <v>0</v>
      </c>
      <c r="L873" s="238">
        <v>21</v>
      </c>
      <c r="M873" s="238">
        <f>G873*(1+L873/100)</f>
        <v>0</v>
      </c>
      <c r="N873" s="236">
        <v>4.0000000000000003E-5</v>
      </c>
      <c r="O873" s="236">
        <f>ROUND(E873*N873,2)</f>
        <v>0</v>
      </c>
      <c r="P873" s="236">
        <v>0</v>
      </c>
      <c r="Q873" s="236">
        <f>ROUND(E873*P873,2)</f>
        <v>0</v>
      </c>
      <c r="R873" s="238" t="s">
        <v>1409</v>
      </c>
      <c r="S873" s="238" t="s">
        <v>271</v>
      </c>
      <c r="T873" s="239" t="s">
        <v>272</v>
      </c>
      <c r="U873" s="221">
        <v>7.0000000000000007E-2</v>
      </c>
      <c r="V873" s="221">
        <f>ROUND(E873*U873,2)</f>
        <v>3.18</v>
      </c>
      <c r="W873" s="221"/>
      <c r="X873" s="221" t="s">
        <v>273</v>
      </c>
      <c r="Y873" s="221" t="s">
        <v>274</v>
      </c>
      <c r="Z873" s="210"/>
      <c r="AA873" s="210"/>
      <c r="AB873" s="210"/>
      <c r="AC873" s="210"/>
      <c r="AD873" s="210"/>
      <c r="AE873" s="210"/>
      <c r="AF873" s="210"/>
      <c r="AG873" s="210" t="s">
        <v>275</v>
      </c>
      <c r="AH873" s="210"/>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outlineLevel="2" x14ac:dyDescent="0.2">
      <c r="A874" s="217"/>
      <c r="B874" s="218"/>
      <c r="C874" s="257" t="s">
        <v>1443</v>
      </c>
      <c r="D874" s="250"/>
      <c r="E874" s="250"/>
      <c r="F874" s="250"/>
      <c r="G874" s="250"/>
      <c r="H874" s="221"/>
      <c r="I874" s="221"/>
      <c r="J874" s="221"/>
      <c r="K874" s="221"/>
      <c r="L874" s="221"/>
      <c r="M874" s="221"/>
      <c r="N874" s="220"/>
      <c r="O874" s="220"/>
      <c r="P874" s="220"/>
      <c r="Q874" s="220"/>
      <c r="R874" s="221"/>
      <c r="S874" s="221"/>
      <c r="T874" s="221"/>
      <c r="U874" s="221"/>
      <c r="V874" s="221"/>
      <c r="W874" s="221"/>
      <c r="X874" s="221"/>
      <c r="Y874" s="221"/>
      <c r="Z874" s="210"/>
      <c r="AA874" s="210"/>
      <c r="AB874" s="210"/>
      <c r="AC874" s="210"/>
      <c r="AD874" s="210"/>
      <c r="AE874" s="210"/>
      <c r="AF874" s="210"/>
      <c r="AG874" s="210" t="s">
        <v>286</v>
      </c>
      <c r="AH874" s="210"/>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outlineLevel="2" x14ac:dyDescent="0.2">
      <c r="A875" s="217"/>
      <c r="B875" s="218"/>
      <c r="C875" s="256" t="s">
        <v>1444</v>
      </c>
      <c r="D875" s="223"/>
      <c r="E875" s="224">
        <v>8.2200000000000006</v>
      </c>
      <c r="F875" s="221"/>
      <c r="G875" s="221"/>
      <c r="H875" s="221"/>
      <c r="I875" s="221"/>
      <c r="J875" s="221"/>
      <c r="K875" s="221"/>
      <c r="L875" s="221"/>
      <c r="M875" s="221"/>
      <c r="N875" s="220"/>
      <c r="O875" s="220"/>
      <c r="P875" s="220"/>
      <c r="Q875" s="220"/>
      <c r="R875" s="221"/>
      <c r="S875" s="221"/>
      <c r="T875" s="221"/>
      <c r="U875" s="221"/>
      <c r="V875" s="221"/>
      <c r="W875" s="221"/>
      <c r="X875" s="221"/>
      <c r="Y875" s="221"/>
      <c r="Z875" s="210"/>
      <c r="AA875" s="210"/>
      <c r="AB875" s="210"/>
      <c r="AC875" s="210"/>
      <c r="AD875" s="210"/>
      <c r="AE875" s="210"/>
      <c r="AF875" s="210"/>
      <c r="AG875" s="210" t="s">
        <v>288</v>
      </c>
      <c r="AH875" s="210">
        <v>0</v>
      </c>
      <c r="AI875" s="210"/>
      <c r="AJ875" s="210"/>
      <c r="AK875" s="210"/>
      <c r="AL875" s="210"/>
      <c r="AM875" s="210"/>
      <c r="AN875" s="210"/>
      <c r="AO875" s="210"/>
      <c r="AP875" s="210"/>
      <c r="AQ875" s="210"/>
      <c r="AR875" s="210"/>
      <c r="AS875" s="210"/>
      <c r="AT875" s="210"/>
      <c r="AU875" s="210"/>
      <c r="AV875" s="210"/>
      <c r="AW875" s="210"/>
      <c r="AX875" s="210"/>
      <c r="AY875" s="210"/>
      <c r="AZ875" s="210"/>
      <c r="BA875" s="210"/>
      <c r="BB875" s="210"/>
      <c r="BC875" s="210"/>
      <c r="BD875" s="210"/>
      <c r="BE875" s="210"/>
      <c r="BF875" s="210"/>
      <c r="BG875" s="210"/>
      <c r="BH875" s="210"/>
    </row>
    <row r="876" spans="1:60" outlineLevel="3" x14ac:dyDescent="0.2">
      <c r="A876" s="217"/>
      <c r="B876" s="218"/>
      <c r="C876" s="256" t="s">
        <v>1445</v>
      </c>
      <c r="D876" s="223"/>
      <c r="E876" s="224">
        <v>4.2</v>
      </c>
      <c r="F876" s="221"/>
      <c r="G876" s="221"/>
      <c r="H876" s="221"/>
      <c r="I876" s="221"/>
      <c r="J876" s="221"/>
      <c r="K876" s="221"/>
      <c r="L876" s="221"/>
      <c r="M876" s="221"/>
      <c r="N876" s="220"/>
      <c r="O876" s="220"/>
      <c r="P876" s="220"/>
      <c r="Q876" s="220"/>
      <c r="R876" s="221"/>
      <c r="S876" s="221"/>
      <c r="T876" s="221"/>
      <c r="U876" s="221"/>
      <c r="V876" s="221"/>
      <c r="W876" s="221"/>
      <c r="X876" s="221"/>
      <c r="Y876" s="221"/>
      <c r="Z876" s="210"/>
      <c r="AA876" s="210"/>
      <c r="AB876" s="210"/>
      <c r="AC876" s="210"/>
      <c r="AD876" s="210"/>
      <c r="AE876" s="210"/>
      <c r="AF876" s="210"/>
      <c r="AG876" s="210" t="s">
        <v>288</v>
      </c>
      <c r="AH876" s="210">
        <v>0</v>
      </c>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3" x14ac:dyDescent="0.2">
      <c r="A877" s="217"/>
      <c r="B877" s="218"/>
      <c r="C877" s="256" t="s">
        <v>1446</v>
      </c>
      <c r="D877" s="223"/>
      <c r="E877" s="224">
        <v>4.2</v>
      </c>
      <c r="F877" s="221"/>
      <c r="G877" s="221"/>
      <c r="H877" s="221"/>
      <c r="I877" s="221"/>
      <c r="J877" s="221"/>
      <c r="K877" s="221"/>
      <c r="L877" s="221"/>
      <c r="M877" s="221"/>
      <c r="N877" s="220"/>
      <c r="O877" s="220"/>
      <c r="P877" s="220"/>
      <c r="Q877" s="220"/>
      <c r="R877" s="221"/>
      <c r="S877" s="221"/>
      <c r="T877" s="221"/>
      <c r="U877" s="221"/>
      <c r="V877" s="221"/>
      <c r="W877" s="221"/>
      <c r="X877" s="221"/>
      <c r="Y877" s="221"/>
      <c r="Z877" s="210"/>
      <c r="AA877" s="210"/>
      <c r="AB877" s="210"/>
      <c r="AC877" s="210"/>
      <c r="AD877" s="210"/>
      <c r="AE877" s="210"/>
      <c r="AF877" s="210"/>
      <c r="AG877" s="210" t="s">
        <v>288</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3" x14ac:dyDescent="0.2">
      <c r="A878" s="217"/>
      <c r="B878" s="218"/>
      <c r="C878" s="256" t="s">
        <v>1447</v>
      </c>
      <c r="D878" s="223"/>
      <c r="E878" s="224">
        <v>6.52</v>
      </c>
      <c r="F878" s="221"/>
      <c r="G878" s="221"/>
      <c r="H878" s="221"/>
      <c r="I878" s="221"/>
      <c r="J878" s="221"/>
      <c r="K878" s="221"/>
      <c r="L878" s="221"/>
      <c r="M878" s="221"/>
      <c r="N878" s="220"/>
      <c r="O878" s="220"/>
      <c r="P878" s="220"/>
      <c r="Q878" s="220"/>
      <c r="R878" s="221"/>
      <c r="S878" s="221"/>
      <c r="T878" s="221"/>
      <c r="U878" s="221"/>
      <c r="V878" s="221"/>
      <c r="W878" s="221"/>
      <c r="X878" s="221"/>
      <c r="Y878" s="221"/>
      <c r="Z878" s="210"/>
      <c r="AA878" s="210"/>
      <c r="AB878" s="210"/>
      <c r="AC878" s="210"/>
      <c r="AD878" s="210"/>
      <c r="AE878" s="210"/>
      <c r="AF878" s="210"/>
      <c r="AG878" s="210" t="s">
        <v>288</v>
      </c>
      <c r="AH878" s="210">
        <v>0</v>
      </c>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outlineLevel="3" x14ac:dyDescent="0.2">
      <c r="A879" s="217"/>
      <c r="B879" s="218"/>
      <c r="C879" s="256" t="s">
        <v>1448</v>
      </c>
      <c r="D879" s="223"/>
      <c r="E879" s="224">
        <v>6.08</v>
      </c>
      <c r="F879" s="221"/>
      <c r="G879" s="221"/>
      <c r="H879" s="221"/>
      <c r="I879" s="221"/>
      <c r="J879" s="221"/>
      <c r="K879" s="221"/>
      <c r="L879" s="221"/>
      <c r="M879" s="221"/>
      <c r="N879" s="220"/>
      <c r="O879" s="220"/>
      <c r="P879" s="220"/>
      <c r="Q879" s="220"/>
      <c r="R879" s="221"/>
      <c r="S879" s="221"/>
      <c r="T879" s="221"/>
      <c r="U879" s="221"/>
      <c r="V879" s="221"/>
      <c r="W879" s="221"/>
      <c r="X879" s="221"/>
      <c r="Y879" s="221"/>
      <c r="Z879" s="210"/>
      <c r="AA879" s="210"/>
      <c r="AB879" s="210"/>
      <c r="AC879" s="210"/>
      <c r="AD879" s="210"/>
      <c r="AE879" s="210"/>
      <c r="AF879" s="210"/>
      <c r="AG879" s="210" t="s">
        <v>288</v>
      </c>
      <c r="AH879" s="210">
        <v>0</v>
      </c>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3" x14ac:dyDescent="0.2">
      <c r="A880" s="217"/>
      <c r="B880" s="218"/>
      <c r="C880" s="256" t="s">
        <v>1449</v>
      </c>
      <c r="D880" s="223"/>
      <c r="E880" s="224">
        <v>8.98</v>
      </c>
      <c r="F880" s="221"/>
      <c r="G880" s="221"/>
      <c r="H880" s="221"/>
      <c r="I880" s="221"/>
      <c r="J880" s="221"/>
      <c r="K880" s="221"/>
      <c r="L880" s="221"/>
      <c r="M880" s="221"/>
      <c r="N880" s="220"/>
      <c r="O880" s="220"/>
      <c r="P880" s="220"/>
      <c r="Q880" s="220"/>
      <c r="R880" s="221"/>
      <c r="S880" s="221"/>
      <c r="T880" s="221"/>
      <c r="U880" s="221"/>
      <c r="V880" s="221"/>
      <c r="W880" s="221"/>
      <c r="X880" s="221"/>
      <c r="Y880" s="221"/>
      <c r="Z880" s="210"/>
      <c r="AA880" s="210"/>
      <c r="AB880" s="210"/>
      <c r="AC880" s="210"/>
      <c r="AD880" s="210"/>
      <c r="AE880" s="210"/>
      <c r="AF880" s="210"/>
      <c r="AG880" s="210" t="s">
        <v>288</v>
      </c>
      <c r="AH880" s="210">
        <v>0</v>
      </c>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outlineLevel="3" x14ac:dyDescent="0.2">
      <c r="A881" s="217"/>
      <c r="B881" s="218"/>
      <c r="C881" s="256" t="s">
        <v>1450</v>
      </c>
      <c r="D881" s="223"/>
      <c r="E881" s="224">
        <v>1.65</v>
      </c>
      <c r="F881" s="221"/>
      <c r="G881" s="221"/>
      <c r="H881" s="221"/>
      <c r="I881" s="221"/>
      <c r="J881" s="221"/>
      <c r="K881" s="221"/>
      <c r="L881" s="221"/>
      <c r="M881" s="221"/>
      <c r="N881" s="220"/>
      <c r="O881" s="220"/>
      <c r="P881" s="220"/>
      <c r="Q881" s="220"/>
      <c r="R881" s="221"/>
      <c r="S881" s="221"/>
      <c r="T881" s="221"/>
      <c r="U881" s="221"/>
      <c r="V881" s="221"/>
      <c r="W881" s="221"/>
      <c r="X881" s="221"/>
      <c r="Y881" s="221"/>
      <c r="Z881" s="210"/>
      <c r="AA881" s="210"/>
      <c r="AB881" s="210"/>
      <c r="AC881" s="210"/>
      <c r="AD881" s="210"/>
      <c r="AE881" s="210"/>
      <c r="AF881" s="210"/>
      <c r="AG881" s="210" t="s">
        <v>288</v>
      </c>
      <c r="AH881" s="210">
        <v>0</v>
      </c>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outlineLevel="3" x14ac:dyDescent="0.2">
      <c r="A882" s="217"/>
      <c r="B882" s="218"/>
      <c r="C882" s="256" t="s">
        <v>1451</v>
      </c>
      <c r="D882" s="223"/>
      <c r="E882" s="224">
        <v>5.54</v>
      </c>
      <c r="F882" s="221"/>
      <c r="G882" s="221"/>
      <c r="H882" s="221"/>
      <c r="I882" s="221"/>
      <c r="J882" s="221"/>
      <c r="K882" s="221"/>
      <c r="L882" s="221"/>
      <c r="M882" s="221"/>
      <c r="N882" s="220"/>
      <c r="O882" s="220"/>
      <c r="P882" s="220"/>
      <c r="Q882" s="220"/>
      <c r="R882" s="221"/>
      <c r="S882" s="221"/>
      <c r="T882" s="221"/>
      <c r="U882" s="221"/>
      <c r="V882" s="221"/>
      <c r="W882" s="221"/>
      <c r="X882" s="221"/>
      <c r="Y882" s="221"/>
      <c r="Z882" s="210"/>
      <c r="AA882" s="210"/>
      <c r="AB882" s="210"/>
      <c r="AC882" s="210"/>
      <c r="AD882" s="210"/>
      <c r="AE882" s="210"/>
      <c r="AF882" s="210"/>
      <c r="AG882" s="210" t="s">
        <v>288</v>
      </c>
      <c r="AH882" s="210">
        <v>0</v>
      </c>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1" x14ac:dyDescent="0.2">
      <c r="A883" s="233">
        <v>193</v>
      </c>
      <c r="B883" s="234" t="s">
        <v>1452</v>
      </c>
      <c r="C883" s="252" t="s">
        <v>1453</v>
      </c>
      <c r="D883" s="235" t="s">
        <v>269</v>
      </c>
      <c r="E883" s="236">
        <v>208.27842999999999</v>
      </c>
      <c r="F883" s="237"/>
      <c r="G883" s="238">
        <f>ROUND(E883*F883,2)</f>
        <v>0</v>
      </c>
      <c r="H883" s="237"/>
      <c r="I883" s="238">
        <f>ROUND(E883*H883,2)</f>
        <v>0</v>
      </c>
      <c r="J883" s="237"/>
      <c r="K883" s="238">
        <f>ROUND(E883*J883,2)</f>
        <v>0</v>
      </c>
      <c r="L883" s="238">
        <v>21</v>
      </c>
      <c r="M883" s="238">
        <f>G883*(1+L883/100)</f>
        <v>0</v>
      </c>
      <c r="N883" s="236">
        <v>1.1999999999999999E-3</v>
      </c>
      <c r="O883" s="236">
        <f>ROUND(E883*N883,2)</f>
        <v>0.25</v>
      </c>
      <c r="P883" s="236">
        <v>0</v>
      </c>
      <c r="Q883" s="236">
        <f>ROUND(E883*P883,2)</f>
        <v>0</v>
      </c>
      <c r="R883" s="238" t="s">
        <v>1409</v>
      </c>
      <c r="S883" s="238" t="s">
        <v>271</v>
      </c>
      <c r="T883" s="239" t="s">
        <v>272</v>
      </c>
      <c r="U883" s="221">
        <v>0</v>
      </c>
      <c r="V883" s="221">
        <f>ROUND(E883*U883,2)</f>
        <v>0</v>
      </c>
      <c r="W883" s="221"/>
      <c r="X883" s="221" t="s">
        <v>273</v>
      </c>
      <c r="Y883" s="221" t="s">
        <v>274</v>
      </c>
      <c r="Z883" s="210"/>
      <c r="AA883" s="210"/>
      <c r="AB883" s="210"/>
      <c r="AC883" s="210"/>
      <c r="AD883" s="210"/>
      <c r="AE883" s="210"/>
      <c r="AF883" s="210"/>
      <c r="AG883" s="210" t="s">
        <v>275</v>
      </c>
      <c r="AH883" s="210"/>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outlineLevel="2" x14ac:dyDescent="0.2">
      <c r="A884" s="217"/>
      <c r="B884" s="218"/>
      <c r="C884" s="256" t="s">
        <v>1454</v>
      </c>
      <c r="D884" s="223"/>
      <c r="E884" s="224">
        <v>95.78</v>
      </c>
      <c r="F884" s="221"/>
      <c r="G884" s="221"/>
      <c r="H884" s="221"/>
      <c r="I884" s="221"/>
      <c r="J884" s="221"/>
      <c r="K884" s="221"/>
      <c r="L884" s="221"/>
      <c r="M884" s="221"/>
      <c r="N884" s="220"/>
      <c r="O884" s="220"/>
      <c r="P884" s="220"/>
      <c r="Q884" s="220"/>
      <c r="R884" s="221"/>
      <c r="S884" s="221"/>
      <c r="T884" s="221"/>
      <c r="U884" s="221"/>
      <c r="V884" s="221"/>
      <c r="W884" s="221"/>
      <c r="X884" s="221"/>
      <c r="Y884" s="221"/>
      <c r="Z884" s="210"/>
      <c r="AA884" s="210"/>
      <c r="AB884" s="210"/>
      <c r="AC884" s="210"/>
      <c r="AD884" s="210"/>
      <c r="AE884" s="210"/>
      <c r="AF884" s="210"/>
      <c r="AG884" s="210" t="s">
        <v>288</v>
      </c>
      <c r="AH884" s="210">
        <v>5</v>
      </c>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outlineLevel="3" x14ac:dyDescent="0.2">
      <c r="A885" s="217"/>
      <c r="B885" s="218"/>
      <c r="C885" s="256" t="s">
        <v>1455</v>
      </c>
      <c r="D885" s="223"/>
      <c r="E885" s="224">
        <v>112.49843</v>
      </c>
      <c r="F885" s="221"/>
      <c r="G885" s="221"/>
      <c r="H885" s="221"/>
      <c r="I885" s="221"/>
      <c r="J885" s="221"/>
      <c r="K885" s="221"/>
      <c r="L885" s="221"/>
      <c r="M885" s="221"/>
      <c r="N885" s="220"/>
      <c r="O885" s="220"/>
      <c r="P885" s="220"/>
      <c r="Q885" s="220"/>
      <c r="R885" s="221"/>
      <c r="S885" s="221"/>
      <c r="T885" s="221"/>
      <c r="U885" s="221"/>
      <c r="V885" s="221"/>
      <c r="W885" s="221"/>
      <c r="X885" s="221"/>
      <c r="Y885" s="221"/>
      <c r="Z885" s="210"/>
      <c r="AA885" s="210"/>
      <c r="AB885" s="210"/>
      <c r="AC885" s="210"/>
      <c r="AD885" s="210"/>
      <c r="AE885" s="210"/>
      <c r="AF885" s="210"/>
      <c r="AG885" s="210" t="s">
        <v>288</v>
      </c>
      <c r="AH885" s="210">
        <v>5</v>
      </c>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outlineLevel="1" x14ac:dyDescent="0.2">
      <c r="A886" s="233">
        <v>194</v>
      </c>
      <c r="B886" s="234" t="s">
        <v>1456</v>
      </c>
      <c r="C886" s="252" t="s">
        <v>1457</v>
      </c>
      <c r="D886" s="235" t="s">
        <v>374</v>
      </c>
      <c r="E886" s="236">
        <v>8.7739999999999991</v>
      </c>
      <c r="F886" s="237"/>
      <c r="G886" s="238">
        <f>ROUND(E886*F886,2)</f>
        <v>0</v>
      </c>
      <c r="H886" s="237"/>
      <c r="I886" s="238">
        <f>ROUND(E886*H886,2)</f>
        <v>0</v>
      </c>
      <c r="J886" s="237"/>
      <c r="K886" s="238">
        <f>ROUND(E886*J886,2)</f>
        <v>0</v>
      </c>
      <c r="L886" s="238">
        <v>21</v>
      </c>
      <c r="M886" s="238">
        <f>G886*(1+L886/100)</f>
        <v>0</v>
      </c>
      <c r="N886" s="236">
        <v>3.4000000000000002E-4</v>
      </c>
      <c r="O886" s="236">
        <f>ROUND(E886*N886,2)</f>
        <v>0</v>
      </c>
      <c r="P886" s="236">
        <v>0</v>
      </c>
      <c r="Q886" s="236">
        <f>ROUND(E886*P886,2)</f>
        <v>0</v>
      </c>
      <c r="R886" s="238"/>
      <c r="S886" s="238" t="s">
        <v>544</v>
      </c>
      <c r="T886" s="239" t="s">
        <v>272</v>
      </c>
      <c r="U886" s="221">
        <v>0</v>
      </c>
      <c r="V886" s="221">
        <f>ROUND(E886*U886,2)</f>
        <v>0</v>
      </c>
      <c r="W886" s="221"/>
      <c r="X886" s="221" t="s">
        <v>876</v>
      </c>
      <c r="Y886" s="221" t="s">
        <v>274</v>
      </c>
      <c r="Z886" s="210"/>
      <c r="AA886" s="210"/>
      <c r="AB886" s="210"/>
      <c r="AC886" s="210"/>
      <c r="AD886" s="210"/>
      <c r="AE886" s="210"/>
      <c r="AF886" s="210"/>
      <c r="AG886" s="210" t="s">
        <v>877</v>
      </c>
      <c r="AH886" s="210"/>
      <c r="AI886" s="210"/>
      <c r="AJ886" s="210"/>
      <c r="AK886" s="210"/>
      <c r="AL886" s="210"/>
      <c r="AM886" s="210"/>
      <c r="AN886" s="210"/>
      <c r="AO886" s="210"/>
      <c r="AP886" s="210"/>
      <c r="AQ886" s="210"/>
      <c r="AR886" s="210"/>
      <c r="AS886" s="210"/>
      <c r="AT886" s="210"/>
      <c r="AU886" s="210"/>
      <c r="AV886" s="210"/>
      <c r="AW886" s="210"/>
      <c r="AX886" s="210"/>
      <c r="AY886" s="210"/>
      <c r="AZ886" s="210"/>
      <c r="BA886" s="210"/>
      <c r="BB886" s="210"/>
      <c r="BC886" s="210"/>
      <c r="BD886" s="210"/>
      <c r="BE886" s="210"/>
      <c r="BF886" s="210"/>
      <c r="BG886" s="210"/>
      <c r="BH886" s="210"/>
    </row>
    <row r="887" spans="1:60" outlineLevel="2" x14ac:dyDescent="0.2">
      <c r="A887" s="217"/>
      <c r="B887" s="218"/>
      <c r="C887" s="256" t="s">
        <v>1458</v>
      </c>
      <c r="D887" s="223"/>
      <c r="E887" s="224">
        <v>8.7739999999999991</v>
      </c>
      <c r="F887" s="221"/>
      <c r="G887" s="221"/>
      <c r="H887" s="221"/>
      <c r="I887" s="221"/>
      <c r="J887" s="221"/>
      <c r="K887" s="221"/>
      <c r="L887" s="221"/>
      <c r="M887" s="221"/>
      <c r="N887" s="220"/>
      <c r="O887" s="220"/>
      <c r="P887" s="220"/>
      <c r="Q887" s="220"/>
      <c r="R887" s="221"/>
      <c r="S887" s="221"/>
      <c r="T887" s="221"/>
      <c r="U887" s="221"/>
      <c r="V887" s="221"/>
      <c r="W887" s="221"/>
      <c r="X887" s="221"/>
      <c r="Y887" s="221"/>
      <c r="Z887" s="210"/>
      <c r="AA887" s="210"/>
      <c r="AB887" s="210"/>
      <c r="AC887" s="210"/>
      <c r="AD887" s="210"/>
      <c r="AE887" s="210"/>
      <c r="AF887" s="210"/>
      <c r="AG887" s="210" t="s">
        <v>288</v>
      </c>
      <c r="AH887" s="210">
        <v>5</v>
      </c>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1" x14ac:dyDescent="0.2">
      <c r="A888" s="241">
        <v>195</v>
      </c>
      <c r="B888" s="242" t="s">
        <v>1459</v>
      </c>
      <c r="C888" s="254" t="s">
        <v>1460</v>
      </c>
      <c r="D888" s="243" t="s">
        <v>378</v>
      </c>
      <c r="E888" s="244">
        <v>272</v>
      </c>
      <c r="F888" s="245"/>
      <c r="G888" s="246">
        <f>ROUND(E888*F888,2)</f>
        <v>0</v>
      </c>
      <c r="H888" s="245"/>
      <c r="I888" s="246">
        <f>ROUND(E888*H888,2)</f>
        <v>0</v>
      </c>
      <c r="J888" s="245"/>
      <c r="K888" s="246">
        <f>ROUND(E888*J888,2)</f>
        <v>0</v>
      </c>
      <c r="L888" s="246">
        <v>21</v>
      </c>
      <c r="M888" s="246">
        <f>G888*(1+L888/100)</f>
        <v>0</v>
      </c>
      <c r="N888" s="244">
        <v>1.8500000000000001E-3</v>
      </c>
      <c r="O888" s="244">
        <f>ROUND(E888*N888,2)</f>
        <v>0.5</v>
      </c>
      <c r="P888" s="244">
        <v>0</v>
      </c>
      <c r="Q888" s="244">
        <f>ROUND(E888*P888,2)</f>
        <v>0</v>
      </c>
      <c r="R888" s="246" t="s">
        <v>875</v>
      </c>
      <c r="S888" s="246" t="s">
        <v>271</v>
      </c>
      <c r="T888" s="247" t="s">
        <v>272</v>
      </c>
      <c r="U888" s="221">
        <v>0</v>
      </c>
      <c r="V888" s="221">
        <f>ROUND(E888*U888,2)</f>
        <v>0</v>
      </c>
      <c r="W888" s="221"/>
      <c r="X888" s="221" t="s">
        <v>876</v>
      </c>
      <c r="Y888" s="221" t="s">
        <v>274</v>
      </c>
      <c r="Z888" s="210"/>
      <c r="AA888" s="210"/>
      <c r="AB888" s="210"/>
      <c r="AC888" s="210"/>
      <c r="AD888" s="210"/>
      <c r="AE888" s="210"/>
      <c r="AF888" s="210"/>
      <c r="AG888" s="210" t="s">
        <v>877</v>
      </c>
      <c r="AH888" s="210"/>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ht="22.5" outlineLevel="1" x14ac:dyDescent="0.2">
      <c r="A889" s="233">
        <v>196</v>
      </c>
      <c r="B889" s="234" t="s">
        <v>1461</v>
      </c>
      <c r="C889" s="252" t="s">
        <v>1462</v>
      </c>
      <c r="D889" s="235" t="s">
        <v>269</v>
      </c>
      <c r="E889" s="236">
        <v>110.14700000000001</v>
      </c>
      <c r="F889" s="237"/>
      <c r="G889" s="238">
        <f>ROUND(E889*F889,2)</f>
        <v>0</v>
      </c>
      <c r="H889" s="237"/>
      <c r="I889" s="238">
        <f>ROUND(E889*H889,2)</f>
        <v>0</v>
      </c>
      <c r="J889" s="237"/>
      <c r="K889" s="238">
        <f>ROUND(E889*J889,2)</f>
        <v>0</v>
      </c>
      <c r="L889" s="238">
        <v>21</v>
      </c>
      <c r="M889" s="238">
        <f>G889*(1+L889/100)</f>
        <v>0</v>
      </c>
      <c r="N889" s="236">
        <v>2.0740000000000001E-2</v>
      </c>
      <c r="O889" s="236">
        <f>ROUND(E889*N889,2)</f>
        <v>2.2799999999999998</v>
      </c>
      <c r="P889" s="236">
        <v>0</v>
      </c>
      <c r="Q889" s="236">
        <f>ROUND(E889*P889,2)</f>
        <v>0</v>
      </c>
      <c r="R889" s="238" t="s">
        <v>875</v>
      </c>
      <c r="S889" s="238" t="s">
        <v>271</v>
      </c>
      <c r="T889" s="239" t="s">
        <v>272</v>
      </c>
      <c r="U889" s="221">
        <v>0</v>
      </c>
      <c r="V889" s="221">
        <f>ROUND(E889*U889,2)</f>
        <v>0</v>
      </c>
      <c r="W889" s="221"/>
      <c r="X889" s="221" t="s">
        <v>876</v>
      </c>
      <c r="Y889" s="221" t="s">
        <v>274</v>
      </c>
      <c r="Z889" s="210"/>
      <c r="AA889" s="210"/>
      <c r="AB889" s="210"/>
      <c r="AC889" s="210"/>
      <c r="AD889" s="210"/>
      <c r="AE889" s="210"/>
      <c r="AF889" s="210"/>
      <c r="AG889" s="210" t="s">
        <v>877</v>
      </c>
      <c r="AH889" s="210"/>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outlineLevel="2" x14ac:dyDescent="0.2">
      <c r="A890" s="217"/>
      <c r="B890" s="218"/>
      <c r="C890" s="257" t="s">
        <v>1463</v>
      </c>
      <c r="D890" s="250"/>
      <c r="E890" s="250"/>
      <c r="F890" s="250"/>
      <c r="G890" s="250"/>
      <c r="H890" s="221"/>
      <c r="I890" s="221"/>
      <c r="J890" s="221"/>
      <c r="K890" s="221"/>
      <c r="L890" s="221"/>
      <c r="M890" s="221"/>
      <c r="N890" s="220"/>
      <c r="O890" s="220"/>
      <c r="P890" s="220"/>
      <c r="Q890" s="220"/>
      <c r="R890" s="221"/>
      <c r="S890" s="221"/>
      <c r="T890" s="221"/>
      <c r="U890" s="221"/>
      <c r="V890" s="221"/>
      <c r="W890" s="221"/>
      <c r="X890" s="221"/>
      <c r="Y890" s="221"/>
      <c r="Z890" s="210"/>
      <c r="AA890" s="210"/>
      <c r="AB890" s="210"/>
      <c r="AC890" s="210"/>
      <c r="AD890" s="210"/>
      <c r="AE890" s="210"/>
      <c r="AF890" s="210"/>
      <c r="AG890" s="210" t="s">
        <v>286</v>
      </c>
      <c r="AH890" s="210"/>
      <c r="AI890" s="210"/>
      <c r="AJ890" s="210"/>
      <c r="AK890" s="210"/>
      <c r="AL890" s="210"/>
      <c r="AM890" s="210"/>
      <c r="AN890" s="210"/>
      <c r="AO890" s="210"/>
      <c r="AP890" s="210"/>
      <c r="AQ890" s="210"/>
      <c r="AR890" s="210"/>
      <c r="AS890" s="210"/>
      <c r="AT890" s="210"/>
      <c r="AU890" s="210"/>
      <c r="AV890" s="210"/>
      <c r="AW890" s="210"/>
      <c r="AX890" s="210"/>
      <c r="AY890" s="210"/>
      <c r="AZ890" s="210"/>
      <c r="BA890" s="210"/>
      <c r="BB890" s="210"/>
      <c r="BC890" s="210"/>
      <c r="BD890" s="210"/>
      <c r="BE890" s="210"/>
      <c r="BF890" s="210"/>
      <c r="BG890" s="210"/>
      <c r="BH890" s="210"/>
    </row>
    <row r="891" spans="1:60" outlineLevel="3" x14ac:dyDescent="0.2">
      <c r="A891" s="217"/>
      <c r="B891" s="218"/>
      <c r="C891" s="255" t="s">
        <v>1464</v>
      </c>
      <c r="D891" s="249"/>
      <c r="E891" s="249"/>
      <c r="F891" s="249"/>
      <c r="G891" s="249"/>
      <c r="H891" s="221"/>
      <c r="I891" s="221"/>
      <c r="J891" s="221"/>
      <c r="K891" s="221"/>
      <c r="L891" s="221"/>
      <c r="M891" s="221"/>
      <c r="N891" s="220"/>
      <c r="O891" s="220"/>
      <c r="P891" s="220"/>
      <c r="Q891" s="220"/>
      <c r="R891" s="221"/>
      <c r="S891" s="221"/>
      <c r="T891" s="221"/>
      <c r="U891" s="221"/>
      <c r="V891" s="221"/>
      <c r="W891" s="221"/>
      <c r="X891" s="221"/>
      <c r="Y891" s="221"/>
      <c r="Z891" s="210"/>
      <c r="AA891" s="210"/>
      <c r="AB891" s="210"/>
      <c r="AC891" s="210"/>
      <c r="AD891" s="210"/>
      <c r="AE891" s="210"/>
      <c r="AF891" s="210"/>
      <c r="AG891" s="210" t="s">
        <v>286</v>
      </c>
      <c r="AH891" s="210"/>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3" x14ac:dyDescent="0.2">
      <c r="A892" s="217"/>
      <c r="B892" s="218"/>
      <c r="C892" s="255" t="s">
        <v>1465</v>
      </c>
      <c r="D892" s="249"/>
      <c r="E892" s="249"/>
      <c r="F892" s="249"/>
      <c r="G892" s="249"/>
      <c r="H892" s="221"/>
      <c r="I892" s="221"/>
      <c r="J892" s="221"/>
      <c r="K892" s="221"/>
      <c r="L892" s="221"/>
      <c r="M892" s="221"/>
      <c r="N892" s="220"/>
      <c r="O892" s="220"/>
      <c r="P892" s="220"/>
      <c r="Q892" s="220"/>
      <c r="R892" s="221"/>
      <c r="S892" s="221"/>
      <c r="T892" s="221"/>
      <c r="U892" s="221"/>
      <c r="V892" s="221"/>
      <c r="W892" s="221"/>
      <c r="X892" s="221"/>
      <c r="Y892" s="221"/>
      <c r="Z892" s="210"/>
      <c r="AA892" s="210"/>
      <c r="AB892" s="210"/>
      <c r="AC892" s="210"/>
      <c r="AD892" s="210"/>
      <c r="AE892" s="210"/>
      <c r="AF892" s="210"/>
      <c r="AG892" s="210" t="s">
        <v>286</v>
      </c>
      <c r="AH892" s="210"/>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outlineLevel="2" x14ac:dyDescent="0.2">
      <c r="A893" s="217"/>
      <c r="B893" s="218"/>
      <c r="C893" s="256" t="s">
        <v>1466</v>
      </c>
      <c r="D893" s="223"/>
      <c r="E893" s="224">
        <v>110.14700000000001</v>
      </c>
      <c r="F893" s="221"/>
      <c r="G893" s="221"/>
      <c r="H893" s="221"/>
      <c r="I893" s="221"/>
      <c r="J893" s="221"/>
      <c r="K893" s="221"/>
      <c r="L893" s="221"/>
      <c r="M893" s="221"/>
      <c r="N893" s="220"/>
      <c r="O893" s="220"/>
      <c r="P893" s="220"/>
      <c r="Q893" s="220"/>
      <c r="R893" s="221"/>
      <c r="S893" s="221"/>
      <c r="T893" s="221"/>
      <c r="U893" s="221"/>
      <c r="V893" s="221"/>
      <c r="W893" s="221"/>
      <c r="X893" s="221"/>
      <c r="Y893" s="221"/>
      <c r="Z893" s="210"/>
      <c r="AA893" s="210"/>
      <c r="AB893" s="210"/>
      <c r="AC893" s="210"/>
      <c r="AD893" s="210"/>
      <c r="AE893" s="210"/>
      <c r="AF893" s="210"/>
      <c r="AG893" s="210" t="s">
        <v>288</v>
      </c>
      <c r="AH893" s="210">
        <v>5</v>
      </c>
      <c r="AI893" s="210"/>
      <c r="AJ893" s="210"/>
      <c r="AK893" s="210"/>
      <c r="AL893" s="210"/>
      <c r="AM893" s="210"/>
      <c r="AN893" s="210"/>
      <c r="AO893" s="210"/>
      <c r="AP893" s="210"/>
      <c r="AQ893" s="210"/>
      <c r="AR893" s="210"/>
      <c r="AS893" s="210"/>
      <c r="AT893" s="210"/>
      <c r="AU893" s="210"/>
      <c r="AV893" s="210"/>
      <c r="AW893" s="210"/>
      <c r="AX893" s="210"/>
      <c r="AY893" s="210"/>
      <c r="AZ893" s="210"/>
      <c r="BA893" s="210"/>
      <c r="BB893" s="210"/>
      <c r="BC893" s="210"/>
      <c r="BD893" s="210"/>
      <c r="BE893" s="210"/>
      <c r="BF893" s="210"/>
      <c r="BG893" s="210"/>
      <c r="BH893" s="210"/>
    </row>
    <row r="894" spans="1:60" ht="22.5" outlineLevel="1" x14ac:dyDescent="0.2">
      <c r="A894" s="233">
        <v>197</v>
      </c>
      <c r="B894" s="234" t="s">
        <v>1467</v>
      </c>
      <c r="C894" s="252" t="s">
        <v>1468</v>
      </c>
      <c r="D894" s="235" t="s">
        <v>269</v>
      </c>
      <c r="E894" s="236">
        <v>129.37318999999999</v>
      </c>
      <c r="F894" s="237"/>
      <c r="G894" s="238">
        <f>ROUND(E894*F894,2)</f>
        <v>0</v>
      </c>
      <c r="H894" s="237"/>
      <c r="I894" s="238">
        <f>ROUND(E894*H894,2)</f>
        <v>0</v>
      </c>
      <c r="J894" s="237"/>
      <c r="K894" s="238">
        <f>ROUND(E894*J894,2)</f>
        <v>0</v>
      </c>
      <c r="L894" s="238">
        <v>21</v>
      </c>
      <c r="M894" s="238">
        <f>G894*(1+L894/100)</f>
        <v>0</v>
      </c>
      <c r="N894" s="236">
        <v>2.3699999999999999E-2</v>
      </c>
      <c r="O894" s="236">
        <f>ROUND(E894*N894,2)</f>
        <v>3.07</v>
      </c>
      <c r="P894" s="236">
        <v>0</v>
      </c>
      <c r="Q894" s="236">
        <f>ROUND(E894*P894,2)</f>
        <v>0</v>
      </c>
      <c r="R894" s="238" t="s">
        <v>875</v>
      </c>
      <c r="S894" s="238" t="s">
        <v>271</v>
      </c>
      <c r="T894" s="239" t="s">
        <v>272</v>
      </c>
      <c r="U894" s="221">
        <v>0</v>
      </c>
      <c r="V894" s="221">
        <f>ROUND(E894*U894,2)</f>
        <v>0</v>
      </c>
      <c r="W894" s="221"/>
      <c r="X894" s="221" t="s">
        <v>876</v>
      </c>
      <c r="Y894" s="221" t="s">
        <v>274</v>
      </c>
      <c r="Z894" s="210"/>
      <c r="AA894" s="210"/>
      <c r="AB894" s="210"/>
      <c r="AC894" s="210"/>
      <c r="AD894" s="210"/>
      <c r="AE894" s="210"/>
      <c r="AF894" s="210"/>
      <c r="AG894" s="210" t="s">
        <v>877</v>
      </c>
      <c r="AH894" s="210"/>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outlineLevel="2" x14ac:dyDescent="0.2">
      <c r="A895" s="217"/>
      <c r="B895" s="218"/>
      <c r="C895" s="256" t="s">
        <v>1469</v>
      </c>
      <c r="D895" s="223"/>
      <c r="E895" s="224">
        <v>129.37318999999999</v>
      </c>
      <c r="F895" s="221"/>
      <c r="G895" s="221"/>
      <c r="H895" s="221"/>
      <c r="I895" s="221"/>
      <c r="J895" s="221"/>
      <c r="K895" s="221"/>
      <c r="L895" s="221"/>
      <c r="M895" s="221"/>
      <c r="N895" s="220"/>
      <c r="O895" s="220"/>
      <c r="P895" s="220"/>
      <c r="Q895" s="220"/>
      <c r="R895" s="221"/>
      <c r="S895" s="221"/>
      <c r="T895" s="221"/>
      <c r="U895" s="221"/>
      <c r="V895" s="221"/>
      <c r="W895" s="221"/>
      <c r="X895" s="221"/>
      <c r="Y895" s="221"/>
      <c r="Z895" s="210"/>
      <c r="AA895" s="210"/>
      <c r="AB895" s="210"/>
      <c r="AC895" s="210"/>
      <c r="AD895" s="210"/>
      <c r="AE895" s="210"/>
      <c r="AF895" s="210"/>
      <c r="AG895" s="210" t="s">
        <v>288</v>
      </c>
      <c r="AH895" s="210">
        <v>5</v>
      </c>
      <c r="AI895" s="210"/>
      <c r="AJ895" s="210"/>
      <c r="AK895" s="210"/>
      <c r="AL895" s="210"/>
      <c r="AM895" s="210"/>
      <c r="AN895" s="210"/>
      <c r="AO895" s="210"/>
      <c r="AP895" s="210"/>
      <c r="AQ895" s="210"/>
      <c r="AR895" s="210"/>
      <c r="AS895" s="210"/>
      <c r="AT895" s="210"/>
      <c r="AU895" s="210"/>
      <c r="AV895" s="210"/>
      <c r="AW895" s="210"/>
      <c r="AX895" s="210"/>
      <c r="AY895" s="210"/>
      <c r="AZ895" s="210"/>
      <c r="BA895" s="210"/>
      <c r="BB895" s="210"/>
      <c r="BC895" s="210"/>
      <c r="BD895" s="210"/>
      <c r="BE895" s="210"/>
      <c r="BF895" s="210"/>
      <c r="BG895" s="210"/>
      <c r="BH895" s="210"/>
    </row>
    <row r="896" spans="1:60" ht="22.5" outlineLevel="1" x14ac:dyDescent="0.2">
      <c r="A896" s="241">
        <v>198</v>
      </c>
      <c r="B896" s="242" t="s">
        <v>1470</v>
      </c>
      <c r="C896" s="254" t="s">
        <v>1471</v>
      </c>
      <c r="D896" s="243" t="s">
        <v>378</v>
      </c>
      <c r="E896" s="244">
        <v>24</v>
      </c>
      <c r="F896" s="245"/>
      <c r="G896" s="246">
        <f>ROUND(E896*F896,2)</f>
        <v>0</v>
      </c>
      <c r="H896" s="245"/>
      <c r="I896" s="246">
        <f>ROUND(E896*H896,2)</f>
        <v>0</v>
      </c>
      <c r="J896" s="245"/>
      <c r="K896" s="246">
        <f>ROUND(E896*J896,2)</f>
        <v>0</v>
      </c>
      <c r="L896" s="246">
        <v>21</v>
      </c>
      <c r="M896" s="246">
        <f>G896*(1+L896/100)</f>
        <v>0</v>
      </c>
      <c r="N896" s="244">
        <v>3.8500000000000001E-3</v>
      </c>
      <c r="O896" s="244">
        <f>ROUND(E896*N896,2)</f>
        <v>0.09</v>
      </c>
      <c r="P896" s="244">
        <v>0</v>
      </c>
      <c r="Q896" s="244">
        <f>ROUND(E896*P896,2)</f>
        <v>0</v>
      </c>
      <c r="R896" s="246" t="s">
        <v>875</v>
      </c>
      <c r="S896" s="246" t="s">
        <v>271</v>
      </c>
      <c r="T896" s="247" t="s">
        <v>272</v>
      </c>
      <c r="U896" s="221">
        <v>0</v>
      </c>
      <c r="V896" s="221">
        <f>ROUND(E896*U896,2)</f>
        <v>0</v>
      </c>
      <c r="W896" s="221"/>
      <c r="X896" s="221" t="s">
        <v>876</v>
      </c>
      <c r="Y896" s="221" t="s">
        <v>274</v>
      </c>
      <c r="Z896" s="210"/>
      <c r="AA896" s="210"/>
      <c r="AB896" s="210"/>
      <c r="AC896" s="210"/>
      <c r="AD896" s="210"/>
      <c r="AE896" s="210"/>
      <c r="AF896" s="210"/>
      <c r="AG896" s="210" t="s">
        <v>877</v>
      </c>
      <c r="AH896" s="210"/>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1" x14ac:dyDescent="0.2">
      <c r="A897" s="233">
        <v>199</v>
      </c>
      <c r="B897" s="234" t="s">
        <v>1472</v>
      </c>
      <c r="C897" s="252" t="s">
        <v>1473</v>
      </c>
      <c r="D897" s="235" t="s">
        <v>559</v>
      </c>
      <c r="E897" s="236">
        <v>6.29854</v>
      </c>
      <c r="F897" s="237"/>
      <c r="G897" s="238">
        <f>ROUND(E897*F897,2)</f>
        <v>0</v>
      </c>
      <c r="H897" s="237"/>
      <c r="I897" s="238">
        <f>ROUND(E897*H897,2)</f>
        <v>0</v>
      </c>
      <c r="J897" s="237"/>
      <c r="K897" s="238">
        <f>ROUND(E897*J897,2)</f>
        <v>0</v>
      </c>
      <c r="L897" s="238">
        <v>21</v>
      </c>
      <c r="M897" s="238">
        <f>G897*(1+L897/100)</f>
        <v>0</v>
      </c>
      <c r="N897" s="236">
        <v>0</v>
      </c>
      <c r="O897" s="236">
        <f>ROUND(E897*N897,2)</f>
        <v>0</v>
      </c>
      <c r="P897" s="236">
        <v>0</v>
      </c>
      <c r="Q897" s="236">
        <f>ROUND(E897*P897,2)</f>
        <v>0</v>
      </c>
      <c r="R897" s="238" t="s">
        <v>1409</v>
      </c>
      <c r="S897" s="238" t="s">
        <v>271</v>
      </c>
      <c r="T897" s="239" t="s">
        <v>272</v>
      </c>
      <c r="U897" s="221">
        <v>1.5980000000000001</v>
      </c>
      <c r="V897" s="221">
        <f>ROUND(E897*U897,2)</f>
        <v>10.07</v>
      </c>
      <c r="W897" s="221"/>
      <c r="X897" s="221" t="s">
        <v>1138</v>
      </c>
      <c r="Y897" s="221" t="s">
        <v>274</v>
      </c>
      <c r="Z897" s="210"/>
      <c r="AA897" s="210"/>
      <c r="AB897" s="210"/>
      <c r="AC897" s="210"/>
      <c r="AD897" s="210"/>
      <c r="AE897" s="210"/>
      <c r="AF897" s="210"/>
      <c r="AG897" s="210" t="s">
        <v>1139</v>
      </c>
      <c r="AH897" s="210"/>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2" x14ac:dyDescent="0.2">
      <c r="A898" s="217"/>
      <c r="B898" s="218"/>
      <c r="C898" s="253" t="s">
        <v>1203</v>
      </c>
      <c r="D898" s="240"/>
      <c r="E898" s="240"/>
      <c r="F898" s="240"/>
      <c r="G898" s="240"/>
      <c r="H898" s="221"/>
      <c r="I898" s="221"/>
      <c r="J898" s="221"/>
      <c r="K898" s="221"/>
      <c r="L898" s="221"/>
      <c r="M898" s="221"/>
      <c r="N898" s="220"/>
      <c r="O898" s="220"/>
      <c r="P898" s="220"/>
      <c r="Q898" s="220"/>
      <c r="R898" s="221"/>
      <c r="S898" s="221"/>
      <c r="T898" s="221"/>
      <c r="U898" s="221"/>
      <c r="V898" s="221"/>
      <c r="W898" s="221"/>
      <c r="X898" s="221"/>
      <c r="Y898" s="221"/>
      <c r="Z898" s="210"/>
      <c r="AA898" s="210"/>
      <c r="AB898" s="210"/>
      <c r="AC898" s="210"/>
      <c r="AD898" s="210"/>
      <c r="AE898" s="210"/>
      <c r="AF898" s="210"/>
      <c r="AG898" s="210" t="s">
        <v>277</v>
      </c>
      <c r="AH898" s="210"/>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x14ac:dyDescent="0.2">
      <c r="A899" s="226" t="s">
        <v>265</v>
      </c>
      <c r="B899" s="227" t="s">
        <v>219</v>
      </c>
      <c r="C899" s="251" t="s">
        <v>220</v>
      </c>
      <c r="D899" s="228"/>
      <c r="E899" s="229"/>
      <c r="F899" s="230"/>
      <c r="G899" s="230">
        <f>SUMIF(AG900:AG910,"&lt;&gt;NOR",G900:G910)</f>
        <v>0</v>
      </c>
      <c r="H899" s="230"/>
      <c r="I899" s="230">
        <f>SUM(I900:I910)</f>
        <v>0</v>
      </c>
      <c r="J899" s="230"/>
      <c r="K899" s="230">
        <f>SUM(K900:K910)</f>
        <v>0</v>
      </c>
      <c r="L899" s="230"/>
      <c r="M899" s="230">
        <f>SUM(M900:M910)</f>
        <v>0</v>
      </c>
      <c r="N899" s="229"/>
      <c r="O899" s="229">
        <f>SUM(O900:O910)</f>
        <v>0.08</v>
      </c>
      <c r="P899" s="229"/>
      <c r="Q899" s="229">
        <f>SUM(Q900:Q910)</f>
        <v>0</v>
      </c>
      <c r="R899" s="230"/>
      <c r="S899" s="230"/>
      <c r="T899" s="231"/>
      <c r="U899" s="225"/>
      <c r="V899" s="225">
        <f>SUM(V900:V910)</f>
        <v>3.3000000000000003</v>
      </c>
      <c r="W899" s="225"/>
      <c r="X899" s="225"/>
      <c r="Y899" s="225"/>
      <c r="AG899" t="s">
        <v>266</v>
      </c>
    </row>
    <row r="900" spans="1:60" ht="22.5" outlineLevel="1" x14ac:dyDescent="0.2">
      <c r="A900" s="233">
        <v>200</v>
      </c>
      <c r="B900" s="234" t="s">
        <v>1474</v>
      </c>
      <c r="C900" s="252" t="s">
        <v>1475</v>
      </c>
      <c r="D900" s="235" t="s">
        <v>269</v>
      </c>
      <c r="E900" s="236">
        <v>2.09</v>
      </c>
      <c r="F900" s="237"/>
      <c r="G900" s="238">
        <f>ROUND(E900*F900,2)</f>
        <v>0</v>
      </c>
      <c r="H900" s="237"/>
      <c r="I900" s="238">
        <f>ROUND(E900*H900,2)</f>
        <v>0</v>
      </c>
      <c r="J900" s="237"/>
      <c r="K900" s="238">
        <f>ROUND(E900*J900,2)</f>
        <v>0</v>
      </c>
      <c r="L900" s="238">
        <v>21</v>
      </c>
      <c r="M900" s="238">
        <f>G900*(1+L900/100)</f>
        <v>0</v>
      </c>
      <c r="N900" s="236">
        <v>1.7999999999999999E-2</v>
      </c>
      <c r="O900" s="236">
        <f>ROUND(E900*N900,2)</f>
        <v>0.04</v>
      </c>
      <c r="P900" s="236">
        <v>0</v>
      </c>
      <c r="Q900" s="236">
        <f>ROUND(E900*P900,2)</f>
        <v>0</v>
      </c>
      <c r="R900" s="238" t="s">
        <v>537</v>
      </c>
      <c r="S900" s="238" t="s">
        <v>271</v>
      </c>
      <c r="T900" s="239" t="s">
        <v>272</v>
      </c>
      <c r="U900" s="221">
        <v>0.05</v>
      </c>
      <c r="V900" s="221">
        <f>ROUND(E900*U900,2)</f>
        <v>0.1</v>
      </c>
      <c r="W900" s="221"/>
      <c r="X900" s="221" t="s">
        <v>273</v>
      </c>
      <c r="Y900" s="221" t="s">
        <v>274</v>
      </c>
      <c r="Z900" s="210"/>
      <c r="AA900" s="210"/>
      <c r="AB900" s="210"/>
      <c r="AC900" s="210"/>
      <c r="AD900" s="210"/>
      <c r="AE900" s="210"/>
      <c r="AF900" s="210"/>
      <c r="AG900" s="210" t="s">
        <v>275</v>
      </c>
      <c r="AH900" s="210"/>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2" x14ac:dyDescent="0.2">
      <c r="A901" s="217"/>
      <c r="B901" s="218"/>
      <c r="C901" s="256" t="s">
        <v>1476</v>
      </c>
      <c r="D901" s="223"/>
      <c r="E901" s="224">
        <v>0.88</v>
      </c>
      <c r="F901" s="221"/>
      <c r="G901" s="221"/>
      <c r="H901" s="221"/>
      <c r="I901" s="221"/>
      <c r="J901" s="221"/>
      <c r="K901" s="221"/>
      <c r="L901" s="221"/>
      <c r="M901" s="221"/>
      <c r="N901" s="220"/>
      <c r="O901" s="220"/>
      <c r="P901" s="220"/>
      <c r="Q901" s="220"/>
      <c r="R901" s="221"/>
      <c r="S901" s="221"/>
      <c r="T901" s="221"/>
      <c r="U901" s="221"/>
      <c r="V901" s="221"/>
      <c r="W901" s="221"/>
      <c r="X901" s="221"/>
      <c r="Y901" s="221"/>
      <c r="Z901" s="210"/>
      <c r="AA901" s="210"/>
      <c r="AB901" s="210"/>
      <c r="AC901" s="210"/>
      <c r="AD901" s="210"/>
      <c r="AE901" s="210"/>
      <c r="AF901" s="210"/>
      <c r="AG901" s="210" t="s">
        <v>288</v>
      </c>
      <c r="AH901" s="210">
        <v>0</v>
      </c>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outlineLevel="3" x14ac:dyDescent="0.2">
      <c r="A902" s="217"/>
      <c r="B902" s="218"/>
      <c r="C902" s="256" t="s">
        <v>1477</v>
      </c>
      <c r="D902" s="223"/>
      <c r="E902" s="224">
        <v>0.55000000000000004</v>
      </c>
      <c r="F902" s="221"/>
      <c r="G902" s="221"/>
      <c r="H902" s="221"/>
      <c r="I902" s="221"/>
      <c r="J902" s="221"/>
      <c r="K902" s="221"/>
      <c r="L902" s="221"/>
      <c r="M902" s="221"/>
      <c r="N902" s="220"/>
      <c r="O902" s="220"/>
      <c r="P902" s="220"/>
      <c r="Q902" s="220"/>
      <c r="R902" s="221"/>
      <c r="S902" s="221"/>
      <c r="T902" s="221"/>
      <c r="U902" s="221"/>
      <c r="V902" s="221"/>
      <c r="W902" s="221"/>
      <c r="X902" s="221"/>
      <c r="Y902" s="221"/>
      <c r="Z902" s="210"/>
      <c r="AA902" s="210"/>
      <c r="AB902" s="210"/>
      <c r="AC902" s="210"/>
      <c r="AD902" s="210"/>
      <c r="AE902" s="210"/>
      <c r="AF902" s="210"/>
      <c r="AG902" s="210" t="s">
        <v>288</v>
      </c>
      <c r="AH902" s="210">
        <v>0</v>
      </c>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3" x14ac:dyDescent="0.2">
      <c r="A903" s="217"/>
      <c r="B903" s="218"/>
      <c r="C903" s="256" t="s">
        <v>1478</v>
      </c>
      <c r="D903" s="223"/>
      <c r="E903" s="224">
        <v>0.66</v>
      </c>
      <c r="F903" s="221"/>
      <c r="G903" s="221"/>
      <c r="H903" s="221"/>
      <c r="I903" s="221"/>
      <c r="J903" s="221"/>
      <c r="K903" s="221"/>
      <c r="L903" s="221"/>
      <c r="M903" s="221"/>
      <c r="N903" s="220"/>
      <c r="O903" s="220"/>
      <c r="P903" s="220"/>
      <c r="Q903" s="220"/>
      <c r="R903" s="221"/>
      <c r="S903" s="221"/>
      <c r="T903" s="221"/>
      <c r="U903" s="221"/>
      <c r="V903" s="221"/>
      <c r="W903" s="221"/>
      <c r="X903" s="221"/>
      <c r="Y903" s="221"/>
      <c r="Z903" s="210"/>
      <c r="AA903" s="210"/>
      <c r="AB903" s="210"/>
      <c r="AC903" s="210"/>
      <c r="AD903" s="210"/>
      <c r="AE903" s="210"/>
      <c r="AF903" s="210"/>
      <c r="AG903" s="210" t="s">
        <v>288</v>
      </c>
      <c r="AH903" s="210">
        <v>0</v>
      </c>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1" x14ac:dyDescent="0.2">
      <c r="A904" s="233">
        <v>201</v>
      </c>
      <c r="B904" s="234" t="s">
        <v>1479</v>
      </c>
      <c r="C904" s="252" t="s">
        <v>1480</v>
      </c>
      <c r="D904" s="235" t="s">
        <v>269</v>
      </c>
      <c r="E904" s="236">
        <v>1.2375</v>
      </c>
      <c r="F904" s="237"/>
      <c r="G904" s="238">
        <f>ROUND(E904*F904,2)</f>
        <v>0</v>
      </c>
      <c r="H904" s="237"/>
      <c r="I904" s="238">
        <f>ROUND(E904*H904,2)</f>
        <v>0</v>
      </c>
      <c r="J904" s="237"/>
      <c r="K904" s="238">
        <f>ROUND(E904*J904,2)</f>
        <v>0</v>
      </c>
      <c r="L904" s="238">
        <v>21</v>
      </c>
      <c r="M904" s="238">
        <f>G904*(1+L904/100)</f>
        <v>0</v>
      </c>
      <c r="N904" s="236">
        <v>2.1999999999999999E-2</v>
      </c>
      <c r="O904" s="236">
        <f>ROUND(E904*N904,2)</f>
        <v>0.03</v>
      </c>
      <c r="P904" s="236">
        <v>0</v>
      </c>
      <c r="Q904" s="236">
        <f>ROUND(E904*P904,2)</f>
        <v>0</v>
      </c>
      <c r="R904" s="238" t="s">
        <v>537</v>
      </c>
      <c r="S904" s="238" t="s">
        <v>271</v>
      </c>
      <c r="T904" s="239" t="s">
        <v>272</v>
      </c>
      <c r="U904" s="221">
        <v>0.05</v>
      </c>
      <c r="V904" s="221">
        <f>ROUND(E904*U904,2)</f>
        <v>0.06</v>
      </c>
      <c r="W904" s="221"/>
      <c r="X904" s="221" t="s">
        <v>273</v>
      </c>
      <c r="Y904" s="221" t="s">
        <v>274</v>
      </c>
      <c r="Z904" s="210"/>
      <c r="AA904" s="210"/>
      <c r="AB904" s="210"/>
      <c r="AC904" s="210"/>
      <c r="AD904" s="210"/>
      <c r="AE904" s="210"/>
      <c r="AF904" s="210"/>
      <c r="AG904" s="210" t="s">
        <v>275</v>
      </c>
      <c r="AH904" s="210"/>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outlineLevel="2" x14ac:dyDescent="0.2">
      <c r="A905" s="217"/>
      <c r="B905" s="218"/>
      <c r="C905" s="256" t="s">
        <v>1481</v>
      </c>
      <c r="D905" s="223"/>
      <c r="E905" s="224">
        <v>1.2375</v>
      </c>
      <c r="F905" s="221"/>
      <c r="G905" s="221"/>
      <c r="H905" s="221"/>
      <c r="I905" s="221"/>
      <c r="J905" s="221"/>
      <c r="K905" s="221"/>
      <c r="L905" s="221"/>
      <c r="M905" s="221"/>
      <c r="N905" s="220"/>
      <c r="O905" s="220"/>
      <c r="P905" s="220"/>
      <c r="Q905" s="220"/>
      <c r="R905" s="221"/>
      <c r="S905" s="221"/>
      <c r="T905" s="221"/>
      <c r="U905" s="221"/>
      <c r="V905" s="221"/>
      <c r="W905" s="221"/>
      <c r="X905" s="221"/>
      <c r="Y905" s="221"/>
      <c r="Z905" s="210"/>
      <c r="AA905" s="210"/>
      <c r="AB905" s="210"/>
      <c r="AC905" s="210"/>
      <c r="AD905" s="210"/>
      <c r="AE905" s="210"/>
      <c r="AF905" s="210"/>
      <c r="AG905" s="210" t="s">
        <v>288</v>
      </c>
      <c r="AH905" s="210">
        <v>0</v>
      </c>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1" x14ac:dyDescent="0.2">
      <c r="A906" s="233">
        <v>202</v>
      </c>
      <c r="B906" s="234" t="s">
        <v>1482</v>
      </c>
      <c r="C906" s="252" t="s">
        <v>1483</v>
      </c>
      <c r="D906" s="235" t="s">
        <v>1484</v>
      </c>
      <c r="E906" s="236">
        <v>15.7</v>
      </c>
      <c r="F906" s="237"/>
      <c r="G906" s="238">
        <f>ROUND(E906*F906,2)</f>
        <v>0</v>
      </c>
      <c r="H906" s="237"/>
      <c r="I906" s="238">
        <f>ROUND(E906*H906,2)</f>
        <v>0</v>
      </c>
      <c r="J906" s="237"/>
      <c r="K906" s="238">
        <f>ROUND(E906*J906,2)</f>
        <v>0</v>
      </c>
      <c r="L906" s="238">
        <v>21</v>
      </c>
      <c r="M906" s="238">
        <f>G906*(1+L906/100)</f>
        <v>0</v>
      </c>
      <c r="N906" s="236">
        <v>6.8999999999999997E-4</v>
      </c>
      <c r="O906" s="236">
        <f>ROUND(E906*N906,2)</f>
        <v>0.01</v>
      </c>
      <c r="P906" s="236">
        <v>0</v>
      </c>
      <c r="Q906" s="236">
        <f>ROUND(E906*P906,2)</f>
        <v>0</v>
      </c>
      <c r="R906" s="238" t="s">
        <v>537</v>
      </c>
      <c r="S906" s="238" t="s">
        <v>271</v>
      </c>
      <c r="T906" s="239" t="s">
        <v>272</v>
      </c>
      <c r="U906" s="221">
        <v>0.2</v>
      </c>
      <c r="V906" s="221">
        <f>ROUND(E906*U906,2)</f>
        <v>3.14</v>
      </c>
      <c r="W906" s="221"/>
      <c r="X906" s="221" t="s">
        <v>273</v>
      </c>
      <c r="Y906" s="221" t="s">
        <v>274</v>
      </c>
      <c r="Z906" s="210"/>
      <c r="AA906" s="210"/>
      <c r="AB906" s="210"/>
      <c r="AC906" s="210"/>
      <c r="AD906" s="210"/>
      <c r="AE906" s="210"/>
      <c r="AF906" s="210"/>
      <c r="AG906" s="210" t="s">
        <v>275</v>
      </c>
      <c r="AH906" s="210"/>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2" x14ac:dyDescent="0.2">
      <c r="A907" s="217"/>
      <c r="B907" s="218"/>
      <c r="C907" s="256" t="s">
        <v>1485</v>
      </c>
      <c r="D907" s="223"/>
      <c r="E907" s="224">
        <v>4.8</v>
      </c>
      <c r="F907" s="221"/>
      <c r="G907" s="221"/>
      <c r="H907" s="221"/>
      <c r="I907" s="221"/>
      <c r="J907" s="221"/>
      <c r="K907" s="221"/>
      <c r="L907" s="221"/>
      <c r="M907" s="221"/>
      <c r="N907" s="220"/>
      <c r="O907" s="220"/>
      <c r="P907" s="220"/>
      <c r="Q907" s="220"/>
      <c r="R907" s="221"/>
      <c r="S907" s="221"/>
      <c r="T907" s="221"/>
      <c r="U907" s="221"/>
      <c r="V907" s="221"/>
      <c r="W907" s="221"/>
      <c r="X907" s="221"/>
      <c r="Y907" s="221"/>
      <c r="Z907" s="210"/>
      <c r="AA907" s="210"/>
      <c r="AB907" s="210"/>
      <c r="AC907" s="210"/>
      <c r="AD907" s="210"/>
      <c r="AE907" s="210"/>
      <c r="AF907" s="210"/>
      <c r="AG907" s="210" t="s">
        <v>288</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3" x14ac:dyDescent="0.2">
      <c r="A908" s="217"/>
      <c r="B908" s="218"/>
      <c r="C908" s="256" t="s">
        <v>1486</v>
      </c>
      <c r="D908" s="223"/>
      <c r="E908" s="224">
        <v>4.3</v>
      </c>
      <c r="F908" s="221"/>
      <c r="G908" s="221"/>
      <c r="H908" s="221"/>
      <c r="I908" s="221"/>
      <c r="J908" s="221"/>
      <c r="K908" s="221"/>
      <c r="L908" s="221"/>
      <c r="M908" s="221"/>
      <c r="N908" s="220"/>
      <c r="O908" s="220"/>
      <c r="P908" s="220"/>
      <c r="Q908" s="220"/>
      <c r="R908" s="221"/>
      <c r="S908" s="221"/>
      <c r="T908" s="221"/>
      <c r="U908" s="221"/>
      <c r="V908" s="221"/>
      <c r="W908" s="221"/>
      <c r="X908" s="221"/>
      <c r="Y908" s="221"/>
      <c r="Z908" s="210"/>
      <c r="AA908" s="210"/>
      <c r="AB908" s="210"/>
      <c r="AC908" s="210"/>
      <c r="AD908" s="210"/>
      <c r="AE908" s="210"/>
      <c r="AF908" s="210"/>
      <c r="AG908" s="210" t="s">
        <v>288</v>
      </c>
      <c r="AH908" s="210">
        <v>0</v>
      </c>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outlineLevel="3" x14ac:dyDescent="0.2">
      <c r="A909" s="217"/>
      <c r="B909" s="218"/>
      <c r="C909" s="256" t="s">
        <v>1487</v>
      </c>
      <c r="D909" s="223"/>
      <c r="E909" s="224">
        <v>3.1</v>
      </c>
      <c r="F909" s="221"/>
      <c r="G909" s="221"/>
      <c r="H909" s="221"/>
      <c r="I909" s="221"/>
      <c r="J909" s="221"/>
      <c r="K909" s="221"/>
      <c r="L909" s="221"/>
      <c r="M909" s="221"/>
      <c r="N909" s="220"/>
      <c r="O909" s="220"/>
      <c r="P909" s="220"/>
      <c r="Q909" s="220"/>
      <c r="R909" s="221"/>
      <c r="S909" s="221"/>
      <c r="T909" s="221"/>
      <c r="U909" s="221"/>
      <c r="V909" s="221"/>
      <c r="W909" s="221"/>
      <c r="X909" s="221"/>
      <c r="Y909" s="221"/>
      <c r="Z909" s="210"/>
      <c r="AA909" s="210"/>
      <c r="AB909" s="210"/>
      <c r="AC909" s="210"/>
      <c r="AD909" s="210"/>
      <c r="AE909" s="210"/>
      <c r="AF909" s="210"/>
      <c r="AG909" s="210" t="s">
        <v>288</v>
      </c>
      <c r="AH909" s="210">
        <v>0</v>
      </c>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3" x14ac:dyDescent="0.2">
      <c r="A910" s="217"/>
      <c r="B910" s="218"/>
      <c r="C910" s="256" t="s">
        <v>1488</v>
      </c>
      <c r="D910" s="223"/>
      <c r="E910" s="224">
        <v>3.5</v>
      </c>
      <c r="F910" s="221"/>
      <c r="G910" s="221"/>
      <c r="H910" s="221"/>
      <c r="I910" s="221"/>
      <c r="J910" s="221"/>
      <c r="K910" s="221"/>
      <c r="L910" s="221"/>
      <c r="M910" s="221"/>
      <c r="N910" s="220"/>
      <c r="O910" s="220"/>
      <c r="P910" s="220"/>
      <c r="Q910" s="220"/>
      <c r="R910" s="221"/>
      <c r="S910" s="221"/>
      <c r="T910" s="221"/>
      <c r="U910" s="221"/>
      <c r="V910" s="221"/>
      <c r="W910" s="221"/>
      <c r="X910" s="221"/>
      <c r="Y910" s="221"/>
      <c r="Z910" s="210"/>
      <c r="AA910" s="210"/>
      <c r="AB910" s="210"/>
      <c r="AC910" s="210"/>
      <c r="AD910" s="210"/>
      <c r="AE910" s="210"/>
      <c r="AF910" s="210"/>
      <c r="AG910" s="210" t="s">
        <v>288</v>
      </c>
      <c r="AH910" s="210">
        <v>0</v>
      </c>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x14ac:dyDescent="0.2">
      <c r="A911" s="226" t="s">
        <v>265</v>
      </c>
      <c r="B911" s="227" t="s">
        <v>221</v>
      </c>
      <c r="C911" s="251" t="s">
        <v>222</v>
      </c>
      <c r="D911" s="228"/>
      <c r="E911" s="229"/>
      <c r="F911" s="230"/>
      <c r="G911" s="230">
        <f>SUMIF(AG912:AG938,"&lt;&gt;NOR",G912:G938)</f>
        <v>0</v>
      </c>
      <c r="H911" s="230"/>
      <c r="I911" s="230">
        <f>SUM(I912:I938)</f>
        <v>0</v>
      </c>
      <c r="J911" s="230"/>
      <c r="K911" s="230">
        <f>SUM(K912:K938)</f>
        <v>0</v>
      </c>
      <c r="L911" s="230"/>
      <c r="M911" s="230">
        <f>SUM(M912:M938)</f>
        <v>0</v>
      </c>
      <c r="N911" s="229"/>
      <c r="O911" s="229">
        <f>SUM(O912:O938)</f>
        <v>2.2800000000000002</v>
      </c>
      <c r="P911" s="229"/>
      <c r="Q911" s="229">
        <f>SUM(Q912:Q938)</f>
        <v>0</v>
      </c>
      <c r="R911" s="230"/>
      <c r="S911" s="230"/>
      <c r="T911" s="231"/>
      <c r="U911" s="225"/>
      <c r="V911" s="225">
        <f>SUM(V912:V938)</f>
        <v>110.08</v>
      </c>
      <c r="W911" s="225"/>
      <c r="X911" s="225"/>
      <c r="Y911" s="225"/>
      <c r="AG911" t="s">
        <v>266</v>
      </c>
    </row>
    <row r="912" spans="1:60" outlineLevel="1" x14ac:dyDescent="0.2">
      <c r="A912" s="233">
        <v>203</v>
      </c>
      <c r="B912" s="234" t="s">
        <v>1489</v>
      </c>
      <c r="C912" s="252" t="s">
        <v>1490</v>
      </c>
      <c r="D912" s="235" t="s">
        <v>269</v>
      </c>
      <c r="E912" s="236">
        <v>77.483999999999995</v>
      </c>
      <c r="F912" s="237"/>
      <c r="G912" s="238">
        <f>ROUND(E912*F912,2)</f>
        <v>0</v>
      </c>
      <c r="H912" s="237"/>
      <c r="I912" s="238">
        <f>ROUND(E912*H912,2)</f>
        <v>0</v>
      </c>
      <c r="J912" s="237"/>
      <c r="K912" s="238">
        <f>ROUND(E912*J912,2)</f>
        <v>0</v>
      </c>
      <c r="L912" s="238">
        <v>21</v>
      </c>
      <c r="M912" s="238">
        <f>G912*(1+L912/100)</f>
        <v>0</v>
      </c>
      <c r="N912" s="236">
        <v>2.1000000000000001E-4</v>
      </c>
      <c r="O912" s="236">
        <f>ROUND(E912*N912,2)</f>
        <v>0.02</v>
      </c>
      <c r="P912" s="236">
        <v>0</v>
      </c>
      <c r="Q912" s="236">
        <f>ROUND(E912*P912,2)</f>
        <v>0</v>
      </c>
      <c r="R912" s="238" t="s">
        <v>1409</v>
      </c>
      <c r="S912" s="238" t="s">
        <v>271</v>
      </c>
      <c r="T912" s="239" t="s">
        <v>272</v>
      </c>
      <c r="U912" s="221">
        <v>0.05</v>
      </c>
      <c r="V912" s="221">
        <f>ROUND(E912*U912,2)</f>
        <v>3.87</v>
      </c>
      <c r="W912" s="221"/>
      <c r="X912" s="221" t="s">
        <v>273</v>
      </c>
      <c r="Y912" s="221" t="s">
        <v>274</v>
      </c>
      <c r="Z912" s="210"/>
      <c r="AA912" s="210"/>
      <c r="AB912" s="210"/>
      <c r="AC912" s="210"/>
      <c r="AD912" s="210"/>
      <c r="AE912" s="210"/>
      <c r="AF912" s="210"/>
      <c r="AG912" s="210" t="s">
        <v>275</v>
      </c>
      <c r="AH912" s="210"/>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2" x14ac:dyDescent="0.2">
      <c r="A913" s="217"/>
      <c r="B913" s="218"/>
      <c r="C913" s="257" t="s">
        <v>1491</v>
      </c>
      <c r="D913" s="250"/>
      <c r="E913" s="250"/>
      <c r="F913" s="250"/>
      <c r="G913" s="250"/>
      <c r="H913" s="221"/>
      <c r="I913" s="221"/>
      <c r="J913" s="221"/>
      <c r="K913" s="221"/>
      <c r="L913" s="221"/>
      <c r="M913" s="221"/>
      <c r="N913" s="220"/>
      <c r="O913" s="220"/>
      <c r="P913" s="220"/>
      <c r="Q913" s="220"/>
      <c r="R913" s="221"/>
      <c r="S913" s="221"/>
      <c r="T913" s="221"/>
      <c r="U913" s="221"/>
      <c r="V913" s="221"/>
      <c r="W913" s="221"/>
      <c r="X913" s="221"/>
      <c r="Y913" s="221"/>
      <c r="Z913" s="210"/>
      <c r="AA913" s="210"/>
      <c r="AB913" s="210"/>
      <c r="AC913" s="210"/>
      <c r="AD913" s="210"/>
      <c r="AE913" s="210"/>
      <c r="AF913" s="210"/>
      <c r="AG913" s="210" t="s">
        <v>286</v>
      </c>
      <c r="AH913" s="210"/>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2" x14ac:dyDescent="0.2">
      <c r="A914" s="217"/>
      <c r="B914" s="218"/>
      <c r="C914" s="256" t="s">
        <v>1492</v>
      </c>
      <c r="D914" s="223"/>
      <c r="E914" s="224">
        <v>16.416</v>
      </c>
      <c r="F914" s="221"/>
      <c r="G914" s="221"/>
      <c r="H914" s="221"/>
      <c r="I914" s="221"/>
      <c r="J914" s="221"/>
      <c r="K914" s="221"/>
      <c r="L914" s="221"/>
      <c r="M914" s="221"/>
      <c r="N914" s="220"/>
      <c r="O914" s="220"/>
      <c r="P914" s="220"/>
      <c r="Q914" s="220"/>
      <c r="R914" s="221"/>
      <c r="S914" s="221"/>
      <c r="T914" s="221"/>
      <c r="U914" s="221"/>
      <c r="V914" s="221"/>
      <c r="W914" s="221"/>
      <c r="X914" s="221"/>
      <c r="Y914" s="221"/>
      <c r="Z914" s="210"/>
      <c r="AA914" s="210"/>
      <c r="AB914" s="210"/>
      <c r="AC914" s="210"/>
      <c r="AD914" s="210"/>
      <c r="AE914" s="210"/>
      <c r="AF914" s="210"/>
      <c r="AG914" s="210" t="s">
        <v>288</v>
      </c>
      <c r="AH914" s="210">
        <v>0</v>
      </c>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3" x14ac:dyDescent="0.2">
      <c r="A915" s="217"/>
      <c r="B915" s="218"/>
      <c r="C915" s="256" t="s">
        <v>934</v>
      </c>
      <c r="D915" s="223"/>
      <c r="E915" s="224">
        <v>-2.02</v>
      </c>
      <c r="F915" s="221"/>
      <c r="G915" s="221"/>
      <c r="H915" s="221"/>
      <c r="I915" s="221"/>
      <c r="J915" s="221"/>
      <c r="K915" s="221"/>
      <c r="L915" s="221"/>
      <c r="M915" s="221"/>
      <c r="N915" s="220"/>
      <c r="O915" s="220"/>
      <c r="P915" s="220"/>
      <c r="Q915" s="220"/>
      <c r="R915" s="221"/>
      <c r="S915" s="221"/>
      <c r="T915" s="221"/>
      <c r="U915" s="221"/>
      <c r="V915" s="221"/>
      <c r="W915" s="221"/>
      <c r="X915" s="221"/>
      <c r="Y915" s="221"/>
      <c r="Z915" s="210"/>
      <c r="AA915" s="210"/>
      <c r="AB915" s="210"/>
      <c r="AC915" s="210"/>
      <c r="AD915" s="210"/>
      <c r="AE915" s="210"/>
      <c r="AF915" s="210"/>
      <c r="AG915" s="210" t="s">
        <v>288</v>
      </c>
      <c r="AH915" s="210">
        <v>0</v>
      </c>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56" t="s">
        <v>1493</v>
      </c>
      <c r="D916" s="223"/>
      <c r="E916" s="224">
        <v>8.82</v>
      </c>
      <c r="F916" s="221"/>
      <c r="G916" s="221"/>
      <c r="H916" s="221"/>
      <c r="I916" s="221"/>
      <c r="J916" s="221"/>
      <c r="K916" s="221"/>
      <c r="L916" s="221"/>
      <c r="M916" s="221"/>
      <c r="N916" s="220"/>
      <c r="O916" s="220"/>
      <c r="P916" s="220"/>
      <c r="Q916" s="220"/>
      <c r="R916" s="221"/>
      <c r="S916" s="221"/>
      <c r="T916" s="221"/>
      <c r="U916" s="221"/>
      <c r="V916" s="221"/>
      <c r="W916" s="221"/>
      <c r="X916" s="221"/>
      <c r="Y916" s="221"/>
      <c r="Z916" s="210"/>
      <c r="AA916" s="210"/>
      <c r="AB916" s="210"/>
      <c r="AC916" s="210"/>
      <c r="AD916" s="210"/>
      <c r="AE916" s="210"/>
      <c r="AF916" s="210"/>
      <c r="AG916" s="210" t="s">
        <v>288</v>
      </c>
      <c r="AH916" s="210">
        <v>0</v>
      </c>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3" x14ac:dyDescent="0.2">
      <c r="A917" s="217"/>
      <c r="B917" s="218"/>
      <c r="C917" s="256" t="s">
        <v>1494</v>
      </c>
      <c r="D917" s="223"/>
      <c r="E917" s="224">
        <v>8.82</v>
      </c>
      <c r="F917" s="221"/>
      <c r="G917" s="221"/>
      <c r="H917" s="221"/>
      <c r="I917" s="221"/>
      <c r="J917" s="221"/>
      <c r="K917" s="221"/>
      <c r="L917" s="221"/>
      <c r="M917" s="221"/>
      <c r="N917" s="220"/>
      <c r="O917" s="220"/>
      <c r="P917" s="220"/>
      <c r="Q917" s="220"/>
      <c r="R917" s="221"/>
      <c r="S917" s="221"/>
      <c r="T917" s="221"/>
      <c r="U917" s="221"/>
      <c r="V917" s="221"/>
      <c r="W917" s="221"/>
      <c r="X917" s="221"/>
      <c r="Y917" s="221"/>
      <c r="Z917" s="210"/>
      <c r="AA917" s="210"/>
      <c r="AB917" s="210"/>
      <c r="AC917" s="210"/>
      <c r="AD917" s="210"/>
      <c r="AE917" s="210"/>
      <c r="AF917" s="210"/>
      <c r="AG917" s="210" t="s">
        <v>288</v>
      </c>
      <c r="AH917" s="210">
        <v>0</v>
      </c>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56" t="s">
        <v>1495</v>
      </c>
      <c r="D918" s="223"/>
      <c r="E918" s="224">
        <v>13.176</v>
      </c>
      <c r="F918" s="221"/>
      <c r="G918" s="221"/>
      <c r="H918" s="221"/>
      <c r="I918" s="221"/>
      <c r="J918" s="221"/>
      <c r="K918" s="221"/>
      <c r="L918" s="221"/>
      <c r="M918" s="221"/>
      <c r="N918" s="220"/>
      <c r="O918" s="220"/>
      <c r="P918" s="220"/>
      <c r="Q918" s="220"/>
      <c r="R918" s="221"/>
      <c r="S918" s="221"/>
      <c r="T918" s="221"/>
      <c r="U918" s="221"/>
      <c r="V918" s="221"/>
      <c r="W918" s="221"/>
      <c r="X918" s="221"/>
      <c r="Y918" s="221"/>
      <c r="Z918" s="210"/>
      <c r="AA918" s="210"/>
      <c r="AB918" s="210"/>
      <c r="AC918" s="210"/>
      <c r="AD918" s="210"/>
      <c r="AE918" s="210"/>
      <c r="AF918" s="210"/>
      <c r="AG918" s="210" t="s">
        <v>288</v>
      </c>
      <c r="AH918" s="210">
        <v>0</v>
      </c>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3" x14ac:dyDescent="0.2">
      <c r="A919" s="217"/>
      <c r="B919" s="218"/>
      <c r="C919" s="256" t="s">
        <v>938</v>
      </c>
      <c r="D919" s="223"/>
      <c r="E919" s="224">
        <v>-3.2320000000000002</v>
      </c>
      <c r="F919" s="221"/>
      <c r="G919" s="221"/>
      <c r="H919" s="221"/>
      <c r="I919" s="221"/>
      <c r="J919" s="221"/>
      <c r="K919" s="221"/>
      <c r="L919" s="221"/>
      <c r="M919" s="221"/>
      <c r="N919" s="220"/>
      <c r="O919" s="220"/>
      <c r="P919" s="220"/>
      <c r="Q919" s="220"/>
      <c r="R919" s="221"/>
      <c r="S919" s="221"/>
      <c r="T919" s="221"/>
      <c r="U919" s="221"/>
      <c r="V919" s="221"/>
      <c r="W919" s="221"/>
      <c r="X919" s="221"/>
      <c r="Y919" s="221"/>
      <c r="Z919" s="210"/>
      <c r="AA919" s="210"/>
      <c r="AB919" s="210"/>
      <c r="AC919" s="210"/>
      <c r="AD919" s="210"/>
      <c r="AE919" s="210"/>
      <c r="AF919" s="210"/>
      <c r="AG919" s="210" t="s">
        <v>288</v>
      </c>
      <c r="AH919" s="210">
        <v>0</v>
      </c>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3" x14ac:dyDescent="0.2">
      <c r="A920" s="217"/>
      <c r="B920" s="218"/>
      <c r="C920" s="256" t="s">
        <v>939</v>
      </c>
      <c r="D920" s="223"/>
      <c r="E920" s="224">
        <v>-1.8180000000000001</v>
      </c>
      <c r="F920" s="221"/>
      <c r="G920" s="221"/>
      <c r="H920" s="221"/>
      <c r="I920" s="221"/>
      <c r="J920" s="221"/>
      <c r="K920" s="221"/>
      <c r="L920" s="221"/>
      <c r="M920" s="221"/>
      <c r="N920" s="220"/>
      <c r="O920" s="220"/>
      <c r="P920" s="220"/>
      <c r="Q920" s="220"/>
      <c r="R920" s="221"/>
      <c r="S920" s="221"/>
      <c r="T920" s="221"/>
      <c r="U920" s="221"/>
      <c r="V920" s="221"/>
      <c r="W920" s="221"/>
      <c r="X920" s="221"/>
      <c r="Y920" s="221"/>
      <c r="Z920" s="210"/>
      <c r="AA920" s="210"/>
      <c r="AB920" s="210"/>
      <c r="AC920" s="210"/>
      <c r="AD920" s="210"/>
      <c r="AE920" s="210"/>
      <c r="AF920" s="210"/>
      <c r="AG920" s="210" t="s">
        <v>288</v>
      </c>
      <c r="AH920" s="210">
        <v>0</v>
      </c>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outlineLevel="3" x14ac:dyDescent="0.2">
      <c r="A921" s="217"/>
      <c r="B921" s="218"/>
      <c r="C921" s="256" t="s">
        <v>1496</v>
      </c>
      <c r="D921" s="223"/>
      <c r="E921" s="224">
        <v>12.384</v>
      </c>
      <c r="F921" s="221"/>
      <c r="G921" s="221"/>
      <c r="H921" s="221"/>
      <c r="I921" s="221"/>
      <c r="J921" s="221"/>
      <c r="K921" s="221"/>
      <c r="L921" s="221"/>
      <c r="M921" s="221"/>
      <c r="N921" s="220"/>
      <c r="O921" s="220"/>
      <c r="P921" s="220"/>
      <c r="Q921" s="220"/>
      <c r="R921" s="221"/>
      <c r="S921" s="221"/>
      <c r="T921" s="221"/>
      <c r="U921" s="221"/>
      <c r="V921" s="221"/>
      <c r="W921" s="221"/>
      <c r="X921" s="221"/>
      <c r="Y921" s="221"/>
      <c r="Z921" s="210"/>
      <c r="AA921" s="210"/>
      <c r="AB921" s="210"/>
      <c r="AC921" s="210"/>
      <c r="AD921" s="210"/>
      <c r="AE921" s="210"/>
      <c r="AF921" s="210"/>
      <c r="AG921" s="210" t="s">
        <v>288</v>
      </c>
      <c r="AH921" s="210">
        <v>0</v>
      </c>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outlineLevel="3" x14ac:dyDescent="0.2">
      <c r="A922" s="217"/>
      <c r="B922" s="218"/>
      <c r="C922" s="256" t="s">
        <v>939</v>
      </c>
      <c r="D922" s="223"/>
      <c r="E922" s="224">
        <v>-1.8180000000000001</v>
      </c>
      <c r="F922" s="221"/>
      <c r="G922" s="221"/>
      <c r="H922" s="221"/>
      <c r="I922" s="221"/>
      <c r="J922" s="221"/>
      <c r="K922" s="221"/>
      <c r="L922" s="221"/>
      <c r="M922" s="221"/>
      <c r="N922" s="220"/>
      <c r="O922" s="220"/>
      <c r="P922" s="220"/>
      <c r="Q922" s="220"/>
      <c r="R922" s="221"/>
      <c r="S922" s="221"/>
      <c r="T922" s="221"/>
      <c r="U922" s="221"/>
      <c r="V922" s="221"/>
      <c r="W922" s="221"/>
      <c r="X922" s="221"/>
      <c r="Y922" s="221"/>
      <c r="Z922" s="210"/>
      <c r="AA922" s="210"/>
      <c r="AB922" s="210"/>
      <c r="AC922" s="210"/>
      <c r="AD922" s="210"/>
      <c r="AE922" s="210"/>
      <c r="AF922" s="210"/>
      <c r="AG922" s="210" t="s">
        <v>288</v>
      </c>
      <c r="AH922" s="210">
        <v>0</v>
      </c>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3" x14ac:dyDescent="0.2">
      <c r="A923" s="217"/>
      <c r="B923" s="218"/>
      <c r="C923" s="256" t="s">
        <v>1497</v>
      </c>
      <c r="D923" s="223"/>
      <c r="E923" s="224">
        <v>17.603999999999999</v>
      </c>
      <c r="F923" s="221"/>
      <c r="G923" s="221"/>
      <c r="H923" s="221"/>
      <c r="I923" s="221"/>
      <c r="J923" s="221"/>
      <c r="K923" s="221"/>
      <c r="L923" s="221"/>
      <c r="M923" s="221"/>
      <c r="N923" s="220"/>
      <c r="O923" s="220"/>
      <c r="P923" s="220"/>
      <c r="Q923" s="220"/>
      <c r="R923" s="221"/>
      <c r="S923" s="221"/>
      <c r="T923" s="221"/>
      <c r="U923" s="221"/>
      <c r="V923" s="221"/>
      <c r="W923" s="221"/>
      <c r="X923" s="221"/>
      <c r="Y923" s="221"/>
      <c r="Z923" s="210"/>
      <c r="AA923" s="210"/>
      <c r="AB923" s="210"/>
      <c r="AC923" s="210"/>
      <c r="AD923" s="210"/>
      <c r="AE923" s="210"/>
      <c r="AF923" s="210"/>
      <c r="AG923" s="210" t="s">
        <v>288</v>
      </c>
      <c r="AH923" s="210">
        <v>0</v>
      </c>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outlineLevel="3" x14ac:dyDescent="0.2">
      <c r="A924" s="217"/>
      <c r="B924" s="218"/>
      <c r="C924" s="256" t="s">
        <v>1498</v>
      </c>
      <c r="D924" s="223"/>
      <c r="E924" s="224">
        <v>2.97</v>
      </c>
      <c r="F924" s="221"/>
      <c r="G924" s="221"/>
      <c r="H924" s="221"/>
      <c r="I924" s="221"/>
      <c r="J924" s="221"/>
      <c r="K924" s="221"/>
      <c r="L924" s="221"/>
      <c r="M924" s="221"/>
      <c r="N924" s="220"/>
      <c r="O924" s="220"/>
      <c r="P924" s="220"/>
      <c r="Q924" s="220"/>
      <c r="R924" s="221"/>
      <c r="S924" s="221"/>
      <c r="T924" s="221"/>
      <c r="U924" s="221"/>
      <c r="V924" s="221"/>
      <c r="W924" s="221"/>
      <c r="X924" s="221"/>
      <c r="Y924" s="221"/>
      <c r="Z924" s="210"/>
      <c r="AA924" s="210"/>
      <c r="AB924" s="210"/>
      <c r="AC924" s="210"/>
      <c r="AD924" s="210"/>
      <c r="AE924" s="210"/>
      <c r="AF924" s="210"/>
      <c r="AG924" s="210" t="s">
        <v>288</v>
      </c>
      <c r="AH924" s="210">
        <v>0</v>
      </c>
      <c r="AI924" s="210"/>
      <c r="AJ924" s="210"/>
      <c r="AK924" s="210"/>
      <c r="AL924" s="210"/>
      <c r="AM924" s="210"/>
      <c r="AN924" s="210"/>
      <c r="AO924" s="210"/>
      <c r="AP924" s="210"/>
      <c r="AQ924" s="210"/>
      <c r="AR924" s="210"/>
      <c r="AS924" s="210"/>
      <c r="AT924" s="210"/>
      <c r="AU924" s="210"/>
      <c r="AV924" s="210"/>
      <c r="AW924" s="210"/>
      <c r="AX924" s="210"/>
      <c r="AY924" s="210"/>
      <c r="AZ924" s="210"/>
      <c r="BA924" s="210"/>
      <c r="BB924" s="210"/>
      <c r="BC924" s="210"/>
      <c r="BD924" s="210"/>
      <c r="BE924" s="210"/>
      <c r="BF924" s="210"/>
      <c r="BG924" s="210"/>
      <c r="BH924" s="210"/>
    </row>
    <row r="925" spans="1:60" outlineLevel="3" x14ac:dyDescent="0.2">
      <c r="A925" s="217"/>
      <c r="B925" s="218"/>
      <c r="C925" s="256" t="s">
        <v>939</v>
      </c>
      <c r="D925" s="223"/>
      <c r="E925" s="224">
        <v>-1.8180000000000001</v>
      </c>
      <c r="F925" s="221"/>
      <c r="G925" s="221"/>
      <c r="H925" s="221"/>
      <c r="I925" s="221"/>
      <c r="J925" s="221"/>
      <c r="K925" s="221"/>
      <c r="L925" s="221"/>
      <c r="M925" s="221"/>
      <c r="N925" s="220"/>
      <c r="O925" s="220"/>
      <c r="P925" s="220"/>
      <c r="Q925" s="220"/>
      <c r="R925" s="221"/>
      <c r="S925" s="221"/>
      <c r="T925" s="221"/>
      <c r="U925" s="221"/>
      <c r="V925" s="221"/>
      <c r="W925" s="221"/>
      <c r="X925" s="221"/>
      <c r="Y925" s="221"/>
      <c r="Z925" s="210"/>
      <c r="AA925" s="210"/>
      <c r="AB925" s="210"/>
      <c r="AC925" s="210"/>
      <c r="AD925" s="210"/>
      <c r="AE925" s="210"/>
      <c r="AF925" s="210"/>
      <c r="AG925" s="210" t="s">
        <v>288</v>
      </c>
      <c r="AH925" s="210">
        <v>0</v>
      </c>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3" x14ac:dyDescent="0.2">
      <c r="A926" s="217"/>
      <c r="B926" s="218"/>
      <c r="C926" s="256" t="s">
        <v>943</v>
      </c>
      <c r="D926" s="223"/>
      <c r="E926" s="224">
        <v>-1.6160000000000001</v>
      </c>
      <c r="F926" s="221"/>
      <c r="G926" s="221"/>
      <c r="H926" s="221"/>
      <c r="I926" s="221"/>
      <c r="J926" s="221"/>
      <c r="K926" s="221"/>
      <c r="L926" s="221"/>
      <c r="M926" s="221"/>
      <c r="N926" s="220"/>
      <c r="O926" s="220"/>
      <c r="P926" s="220"/>
      <c r="Q926" s="220"/>
      <c r="R926" s="221"/>
      <c r="S926" s="221"/>
      <c r="T926" s="221"/>
      <c r="U926" s="221"/>
      <c r="V926" s="221"/>
      <c r="W926" s="221"/>
      <c r="X926" s="221"/>
      <c r="Y926" s="221"/>
      <c r="Z926" s="210"/>
      <c r="AA926" s="210"/>
      <c r="AB926" s="210"/>
      <c r="AC926" s="210"/>
      <c r="AD926" s="210"/>
      <c r="AE926" s="210"/>
      <c r="AF926" s="210"/>
      <c r="AG926" s="210" t="s">
        <v>288</v>
      </c>
      <c r="AH926" s="210">
        <v>0</v>
      </c>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3" x14ac:dyDescent="0.2">
      <c r="A927" s="217"/>
      <c r="B927" s="218"/>
      <c r="C927" s="256" t="s">
        <v>1499</v>
      </c>
      <c r="D927" s="223"/>
      <c r="E927" s="224">
        <v>11.231999999999999</v>
      </c>
      <c r="F927" s="221"/>
      <c r="G927" s="221"/>
      <c r="H927" s="221"/>
      <c r="I927" s="221"/>
      <c r="J927" s="221"/>
      <c r="K927" s="221"/>
      <c r="L927" s="221"/>
      <c r="M927" s="221"/>
      <c r="N927" s="220"/>
      <c r="O927" s="220"/>
      <c r="P927" s="220"/>
      <c r="Q927" s="220"/>
      <c r="R927" s="221"/>
      <c r="S927" s="221"/>
      <c r="T927" s="221"/>
      <c r="U927" s="221"/>
      <c r="V927" s="221"/>
      <c r="W927" s="221"/>
      <c r="X927" s="221"/>
      <c r="Y927" s="221"/>
      <c r="Z927" s="210"/>
      <c r="AA927" s="210"/>
      <c r="AB927" s="210"/>
      <c r="AC927" s="210"/>
      <c r="AD927" s="210"/>
      <c r="AE927" s="210"/>
      <c r="AF927" s="210"/>
      <c r="AG927" s="210" t="s">
        <v>288</v>
      </c>
      <c r="AH927" s="210">
        <v>0</v>
      </c>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outlineLevel="3" x14ac:dyDescent="0.2">
      <c r="A928" s="217"/>
      <c r="B928" s="218"/>
      <c r="C928" s="256" t="s">
        <v>943</v>
      </c>
      <c r="D928" s="223"/>
      <c r="E928" s="224">
        <v>-1.6160000000000001</v>
      </c>
      <c r="F928" s="221"/>
      <c r="G928" s="221"/>
      <c r="H928" s="221"/>
      <c r="I928" s="221"/>
      <c r="J928" s="221"/>
      <c r="K928" s="221"/>
      <c r="L928" s="221"/>
      <c r="M928" s="221"/>
      <c r="N928" s="220"/>
      <c r="O928" s="220"/>
      <c r="P928" s="220"/>
      <c r="Q928" s="220"/>
      <c r="R928" s="221"/>
      <c r="S928" s="221"/>
      <c r="T928" s="221"/>
      <c r="U928" s="221"/>
      <c r="V928" s="221"/>
      <c r="W928" s="221"/>
      <c r="X928" s="221"/>
      <c r="Y928" s="221"/>
      <c r="Z928" s="210"/>
      <c r="AA928" s="210"/>
      <c r="AB928" s="210"/>
      <c r="AC928" s="210"/>
      <c r="AD928" s="210"/>
      <c r="AE928" s="210"/>
      <c r="AF928" s="210"/>
      <c r="AG928" s="210" t="s">
        <v>288</v>
      </c>
      <c r="AH928" s="210">
        <v>0</v>
      </c>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ht="22.5" outlineLevel="1" x14ac:dyDescent="0.2">
      <c r="A929" s="241">
        <v>204</v>
      </c>
      <c r="B929" s="242" t="s">
        <v>1500</v>
      </c>
      <c r="C929" s="254" t="s">
        <v>1501</v>
      </c>
      <c r="D929" s="243" t="s">
        <v>378</v>
      </c>
      <c r="E929" s="244">
        <v>6</v>
      </c>
      <c r="F929" s="245"/>
      <c r="G929" s="246">
        <f>ROUND(E929*F929,2)</f>
        <v>0</v>
      </c>
      <c r="H929" s="245"/>
      <c r="I929" s="246">
        <f>ROUND(E929*H929,2)</f>
        <v>0</v>
      </c>
      <c r="J929" s="245"/>
      <c r="K929" s="246">
        <f>ROUND(E929*J929,2)</f>
        <v>0</v>
      </c>
      <c r="L929" s="246">
        <v>21</v>
      </c>
      <c r="M929" s="246">
        <f>G929*(1+L929/100)</f>
        <v>0</v>
      </c>
      <c r="N929" s="244">
        <v>0</v>
      </c>
      <c r="O929" s="244">
        <f>ROUND(E929*N929,2)</f>
        <v>0</v>
      </c>
      <c r="P929" s="244">
        <v>0</v>
      </c>
      <c r="Q929" s="244">
        <f>ROUND(E929*P929,2)</f>
        <v>0</v>
      </c>
      <c r="R929" s="246" t="s">
        <v>1409</v>
      </c>
      <c r="S929" s="246" t="s">
        <v>271</v>
      </c>
      <c r="T929" s="247" t="s">
        <v>272</v>
      </c>
      <c r="U929" s="221">
        <v>0.1</v>
      </c>
      <c r="V929" s="221">
        <f>ROUND(E929*U929,2)</f>
        <v>0.6</v>
      </c>
      <c r="W929" s="221"/>
      <c r="X929" s="221" t="s">
        <v>273</v>
      </c>
      <c r="Y929" s="221" t="s">
        <v>274</v>
      </c>
      <c r="Z929" s="210"/>
      <c r="AA929" s="210"/>
      <c r="AB929" s="210"/>
      <c r="AC929" s="210"/>
      <c r="AD929" s="210"/>
      <c r="AE929" s="210"/>
      <c r="AF929" s="210"/>
      <c r="AG929" s="210" t="s">
        <v>275</v>
      </c>
      <c r="AH929" s="210"/>
      <c r="AI929" s="210"/>
      <c r="AJ929" s="210"/>
      <c r="AK929" s="210"/>
      <c r="AL929" s="210"/>
      <c r="AM929" s="210"/>
      <c r="AN929" s="210"/>
      <c r="AO929" s="210"/>
      <c r="AP929" s="210"/>
      <c r="AQ929" s="210"/>
      <c r="AR929" s="210"/>
      <c r="AS929" s="210"/>
      <c r="AT929" s="210"/>
      <c r="AU929" s="210"/>
      <c r="AV929" s="210"/>
      <c r="AW929" s="210"/>
      <c r="AX929" s="210"/>
      <c r="AY929" s="210"/>
      <c r="AZ929" s="210"/>
      <c r="BA929" s="210"/>
      <c r="BB929" s="210"/>
      <c r="BC929" s="210"/>
      <c r="BD929" s="210"/>
      <c r="BE929" s="210"/>
      <c r="BF929" s="210"/>
      <c r="BG929" s="210"/>
      <c r="BH929" s="210"/>
    </row>
    <row r="930" spans="1:60" ht="22.5" outlineLevel="1" x14ac:dyDescent="0.2">
      <c r="A930" s="241">
        <v>205</v>
      </c>
      <c r="B930" s="242" t="s">
        <v>1502</v>
      </c>
      <c r="C930" s="254" t="s">
        <v>1503</v>
      </c>
      <c r="D930" s="243" t="s">
        <v>378</v>
      </c>
      <c r="E930" s="244">
        <v>6</v>
      </c>
      <c r="F930" s="245"/>
      <c r="G930" s="246">
        <f>ROUND(E930*F930,2)</f>
        <v>0</v>
      </c>
      <c r="H930" s="245"/>
      <c r="I930" s="246">
        <f>ROUND(E930*H930,2)</f>
        <v>0</v>
      </c>
      <c r="J930" s="245"/>
      <c r="K930" s="246">
        <f>ROUND(E930*J930,2)</f>
        <v>0</v>
      </c>
      <c r="L930" s="246">
        <v>21</v>
      </c>
      <c r="M930" s="246">
        <f>G930*(1+L930/100)</f>
        <v>0</v>
      </c>
      <c r="N930" s="244">
        <v>1.0000000000000001E-5</v>
      </c>
      <c r="O930" s="244">
        <f>ROUND(E930*N930,2)</f>
        <v>0</v>
      </c>
      <c r="P930" s="244">
        <v>0</v>
      </c>
      <c r="Q930" s="244">
        <f>ROUND(E930*P930,2)</f>
        <v>0</v>
      </c>
      <c r="R930" s="246" t="s">
        <v>1409</v>
      </c>
      <c r="S930" s="246" t="s">
        <v>271</v>
      </c>
      <c r="T930" s="247" t="s">
        <v>272</v>
      </c>
      <c r="U930" s="221">
        <v>0.11</v>
      </c>
      <c r="V930" s="221">
        <f>ROUND(E930*U930,2)</f>
        <v>0.66</v>
      </c>
      <c r="W930" s="221"/>
      <c r="X930" s="221" t="s">
        <v>273</v>
      </c>
      <c r="Y930" s="221" t="s">
        <v>274</v>
      </c>
      <c r="Z930" s="210"/>
      <c r="AA930" s="210"/>
      <c r="AB930" s="210"/>
      <c r="AC930" s="210"/>
      <c r="AD930" s="210"/>
      <c r="AE930" s="210"/>
      <c r="AF930" s="210"/>
      <c r="AG930" s="210" t="s">
        <v>275</v>
      </c>
      <c r="AH930" s="210"/>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ht="22.5" outlineLevel="1" x14ac:dyDescent="0.2">
      <c r="A931" s="233">
        <v>206</v>
      </c>
      <c r="B931" s="234" t="s">
        <v>1504</v>
      </c>
      <c r="C931" s="252" t="s">
        <v>1505</v>
      </c>
      <c r="D931" s="235" t="s">
        <v>269</v>
      </c>
      <c r="E931" s="236">
        <v>77.483999999999995</v>
      </c>
      <c r="F931" s="237"/>
      <c r="G931" s="238">
        <f>ROUND(E931*F931,2)</f>
        <v>0</v>
      </c>
      <c r="H931" s="237"/>
      <c r="I931" s="238">
        <f>ROUND(E931*H931,2)</f>
        <v>0</v>
      </c>
      <c r="J931" s="237"/>
      <c r="K931" s="238">
        <f>ROUND(E931*J931,2)</f>
        <v>0</v>
      </c>
      <c r="L931" s="238">
        <v>21</v>
      </c>
      <c r="M931" s="238">
        <f>G931*(1+L931/100)</f>
        <v>0</v>
      </c>
      <c r="N931" s="236">
        <v>5.3499999999999997E-3</v>
      </c>
      <c r="O931" s="236">
        <f>ROUND(E931*N931,2)</f>
        <v>0.41</v>
      </c>
      <c r="P931" s="236">
        <v>0</v>
      </c>
      <c r="Q931" s="236">
        <f>ROUND(E931*P931,2)</f>
        <v>0</v>
      </c>
      <c r="R931" s="238" t="s">
        <v>1409</v>
      </c>
      <c r="S931" s="238" t="s">
        <v>271</v>
      </c>
      <c r="T931" s="239" t="s">
        <v>272</v>
      </c>
      <c r="U931" s="221">
        <v>1.288</v>
      </c>
      <c r="V931" s="221">
        <f>ROUND(E931*U931,2)</f>
        <v>99.8</v>
      </c>
      <c r="W931" s="221"/>
      <c r="X931" s="221" t="s">
        <v>273</v>
      </c>
      <c r="Y931" s="221" t="s">
        <v>274</v>
      </c>
      <c r="Z931" s="210"/>
      <c r="AA931" s="210"/>
      <c r="AB931" s="210"/>
      <c r="AC931" s="210"/>
      <c r="AD931" s="210"/>
      <c r="AE931" s="210"/>
      <c r="AF931" s="210"/>
      <c r="AG931" s="210" t="s">
        <v>275</v>
      </c>
      <c r="AH931" s="210"/>
      <c r="AI931" s="210"/>
      <c r="AJ931" s="210"/>
      <c r="AK931" s="210"/>
      <c r="AL931" s="210"/>
      <c r="AM931" s="210"/>
      <c r="AN931" s="210"/>
      <c r="AO931" s="210"/>
      <c r="AP931" s="210"/>
      <c r="AQ931" s="210"/>
      <c r="AR931" s="210"/>
      <c r="AS931" s="210"/>
      <c r="AT931" s="210"/>
      <c r="AU931" s="210"/>
      <c r="AV931" s="210"/>
      <c r="AW931" s="210"/>
      <c r="AX931" s="210"/>
      <c r="AY931" s="210"/>
      <c r="AZ931" s="210"/>
      <c r="BA931" s="210"/>
      <c r="BB931" s="210"/>
      <c r="BC931" s="210"/>
      <c r="BD931" s="210"/>
      <c r="BE931" s="210"/>
      <c r="BF931" s="210"/>
      <c r="BG931" s="210"/>
      <c r="BH931" s="210"/>
    </row>
    <row r="932" spans="1:60" outlineLevel="2" x14ac:dyDescent="0.2">
      <c r="A932" s="217"/>
      <c r="B932" s="218"/>
      <c r="C932" s="256" t="s">
        <v>1506</v>
      </c>
      <c r="D932" s="223"/>
      <c r="E932" s="224">
        <v>77.483999999999995</v>
      </c>
      <c r="F932" s="221"/>
      <c r="G932" s="221"/>
      <c r="H932" s="221"/>
      <c r="I932" s="221"/>
      <c r="J932" s="221"/>
      <c r="K932" s="221"/>
      <c r="L932" s="221"/>
      <c r="M932" s="221"/>
      <c r="N932" s="220"/>
      <c r="O932" s="220"/>
      <c r="P932" s="220"/>
      <c r="Q932" s="220"/>
      <c r="R932" s="221"/>
      <c r="S932" s="221"/>
      <c r="T932" s="221"/>
      <c r="U932" s="221"/>
      <c r="V932" s="221"/>
      <c r="W932" s="221"/>
      <c r="X932" s="221"/>
      <c r="Y932" s="221"/>
      <c r="Z932" s="210"/>
      <c r="AA932" s="210"/>
      <c r="AB932" s="210"/>
      <c r="AC932" s="210"/>
      <c r="AD932" s="210"/>
      <c r="AE932" s="210"/>
      <c r="AF932" s="210"/>
      <c r="AG932" s="210" t="s">
        <v>288</v>
      </c>
      <c r="AH932" s="210">
        <v>5</v>
      </c>
      <c r="AI932" s="210"/>
      <c r="AJ932" s="210"/>
      <c r="AK932" s="210"/>
      <c r="AL932" s="210"/>
      <c r="AM932" s="210"/>
      <c r="AN932" s="210"/>
      <c r="AO932" s="210"/>
      <c r="AP932" s="210"/>
      <c r="AQ932" s="210"/>
      <c r="AR932" s="210"/>
      <c r="AS932" s="210"/>
      <c r="AT932" s="210"/>
      <c r="AU932" s="210"/>
      <c r="AV932" s="210"/>
      <c r="AW932" s="210"/>
      <c r="AX932" s="210"/>
      <c r="AY932" s="210"/>
      <c r="AZ932" s="210"/>
      <c r="BA932" s="210"/>
      <c r="BB932" s="210"/>
      <c r="BC932" s="210"/>
      <c r="BD932" s="210"/>
      <c r="BE932" s="210"/>
      <c r="BF932" s="210"/>
      <c r="BG932" s="210"/>
      <c r="BH932" s="210"/>
    </row>
    <row r="933" spans="1:60" ht="22.5" outlineLevel="1" x14ac:dyDescent="0.2">
      <c r="A933" s="233">
        <v>207</v>
      </c>
      <c r="B933" s="234" t="s">
        <v>1507</v>
      </c>
      <c r="C933" s="252" t="s">
        <v>1508</v>
      </c>
      <c r="D933" s="235" t="s">
        <v>269</v>
      </c>
      <c r="E933" s="236">
        <v>77.483999999999995</v>
      </c>
      <c r="F933" s="237"/>
      <c r="G933" s="238">
        <f>ROUND(E933*F933,2)</f>
        <v>0</v>
      </c>
      <c r="H933" s="237"/>
      <c r="I933" s="238">
        <f>ROUND(E933*H933,2)</f>
        <v>0</v>
      </c>
      <c r="J933" s="237"/>
      <c r="K933" s="238">
        <f>ROUND(E933*J933,2)</f>
        <v>0</v>
      </c>
      <c r="L933" s="238">
        <v>21</v>
      </c>
      <c r="M933" s="238">
        <f>G933*(1+L933/100)</f>
        <v>0</v>
      </c>
      <c r="N933" s="236">
        <v>8.9999999999999998E-4</v>
      </c>
      <c r="O933" s="236">
        <f>ROUND(E933*N933,2)</f>
        <v>7.0000000000000007E-2</v>
      </c>
      <c r="P933" s="236">
        <v>0</v>
      </c>
      <c r="Q933" s="236">
        <f>ROUND(E933*P933,2)</f>
        <v>0</v>
      </c>
      <c r="R933" s="238" t="s">
        <v>1409</v>
      </c>
      <c r="S933" s="238" t="s">
        <v>271</v>
      </c>
      <c r="T933" s="239" t="s">
        <v>272</v>
      </c>
      <c r="U933" s="221">
        <v>0</v>
      </c>
      <c r="V933" s="221">
        <f>ROUND(E933*U933,2)</f>
        <v>0</v>
      </c>
      <c r="W933" s="221"/>
      <c r="X933" s="221" t="s">
        <v>273</v>
      </c>
      <c r="Y933" s="221" t="s">
        <v>274</v>
      </c>
      <c r="Z933" s="210"/>
      <c r="AA933" s="210"/>
      <c r="AB933" s="210"/>
      <c r="AC933" s="210"/>
      <c r="AD933" s="210"/>
      <c r="AE933" s="210"/>
      <c r="AF933" s="210"/>
      <c r="AG933" s="210" t="s">
        <v>275</v>
      </c>
      <c r="AH933" s="210"/>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outlineLevel="2" x14ac:dyDescent="0.2">
      <c r="A934" s="217"/>
      <c r="B934" s="218"/>
      <c r="C934" s="256" t="s">
        <v>1509</v>
      </c>
      <c r="D934" s="223"/>
      <c r="E934" s="224">
        <v>77.483999999999995</v>
      </c>
      <c r="F934" s="221"/>
      <c r="G934" s="221"/>
      <c r="H934" s="221"/>
      <c r="I934" s="221"/>
      <c r="J934" s="221"/>
      <c r="K934" s="221"/>
      <c r="L934" s="221"/>
      <c r="M934" s="221"/>
      <c r="N934" s="220"/>
      <c r="O934" s="220"/>
      <c r="P934" s="220"/>
      <c r="Q934" s="220"/>
      <c r="R934" s="221"/>
      <c r="S934" s="221"/>
      <c r="T934" s="221"/>
      <c r="U934" s="221"/>
      <c r="V934" s="221"/>
      <c r="W934" s="221"/>
      <c r="X934" s="221"/>
      <c r="Y934" s="221"/>
      <c r="Z934" s="210"/>
      <c r="AA934" s="210"/>
      <c r="AB934" s="210"/>
      <c r="AC934" s="210"/>
      <c r="AD934" s="210"/>
      <c r="AE934" s="210"/>
      <c r="AF934" s="210"/>
      <c r="AG934" s="210" t="s">
        <v>288</v>
      </c>
      <c r="AH934" s="210">
        <v>5</v>
      </c>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outlineLevel="1" x14ac:dyDescent="0.2">
      <c r="A935" s="241">
        <v>208</v>
      </c>
      <c r="B935" s="242" t="s">
        <v>1510</v>
      </c>
      <c r="C935" s="254" t="s">
        <v>1511</v>
      </c>
      <c r="D935" s="243" t="s">
        <v>374</v>
      </c>
      <c r="E935" s="244">
        <v>12.5</v>
      </c>
      <c r="F935" s="245"/>
      <c r="G935" s="246">
        <f>ROUND(E935*F935,2)</f>
        <v>0</v>
      </c>
      <c r="H935" s="245"/>
      <c r="I935" s="246">
        <f>ROUND(E935*H935,2)</f>
        <v>0</v>
      </c>
      <c r="J935" s="245"/>
      <c r="K935" s="246">
        <f>ROUND(E935*J935,2)</f>
        <v>0</v>
      </c>
      <c r="L935" s="246">
        <v>21</v>
      </c>
      <c r="M935" s="246">
        <f>G935*(1+L935/100)</f>
        <v>0</v>
      </c>
      <c r="N935" s="244">
        <v>1.2999999999999999E-4</v>
      </c>
      <c r="O935" s="244">
        <f>ROUND(E935*N935,2)</f>
        <v>0</v>
      </c>
      <c r="P935" s="244">
        <v>0</v>
      </c>
      <c r="Q935" s="244">
        <f>ROUND(E935*P935,2)</f>
        <v>0</v>
      </c>
      <c r="R935" s="246" t="s">
        <v>1409</v>
      </c>
      <c r="S935" s="246" t="s">
        <v>271</v>
      </c>
      <c r="T935" s="247" t="s">
        <v>272</v>
      </c>
      <c r="U935" s="221">
        <v>0.12</v>
      </c>
      <c r="V935" s="221">
        <f>ROUND(E935*U935,2)</f>
        <v>1.5</v>
      </c>
      <c r="W935" s="221"/>
      <c r="X935" s="221" t="s">
        <v>273</v>
      </c>
      <c r="Y935" s="221" t="s">
        <v>274</v>
      </c>
      <c r="Z935" s="210"/>
      <c r="AA935" s="210"/>
      <c r="AB935" s="210"/>
      <c r="AC935" s="210"/>
      <c r="AD935" s="210"/>
      <c r="AE935" s="210"/>
      <c r="AF935" s="210"/>
      <c r="AG935" s="210" t="s">
        <v>275</v>
      </c>
      <c r="AH935" s="210"/>
      <c r="AI935" s="210"/>
      <c r="AJ935" s="210"/>
      <c r="AK935" s="210"/>
      <c r="AL935" s="210"/>
      <c r="AM935" s="210"/>
      <c r="AN935" s="210"/>
      <c r="AO935" s="210"/>
      <c r="AP935" s="210"/>
      <c r="AQ935" s="210"/>
      <c r="AR935" s="210"/>
      <c r="AS935" s="210"/>
      <c r="AT935" s="210"/>
      <c r="AU935" s="210"/>
      <c r="AV935" s="210"/>
      <c r="AW935" s="210"/>
      <c r="AX935" s="210"/>
      <c r="AY935" s="210"/>
      <c r="AZ935" s="210"/>
      <c r="BA935" s="210"/>
      <c r="BB935" s="210"/>
      <c r="BC935" s="210"/>
      <c r="BD935" s="210"/>
      <c r="BE935" s="210"/>
      <c r="BF935" s="210"/>
      <c r="BG935" s="210"/>
      <c r="BH935" s="210"/>
    </row>
    <row r="936" spans="1:60" outlineLevel="1" x14ac:dyDescent="0.2">
      <c r="A936" s="233">
        <v>209</v>
      </c>
      <c r="B936" s="234" t="s">
        <v>1512</v>
      </c>
      <c r="C936" s="252" t="s">
        <v>1513</v>
      </c>
      <c r="D936" s="235" t="s">
        <v>269</v>
      </c>
      <c r="E936" s="236">
        <v>89.1066</v>
      </c>
      <c r="F936" s="237"/>
      <c r="G936" s="238">
        <f>ROUND(E936*F936,2)</f>
        <v>0</v>
      </c>
      <c r="H936" s="237"/>
      <c r="I936" s="238">
        <f>ROUND(E936*H936,2)</f>
        <v>0</v>
      </c>
      <c r="J936" s="237"/>
      <c r="K936" s="238">
        <f>ROUND(E936*J936,2)</f>
        <v>0</v>
      </c>
      <c r="L936" s="238">
        <v>21</v>
      </c>
      <c r="M936" s="238">
        <f>G936*(1+L936/100)</f>
        <v>0</v>
      </c>
      <c r="N936" s="236">
        <v>0.02</v>
      </c>
      <c r="O936" s="236">
        <f>ROUND(E936*N936,2)</f>
        <v>1.78</v>
      </c>
      <c r="P936" s="236">
        <v>0</v>
      </c>
      <c r="Q936" s="236">
        <f>ROUND(E936*P936,2)</f>
        <v>0</v>
      </c>
      <c r="R936" s="238" t="s">
        <v>875</v>
      </c>
      <c r="S936" s="238" t="s">
        <v>271</v>
      </c>
      <c r="T936" s="239" t="s">
        <v>272</v>
      </c>
      <c r="U936" s="221">
        <v>0</v>
      </c>
      <c r="V936" s="221">
        <f>ROUND(E936*U936,2)</f>
        <v>0</v>
      </c>
      <c r="W936" s="221"/>
      <c r="X936" s="221" t="s">
        <v>876</v>
      </c>
      <c r="Y936" s="221" t="s">
        <v>274</v>
      </c>
      <c r="Z936" s="210"/>
      <c r="AA936" s="210"/>
      <c r="AB936" s="210"/>
      <c r="AC936" s="210"/>
      <c r="AD936" s="210"/>
      <c r="AE936" s="210"/>
      <c r="AF936" s="210"/>
      <c r="AG936" s="210" t="s">
        <v>877</v>
      </c>
      <c r="AH936" s="210"/>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2" x14ac:dyDescent="0.2">
      <c r="A937" s="217"/>
      <c r="B937" s="218"/>
      <c r="C937" s="256" t="s">
        <v>1514</v>
      </c>
      <c r="D937" s="223"/>
      <c r="E937" s="224">
        <v>89.1066</v>
      </c>
      <c r="F937" s="221"/>
      <c r="G937" s="221"/>
      <c r="H937" s="221"/>
      <c r="I937" s="221"/>
      <c r="J937" s="221"/>
      <c r="K937" s="221"/>
      <c r="L937" s="221"/>
      <c r="M937" s="221"/>
      <c r="N937" s="220"/>
      <c r="O937" s="220"/>
      <c r="P937" s="220"/>
      <c r="Q937" s="220"/>
      <c r="R937" s="221"/>
      <c r="S937" s="221"/>
      <c r="T937" s="221"/>
      <c r="U937" s="221"/>
      <c r="V937" s="221"/>
      <c r="W937" s="221"/>
      <c r="X937" s="221"/>
      <c r="Y937" s="221"/>
      <c r="Z937" s="210"/>
      <c r="AA937" s="210"/>
      <c r="AB937" s="210"/>
      <c r="AC937" s="210"/>
      <c r="AD937" s="210"/>
      <c r="AE937" s="210"/>
      <c r="AF937" s="210"/>
      <c r="AG937" s="210" t="s">
        <v>288</v>
      </c>
      <c r="AH937" s="210">
        <v>5</v>
      </c>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outlineLevel="1" x14ac:dyDescent="0.2">
      <c r="A938" s="241">
        <v>210</v>
      </c>
      <c r="B938" s="242" t="s">
        <v>1515</v>
      </c>
      <c r="C938" s="254" t="s">
        <v>1516</v>
      </c>
      <c r="D938" s="243" t="s">
        <v>559</v>
      </c>
      <c r="E938" s="244">
        <v>2.2843599999999999</v>
      </c>
      <c r="F938" s="245"/>
      <c r="G938" s="246">
        <f>ROUND(E938*F938,2)</f>
        <v>0</v>
      </c>
      <c r="H938" s="245"/>
      <c r="I938" s="246">
        <f>ROUND(E938*H938,2)</f>
        <v>0</v>
      </c>
      <c r="J938" s="245"/>
      <c r="K938" s="246">
        <f>ROUND(E938*J938,2)</f>
        <v>0</v>
      </c>
      <c r="L938" s="246">
        <v>21</v>
      </c>
      <c r="M938" s="246">
        <f>G938*(1+L938/100)</f>
        <v>0</v>
      </c>
      <c r="N938" s="244">
        <v>0</v>
      </c>
      <c r="O938" s="244">
        <f>ROUND(E938*N938,2)</f>
        <v>0</v>
      </c>
      <c r="P938" s="244">
        <v>0</v>
      </c>
      <c r="Q938" s="244">
        <f>ROUND(E938*P938,2)</f>
        <v>0</v>
      </c>
      <c r="R938" s="246" t="s">
        <v>1409</v>
      </c>
      <c r="S938" s="246" t="s">
        <v>271</v>
      </c>
      <c r="T938" s="247" t="s">
        <v>272</v>
      </c>
      <c r="U938" s="221">
        <v>1.5980000000000001</v>
      </c>
      <c r="V938" s="221">
        <f>ROUND(E938*U938,2)</f>
        <v>3.65</v>
      </c>
      <c r="W938" s="221"/>
      <c r="X938" s="221" t="s">
        <v>1138</v>
      </c>
      <c r="Y938" s="221" t="s">
        <v>274</v>
      </c>
      <c r="Z938" s="210"/>
      <c r="AA938" s="210"/>
      <c r="AB938" s="210"/>
      <c r="AC938" s="210"/>
      <c r="AD938" s="210"/>
      <c r="AE938" s="210"/>
      <c r="AF938" s="210"/>
      <c r="AG938" s="210" t="s">
        <v>1139</v>
      </c>
      <c r="AH938" s="210"/>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x14ac:dyDescent="0.2">
      <c r="A939" s="226" t="s">
        <v>265</v>
      </c>
      <c r="B939" s="227" t="s">
        <v>223</v>
      </c>
      <c r="C939" s="251" t="s">
        <v>224</v>
      </c>
      <c r="D939" s="228"/>
      <c r="E939" s="229"/>
      <c r="F939" s="230"/>
      <c r="G939" s="230">
        <f>SUMIF(AG940:AG953,"&lt;&gt;NOR",G940:G953)</f>
        <v>0</v>
      </c>
      <c r="H939" s="230"/>
      <c r="I939" s="230">
        <f>SUM(I940:I953)</f>
        <v>0</v>
      </c>
      <c r="J939" s="230"/>
      <c r="K939" s="230">
        <f>SUM(K940:K953)</f>
        <v>0</v>
      </c>
      <c r="L939" s="230"/>
      <c r="M939" s="230">
        <f>SUM(M940:M953)</f>
        <v>0</v>
      </c>
      <c r="N939" s="229"/>
      <c r="O939" s="229">
        <f>SUM(O940:O953)</f>
        <v>0.05</v>
      </c>
      <c r="P939" s="229"/>
      <c r="Q939" s="229">
        <f>SUM(Q940:Q953)</f>
        <v>0</v>
      </c>
      <c r="R939" s="230"/>
      <c r="S939" s="230"/>
      <c r="T939" s="231"/>
      <c r="U939" s="225"/>
      <c r="V939" s="225">
        <f>SUM(V940:V953)</f>
        <v>33.31</v>
      </c>
      <c r="W939" s="225"/>
      <c r="X939" s="225"/>
      <c r="Y939" s="225"/>
      <c r="AG939" t="s">
        <v>266</v>
      </c>
    </row>
    <row r="940" spans="1:60" outlineLevel="1" x14ac:dyDescent="0.2">
      <c r="A940" s="233">
        <v>211</v>
      </c>
      <c r="B940" s="234" t="s">
        <v>1517</v>
      </c>
      <c r="C940" s="252" t="s">
        <v>1518</v>
      </c>
      <c r="D940" s="235" t="s">
        <v>269</v>
      </c>
      <c r="E940" s="236">
        <v>270.80385000000001</v>
      </c>
      <c r="F940" s="237"/>
      <c r="G940" s="238">
        <f>ROUND(E940*F940,2)</f>
        <v>0</v>
      </c>
      <c r="H940" s="237"/>
      <c r="I940" s="238">
        <f>ROUND(E940*H940,2)</f>
        <v>0</v>
      </c>
      <c r="J940" s="237"/>
      <c r="K940" s="238">
        <f>ROUND(E940*J940,2)</f>
        <v>0</v>
      </c>
      <c r="L940" s="238">
        <v>21</v>
      </c>
      <c r="M940" s="238">
        <f>G940*(1+L940/100)</f>
        <v>0</v>
      </c>
      <c r="N940" s="236">
        <v>1.9000000000000001E-4</v>
      </c>
      <c r="O940" s="236">
        <f>ROUND(E940*N940,2)</f>
        <v>0.05</v>
      </c>
      <c r="P940" s="236">
        <v>0</v>
      </c>
      <c r="Q940" s="236">
        <f>ROUND(E940*P940,2)</f>
        <v>0</v>
      </c>
      <c r="R940" s="238" t="s">
        <v>1519</v>
      </c>
      <c r="S940" s="238" t="s">
        <v>271</v>
      </c>
      <c r="T940" s="239" t="s">
        <v>272</v>
      </c>
      <c r="U940" s="221">
        <v>0.123</v>
      </c>
      <c r="V940" s="221">
        <f>ROUND(E940*U940,2)</f>
        <v>33.31</v>
      </c>
      <c r="W940" s="221"/>
      <c r="X940" s="221" t="s">
        <v>273</v>
      </c>
      <c r="Y940" s="221" t="s">
        <v>274</v>
      </c>
      <c r="Z940" s="210"/>
      <c r="AA940" s="210"/>
      <c r="AB940" s="210"/>
      <c r="AC940" s="210"/>
      <c r="AD940" s="210"/>
      <c r="AE940" s="210"/>
      <c r="AF940" s="210"/>
      <c r="AG940" s="210" t="s">
        <v>275</v>
      </c>
      <c r="AH940" s="210"/>
      <c r="AI940" s="210"/>
      <c r="AJ940" s="210"/>
      <c r="AK940" s="210"/>
      <c r="AL940" s="210"/>
      <c r="AM940" s="210"/>
      <c r="AN940" s="210"/>
      <c r="AO940" s="210"/>
      <c r="AP940" s="210"/>
      <c r="AQ940" s="210"/>
      <c r="AR940" s="210"/>
      <c r="AS940" s="210"/>
      <c r="AT940" s="210"/>
      <c r="AU940" s="210"/>
      <c r="AV940" s="210"/>
      <c r="AW940" s="210"/>
      <c r="AX940" s="210"/>
      <c r="AY940" s="210"/>
      <c r="AZ940" s="210"/>
      <c r="BA940" s="210"/>
      <c r="BB940" s="210"/>
      <c r="BC940" s="210"/>
      <c r="BD940" s="210"/>
      <c r="BE940" s="210"/>
      <c r="BF940" s="210"/>
      <c r="BG940" s="210"/>
      <c r="BH940" s="210"/>
    </row>
    <row r="941" spans="1:60" outlineLevel="2" x14ac:dyDescent="0.2">
      <c r="A941" s="217"/>
      <c r="B941" s="218"/>
      <c r="C941" s="253" t="s">
        <v>1520</v>
      </c>
      <c r="D941" s="240"/>
      <c r="E941" s="240"/>
      <c r="F941" s="240"/>
      <c r="G941" s="240"/>
      <c r="H941" s="221"/>
      <c r="I941" s="221"/>
      <c r="J941" s="221"/>
      <c r="K941" s="221"/>
      <c r="L941" s="221"/>
      <c r="M941" s="221"/>
      <c r="N941" s="220"/>
      <c r="O941" s="220"/>
      <c r="P941" s="220"/>
      <c r="Q941" s="220"/>
      <c r="R941" s="221"/>
      <c r="S941" s="221"/>
      <c r="T941" s="221"/>
      <c r="U941" s="221"/>
      <c r="V941" s="221"/>
      <c r="W941" s="221"/>
      <c r="X941" s="221"/>
      <c r="Y941" s="221"/>
      <c r="Z941" s="210"/>
      <c r="AA941" s="210"/>
      <c r="AB941" s="210"/>
      <c r="AC941" s="210"/>
      <c r="AD941" s="210"/>
      <c r="AE941" s="210"/>
      <c r="AF941" s="210"/>
      <c r="AG941" s="210" t="s">
        <v>277</v>
      </c>
      <c r="AH941" s="210"/>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2" x14ac:dyDescent="0.2">
      <c r="A942" s="217"/>
      <c r="B942" s="218"/>
      <c r="C942" s="256" t="s">
        <v>1521</v>
      </c>
      <c r="D942" s="223"/>
      <c r="E942" s="224"/>
      <c r="F942" s="221"/>
      <c r="G942" s="221"/>
      <c r="H942" s="221"/>
      <c r="I942" s="221"/>
      <c r="J942" s="221"/>
      <c r="K942" s="221"/>
      <c r="L942" s="221"/>
      <c r="M942" s="221"/>
      <c r="N942" s="220"/>
      <c r="O942" s="220"/>
      <c r="P942" s="220"/>
      <c r="Q942" s="220"/>
      <c r="R942" s="221"/>
      <c r="S942" s="221"/>
      <c r="T942" s="221"/>
      <c r="U942" s="221"/>
      <c r="V942" s="221"/>
      <c r="W942" s="221"/>
      <c r="X942" s="221"/>
      <c r="Y942" s="221"/>
      <c r="Z942" s="210"/>
      <c r="AA942" s="210"/>
      <c r="AB942" s="210"/>
      <c r="AC942" s="210"/>
      <c r="AD942" s="210"/>
      <c r="AE942" s="210"/>
      <c r="AF942" s="210"/>
      <c r="AG942" s="210" t="s">
        <v>288</v>
      </c>
      <c r="AH942" s="210">
        <v>0</v>
      </c>
      <c r="AI942" s="210"/>
      <c r="AJ942" s="210"/>
      <c r="AK942" s="210"/>
      <c r="AL942" s="210"/>
      <c r="AM942" s="210"/>
      <c r="AN942" s="210"/>
      <c r="AO942" s="210"/>
      <c r="AP942" s="210"/>
      <c r="AQ942" s="210"/>
      <c r="AR942" s="210"/>
      <c r="AS942" s="210"/>
      <c r="AT942" s="210"/>
      <c r="AU942" s="210"/>
      <c r="AV942" s="210"/>
      <c r="AW942" s="210"/>
      <c r="AX942" s="210"/>
      <c r="AY942" s="210"/>
      <c r="AZ942" s="210"/>
      <c r="BA942" s="210"/>
      <c r="BB942" s="210"/>
      <c r="BC942" s="210"/>
      <c r="BD942" s="210"/>
      <c r="BE942" s="210"/>
      <c r="BF942" s="210"/>
      <c r="BG942" s="210"/>
      <c r="BH942" s="210"/>
    </row>
    <row r="943" spans="1:60" outlineLevel="3" x14ac:dyDescent="0.2">
      <c r="A943" s="217"/>
      <c r="B943" s="218"/>
      <c r="C943" s="256" t="s">
        <v>1522</v>
      </c>
      <c r="D943" s="223"/>
      <c r="E943" s="224">
        <v>1.395</v>
      </c>
      <c r="F943" s="221"/>
      <c r="G943" s="221"/>
      <c r="H943" s="221"/>
      <c r="I943" s="221"/>
      <c r="J943" s="221"/>
      <c r="K943" s="221"/>
      <c r="L943" s="221"/>
      <c r="M943" s="221"/>
      <c r="N943" s="220"/>
      <c r="O943" s="220"/>
      <c r="P943" s="220"/>
      <c r="Q943" s="220"/>
      <c r="R943" s="221"/>
      <c r="S943" s="221"/>
      <c r="T943" s="221"/>
      <c r="U943" s="221"/>
      <c r="V943" s="221"/>
      <c r="W943" s="221"/>
      <c r="X943" s="221"/>
      <c r="Y943" s="221"/>
      <c r="Z943" s="210"/>
      <c r="AA943" s="210"/>
      <c r="AB943" s="210"/>
      <c r="AC943" s="210"/>
      <c r="AD943" s="210"/>
      <c r="AE943" s="210"/>
      <c r="AF943" s="210"/>
      <c r="AG943" s="210" t="s">
        <v>288</v>
      </c>
      <c r="AH943" s="210">
        <v>0</v>
      </c>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3" x14ac:dyDescent="0.2">
      <c r="A944" s="217"/>
      <c r="B944" s="218"/>
      <c r="C944" s="256" t="s">
        <v>1523</v>
      </c>
      <c r="D944" s="223"/>
      <c r="E944" s="224">
        <v>4.1535000000000002</v>
      </c>
      <c r="F944" s="221"/>
      <c r="G944" s="221"/>
      <c r="H944" s="221"/>
      <c r="I944" s="221"/>
      <c r="J944" s="221"/>
      <c r="K944" s="221"/>
      <c r="L944" s="221"/>
      <c r="M944" s="221"/>
      <c r="N944" s="220"/>
      <c r="O944" s="220"/>
      <c r="P944" s="220"/>
      <c r="Q944" s="220"/>
      <c r="R944" s="221"/>
      <c r="S944" s="221"/>
      <c r="T944" s="221"/>
      <c r="U944" s="221"/>
      <c r="V944" s="221"/>
      <c r="W944" s="221"/>
      <c r="X944" s="221"/>
      <c r="Y944" s="221"/>
      <c r="Z944" s="210"/>
      <c r="AA944" s="210"/>
      <c r="AB944" s="210"/>
      <c r="AC944" s="210"/>
      <c r="AD944" s="210"/>
      <c r="AE944" s="210"/>
      <c r="AF944" s="210"/>
      <c r="AG944" s="210" t="s">
        <v>288</v>
      </c>
      <c r="AH944" s="210">
        <v>0</v>
      </c>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3" x14ac:dyDescent="0.2">
      <c r="A945" s="217"/>
      <c r="B945" s="218"/>
      <c r="C945" s="256" t="s">
        <v>1524</v>
      </c>
      <c r="D945" s="223"/>
      <c r="E945" s="224">
        <v>1.5085</v>
      </c>
      <c r="F945" s="221"/>
      <c r="G945" s="221"/>
      <c r="H945" s="221"/>
      <c r="I945" s="221"/>
      <c r="J945" s="221"/>
      <c r="K945" s="221"/>
      <c r="L945" s="221"/>
      <c r="M945" s="221"/>
      <c r="N945" s="220"/>
      <c r="O945" s="220"/>
      <c r="P945" s="220"/>
      <c r="Q945" s="220"/>
      <c r="R945" s="221"/>
      <c r="S945" s="221"/>
      <c r="T945" s="221"/>
      <c r="U945" s="221"/>
      <c r="V945" s="221"/>
      <c r="W945" s="221"/>
      <c r="X945" s="221"/>
      <c r="Y945" s="221"/>
      <c r="Z945" s="210"/>
      <c r="AA945" s="210"/>
      <c r="AB945" s="210"/>
      <c r="AC945" s="210"/>
      <c r="AD945" s="210"/>
      <c r="AE945" s="210"/>
      <c r="AF945" s="210"/>
      <c r="AG945" s="210" t="s">
        <v>288</v>
      </c>
      <c r="AH945" s="210">
        <v>0</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3" x14ac:dyDescent="0.2">
      <c r="A946" s="217"/>
      <c r="B946" s="218"/>
      <c r="C946" s="256" t="s">
        <v>1525</v>
      </c>
      <c r="D946" s="223"/>
      <c r="E946" s="224">
        <v>118.4696</v>
      </c>
      <c r="F946" s="221"/>
      <c r="G946" s="221"/>
      <c r="H946" s="221"/>
      <c r="I946" s="221"/>
      <c r="J946" s="221"/>
      <c r="K946" s="221"/>
      <c r="L946" s="221"/>
      <c r="M946" s="221"/>
      <c r="N946" s="220"/>
      <c r="O946" s="220"/>
      <c r="P946" s="220"/>
      <c r="Q946" s="220"/>
      <c r="R946" s="221"/>
      <c r="S946" s="221"/>
      <c r="T946" s="221"/>
      <c r="U946" s="221"/>
      <c r="V946" s="221"/>
      <c r="W946" s="221"/>
      <c r="X946" s="221"/>
      <c r="Y946" s="221"/>
      <c r="Z946" s="210"/>
      <c r="AA946" s="210"/>
      <c r="AB946" s="210"/>
      <c r="AC946" s="210"/>
      <c r="AD946" s="210"/>
      <c r="AE946" s="210"/>
      <c r="AF946" s="210"/>
      <c r="AG946" s="210" t="s">
        <v>288</v>
      </c>
      <c r="AH946" s="210">
        <v>0</v>
      </c>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3" x14ac:dyDescent="0.2">
      <c r="A947" s="217"/>
      <c r="B947" s="218"/>
      <c r="C947" s="256" t="s">
        <v>1526</v>
      </c>
      <c r="D947" s="223"/>
      <c r="E947" s="224">
        <v>12.648</v>
      </c>
      <c r="F947" s="221"/>
      <c r="G947" s="221"/>
      <c r="H947" s="221"/>
      <c r="I947" s="221"/>
      <c r="J947" s="221"/>
      <c r="K947" s="221"/>
      <c r="L947" s="221"/>
      <c r="M947" s="221"/>
      <c r="N947" s="220"/>
      <c r="O947" s="220"/>
      <c r="P947" s="220"/>
      <c r="Q947" s="220"/>
      <c r="R947" s="221"/>
      <c r="S947" s="221"/>
      <c r="T947" s="221"/>
      <c r="U947" s="221"/>
      <c r="V947" s="221"/>
      <c r="W947" s="221"/>
      <c r="X947" s="221"/>
      <c r="Y947" s="221"/>
      <c r="Z947" s="210"/>
      <c r="AA947" s="210"/>
      <c r="AB947" s="210"/>
      <c r="AC947" s="210"/>
      <c r="AD947" s="210"/>
      <c r="AE947" s="210"/>
      <c r="AF947" s="210"/>
      <c r="AG947" s="210" t="s">
        <v>288</v>
      </c>
      <c r="AH947" s="210">
        <v>0</v>
      </c>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outlineLevel="3" x14ac:dyDescent="0.2">
      <c r="A948" s="217"/>
      <c r="B948" s="218"/>
      <c r="C948" s="256" t="s">
        <v>1527</v>
      </c>
      <c r="D948" s="223"/>
      <c r="E948" s="224">
        <v>5.984</v>
      </c>
      <c r="F948" s="221"/>
      <c r="G948" s="221"/>
      <c r="H948" s="221"/>
      <c r="I948" s="221"/>
      <c r="J948" s="221"/>
      <c r="K948" s="221"/>
      <c r="L948" s="221"/>
      <c r="M948" s="221"/>
      <c r="N948" s="220"/>
      <c r="O948" s="220"/>
      <c r="P948" s="220"/>
      <c r="Q948" s="220"/>
      <c r="R948" s="221"/>
      <c r="S948" s="221"/>
      <c r="T948" s="221"/>
      <c r="U948" s="221"/>
      <c r="V948" s="221"/>
      <c r="W948" s="221"/>
      <c r="X948" s="221"/>
      <c r="Y948" s="221"/>
      <c r="Z948" s="210"/>
      <c r="AA948" s="210"/>
      <c r="AB948" s="210"/>
      <c r="AC948" s="210"/>
      <c r="AD948" s="210"/>
      <c r="AE948" s="210"/>
      <c r="AF948" s="210"/>
      <c r="AG948" s="210" t="s">
        <v>288</v>
      </c>
      <c r="AH948" s="210">
        <v>0</v>
      </c>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outlineLevel="3" x14ac:dyDescent="0.2">
      <c r="A949" s="217"/>
      <c r="B949" s="218"/>
      <c r="C949" s="256" t="s">
        <v>1189</v>
      </c>
      <c r="D949" s="223"/>
      <c r="E949" s="224">
        <v>98.264250000000004</v>
      </c>
      <c r="F949" s="221"/>
      <c r="G949" s="221"/>
      <c r="H949" s="221"/>
      <c r="I949" s="221"/>
      <c r="J949" s="221"/>
      <c r="K949" s="221"/>
      <c r="L949" s="221"/>
      <c r="M949" s="221"/>
      <c r="N949" s="220"/>
      <c r="O949" s="220"/>
      <c r="P949" s="220"/>
      <c r="Q949" s="220"/>
      <c r="R949" s="221"/>
      <c r="S949" s="221"/>
      <c r="T949" s="221"/>
      <c r="U949" s="221"/>
      <c r="V949" s="221"/>
      <c r="W949" s="221"/>
      <c r="X949" s="221"/>
      <c r="Y949" s="221"/>
      <c r="Z949" s="210"/>
      <c r="AA949" s="210"/>
      <c r="AB949" s="210"/>
      <c r="AC949" s="210"/>
      <c r="AD949" s="210"/>
      <c r="AE949" s="210"/>
      <c r="AF949" s="210"/>
      <c r="AG949" s="210" t="s">
        <v>288</v>
      </c>
      <c r="AH949" s="210">
        <v>0</v>
      </c>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outlineLevel="3" x14ac:dyDescent="0.2">
      <c r="A950" s="217"/>
      <c r="B950" s="218"/>
      <c r="C950" s="256" t="s">
        <v>1528</v>
      </c>
      <c r="D950" s="223"/>
      <c r="E950" s="224"/>
      <c r="F950" s="221"/>
      <c r="G950" s="221"/>
      <c r="H950" s="221"/>
      <c r="I950" s="221"/>
      <c r="J950" s="221"/>
      <c r="K950" s="221"/>
      <c r="L950" s="221"/>
      <c r="M950" s="221"/>
      <c r="N950" s="220"/>
      <c r="O950" s="220"/>
      <c r="P950" s="220"/>
      <c r="Q950" s="220"/>
      <c r="R950" s="221"/>
      <c r="S950" s="221"/>
      <c r="T950" s="221"/>
      <c r="U950" s="221"/>
      <c r="V950" s="221"/>
      <c r="W950" s="221"/>
      <c r="X950" s="221"/>
      <c r="Y950" s="221"/>
      <c r="Z950" s="210"/>
      <c r="AA950" s="210"/>
      <c r="AB950" s="210"/>
      <c r="AC950" s="210"/>
      <c r="AD950" s="210"/>
      <c r="AE950" s="210"/>
      <c r="AF950" s="210"/>
      <c r="AG950" s="210" t="s">
        <v>288</v>
      </c>
      <c r="AH950" s="210">
        <v>0</v>
      </c>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outlineLevel="3" x14ac:dyDescent="0.2">
      <c r="A951" s="217"/>
      <c r="B951" s="218"/>
      <c r="C951" s="256" t="s">
        <v>1529</v>
      </c>
      <c r="D951" s="223"/>
      <c r="E951" s="224">
        <v>9.0510000000000002</v>
      </c>
      <c r="F951" s="221"/>
      <c r="G951" s="221"/>
      <c r="H951" s="221"/>
      <c r="I951" s="221"/>
      <c r="J951" s="221"/>
      <c r="K951" s="221"/>
      <c r="L951" s="221"/>
      <c r="M951" s="221"/>
      <c r="N951" s="220"/>
      <c r="O951" s="220"/>
      <c r="P951" s="220"/>
      <c r="Q951" s="220"/>
      <c r="R951" s="221"/>
      <c r="S951" s="221"/>
      <c r="T951" s="221"/>
      <c r="U951" s="221"/>
      <c r="V951" s="221"/>
      <c r="W951" s="221"/>
      <c r="X951" s="221"/>
      <c r="Y951" s="221"/>
      <c r="Z951" s="210"/>
      <c r="AA951" s="210"/>
      <c r="AB951" s="210"/>
      <c r="AC951" s="210"/>
      <c r="AD951" s="210"/>
      <c r="AE951" s="210"/>
      <c r="AF951" s="210"/>
      <c r="AG951" s="210" t="s">
        <v>288</v>
      </c>
      <c r="AH951" s="210">
        <v>0</v>
      </c>
      <c r="AI951" s="210"/>
      <c r="AJ951" s="210"/>
      <c r="AK951" s="210"/>
      <c r="AL951" s="210"/>
      <c r="AM951" s="210"/>
      <c r="AN951" s="210"/>
      <c r="AO951" s="210"/>
      <c r="AP951" s="210"/>
      <c r="AQ951" s="210"/>
      <c r="AR951" s="210"/>
      <c r="AS951" s="210"/>
      <c r="AT951" s="210"/>
      <c r="AU951" s="210"/>
      <c r="AV951" s="210"/>
      <c r="AW951" s="210"/>
      <c r="AX951" s="210"/>
      <c r="AY951" s="210"/>
      <c r="AZ951" s="210"/>
      <c r="BA951" s="210"/>
      <c r="BB951" s="210"/>
      <c r="BC951" s="210"/>
      <c r="BD951" s="210"/>
      <c r="BE951" s="210"/>
      <c r="BF951" s="210"/>
      <c r="BG951" s="210"/>
      <c r="BH951" s="210"/>
    </row>
    <row r="952" spans="1:60" outlineLevel="3" x14ac:dyDescent="0.2">
      <c r="A952" s="217"/>
      <c r="B952" s="218"/>
      <c r="C952" s="256" t="s">
        <v>1530</v>
      </c>
      <c r="D952" s="223"/>
      <c r="E952" s="224">
        <v>4.6500000000000004</v>
      </c>
      <c r="F952" s="221"/>
      <c r="G952" s="221"/>
      <c r="H952" s="221"/>
      <c r="I952" s="221"/>
      <c r="J952" s="221"/>
      <c r="K952" s="221"/>
      <c r="L952" s="221"/>
      <c r="M952" s="221"/>
      <c r="N952" s="220"/>
      <c r="O952" s="220"/>
      <c r="P952" s="220"/>
      <c r="Q952" s="220"/>
      <c r="R952" s="221"/>
      <c r="S952" s="221"/>
      <c r="T952" s="221"/>
      <c r="U952" s="221"/>
      <c r="V952" s="221"/>
      <c r="W952" s="221"/>
      <c r="X952" s="221"/>
      <c r="Y952" s="221"/>
      <c r="Z952" s="210"/>
      <c r="AA952" s="210"/>
      <c r="AB952" s="210"/>
      <c r="AC952" s="210"/>
      <c r="AD952" s="210"/>
      <c r="AE952" s="210"/>
      <c r="AF952" s="210"/>
      <c r="AG952" s="210" t="s">
        <v>288</v>
      </c>
      <c r="AH952" s="210">
        <v>0</v>
      </c>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3" x14ac:dyDescent="0.2">
      <c r="A953" s="217"/>
      <c r="B953" s="218"/>
      <c r="C953" s="256" t="s">
        <v>1531</v>
      </c>
      <c r="D953" s="223"/>
      <c r="E953" s="224">
        <v>14.68</v>
      </c>
      <c r="F953" s="221"/>
      <c r="G953" s="221"/>
      <c r="H953" s="221"/>
      <c r="I953" s="221"/>
      <c r="J953" s="221"/>
      <c r="K953" s="221"/>
      <c r="L953" s="221"/>
      <c r="M953" s="221"/>
      <c r="N953" s="220"/>
      <c r="O953" s="220"/>
      <c r="P953" s="220"/>
      <c r="Q953" s="220"/>
      <c r="R953" s="221"/>
      <c r="S953" s="221"/>
      <c r="T953" s="221"/>
      <c r="U953" s="221"/>
      <c r="V953" s="221"/>
      <c r="W953" s="221"/>
      <c r="X953" s="221"/>
      <c r="Y953" s="221"/>
      <c r="Z953" s="210"/>
      <c r="AA953" s="210"/>
      <c r="AB953" s="210"/>
      <c r="AC953" s="210"/>
      <c r="AD953" s="210"/>
      <c r="AE953" s="210"/>
      <c r="AF953" s="210"/>
      <c r="AG953" s="210" t="s">
        <v>288</v>
      </c>
      <c r="AH953" s="210">
        <v>0</v>
      </c>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x14ac:dyDescent="0.2">
      <c r="A954" s="226" t="s">
        <v>265</v>
      </c>
      <c r="B954" s="227" t="s">
        <v>225</v>
      </c>
      <c r="C954" s="251" t="s">
        <v>226</v>
      </c>
      <c r="D954" s="228"/>
      <c r="E954" s="229"/>
      <c r="F954" s="230"/>
      <c r="G954" s="230">
        <f>SUMIF(AG955:AG995,"&lt;&gt;NOR",G955:G995)</f>
        <v>0</v>
      </c>
      <c r="H954" s="230"/>
      <c r="I954" s="230">
        <f>SUM(I955:I995)</f>
        <v>0</v>
      </c>
      <c r="J954" s="230"/>
      <c r="K954" s="230">
        <f>SUM(K955:K995)</f>
        <v>0</v>
      </c>
      <c r="L954" s="230"/>
      <c r="M954" s="230">
        <f>SUM(M955:M995)</f>
        <v>0</v>
      </c>
      <c r="N954" s="229"/>
      <c r="O954" s="229">
        <f>SUM(O955:O995)</f>
        <v>0.16</v>
      </c>
      <c r="P954" s="229"/>
      <c r="Q954" s="229">
        <f>SUM(Q955:Q995)</f>
        <v>0</v>
      </c>
      <c r="R954" s="230"/>
      <c r="S954" s="230"/>
      <c r="T954" s="231"/>
      <c r="U954" s="225"/>
      <c r="V954" s="225">
        <f>SUM(V955:V995)</f>
        <v>99.97999999999999</v>
      </c>
      <c r="W954" s="225"/>
      <c r="X954" s="225"/>
      <c r="Y954" s="225"/>
      <c r="AG954" t="s">
        <v>266</v>
      </c>
    </row>
    <row r="955" spans="1:60" outlineLevel="1" x14ac:dyDescent="0.2">
      <c r="A955" s="233">
        <v>212</v>
      </c>
      <c r="B955" s="234" t="s">
        <v>1532</v>
      </c>
      <c r="C955" s="252" t="s">
        <v>1533</v>
      </c>
      <c r="D955" s="235" t="s">
        <v>269</v>
      </c>
      <c r="E955" s="236">
        <v>743.94309999999996</v>
      </c>
      <c r="F955" s="237"/>
      <c r="G955" s="238">
        <f>ROUND(E955*F955,2)</f>
        <v>0</v>
      </c>
      <c r="H955" s="237"/>
      <c r="I955" s="238">
        <f>ROUND(E955*H955,2)</f>
        <v>0</v>
      </c>
      <c r="J955" s="237"/>
      <c r="K955" s="238">
        <f>ROUND(E955*J955,2)</f>
        <v>0</v>
      </c>
      <c r="L955" s="238">
        <v>21</v>
      </c>
      <c r="M955" s="238">
        <f>G955*(1+L955/100)</f>
        <v>0</v>
      </c>
      <c r="N955" s="236">
        <v>6.9999999999999994E-5</v>
      </c>
      <c r="O955" s="236">
        <f>ROUND(E955*N955,2)</f>
        <v>0.05</v>
      </c>
      <c r="P955" s="236">
        <v>0</v>
      </c>
      <c r="Q955" s="236">
        <f>ROUND(E955*P955,2)</f>
        <v>0</v>
      </c>
      <c r="R955" s="238" t="s">
        <v>1534</v>
      </c>
      <c r="S955" s="238" t="s">
        <v>271</v>
      </c>
      <c r="T955" s="239" t="s">
        <v>272</v>
      </c>
      <c r="U955" s="221">
        <v>3.2480000000000002E-2</v>
      </c>
      <c r="V955" s="221">
        <f>ROUND(E955*U955,2)</f>
        <v>24.16</v>
      </c>
      <c r="W955" s="221"/>
      <c r="X955" s="221" t="s">
        <v>273</v>
      </c>
      <c r="Y955" s="221" t="s">
        <v>274</v>
      </c>
      <c r="Z955" s="210"/>
      <c r="AA955" s="210"/>
      <c r="AB955" s="210"/>
      <c r="AC955" s="210"/>
      <c r="AD955" s="210"/>
      <c r="AE955" s="210"/>
      <c r="AF955" s="210"/>
      <c r="AG955" s="210" t="s">
        <v>275</v>
      </c>
      <c r="AH955" s="210"/>
      <c r="AI955" s="210"/>
      <c r="AJ955" s="210"/>
      <c r="AK955" s="210"/>
      <c r="AL955" s="210"/>
      <c r="AM955" s="210"/>
      <c r="AN955" s="210"/>
      <c r="AO955" s="210"/>
      <c r="AP955" s="210"/>
      <c r="AQ955" s="210"/>
      <c r="AR955" s="210"/>
      <c r="AS955" s="210"/>
      <c r="AT955" s="210"/>
      <c r="AU955" s="210"/>
      <c r="AV955" s="210"/>
      <c r="AW955" s="210"/>
      <c r="AX955" s="210"/>
      <c r="AY955" s="210"/>
      <c r="AZ955" s="210"/>
      <c r="BA955" s="210"/>
      <c r="BB955" s="210"/>
      <c r="BC955" s="210"/>
      <c r="BD955" s="210"/>
      <c r="BE955" s="210"/>
      <c r="BF955" s="210"/>
      <c r="BG955" s="210"/>
      <c r="BH955" s="210"/>
    </row>
    <row r="956" spans="1:60" outlineLevel="2" x14ac:dyDescent="0.2">
      <c r="A956" s="217"/>
      <c r="B956" s="218"/>
      <c r="C956" s="256" t="s">
        <v>1207</v>
      </c>
      <c r="D956" s="223"/>
      <c r="E956" s="224">
        <v>84.38</v>
      </c>
      <c r="F956" s="221"/>
      <c r="G956" s="221"/>
      <c r="H956" s="221"/>
      <c r="I956" s="221"/>
      <c r="J956" s="221"/>
      <c r="K956" s="221"/>
      <c r="L956" s="221"/>
      <c r="M956" s="221"/>
      <c r="N956" s="220"/>
      <c r="O956" s="220"/>
      <c r="P956" s="220"/>
      <c r="Q956" s="220"/>
      <c r="R956" s="221"/>
      <c r="S956" s="221"/>
      <c r="T956" s="221"/>
      <c r="U956" s="221"/>
      <c r="V956" s="221"/>
      <c r="W956" s="221"/>
      <c r="X956" s="221"/>
      <c r="Y956" s="221"/>
      <c r="Z956" s="210"/>
      <c r="AA956" s="210"/>
      <c r="AB956" s="210"/>
      <c r="AC956" s="210"/>
      <c r="AD956" s="210"/>
      <c r="AE956" s="210"/>
      <c r="AF956" s="210"/>
      <c r="AG956" s="210" t="s">
        <v>288</v>
      </c>
      <c r="AH956" s="210">
        <v>0</v>
      </c>
      <c r="AI956" s="210"/>
      <c r="AJ956" s="210"/>
      <c r="AK956" s="210"/>
      <c r="AL956" s="210"/>
      <c r="AM956" s="210"/>
      <c r="AN956" s="210"/>
      <c r="AO956" s="210"/>
      <c r="AP956" s="210"/>
      <c r="AQ956" s="210"/>
      <c r="AR956" s="210"/>
      <c r="AS956" s="210"/>
      <c r="AT956" s="210"/>
      <c r="AU956" s="210"/>
      <c r="AV956" s="210"/>
      <c r="AW956" s="210"/>
      <c r="AX956" s="210"/>
      <c r="AY956" s="210"/>
      <c r="AZ956" s="210"/>
      <c r="BA956" s="210"/>
      <c r="BB956" s="210"/>
      <c r="BC956" s="210"/>
      <c r="BD956" s="210"/>
      <c r="BE956" s="210"/>
      <c r="BF956" s="210"/>
      <c r="BG956" s="210"/>
      <c r="BH956" s="210"/>
    </row>
    <row r="957" spans="1:60" outlineLevel="3" x14ac:dyDescent="0.2">
      <c r="A957" s="217"/>
      <c r="B957" s="218"/>
      <c r="C957" s="256" t="s">
        <v>1535</v>
      </c>
      <c r="D957" s="223"/>
      <c r="E957" s="224">
        <v>115.04300000000001</v>
      </c>
      <c r="F957" s="221"/>
      <c r="G957" s="221"/>
      <c r="H957" s="221"/>
      <c r="I957" s="221"/>
      <c r="J957" s="221"/>
      <c r="K957" s="221"/>
      <c r="L957" s="221"/>
      <c r="M957" s="221"/>
      <c r="N957" s="220"/>
      <c r="O957" s="220"/>
      <c r="P957" s="220"/>
      <c r="Q957" s="220"/>
      <c r="R957" s="221"/>
      <c r="S957" s="221"/>
      <c r="T957" s="221"/>
      <c r="U957" s="221"/>
      <c r="V957" s="221"/>
      <c r="W957" s="221"/>
      <c r="X957" s="221"/>
      <c r="Y957" s="221"/>
      <c r="Z957" s="210"/>
      <c r="AA957" s="210"/>
      <c r="AB957" s="210"/>
      <c r="AC957" s="210"/>
      <c r="AD957" s="210"/>
      <c r="AE957" s="210"/>
      <c r="AF957" s="210"/>
      <c r="AG957" s="210" t="s">
        <v>288</v>
      </c>
      <c r="AH957" s="210">
        <v>0</v>
      </c>
      <c r="AI957" s="210"/>
      <c r="AJ957" s="210"/>
      <c r="AK957" s="210"/>
      <c r="AL957" s="210"/>
      <c r="AM957" s="210"/>
      <c r="AN957" s="210"/>
      <c r="AO957" s="210"/>
      <c r="AP957" s="210"/>
      <c r="AQ957" s="210"/>
      <c r="AR957" s="210"/>
      <c r="AS957" s="210"/>
      <c r="AT957" s="210"/>
      <c r="AU957" s="210"/>
      <c r="AV957" s="210"/>
      <c r="AW957" s="210"/>
      <c r="AX957" s="210"/>
      <c r="AY957" s="210"/>
      <c r="AZ957" s="210"/>
      <c r="BA957" s="210"/>
      <c r="BB957" s="210"/>
      <c r="BC957" s="210"/>
      <c r="BD957" s="210"/>
      <c r="BE957" s="210"/>
      <c r="BF957" s="210"/>
      <c r="BG957" s="210"/>
      <c r="BH957" s="210"/>
    </row>
    <row r="958" spans="1:60" outlineLevel="3" x14ac:dyDescent="0.2">
      <c r="A958" s="217"/>
      <c r="B958" s="218"/>
      <c r="C958" s="256" t="s">
        <v>1536</v>
      </c>
      <c r="D958" s="223"/>
      <c r="E958" s="224">
        <v>15.87</v>
      </c>
      <c r="F958" s="221"/>
      <c r="G958" s="221"/>
      <c r="H958" s="221"/>
      <c r="I958" s="221"/>
      <c r="J958" s="221"/>
      <c r="K958" s="221"/>
      <c r="L958" s="221"/>
      <c r="M958" s="221"/>
      <c r="N958" s="220"/>
      <c r="O958" s="220"/>
      <c r="P958" s="220"/>
      <c r="Q958" s="220"/>
      <c r="R958" s="221"/>
      <c r="S958" s="221"/>
      <c r="T958" s="221"/>
      <c r="U958" s="221"/>
      <c r="V958" s="221"/>
      <c r="W958" s="221"/>
      <c r="X958" s="221"/>
      <c r="Y958" s="221"/>
      <c r="Z958" s="210"/>
      <c r="AA958" s="210"/>
      <c r="AB958" s="210"/>
      <c r="AC958" s="210"/>
      <c r="AD958" s="210"/>
      <c r="AE958" s="210"/>
      <c r="AF958" s="210"/>
      <c r="AG958" s="210" t="s">
        <v>288</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outlineLevel="3" x14ac:dyDescent="0.2">
      <c r="A959" s="217"/>
      <c r="B959" s="218"/>
      <c r="C959" s="256" t="s">
        <v>1537</v>
      </c>
      <c r="D959" s="223"/>
      <c r="E959" s="224">
        <v>60.667999999999999</v>
      </c>
      <c r="F959" s="221"/>
      <c r="G959" s="221"/>
      <c r="H959" s="221"/>
      <c r="I959" s="221"/>
      <c r="J959" s="221"/>
      <c r="K959" s="221"/>
      <c r="L959" s="221"/>
      <c r="M959" s="221"/>
      <c r="N959" s="220"/>
      <c r="O959" s="220"/>
      <c r="P959" s="220"/>
      <c r="Q959" s="220"/>
      <c r="R959" s="221"/>
      <c r="S959" s="221"/>
      <c r="T959" s="221"/>
      <c r="U959" s="221"/>
      <c r="V959" s="221"/>
      <c r="W959" s="221"/>
      <c r="X959" s="221"/>
      <c r="Y959" s="221"/>
      <c r="Z959" s="210"/>
      <c r="AA959" s="210"/>
      <c r="AB959" s="210"/>
      <c r="AC959" s="210"/>
      <c r="AD959" s="210"/>
      <c r="AE959" s="210"/>
      <c r="AF959" s="210"/>
      <c r="AG959" s="210" t="s">
        <v>288</v>
      </c>
      <c r="AH959" s="210">
        <v>0</v>
      </c>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3" x14ac:dyDescent="0.2">
      <c r="A960" s="217"/>
      <c r="B960" s="218"/>
      <c r="C960" s="256" t="s">
        <v>1538</v>
      </c>
      <c r="D960" s="223"/>
      <c r="E960" s="224">
        <v>4.32</v>
      </c>
      <c r="F960" s="221"/>
      <c r="G960" s="221"/>
      <c r="H960" s="221"/>
      <c r="I960" s="221"/>
      <c r="J960" s="221"/>
      <c r="K960" s="221"/>
      <c r="L960" s="221"/>
      <c r="M960" s="221"/>
      <c r="N960" s="220"/>
      <c r="O960" s="220"/>
      <c r="P960" s="220"/>
      <c r="Q960" s="220"/>
      <c r="R960" s="221"/>
      <c r="S960" s="221"/>
      <c r="T960" s="221"/>
      <c r="U960" s="221"/>
      <c r="V960" s="221"/>
      <c r="W960" s="221"/>
      <c r="X960" s="221"/>
      <c r="Y960" s="221"/>
      <c r="Z960" s="210"/>
      <c r="AA960" s="210"/>
      <c r="AB960" s="210"/>
      <c r="AC960" s="210"/>
      <c r="AD960" s="210"/>
      <c r="AE960" s="210"/>
      <c r="AF960" s="210"/>
      <c r="AG960" s="210" t="s">
        <v>288</v>
      </c>
      <c r="AH960" s="210">
        <v>0</v>
      </c>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3" x14ac:dyDescent="0.2">
      <c r="A961" s="217"/>
      <c r="B961" s="218"/>
      <c r="C961" s="256" t="s">
        <v>1539</v>
      </c>
      <c r="D961" s="223"/>
      <c r="E961" s="224">
        <v>24.244</v>
      </c>
      <c r="F961" s="221"/>
      <c r="G961" s="221"/>
      <c r="H961" s="221"/>
      <c r="I961" s="221"/>
      <c r="J961" s="221"/>
      <c r="K961" s="221"/>
      <c r="L961" s="221"/>
      <c r="M961" s="221"/>
      <c r="N961" s="220"/>
      <c r="O961" s="220"/>
      <c r="P961" s="220"/>
      <c r="Q961" s="220"/>
      <c r="R961" s="221"/>
      <c r="S961" s="221"/>
      <c r="T961" s="221"/>
      <c r="U961" s="221"/>
      <c r="V961" s="221"/>
      <c r="W961" s="221"/>
      <c r="X961" s="221"/>
      <c r="Y961" s="221"/>
      <c r="Z961" s="210"/>
      <c r="AA961" s="210"/>
      <c r="AB961" s="210"/>
      <c r="AC961" s="210"/>
      <c r="AD961" s="210"/>
      <c r="AE961" s="210"/>
      <c r="AF961" s="210"/>
      <c r="AG961" s="210" t="s">
        <v>288</v>
      </c>
      <c r="AH961" s="210">
        <v>0</v>
      </c>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3" x14ac:dyDescent="0.2">
      <c r="A962" s="217"/>
      <c r="B962" s="218"/>
      <c r="C962" s="256" t="s">
        <v>1540</v>
      </c>
      <c r="D962" s="223"/>
      <c r="E962" s="224">
        <v>5.19</v>
      </c>
      <c r="F962" s="221"/>
      <c r="G962" s="221"/>
      <c r="H962" s="221"/>
      <c r="I962" s="221"/>
      <c r="J962" s="221"/>
      <c r="K962" s="221"/>
      <c r="L962" s="221"/>
      <c r="M962" s="221"/>
      <c r="N962" s="220"/>
      <c r="O962" s="220"/>
      <c r="P962" s="220"/>
      <c r="Q962" s="220"/>
      <c r="R962" s="221"/>
      <c r="S962" s="221"/>
      <c r="T962" s="221"/>
      <c r="U962" s="221"/>
      <c r="V962" s="221"/>
      <c r="W962" s="221"/>
      <c r="X962" s="221"/>
      <c r="Y962" s="221"/>
      <c r="Z962" s="210"/>
      <c r="AA962" s="210"/>
      <c r="AB962" s="210"/>
      <c r="AC962" s="210"/>
      <c r="AD962" s="210"/>
      <c r="AE962" s="210"/>
      <c r="AF962" s="210"/>
      <c r="AG962" s="210" t="s">
        <v>288</v>
      </c>
      <c r="AH962" s="210">
        <v>0</v>
      </c>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3" x14ac:dyDescent="0.2">
      <c r="A963" s="217"/>
      <c r="B963" s="218"/>
      <c r="C963" s="256" t="s">
        <v>1541</v>
      </c>
      <c r="D963" s="223"/>
      <c r="E963" s="224">
        <v>26.564</v>
      </c>
      <c r="F963" s="221"/>
      <c r="G963" s="221"/>
      <c r="H963" s="221"/>
      <c r="I963" s="221"/>
      <c r="J963" s="221"/>
      <c r="K963" s="221"/>
      <c r="L963" s="221"/>
      <c r="M963" s="221"/>
      <c r="N963" s="220"/>
      <c r="O963" s="220"/>
      <c r="P963" s="220"/>
      <c r="Q963" s="220"/>
      <c r="R963" s="221"/>
      <c r="S963" s="221"/>
      <c r="T963" s="221"/>
      <c r="U963" s="221"/>
      <c r="V963" s="221"/>
      <c r="W963" s="221"/>
      <c r="X963" s="221"/>
      <c r="Y963" s="221"/>
      <c r="Z963" s="210"/>
      <c r="AA963" s="210"/>
      <c r="AB963" s="210"/>
      <c r="AC963" s="210"/>
      <c r="AD963" s="210"/>
      <c r="AE963" s="210"/>
      <c r="AF963" s="210"/>
      <c r="AG963" s="210" t="s">
        <v>288</v>
      </c>
      <c r="AH963" s="210">
        <v>0</v>
      </c>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3" x14ac:dyDescent="0.2">
      <c r="A964" s="217"/>
      <c r="B964" s="218"/>
      <c r="C964" s="256" t="s">
        <v>1542</v>
      </c>
      <c r="D964" s="223"/>
      <c r="E964" s="224">
        <v>5.27</v>
      </c>
      <c r="F964" s="221"/>
      <c r="G964" s="221"/>
      <c r="H964" s="221"/>
      <c r="I964" s="221"/>
      <c r="J964" s="221"/>
      <c r="K964" s="221"/>
      <c r="L964" s="221"/>
      <c r="M964" s="221"/>
      <c r="N964" s="220"/>
      <c r="O964" s="220"/>
      <c r="P964" s="220"/>
      <c r="Q964" s="220"/>
      <c r="R964" s="221"/>
      <c r="S964" s="221"/>
      <c r="T964" s="221"/>
      <c r="U964" s="221"/>
      <c r="V964" s="221"/>
      <c r="W964" s="221"/>
      <c r="X964" s="221"/>
      <c r="Y964" s="221"/>
      <c r="Z964" s="210"/>
      <c r="AA964" s="210"/>
      <c r="AB964" s="210"/>
      <c r="AC964" s="210"/>
      <c r="AD964" s="210"/>
      <c r="AE964" s="210"/>
      <c r="AF964" s="210"/>
      <c r="AG964" s="210" t="s">
        <v>288</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3" x14ac:dyDescent="0.2">
      <c r="A965" s="217"/>
      <c r="B965" s="218"/>
      <c r="C965" s="256" t="s">
        <v>1543</v>
      </c>
      <c r="D965" s="223"/>
      <c r="E965" s="224">
        <v>27.143999999999998</v>
      </c>
      <c r="F965" s="221"/>
      <c r="G965" s="221"/>
      <c r="H965" s="221"/>
      <c r="I965" s="221"/>
      <c r="J965" s="221"/>
      <c r="K965" s="221"/>
      <c r="L965" s="221"/>
      <c r="M965" s="221"/>
      <c r="N965" s="220"/>
      <c r="O965" s="220"/>
      <c r="P965" s="220"/>
      <c r="Q965" s="220"/>
      <c r="R965" s="221"/>
      <c r="S965" s="221"/>
      <c r="T965" s="221"/>
      <c r="U965" s="221"/>
      <c r="V965" s="221"/>
      <c r="W965" s="221"/>
      <c r="X965" s="221"/>
      <c r="Y965" s="221"/>
      <c r="Z965" s="210"/>
      <c r="AA965" s="210"/>
      <c r="AB965" s="210"/>
      <c r="AC965" s="210"/>
      <c r="AD965" s="210"/>
      <c r="AE965" s="210"/>
      <c r="AF965" s="210"/>
      <c r="AG965" s="210" t="s">
        <v>288</v>
      </c>
      <c r="AH965" s="210">
        <v>0</v>
      </c>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outlineLevel="3" x14ac:dyDescent="0.2">
      <c r="A966" s="217"/>
      <c r="B966" s="218"/>
      <c r="C966" s="256" t="s">
        <v>1544</v>
      </c>
      <c r="D966" s="223"/>
      <c r="E966" s="224">
        <v>13.69</v>
      </c>
      <c r="F966" s="221"/>
      <c r="G966" s="221"/>
      <c r="H966" s="221"/>
      <c r="I966" s="221"/>
      <c r="J966" s="221"/>
      <c r="K966" s="221"/>
      <c r="L966" s="221"/>
      <c r="M966" s="221"/>
      <c r="N966" s="220"/>
      <c r="O966" s="220"/>
      <c r="P966" s="220"/>
      <c r="Q966" s="220"/>
      <c r="R966" s="221"/>
      <c r="S966" s="221"/>
      <c r="T966" s="221"/>
      <c r="U966" s="221"/>
      <c r="V966" s="221"/>
      <c r="W966" s="221"/>
      <c r="X966" s="221"/>
      <c r="Y966" s="221"/>
      <c r="Z966" s="210"/>
      <c r="AA966" s="210"/>
      <c r="AB966" s="210"/>
      <c r="AC966" s="210"/>
      <c r="AD966" s="210"/>
      <c r="AE966" s="210"/>
      <c r="AF966" s="210"/>
      <c r="AG966" s="210" t="s">
        <v>288</v>
      </c>
      <c r="AH966" s="210">
        <v>0</v>
      </c>
      <c r="AI966" s="210"/>
      <c r="AJ966" s="210"/>
      <c r="AK966" s="210"/>
      <c r="AL966" s="210"/>
      <c r="AM966" s="210"/>
      <c r="AN966" s="210"/>
      <c r="AO966" s="210"/>
      <c r="AP966" s="210"/>
      <c r="AQ966" s="210"/>
      <c r="AR966" s="210"/>
      <c r="AS966" s="210"/>
      <c r="AT966" s="210"/>
      <c r="AU966" s="210"/>
      <c r="AV966" s="210"/>
      <c r="AW966" s="210"/>
      <c r="AX966" s="210"/>
      <c r="AY966" s="210"/>
      <c r="AZ966" s="210"/>
      <c r="BA966" s="210"/>
      <c r="BB966" s="210"/>
      <c r="BC966" s="210"/>
      <c r="BD966" s="210"/>
      <c r="BE966" s="210"/>
      <c r="BF966" s="210"/>
      <c r="BG966" s="210"/>
      <c r="BH966" s="210"/>
    </row>
    <row r="967" spans="1:60" outlineLevel="3" x14ac:dyDescent="0.2">
      <c r="A967" s="217"/>
      <c r="B967" s="218"/>
      <c r="C967" s="256" t="s">
        <v>1545</v>
      </c>
      <c r="D967" s="223"/>
      <c r="E967" s="224">
        <v>42.2</v>
      </c>
      <c r="F967" s="221"/>
      <c r="G967" s="221"/>
      <c r="H967" s="221"/>
      <c r="I967" s="221"/>
      <c r="J967" s="221"/>
      <c r="K967" s="221"/>
      <c r="L967" s="221"/>
      <c r="M967" s="221"/>
      <c r="N967" s="220"/>
      <c r="O967" s="220"/>
      <c r="P967" s="220"/>
      <c r="Q967" s="220"/>
      <c r="R967" s="221"/>
      <c r="S967" s="221"/>
      <c r="T967" s="221"/>
      <c r="U967" s="221"/>
      <c r="V967" s="221"/>
      <c r="W967" s="221"/>
      <c r="X967" s="221"/>
      <c r="Y967" s="221"/>
      <c r="Z967" s="210"/>
      <c r="AA967" s="210"/>
      <c r="AB967" s="210"/>
      <c r="AC967" s="210"/>
      <c r="AD967" s="210"/>
      <c r="AE967" s="210"/>
      <c r="AF967" s="210"/>
      <c r="AG967" s="210" t="s">
        <v>288</v>
      </c>
      <c r="AH967" s="210">
        <v>0</v>
      </c>
      <c r="AI967" s="210"/>
      <c r="AJ967" s="210"/>
      <c r="AK967" s="210"/>
      <c r="AL967" s="210"/>
      <c r="AM967" s="210"/>
      <c r="AN967" s="210"/>
      <c r="AO967" s="210"/>
      <c r="AP967" s="210"/>
      <c r="AQ967" s="210"/>
      <c r="AR967" s="210"/>
      <c r="AS967" s="210"/>
      <c r="AT967" s="210"/>
      <c r="AU967" s="210"/>
      <c r="AV967" s="210"/>
      <c r="AW967" s="210"/>
      <c r="AX967" s="210"/>
      <c r="AY967" s="210"/>
      <c r="AZ967" s="210"/>
      <c r="BA967" s="210"/>
      <c r="BB967" s="210"/>
      <c r="BC967" s="210"/>
      <c r="BD967" s="210"/>
      <c r="BE967" s="210"/>
      <c r="BF967" s="210"/>
      <c r="BG967" s="210"/>
      <c r="BH967" s="210"/>
    </row>
    <row r="968" spans="1:60" outlineLevel="3" x14ac:dyDescent="0.2">
      <c r="A968" s="217"/>
      <c r="B968" s="218"/>
      <c r="C968" s="256" t="s">
        <v>1546</v>
      </c>
      <c r="D968" s="223"/>
      <c r="E968" s="224">
        <v>13.69</v>
      </c>
      <c r="F968" s="221"/>
      <c r="G968" s="221"/>
      <c r="H968" s="221"/>
      <c r="I968" s="221"/>
      <c r="J968" s="221"/>
      <c r="K968" s="221"/>
      <c r="L968" s="221"/>
      <c r="M968" s="221"/>
      <c r="N968" s="220"/>
      <c r="O968" s="220"/>
      <c r="P968" s="220"/>
      <c r="Q968" s="220"/>
      <c r="R968" s="221"/>
      <c r="S968" s="221"/>
      <c r="T968" s="221"/>
      <c r="U968" s="221"/>
      <c r="V968" s="221"/>
      <c r="W968" s="221"/>
      <c r="X968" s="221"/>
      <c r="Y968" s="221"/>
      <c r="Z968" s="210"/>
      <c r="AA968" s="210"/>
      <c r="AB968" s="210"/>
      <c r="AC968" s="210"/>
      <c r="AD968" s="210"/>
      <c r="AE968" s="210"/>
      <c r="AF968" s="210"/>
      <c r="AG968" s="210" t="s">
        <v>288</v>
      </c>
      <c r="AH968" s="210">
        <v>0</v>
      </c>
      <c r="AI968" s="210"/>
      <c r="AJ968" s="210"/>
      <c r="AK968" s="210"/>
      <c r="AL968" s="210"/>
      <c r="AM968" s="210"/>
      <c r="AN968" s="210"/>
      <c r="AO968" s="210"/>
      <c r="AP968" s="210"/>
      <c r="AQ968" s="210"/>
      <c r="AR968" s="210"/>
      <c r="AS968" s="210"/>
      <c r="AT968" s="210"/>
      <c r="AU968" s="210"/>
      <c r="AV968" s="210"/>
      <c r="AW968" s="210"/>
      <c r="AX968" s="210"/>
      <c r="AY968" s="210"/>
      <c r="AZ968" s="210"/>
      <c r="BA968" s="210"/>
      <c r="BB968" s="210"/>
      <c r="BC968" s="210"/>
      <c r="BD968" s="210"/>
      <c r="BE968" s="210"/>
      <c r="BF968" s="210"/>
      <c r="BG968" s="210"/>
      <c r="BH968" s="210"/>
    </row>
    <row r="969" spans="1:60" outlineLevel="3" x14ac:dyDescent="0.2">
      <c r="A969" s="217"/>
      <c r="B969" s="218"/>
      <c r="C969" s="256" t="s">
        <v>883</v>
      </c>
      <c r="D969" s="223"/>
      <c r="E969" s="224">
        <v>10.032</v>
      </c>
      <c r="F969" s="221"/>
      <c r="G969" s="221"/>
      <c r="H969" s="221"/>
      <c r="I969" s="221"/>
      <c r="J969" s="221"/>
      <c r="K969" s="221"/>
      <c r="L969" s="221"/>
      <c r="M969" s="221"/>
      <c r="N969" s="220"/>
      <c r="O969" s="220"/>
      <c r="P969" s="220"/>
      <c r="Q969" s="220"/>
      <c r="R969" s="221"/>
      <c r="S969" s="221"/>
      <c r="T969" s="221"/>
      <c r="U969" s="221"/>
      <c r="V969" s="221"/>
      <c r="W969" s="221"/>
      <c r="X969" s="221"/>
      <c r="Y969" s="221"/>
      <c r="Z969" s="210"/>
      <c r="AA969" s="210"/>
      <c r="AB969" s="210"/>
      <c r="AC969" s="210"/>
      <c r="AD969" s="210"/>
      <c r="AE969" s="210"/>
      <c r="AF969" s="210"/>
      <c r="AG969" s="210" t="s">
        <v>288</v>
      </c>
      <c r="AH969" s="210">
        <v>0</v>
      </c>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outlineLevel="3" x14ac:dyDescent="0.2">
      <c r="A970" s="217"/>
      <c r="B970" s="218"/>
      <c r="C970" s="256" t="s">
        <v>884</v>
      </c>
      <c r="D970" s="223"/>
      <c r="E970" s="224">
        <v>-0.2</v>
      </c>
      <c r="F970" s="221"/>
      <c r="G970" s="221"/>
      <c r="H970" s="221"/>
      <c r="I970" s="221"/>
      <c r="J970" s="221"/>
      <c r="K970" s="221"/>
      <c r="L970" s="221"/>
      <c r="M970" s="221"/>
      <c r="N970" s="220"/>
      <c r="O970" s="220"/>
      <c r="P970" s="220"/>
      <c r="Q970" s="220"/>
      <c r="R970" s="221"/>
      <c r="S970" s="221"/>
      <c r="T970" s="221"/>
      <c r="U970" s="221"/>
      <c r="V970" s="221"/>
      <c r="W970" s="221"/>
      <c r="X970" s="221"/>
      <c r="Y970" s="221"/>
      <c r="Z970" s="210"/>
      <c r="AA970" s="210"/>
      <c r="AB970" s="210"/>
      <c r="AC970" s="210"/>
      <c r="AD970" s="210"/>
      <c r="AE970" s="210"/>
      <c r="AF970" s="210"/>
      <c r="AG970" s="210" t="s">
        <v>288</v>
      </c>
      <c r="AH970" s="210">
        <v>0</v>
      </c>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outlineLevel="3" x14ac:dyDescent="0.2">
      <c r="A971" s="217"/>
      <c r="B971" s="218"/>
      <c r="C971" s="256" t="s">
        <v>1547</v>
      </c>
      <c r="D971" s="223"/>
      <c r="E971" s="224">
        <v>5.2</v>
      </c>
      <c r="F971" s="221"/>
      <c r="G971" s="221"/>
      <c r="H971" s="221"/>
      <c r="I971" s="221"/>
      <c r="J971" s="221"/>
      <c r="K971" s="221"/>
      <c r="L971" s="221"/>
      <c r="M971" s="221"/>
      <c r="N971" s="220"/>
      <c r="O971" s="220"/>
      <c r="P971" s="220"/>
      <c r="Q971" s="220"/>
      <c r="R971" s="221"/>
      <c r="S971" s="221"/>
      <c r="T971" s="221"/>
      <c r="U971" s="221"/>
      <c r="V971" s="221"/>
      <c r="W971" s="221"/>
      <c r="X971" s="221"/>
      <c r="Y971" s="221"/>
      <c r="Z971" s="210"/>
      <c r="AA971" s="210"/>
      <c r="AB971" s="210"/>
      <c r="AC971" s="210"/>
      <c r="AD971" s="210"/>
      <c r="AE971" s="210"/>
      <c r="AF971" s="210"/>
      <c r="AG971" s="210" t="s">
        <v>288</v>
      </c>
      <c r="AH971" s="210">
        <v>0</v>
      </c>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outlineLevel="3" x14ac:dyDescent="0.2">
      <c r="A972" s="217"/>
      <c r="B972" s="218"/>
      <c r="C972" s="256" t="s">
        <v>885</v>
      </c>
      <c r="D972" s="223"/>
      <c r="E972" s="224">
        <v>3.43</v>
      </c>
      <c r="F972" s="221"/>
      <c r="G972" s="221"/>
      <c r="H972" s="221"/>
      <c r="I972" s="221"/>
      <c r="J972" s="221"/>
      <c r="K972" s="221"/>
      <c r="L972" s="221"/>
      <c r="M972" s="221"/>
      <c r="N972" s="220"/>
      <c r="O972" s="220"/>
      <c r="P972" s="220"/>
      <c r="Q972" s="220"/>
      <c r="R972" s="221"/>
      <c r="S972" s="221"/>
      <c r="T972" s="221"/>
      <c r="U972" s="221"/>
      <c r="V972" s="221"/>
      <c r="W972" s="221"/>
      <c r="X972" s="221"/>
      <c r="Y972" s="221"/>
      <c r="Z972" s="210"/>
      <c r="AA972" s="210"/>
      <c r="AB972" s="210"/>
      <c r="AC972" s="210"/>
      <c r="AD972" s="210"/>
      <c r="AE972" s="210"/>
      <c r="AF972" s="210"/>
      <c r="AG972" s="210" t="s">
        <v>288</v>
      </c>
      <c r="AH972" s="210">
        <v>0</v>
      </c>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outlineLevel="3" x14ac:dyDescent="0.2">
      <c r="A973" s="217"/>
      <c r="B973" s="218"/>
      <c r="C973" s="256" t="s">
        <v>886</v>
      </c>
      <c r="D973" s="223"/>
      <c r="E973" s="224">
        <v>3.43</v>
      </c>
      <c r="F973" s="221"/>
      <c r="G973" s="221"/>
      <c r="H973" s="221"/>
      <c r="I973" s="221"/>
      <c r="J973" s="221"/>
      <c r="K973" s="221"/>
      <c r="L973" s="221"/>
      <c r="M973" s="221"/>
      <c r="N973" s="220"/>
      <c r="O973" s="220"/>
      <c r="P973" s="220"/>
      <c r="Q973" s="220"/>
      <c r="R973" s="221"/>
      <c r="S973" s="221"/>
      <c r="T973" s="221"/>
      <c r="U973" s="221"/>
      <c r="V973" s="221"/>
      <c r="W973" s="221"/>
      <c r="X973" s="221"/>
      <c r="Y973" s="221"/>
      <c r="Z973" s="210"/>
      <c r="AA973" s="210"/>
      <c r="AB973" s="210"/>
      <c r="AC973" s="210"/>
      <c r="AD973" s="210"/>
      <c r="AE973" s="210"/>
      <c r="AF973" s="210"/>
      <c r="AG973" s="210" t="s">
        <v>288</v>
      </c>
      <c r="AH973" s="210">
        <v>0</v>
      </c>
      <c r="AI973" s="210"/>
      <c r="AJ973" s="210"/>
      <c r="AK973" s="210"/>
      <c r="AL973" s="210"/>
      <c r="AM973" s="210"/>
      <c r="AN973" s="210"/>
      <c r="AO973" s="210"/>
      <c r="AP973" s="210"/>
      <c r="AQ973" s="210"/>
      <c r="AR973" s="210"/>
      <c r="AS973" s="210"/>
      <c r="AT973" s="210"/>
      <c r="AU973" s="210"/>
      <c r="AV973" s="210"/>
      <c r="AW973" s="210"/>
      <c r="AX973" s="210"/>
      <c r="AY973" s="210"/>
      <c r="AZ973" s="210"/>
      <c r="BA973" s="210"/>
      <c r="BB973" s="210"/>
      <c r="BC973" s="210"/>
      <c r="BD973" s="210"/>
      <c r="BE973" s="210"/>
      <c r="BF973" s="210"/>
      <c r="BG973" s="210"/>
      <c r="BH973" s="210"/>
    </row>
    <row r="974" spans="1:60" outlineLevel="3" x14ac:dyDescent="0.2">
      <c r="A974" s="217"/>
      <c r="B974" s="218"/>
      <c r="C974" s="256" t="s">
        <v>887</v>
      </c>
      <c r="D974" s="223"/>
      <c r="E974" s="224">
        <v>5.1239999999999997</v>
      </c>
      <c r="F974" s="221"/>
      <c r="G974" s="221"/>
      <c r="H974" s="221"/>
      <c r="I974" s="221"/>
      <c r="J974" s="221"/>
      <c r="K974" s="221"/>
      <c r="L974" s="221"/>
      <c r="M974" s="221"/>
      <c r="N974" s="220"/>
      <c r="O974" s="220"/>
      <c r="P974" s="220"/>
      <c r="Q974" s="220"/>
      <c r="R974" s="221"/>
      <c r="S974" s="221"/>
      <c r="T974" s="221"/>
      <c r="U974" s="221"/>
      <c r="V974" s="221"/>
      <c r="W974" s="221"/>
      <c r="X974" s="221"/>
      <c r="Y974" s="221"/>
      <c r="Z974" s="210"/>
      <c r="AA974" s="210"/>
      <c r="AB974" s="210"/>
      <c r="AC974" s="210"/>
      <c r="AD974" s="210"/>
      <c r="AE974" s="210"/>
      <c r="AF974" s="210"/>
      <c r="AG974" s="210" t="s">
        <v>288</v>
      </c>
      <c r="AH974" s="210">
        <v>0</v>
      </c>
      <c r="AI974" s="210"/>
      <c r="AJ974" s="210"/>
      <c r="AK974" s="210"/>
      <c r="AL974" s="210"/>
      <c r="AM974" s="210"/>
      <c r="AN974" s="210"/>
      <c r="AO974" s="210"/>
      <c r="AP974" s="210"/>
      <c r="AQ974" s="210"/>
      <c r="AR974" s="210"/>
      <c r="AS974" s="210"/>
      <c r="AT974" s="210"/>
      <c r="AU974" s="210"/>
      <c r="AV974" s="210"/>
      <c r="AW974" s="210"/>
      <c r="AX974" s="210"/>
      <c r="AY974" s="210"/>
      <c r="AZ974" s="210"/>
      <c r="BA974" s="210"/>
      <c r="BB974" s="210"/>
      <c r="BC974" s="210"/>
      <c r="BD974" s="210"/>
      <c r="BE974" s="210"/>
      <c r="BF974" s="210"/>
      <c r="BG974" s="210"/>
      <c r="BH974" s="210"/>
    </row>
    <row r="975" spans="1:60" outlineLevel="3" x14ac:dyDescent="0.2">
      <c r="A975" s="217"/>
      <c r="B975" s="218"/>
      <c r="C975" s="256" t="s">
        <v>888</v>
      </c>
      <c r="D975" s="223"/>
      <c r="E975" s="224">
        <v>-0.35199999999999998</v>
      </c>
      <c r="F975" s="221"/>
      <c r="G975" s="221"/>
      <c r="H975" s="221"/>
      <c r="I975" s="221"/>
      <c r="J975" s="221"/>
      <c r="K975" s="221"/>
      <c r="L975" s="221"/>
      <c r="M975" s="221"/>
      <c r="N975" s="220"/>
      <c r="O975" s="220"/>
      <c r="P975" s="220"/>
      <c r="Q975" s="220"/>
      <c r="R975" s="221"/>
      <c r="S975" s="221"/>
      <c r="T975" s="221"/>
      <c r="U975" s="221"/>
      <c r="V975" s="221"/>
      <c r="W975" s="221"/>
      <c r="X975" s="221"/>
      <c r="Y975" s="221"/>
      <c r="Z975" s="210"/>
      <c r="AA975" s="210"/>
      <c r="AB975" s="210"/>
      <c r="AC975" s="210"/>
      <c r="AD975" s="210"/>
      <c r="AE975" s="210"/>
      <c r="AF975" s="210"/>
      <c r="AG975" s="210" t="s">
        <v>288</v>
      </c>
      <c r="AH975" s="210">
        <v>0</v>
      </c>
      <c r="AI975" s="210"/>
      <c r="AJ975" s="210"/>
      <c r="AK975" s="210"/>
      <c r="AL975" s="210"/>
      <c r="AM975" s="210"/>
      <c r="AN975" s="210"/>
      <c r="AO975" s="210"/>
      <c r="AP975" s="210"/>
      <c r="AQ975" s="210"/>
      <c r="AR975" s="210"/>
      <c r="AS975" s="210"/>
      <c r="AT975" s="210"/>
      <c r="AU975" s="210"/>
      <c r="AV975" s="210"/>
      <c r="AW975" s="210"/>
      <c r="AX975" s="210"/>
      <c r="AY975" s="210"/>
      <c r="AZ975" s="210"/>
      <c r="BA975" s="210"/>
      <c r="BB975" s="210"/>
      <c r="BC975" s="210"/>
      <c r="BD975" s="210"/>
      <c r="BE975" s="210"/>
      <c r="BF975" s="210"/>
      <c r="BG975" s="210"/>
      <c r="BH975" s="210"/>
    </row>
    <row r="976" spans="1:60" outlineLevel="3" x14ac:dyDescent="0.2">
      <c r="A976" s="217"/>
      <c r="B976" s="218"/>
      <c r="C976" s="256" t="s">
        <v>889</v>
      </c>
      <c r="D976" s="223"/>
      <c r="E976" s="224">
        <v>-0.19800000000000001</v>
      </c>
      <c r="F976" s="221"/>
      <c r="G976" s="221"/>
      <c r="H976" s="221"/>
      <c r="I976" s="221"/>
      <c r="J976" s="221"/>
      <c r="K976" s="221"/>
      <c r="L976" s="221"/>
      <c r="M976" s="221"/>
      <c r="N976" s="220"/>
      <c r="O976" s="220"/>
      <c r="P976" s="220"/>
      <c r="Q976" s="220"/>
      <c r="R976" s="221"/>
      <c r="S976" s="221"/>
      <c r="T976" s="221"/>
      <c r="U976" s="221"/>
      <c r="V976" s="221"/>
      <c r="W976" s="221"/>
      <c r="X976" s="221"/>
      <c r="Y976" s="221"/>
      <c r="Z976" s="210"/>
      <c r="AA976" s="210"/>
      <c r="AB976" s="210"/>
      <c r="AC976" s="210"/>
      <c r="AD976" s="210"/>
      <c r="AE976" s="210"/>
      <c r="AF976" s="210"/>
      <c r="AG976" s="210" t="s">
        <v>288</v>
      </c>
      <c r="AH976" s="210">
        <v>0</v>
      </c>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3" x14ac:dyDescent="0.2">
      <c r="A977" s="217"/>
      <c r="B977" s="218"/>
      <c r="C977" s="256" t="s">
        <v>1548</v>
      </c>
      <c r="D977" s="223"/>
      <c r="E977" s="224">
        <v>7.03</v>
      </c>
      <c r="F977" s="221"/>
      <c r="G977" s="221"/>
      <c r="H977" s="221"/>
      <c r="I977" s="221"/>
      <c r="J977" s="221"/>
      <c r="K977" s="221"/>
      <c r="L977" s="221"/>
      <c r="M977" s="221"/>
      <c r="N977" s="220"/>
      <c r="O977" s="220"/>
      <c r="P977" s="220"/>
      <c r="Q977" s="220"/>
      <c r="R977" s="221"/>
      <c r="S977" s="221"/>
      <c r="T977" s="221"/>
      <c r="U977" s="221"/>
      <c r="V977" s="221"/>
      <c r="W977" s="221"/>
      <c r="X977" s="221"/>
      <c r="Y977" s="221"/>
      <c r="Z977" s="210"/>
      <c r="AA977" s="210"/>
      <c r="AB977" s="210"/>
      <c r="AC977" s="210"/>
      <c r="AD977" s="210"/>
      <c r="AE977" s="210"/>
      <c r="AF977" s="210"/>
      <c r="AG977" s="210" t="s">
        <v>288</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3" x14ac:dyDescent="0.2">
      <c r="A978" s="217"/>
      <c r="B978" s="218"/>
      <c r="C978" s="256" t="s">
        <v>890</v>
      </c>
      <c r="D978" s="223"/>
      <c r="E978" s="224">
        <v>4.8159999999999998</v>
      </c>
      <c r="F978" s="221"/>
      <c r="G978" s="221"/>
      <c r="H978" s="221"/>
      <c r="I978" s="221"/>
      <c r="J978" s="221"/>
      <c r="K978" s="221"/>
      <c r="L978" s="221"/>
      <c r="M978" s="221"/>
      <c r="N978" s="220"/>
      <c r="O978" s="220"/>
      <c r="P978" s="220"/>
      <c r="Q978" s="220"/>
      <c r="R978" s="221"/>
      <c r="S978" s="221"/>
      <c r="T978" s="221"/>
      <c r="U978" s="221"/>
      <c r="V978" s="221"/>
      <c r="W978" s="221"/>
      <c r="X978" s="221"/>
      <c r="Y978" s="221"/>
      <c r="Z978" s="210"/>
      <c r="AA978" s="210"/>
      <c r="AB978" s="210"/>
      <c r="AC978" s="210"/>
      <c r="AD978" s="210"/>
      <c r="AE978" s="210"/>
      <c r="AF978" s="210"/>
      <c r="AG978" s="210" t="s">
        <v>288</v>
      </c>
      <c r="AH978" s="210">
        <v>0</v>
      </c>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3" x14ac:dyDescent="0.2">
      <c r="A979" s="217"/>
      <c r="B979" s="218"/>
      <c r="C979" s="256" t="s">
        <v>889</v>
      </c>
      <c r="D979" s="223"/>
      <c r="E979" s="224">
        <v>-0.19800000000000001</v>
      </c>
      <c r="F979" s="221"/>
      <c r="G979" s="221"/>
      <c r="H979" s="221"/>
      <c r="I979" s="221"/>
      <c r="J979" s="221"/>
      <c r="K979" s="221"/>
      <c r="L979" s="221"/>
      <c r="M979" s="221"/>
      <c r="N979" s="220"/>
      <c r="O979" s="220"/>
      <c r="P979" s="220"/>
      <c r="Q979" s="220"/>
      <c r="R979" s="221"/>
      <c r="S979" s="221"/>
      <c r="T979" s="221"/>
      <c r="U979" s="221"/>
      <c r="V979" s="221"/>
      <c r="W979" s="221"/>
      <c r="X979" s="221"/>
      <c r="Y979" s="221"/>
      <c r="Z979" s="210"/>
      <c r="AA979" s="210"/>
      <c r="AB979" s="210"/>
      <c r="AC979" s="210"/>
      <c r="AD979" s="210"/>
      <c r="AE979" s="210"/>
      <c r="AF979" s="210"/>
      <c r="AG979" s="210" t="s">
        <v>288</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outlineLevel="3" x14ac:dyDescent="0.2">
      <c r="A980" s="217"/>
      <c r="B980" s="218"/>
      <c r="C980" s="256" t="s">
        <v>1549</v>
      </c>
      <c r="D980" s="223"/>
      <c r="E980" s="224">
        <v>2.56</v>
      </c>
      <c r="F980" s="221"/>
      <c r="G980" s="221"/>
      <c r="H980" s="221"/>
      <c r="I980" s="221"/>
      <c r="J980" s="221"/>
      <c r="K980" s="221"/>
      <c r="L980" s="221"/>
      <c r="M980" s="221"/>
      <c r="N980" s="220"/>
      <c r="O980" s="220"/>
      <c r="P980" s="220"/>
      <c r="Q980" s="220"/>
      <c r="R980" s="221"/>
      <c r="S980" s="221"/>
      <c r="T980" s="221"/>
      <c r="U980" s="221"/>
      <c r="V980" s="221"/>
      <c r="W980" s="221"/>
      <c r="X980" s="221"/>
      <c r="Y980" s="221"/>
      <c r="Z980" s="210"/>
      <c r="AA980" s="210"/>
      <c r="AB980" s="210"/>
      <c r="AC980" s="210"/>
      <c r="AD980" s="210"/>
      <c r="AE980" s="210"/>
      <c r="AF980" s="210"/>
      <c r="AG980" s="210" t="s">
        <v>288</v>
      </c>
      <c r="AH980" s="210">
        <v>0</v>
      </c>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3" x14ac:dyDescent="0.2">
      <c r="A981" s="217"/>
      <c r="B981" s="218"/>
      <c r="C981" s="256" t="s">
        <v>891</v>
      </c>
      <c r="D981" s="223"/>
      <c r="E981" s="224">
        <v>6.8460000000000001</v>
      </c>
      <c r="F981" s="221"/>
      <c r="G981" s="221"/>
      <c r="H981" s="221"/>
      <c r="I981" s="221"/>
      <c r="J981" s="221"/>
      <c r="K981" s="221"/>
      <c r="L981" s="221"/>
      <c r="M981" s="221"/>
      <c r="N981" s="220"/>
      <c r="O981" s="220"/>
      <c r="P981" s="220"/>
      <c r="Q981" s="220"/>
      <c r="R981" s="221"/>
      <c r="S981" s="221"/>
      <c r="T981" s="221"/>
      <c r="U981" s="221"/>
      <c r="V981" s="221"/>
      <c r="W981" s="221"/>
      <c r="X981" s="221"/>
      <c r="Y981" s="221"/>
      <c r="Z981" s="210"/>
      <c r="AA981" s="210"/>
      <c r="AB981" s="210"/>
      <c r="AC981" s="210"/>
      <c r="AD981" s="210"/>
      <c r="AE981" s="210"/>
      <c r="AF981" s="210"/>
      <c r="AG981" s="210" t="s">
        <v>288</v>
      </c>
      <c r="AH981" s="210">
        <v>0</v>
      </c>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3" x14ac:dyDescent="0.2">
      <c r="A982" s="217"/>
      <c r="B982" s="218"/>
      <c r="C982" s="256" t="s">
        <v>892</v>
      </c>
      <c r="D982" s="223"/>
      <c r="E982" s="224">
        <v>1.155</v>
      </c>
      <c r="F982" s="221"/>
      <c r="G982" s="221"/>
      <c r="H982" s="221"/>
      <c r="I982" s="221"/>
      <c r="J982" s="221"/>
      <c r="K982" s="221"/>
      <c r="L982" s="221"/>
      <c r="M982" s="221"/>
      <c r="N982" s="220"/>
      <c r="O982" s="220"/>
      <c r="P982" s="220"/>
      <c r="Q982" s="220"/>
      <c r="R982" s="221"/>
      <c r="S982" s="221"/>
      <c r="T982" s="221"/>
      <c r="U982" s="221"/>
      <c r="V982" s="221"/>
      <c r="W982" s="221"/>
      <c r="X982" s="221"/>
      <c r="Y982" s="221"/>
      <c r="Z982" s="210"/>
      <c r="AA982" s="210"/>
      <c r="AB982" s="210"/>
      <c r="AC982" s="210"/>
      <c r="AD982" s="210"/>
      <c r="AE982" s="210"/>
      <c r="AF982" s="210"/>
      <c r="AG982" s="210" t="s">
        <v>288</v>
      </c>
      <c r="AH982" s="210">
        <v>0</v>
      </c>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3" x14ac:dyDescent="0.2">
      <c r="A983" s="217"/>
      <c r="B983" s="218"/>
      <c r="C983" s="256" t="s">
        <v>889</v>
      </c>
      <c r="D983" s="223"/>
      <c r="E983" s="224">
        <v>-0.19800000000000001</v>
      </c>
      <c r="F983" s="221"/>
      <c r="G983" s="221"/>
      <c r="H983" s="221"/>
      <c r="I983" s="221"/>
      <c r="J983" s="221"/>
      <c r="K983" s="221"/>
      <c r="L983" s="221"/>
      <c r="M983" s="221"/>
      <c r="N983" s="220"/>
      <c r="O983" s="220"/>
      <c r="P983" s="220"/>
      <c r="Q983" s="220"/>
      <c r="R983" s="221"/>
      <c r="S983" s="221"/>
      <c r="T983" s="221"/>
      <c r="U983" s="221"/>
      <c r="V983" s="221"/>
      <c r="W983" s="221"/>
      <c r="X983" s="221"/>
      <c r="Y983" s="221"/>
      <c r="Z983" s="210"/>
      <c r="AA983" s="210"/>
      <c r="AB983" s="210"/>
      <c r="AC983" s="210"/>
      <c r="AD983" s="210"/>
      <c r="AE983" s="210"/>
      <c r="AF983" s="210"/>
      <c r="AG983" s="210" t="s">
        <v>288</v>
      </c>
      <c r="AH983" s="210">
        <v>0</v>
      </c>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3" x14ac:dyDescent="0.2">
      <c r="A984" s="217"/>
      <c r="B984" s="218"/>
      <c r="C984" s="256" t="s">
        <v>893</v>
      </c>
      <c r="D984" s="223"/>
      <c r="E984" s="224">
        <v>-0.17599999999999999</v>
      </c>
      <c r="F984" s="221"/>
      <c r="G984" s="221"/>
      <c r="H984" s="221"/>
      <c r="I984" s="221"/>
      <c r="J984" s="221"/>
      <c r="K984" s="221"/>
      <c r="L984" s="221"/>
      <c r="M984" s="221"/>
      <c r="N984" s="220"/>
      <c r="O984" s="220"/>
      <c r="P984" s="220"/>
      <c r="Q984" s="220"/>
      <c r="R984" s="221"/>
      <c r="S984" s="221"/>
      <c r="T984" s="221"/>
      <c r="U984" s="221"/>
      <c r="V984" s="221"/>
      <c r="W984" s="221"/>
      <c r="X984" s="221"/>
      <c r="Y984" s="221"/>
      <c r="Z984" s="210"/>
      <c r="AA984" s="210"/>
      <c r="AB984" s="210"/>
      <c r="AC984" s="210"/>
      <c r="AD984" s="210"/>
      <c r="AE984" s="210"/>
      <c r="AF984" s="210"/>
      <c r="AG984" s="210" t="s">
        <v>288</v>
      </c>
      <c r="AH984" s="210">
        <v>0</v>
      </c>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3" x14ac:dyDescent="0.2">
      <c r="A985" s="217"/>
      <c r="B985" s="218"/>
      <c r="C985" s="256" t="s">
        <v>894</v>
      </c>
      <c r="D985" s="223"/>
      <c r="E985" s="224">
        <v>4.3680000000000003</v>
      </c>
      <c r="F985" s="221"/>
      <c r="G985" s="221"/>
      <c r="H985" s="221"/>
      <c r="I985" s="221"/>
      <c r="J985" s="221"/>
      <c r="K985" s="221"/>
      <c r="L985" s="221"/>
      <c r="M985" s="221"/>
      <c r="N985" s="220"/>
      <c r="O985" s="220"/>
      <c r="P985" s="220"/>
      <c r="Q985" s="220"/>
      <c r="R985" s="221"/>
      <c r="S985" s="221"/>
      <c r="T985" s="221"/>
      <c r="U985" s="221"/>
      <c r="V985" s="221"/>
      <c r="W985" s="221"/>
      <c r="X985" s="221"/>
      <c r="Y985" s="221"/>
      <c r="Z985" s="210"/>
      <c r="AA985" s="210"/>
      <c r="AB985" s="210"/>
      <c r="AC985" s="210"/>
      <c r="AD985" s="210"/>
      <c r="AE985" s="210"/>
      <c r="AF985" s="210"/>
      <c r="AG985" s="210" t="s">
        <v>288</v>
      </c>
      <c r="AH985" s="210">
        <v>0</v>
      </c>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3" x14ac:dyDescent="0.2">
      <c r="A986" s="217"/>
      <c r="B986" s="218"/>
      <c r="C986" s="256" t="s">
        <v>893</v>
      </c>
      <c r="D986" s="223"/>
      <c r="E986" s="224">
        <v>-0.17599999999999999</v>
      </c>
      <c r="F986" s="221"/>
      <c r="G986" s="221"/>
      <c r="H986" s="221"/>
      <c r="I986" s="221"/>
      <c r="J986" s="221"/>
      <c r="K986" s="221"/>
      <c r="L986" s="221"/>
      <c r="M986" s="221"/>
      <c r="N986" s="220"/>
      <c r="O986" s="220"/>
      <c r="P986" s="220"/>
      <c r="Q986" s="220"/>
      <c r="R986" s="221"/>
      <c r="S986" s="221"/>
      <c r="T986" s="221"/>
      <c r="U986" s="221"/>
      <c r="V986" s="221"/>
      <c r="W986" s="221"/>
      <c r="X986" s="221"/>
      <c r="Y986" s="221"/>
      <c r="Z986" s="210"/>
      <c r="AA986" s="210"/>
      <c r="AB986" s="210"/>
      <c r="AC986" s="210"/>
      <c r="AD986" s="210"/>
      <c r="AE986" s="210"/>
      <c r="AF986" s="210"/>
      <c r="AG986" s="210" t="s">
        <v>288</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6" t="s">
        <v>1550</v>
      </c>
      <c r="D987" s="223"/>
      <c r="E987" s="224">
        <v>8.31</v>
      </c>
      <c r="F987" s="221"/>
      <c r="G987" s="221"/>
      <c r="H987" s="221"/>
      <c r="I987" s="221"/>
      <c r="J987" s="221"/>
      <c r="K987" s="221"/>
      <c r="L987" s="221"/>
      <c r="M987" s="221"/>
      <c r="N987" s="220"/>
      <c r="O987" s="220"/>
      <c r="P987" s="220"/>
      <c r="Q987" s="220"/>
      <c r="R987" s="221"/>
      <c r="S987" s="221"/>
      <c r="T987" s="221"/>
      <c r="U987" s="221"/>
      <c r="V987" s="221"/>
      <c r="W987" s="221"/>
      <c r="X987" s="221"/>
      <c r="Y987" s="221"/>
      <c r="Z987" s="210"/>
      <c r="AA987" s="210"/>
      <c r="AB987" s="210"/>
      <c r="AC987" s="210"/>
      <c r="AD987" s="210"/>
      <c r="AE987" s="210"/>
      <c r="AF987" s="210"/>
      <c r="AG987" s="210" t="s">
        <v>288</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3" x14ac:dyDescent="0.2">
      <c r="A988" s="217"/>
      <c r="B988" s="218"/>
      <c r="C988" s="256" t="s">
        <v>1551</v>
      </c>
      <c r="D988" s="223"/>
      <c r="E988" s="224">
        <v>69.173699999999997</v>
      </c>
      <c r="F988" s="221"/>
      <c r="G988" s="221"/>
      <c r="H988" s="221"/>
      <c r="I988" s="221"/>
      <c r="J988" s="221"/>
      <c r="K988" s="221"/>
      <c r="L988" s="221"/>
      <c r="M988" s="221"/>
      <c r="N988" s="220"/>
      <c r="O988" s="220"/>
      <c r="P988" s="220"/>
      <c r="Q988" s="220"/>
      <c r="R988" s="221"/>
      <c r="S988" s="221"/>
      <c r="T988" s="221"/>
      <c r="U988" s="221"/>
      <c r="V988" s="221"/>
      <c r="W988" s="221"/>
      <c r="X988" s="221"/>
      <c r="Y988" s="221"/>
      <c r="Z988" s="210"/>
      <c r="AA988" s="210"/>
      <c r="AB988" s="210"/>
      <c r="AC988" s="210"/>
      <c r="AD988" s="210"/>
      <c r="AE988" s="210"/>
      <c r="AF988" s="210"/>
      <c r="AG988" s="210" t="s">
        <v>288</v>
      </c>
      <c r="AH988" s="210">
        <v>0</v>
      </c>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3" x14ac:dyDescent="0.2">
      <c r="A989" s="217"/>
      <c r="B989" s="218"/>
      <c r="C989" s="256" t="s">
        <v>1552</v>
      </c>
      <c r="D989" s="223"/>
      <c r="E989" s="224">
        <v>22.86</v>
      </c>
      <c r="F989" s="221"/>
      <c r="G989" s="221"/>
      <c r="H989" s="221"/>
      <c r="I989" s="221"/>
      <c r="J989" s="221"/>
      <c r="K989" s="221"/>
      <c r="L989" s="221"/>
      <c r="M989" s="221"/>
      <c r="N989" s="220"/>
      <c r="O989" s="220"/>
      <c r="P989" s="220"/>
      <c r="Q989" s="220"/>
      <c r="R989" s="221"/>
      <c r="S989" s="221"/>
      <c r="T989" s="221"/>
      <c r="U989" s="221"/>
      <c r="V989" s="221"/>
      <c r="W989" s="221"/>
      <c r="X989" s="221"/>
      <c r="Y989" s="221"/>
      <c r="Z989" s="210"/>
      <c r="AA989" s="210"/>
      <c r="AB989" s="210"/>
      <c r="AC989" s="210"/>
      <c r="AD989" s="210"/>
      <c r="AE989" s="210"/>
      <c r="AF989" s="210"/>
      <c r="AG989" s="210" t="s">
        <v>288</v>
      </c>
      <c r="AH989" s="210">
        <v>0</v>
      </c>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3" x14ac:dyDescent="0.2">
      <c r="A990" s="217"/>
      <c r="B990" s="218"/>
      <c r="C990" s="256" t="s">
        <v>1553</v>
      </c>
      <c r="D990" s="223"/>
      <c r="E990" s="224">
        <v>55.68</v>
      </c>
      <c r="F990" s="221"/>
      <c r="G990" s="221"/>
      <c r="H990" s="221"/>
      <c r="I990" s="221"/>
      <c r="J990" s="221"/>
      <c r="K990" s="221"/>
      <c r="L990" s="221"/>
      <c r="M990" s="221"/>
      <c r="N990" s="220"/>
      <c r="O990" s="220"/>
      <c r="P990" s="220"/>
      <c r="Q990" s="220"/>
      <c r="R990" s="221"/>
      <c r="S990" s="221"/>
      <c r="T990" s="221"/>
      <c r="U990" s="221"/>
      <c r="V990" s="221"/>
      <c r="W990" s="221"/>
      <c r="X990" s="221"/>
      <c r="Y990" s="221"/>
      <c r="Z990" s="210"/>
      <c r="AA990" s="210"/>
      <c r="AB990" s="210"/>
      <c r="AC990" s="210"/>
      <c r="AD990" s="210"/>
      <c r="AE990" s="210"/>
      <c r="AF990" s="210"/>
      <c r="AG990" s="210" t="s">
        <v>288</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3" x14ac:dyDescent="0.2">
      <c r="A991" s="217"/>
      <c r="B991" s="218"/>
      <c r="C991" s="256" t="s">
        <v>1554</v>
      </c>
      <c r="D991" s="223"/>
      <c r="E991" s="224">
        <v>21.35</v>
      </c>
      <c r="F991" s="221"/>
      <c r="G991" s="221"/>
      <c r="H991" s="221"/>
      <c r="I991" s="221"/>
      <c r="J991" s="221"/>
      <c r="K991" s="221"/>
      <c r="L991" s="221"/>
      <c r="M991" s="221"/>
      <c r="N991" s="220"/>
      <c r="O991" s="220"/>
      <c r="P991" s="220"/>
      <c r="Q991" s="220"/>
      <c r="R991" s="221"/>
      <c r="S991" s="221"/>
      <c r="T991" s="221"/>
      <c r="U991" s="221"/>
      <c r="V991" s="221"/>
      <c r="W991" s="221"/>
      <c r="X991" s="221"/>
      <c r="Y991" s="221"/>
      <c r="Z991" s="210"/>
      <c r="AA991" s="210"/>
      <c r="AB991" s="210"/>
      <c r="AC991" s="210"/>
      <c r="AD991" s="210"/>
      <c r="AE991" s="210"/>
      <c r="AF991" s="210"/>
      <c r="AG991" s="210" t="s">
        <v>288</v>
      </c>
      <c r="AH991" s="210">
        <v>0</v>
      </c>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3" x14ac:dyDescent="0.2">
      <c r="A992" s="217"/>
      <c r="B992" s="218"/>
      <c r="C992" s="256" t="s">
        <v>966</v>
      </c>
      <c r="D992" s="223"/>
      <c r="E992" s="224">
        <v>43.663400000000003</v>
      </c>
      <c r="F992" s="221"/>
      <c r="G992" s="221"/>
      <c r="H992" s="221"/>
      <c r="I992" s="221"/>
      <c r="J992" s="221"/>
      <c r="K992" s="221"/>
      <c r="L992" s="221"/>
      <c r="M992" s="221"/>
      <c r="N992" s="220"/>
      <c r="O992" s="220"/>
      <c r="P992" s="220"/>
      <c r="Q992" s="220"/>
      <c r="R992" s="221"/>
      <c r="S992" s="221"/>
      <c r="T992" s="221"/>
      <c r="U992" s="221"/>
      <c r="V992" s="221"/>
      <c r="W992" s="221"/>
      <c r="X992" s="221"/>
      <c r="Y992" s="221"/>
      <c r="Z992" s="210"/>
      <c r="AA992" s="210"/>
      <c r="AB992" s="210"/>
      <c r="AC992" s="210"/>
      <c r="AD992" s="210"/>
      <c r="AE992" s="210"/>
      <c r="AF992" s="210"/>
      <c r="AG992" s="210" t="s">
        <v>288</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outlineLevel="3" x14ac:dyDescent="0.2">
      <c r="A993" s="217"/>
      <c r="B993" s="218"/>
      <c r="C993" s="256" t="s">
        <v>1555</v>
      </c>
      <c r="D993" s="223"/>
      <c r="E993" s="224">
        <v>32.14</v>
      </c>
      <c r="F993" s="221"/>
      <c r="G993" s="221"/>
      <c r="H993" s="221"/>
      <c r="I993" s="221"/>
      <c r="J993" s="221"/>
      <c r="K993" s="221"/>
      <c r="L993" s="221"/>
      <c r="M993" s="221"/>
      <c r="N993" s="220"/>
      <c r="O993" s="220"/>
      <c r="P993" s="220"/>
      <c r="Q993" s="220"/>
      <c r="R993" s="221"/>
      <c r="S993" s="221"/>
      <c r="T993" s="221"/>
      <c r="U993" s="221"/>
      <c r="V993" s="221"/>
      <c r="W993" s="221"/>
      <c r="X993" s="221"/>
      <c r="Y993" s="221"/>
      <c r="Z993" s="210"/>
      <c r="AA993" s="210"/>
      <c r="AB993" s="210"/>
      <c r="AC993" s="210"/>
      <c r="AD993" s="210"/>
      <c r="AE993" s="210"/>
      <c r="AF993" s="210"/>
      <c r="AG993" s="210" t="s">
        <v>288</v>
      </c>
      <c r="AH993" s="210">
        <v>0</v>
      </c>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outlineLevel="1" x14ac:dyDescent="0.2">
      <c r="A994" s="233">
        <v>213</v>
      </c>
      <c r="B994" s="234" t="s">
        <v>1556</v>
      </c>
      <c r="C994" s="252" t="s">
        <v>1557</v>
      </c>
      <c r="D994" s="235" t="s">
        <v>269</v>
      </c>
      <c r="E994" s="236">
        <v>743.94309999999996</v>
      </c>
      <c r="F994" s="237"/>
      <c r="G994" s="238">
        <f>ROUND(E994*F994,2)</f>
        <v>0</v>
      </c>
      <c r="H994" s="237"/>
      <c r="I994" s="238">
        <f>ROUND(E994*H994,2)</f>
        <v>0</v>
      </c>
      <c r="J994" s="237"/>
      <c r="K994" s="238">
        <f>ROUND(E994*J994,2)</f>
        <v>0</v>
      </c>
      <c r="L994" s="238">
        <v>21</v>
      </c>
      <c r="M994" s="238">
        <f>G994*(1+L994/100)</f>
        <v>0</v>
      </c>
      <c r="N994" s="236">
        <v>1.4999999999999999E-4</v>
      </c>
      <c r="O994" s="236">
        <f>ROUND(E994*N994,2)</f>
        <v>0.11</v>
      </c>
      <c r="P994" s="236">
        <v>0</v>
      </c>
      <c r="Q994" s="236">
        <f>ROUND(E994*P994,2)</f>
        <v>0</v>
      </c>
      <c r="R994" s="238" t="s">
        <v>1534</v>
      </c>
      <c r="S994" s="238" t="s">
        <v>271</v>
      </c>
      <c r="T994" s="239" t="s">
        <v>272</v>
      </c>
      <c r="U994" s="221">
        <v>0.10191</v>
      </c>
      <c r="V994" s="221">
        <f>ROUND(E994*U994,2)</f>
        <v>75.819999999999993</v>
      </c>
      <c r="W994" s="221"/>
      <c r="X994" s="221" t="s">
        <v>273</v>
      </c>
      <c r="Y994" s="221" t="s">
        <v>274</v>
      </c>
      <c r="Z994" s="210"/>
      <c r="AA994" s="210"/>
      <c r="AB994" s="210"/>
      <c r="AC994" s="210"/>
      <c r="AD994" s="210"/>
      <c r="AE994" s="210"/>
      <c r="AF994" s="210"/>
      <c r="AG994" s="210" t="s">
        <v>275</v>
      </c>
      <c r="AH994" s="210"/>
      <c r="AI994" s="210"/>
      <c r="AJ994" s="210"/>
      <c r="AK994" s="210"/>
      <c r="AL994" s="210"/>
      <c r="AM994" s="210"/>
      <c r="AN994" s="210"/>
      <c r="AO994" s="210"/>
      <c r="AP994" s="210"/>
      <c r="AQ994" s="210"/>
      <c r="AR994" s="210"/>
      <c r="AS994" s="210"/>
      <c r="AT994" s="210"/>
      <c r="AU994" s="210"/>
      <c r="AV994" s="210"/>
      <c r="AW994" s="210"/>
      <c r="AX994" s="210"/>
      <c r="AY994" s="210"/>
      <c r="AZ994" s="210"/>
      <c r="BA994" s="210"/>
      <c r="BB994" s="210"/>
      <c r="BC994" s="210"/>
      <c r="BD994" s="210"/>
      <c r="BE994" s="210"/>
      <c r="BF994" s="210"/>
      <c r="BG994" s="210"/>
      <c r="BH994" s="210"/>
    </row>
    <row r="995" spans="1:60" outlineLevel="2" x14ac:dyDescent="0.2">
      <c r="A995" s="217"/>
      <c r="B995" s="218"/>
      <c r="C995" s="256" t="s">
        <v>1558</v>
      </c>
      <c r="D995" s="223"/>
      <c r="E995" s="224">
        <v>743.94309999999996</v>
      </c>
      <c r="F995" s="221"/>
      <c r="G995" s="221"/>
      <c r="H995" s="221"/>
      <c r="I995" s="221"/>
      <c r="J995" s="221"/>
      <c r="K995" s="221"/>
      <c r="L995" s="221"/>
      <c r="M995" s="221"/>
      <c r="N995" s="220"/>
      <c r="O995" s="220"/>
      <c r="P995" s="220"/>
      <c r="Q995" s="220"/>
      <c r="R995" s="221"/>
      <c r="S995" s="221"/>
      <c r="T995" s="221"/>
      <c r="U995" s="221"/>
      <c r="V995" s="221"/>
      <c r="W995" s="221"/>
      <c r="X995" s="221"/>
      <c r="Y995" s="221"/>
      <c r="Z995" s="210"/>
      <c r="AA995" s="210"/>
      <c r="AB995" s="210"/>
      <c r="AC995" s="210"/>
      <c r="AD995" s="210"/>
      <c r="AE995" s="210"/>
      <c r="AF995" s="210"/>
      <c r="AG995" s="210" t="s">
        <v>288</v>
      </c>
      <c r="AH995" s="210">
        <v>5</v>
      </c>
      <c r="AI995" s="210"/>
      <c r="AJ995" s="210"/>
      <c r="AK995" s="210"/>
      <c r="AL995" s="210"/>
      <c r="AM995" s="210"/>
      <c r="AN995" s="210"/>
      <c r="AO995" s="210"/>
      <c r="AP995" s="210"/>
      <c r="AQ995" s="210"/>
      <c r="AR995" s="210"/>
      <c r="AS995" s="210"/>
      <c r="AT995" s="210"/>
      <c r="AU995" s="210"/>
      <c r="AV995" s="210"/>
      <c r="AW995" s="210"/>
      <c r="AX995" s="210"/>
      <c r="AY995" s="210"/>
      <c r="AZ995" s="210"/>
      <c r="BA995" s="210"/>
      <c r="BB995" s="210"/>
      <c r="BC995" s="210"/>
      <c r="BD995" s="210"/>
      <c r="BE995" s="210"/>
      <c r="BF995" s="210"/>
      <c r="BG995" s="210"/>
      <c r="BH995" s="210"/>
    </row>
    <row r="996" spans="1:60" x14ac:dyDescent="0.2">
      <c r="A996" s="226" t="s">
        <v>265</v>
      </c>
      <c r="B996" s="227" t="s">
        <v>227</v>
      </c>
      <c r="C996" s="251" t="s">
        <v>228</v>
      </c>
      <c r="D996" s="228"/>
      <c r="E996" s="229"/>
      <c r="F996" s="230"/>
      <c r="G996" s="230">
        <f>SUMIF(AG997:AG1028,"&lt;&gt;NOR",G997:G1028)</f>
        <v>0</v>
      </c>
      <c r="H996" s="230"/>
      <c r="I996" s="230">
        <f>SUM(I997:I1028)</f>
        <v>0</v>
      </c>
      <c r="J996" s="230"/>
      <c r="K996" s="230">
        <f>SUM(K997:K1028)</f>
        <v>0</v>
      </c>
      <c r="L996" s="230"/>
      <c r="M996" s="230">
        <f>SUM(M997:M1028)</f>
        <v>0</v>
      </c>
      <c r="N996" s="229"/>
      <c r="O996" s="229">
        <f>SUM(O997:O1028)</f>
        <v>0</v>
      </c>
      <c r="P996" s="229"/>
      <c r="Q996" s="229">
        <f>SUM(Q997:Q1028)</f>
        <v>0</v>
      </c>
      <c r="R996" s="230"/>
      <c r="S996" s="230"/>
      <c r="T996" s="231"/>
      <c r="U996" s="225"/>
      <c r="V996" s="225">
        <f>SUM(V997:V1028)</f>
        <v>0</v>
      </c>
      <c r="W996" s="225"/>
      <c r="X996" s="225"/>
      <c r="Y996" s="225"/>
      <c r="AG996" t="s">
        <v>266</v>
      </c>
    </row>
    <row r="997" spans="1:60" outlineLevel="1" x14ac:dyDescent="0.2">
      <c r="A997" s="241">
        <v>214</v>
      </c>
      <c r="B997" s="242" t="s">
        <v>1559</v>
      </c>
      <c r="C997" s="254" t="s">
        <v>1560</v>
      </c>
      <c r="D997" s="243" t="s">
        <v>1023</v>
      </c>
      <c r="E997" s="244">
        <v>13</v>
      </c>
      <c r="F997" s="245"/>
      <c r="G997" s="246">
        <f>ROUND(E997*F997,2)</f>
        <v>0</v>
      </c>
      <c r="H997" s="245"/>
      <c r="I997" s="246">
        <f>ROUND(E997*H997,2)</f>
        <v>0</v>
      </c>
      <c r="J997" s="245"/>
      <c r="K997" s="246">
        <f>ROUND(E997*J997,2)</f>
        <v>0</v>
      </c>
      <c r="L997" s="246">
        <v>21</v>
      </c>
      <c r="M997" s="246">
        <f>G997*(1+L997/100)</f>
        <v>0</v>
      </c>
      <c r="N997" s="244">
        <v>0</v>
      </c>
      <c r="O997" s="244">
        <f>ROUND(E997*N997,2)</f>
        <v>0</v>
      </c>
      <c r="P997" s="244">
        <v>0</v>
      </c>
      <c r="Q997" s="244">
        <f>ROUND(E997*P997,2)</f>
        <v>0</v>
      </c>
      <c r="R997" s="246"/>
      <c r="S997" s="246" t="s">
        <v>544</v>
      </c>
      <c r="T997" s="247" t="s">
        <v>545</v>
      </c>
      <c r="U997" s="221">
        <v>0</v>
      </c>
      <c r="V997" s="221">
        <f>ROUND(E997*U997,2)</f>
        <v>0</v>
      </c>
      <c r="W997" s="221"/>
      <c r="X997" s="221" t="s">
        <v>273</v>
      </c>
      <c r="Y997" s="221" t="s">
        <v>274</v>
      </c>
      <c r="Z997" s="210"/>
      <c r="AA997" s="210"/>
      <c r="AB997" s="210"/>
      <c r="AC997" s="210"/>
      <c r="AD997" s="210"/>
      <c r="AE997" s="210"/>
      <c r="AF997" s="210"/>
      <c r="AG997" s="210" t="s">
        <v>275</v>
      </c>
      <c r="AH997" s="210"/>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1" x14ac:dyDescent="0.2">
      <c r="A998" s="241">
        <v>215</v>
      </c>
      <c r="B998" s="242" t="s">
        <v>1561</v>
      </c>
      <c r="C998" s="254" t="s">
        <v>1562</v>
      </c>
      <c r="D998" s="243" t="s">
        <v>500</v>
      </c>
      <c r="E998" s="244">
        <v>1</v>
      </c>
      <c r="F998" s="245"/>
      <c r="G998" s="246">
        <f>ROUND(E998*F998,2)</f>
        <v>0</v>
      </c>
      <c r="H998" s="245"/>
      <c r="I998" s="246">
        <f>ROUND(E998*H998,2)</f>
        <v>0</v>
      </c>
      <c r="J998" s="245"/>
      <c r="K998" s="246">
        <f>ROUND(E998*J998,2)</f>
        <v>0</v>
      </c>
      <c r="L998" s="246">
        <v>21</v>
      </c>
      <c r="M998" s="246">
        <f>G998*(1+L998/100)</f>
        <v>0</v>
      </c>
      <c r="N998" s="244">
        <v>0</v>
      </c>
      <c r="O998" s="244">
        <f>ROUND(E998*N998,2)</f>
        <v>0</v>
      </c>
      <c r="P998" s="244">
        <v>0</v>
      </c>
      <c r="Q998" s="244">
        <f>ROUND(E998*P998,2)</f>
        <v>0</v>
      </c>
      <c r="R998" s="246"/>
      <c r="S998" s="246" t="s">
        <v>544</v>
      </c>
      <c r="T998" s="247" t="s">
        <v>545</v>
      </c>
      <c r="U998" s="221">
        <v>0</v>
      </c>
      <c r="V998" s="221">
        <f>ROUND(E998*U998,2)</f>
        <v>0</v>
      </c>
      <c r="W998" s="221"/>
      <c r="X998" s="221" t="s">
        <v>273</v>
      </c>
      <c r="Y998" s="221" t="s">
        <v>274</v>
      </c>
      <c r="Z998" s="210"/>
      <c r="AA998" s="210"/>
      <c r="AB998" s="210"/>
      <c r="AC998" s="210"/>
      <c r="AD998" s="210"/>
      <c r="AE998" s="210"/>
      <c r="AF998" s="210"/>
      <c r="AG998" s="210" t="s">
        <v>275</v>
      </c>
      <c r="AH998" s="210"/>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ht="22.5" outlineLevel="1" x14ac:dyDescent="0.2">
      <c r="A999" s="233">
        <v>216</v>
      </c>
      <c r="B999" s="234" t="s">
        <v>1563</v>
      </c>
      <c r="C999" s="252" t="s">
        <v>1564</v>
      </c>
      <c r="D999" s="235" t="s">
        <v>500</v>
      </c>
      <c r="E999" s="236">
        <v>1</v>
      </c>
      <c r="F999" s="237"/>
      <c r="G999" s="238">
        <f>ROUND(E999*F999,2)</f>
        <v>0</v>
      </c>
      <c r="H999" s="237"/>
      <c r="I999" s="238">
        <f>ROUND(E999*H999,2)</f>
        <v>0</v>
      </c>
      <c r="J999" s="237"/>
      <c r="K999" s="238">
        <f>ROUND(E999*J999,2)</f>
        <v>0</v>
      </c>
      <c r="L999" s="238">
        <v>21</v>
      </c>
      <c r="M999" s="238">
        <f>G999*(1+L999/100)</f>
        <v>0</v>
      </c>
      <c r="N999" s="236">
        <v>0</v>
      </c>
      <c r="O999" s="236">
        <f>ROUND(E999*N999,2)</f>
        <v>0</v>
      </c>
      <c r="P999" s="236">
        <v>0</v>
      </c>
      <c r="Q999" s="236">
        <f>ROUND(E999*P999,2)</f>
        <v>0</v>
      </c>
      <c r="R999" s="238"/>
      <c r="S999" s="238" t="s">
        <v>544</v>
      </c>
      <c r="T999" s="239" t="s">
        <v>545</v>
      </c>
      <c r="U999" s="221">
        <v>0</v>
      </c>
      <c r="V999" s="221">
        <f>ROUND(E999*U999,2)</f>
        <v>0</v>
      </c>
      <c r="W999" s="221"/>
      <c r="X999" s="221" t="s">
        <v>273</v>
      </c>
      <c r="Y999" s="221" t="s">
        <v>274</v>
      </c>
      <c r="Z999" s="210"/>
      <c r="AA999" s="210"/>
      <c r="AB999" s="210"/>
      <c r="AC999" s="210"/>
      <c r="AD999" s="210"/>
      <c r="AE999" s="210"/>
      <c r="AF999" s="210"/>
      <c r="AG999" s="210" t="s">
        <v>275</v>
      </c>
      <c r="AH999" s="210"/>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outlineLevel="2" x14ac:dyDescent="0.2">
      <c r="A1000" s="217"/>
      <c r="B1000" s="218"/>
      <c r="C1000" s="257" t="s">
        <v>1565</v>
      </c>
      <c r="D1000" s="250"/>
      <c r="E1000" s="250"/>
      <c r="F1000" s="250"/>
      <c r="G1000" s="250"/>
      <c r="H1000" s="221"/>
      <c r="I1000" s="221"/>
      <c r="J1000" s="221"/>
      <c r="K1000" s="221"/>
      <c r="L1000" s="221"/>
      <c r="M1000" s="221"/>
      <c r="N1000" s="220"/>
      <c r="O1000" s="220"/>
      <c r="P1000" s="220"/>
      <c r="Q1000" s="220"/>
      <c r="R1000" s="221"/>
      <c r="S1000" s="221"/>
      <c r="T1000" s="221"/>
      <c r="U1000" s="221"/>
      <c r="V1000" s="221"/>
      <c r="W1000" s="221"/>
      <c r="X1000" s="221"/>
      <c r="Y1000" s="221"/>
      <c r="Z1000" s="210"/>
      <c r="AA1000" s="210"/>
      <c r="AB1000" s="210"/>
      <c r="AC1000" s="210"/>
      <c r="AD1000" s="210"/>
      <c r="AE1000" s="210"/>
      <c r="AF1000" s="210"/>
      <c r="AG1000" s="210" t="s">
        <v>286</v>
      </c>
      <c r="AH1000" s="210"/>
      <c r="AI1000" s="210"/>
      <c r="AJ1000" s="210"/>
      <c r="AK1000" s="210"/>
      <c r="AL1000" s="210"/>
      <c r="AM1000" s="210"/>
      <c r="AN1000" s="210"/>
      <c r="AO1000" s="210"/>
      <c r="AP1000" s="210"/>
      <c r="AQ1000" s="210"/>
      <c r="AR1000" s="210"/>
      <c r="AS1000" s="210"/>
      <c r="AT1000" s="210"/>
      <c r="AU1000" s="210"/>
      <c r="AV1000" s="210"/>
      <c r="AW1000" s="210"/>
      <c r="AX1000" s="210"/>
      <c r="AY1000" s="210"/>
      <c r="AZ1000" s="210"/>
      <c r="BA1000" s="210"/>
      <c r="BB1000" s="210"/>
      <c r="BC1000" s="210"/>
      <c r="BD1000" s="210"/>
      <c r="BE1000" s="210"/>
      <c r="BF1000" s="210"/>
      <c r="BG1000" s="210"/>
      <c r="BH1000" s="210"/>
    </row>
    <row r="1001" spans="1:60" outlineLevel="1" x14ac:dyDescent="0.2">
      <c r="A1001" s="233">
        <v>217</v>
      </c>
      <c r="B1001" s="234" t="s">
        <v>1566</v>
      </c>
      <c r="C1001" s="252" t="s">
        <v>1567</v>
      </c>
      <c r="D1001" s="235" t="s">
        <v>1568</v>
      </c>
      <c r="E1001" s="236">
        <v>20</v>
      </c>
      <c r="F1001" s="237"/>
      <c r="G1001" s="238">
        <f>ROUND(E1001*F1001,2)</f>
        <v>0</v>
      </c>
      <c r="H1001" s="237"/>
      <c r="I1001" s="238">
        <f>ROUND(E1001*H1001,2)</f>
        <v>0</v>
      </c>
      <c r="J1001" s="237"/>
      <c r="K1001" s="238">
        <f>ROUND(E1001*J1001,2)</f>
        <v>0</v>
      </c>
      <c r="L1001" s="238">
        <v>21</v>
      </c>
      <c r="M1001" s="238">
        <f>G1001*(1+L1001/100)</f>
        <v>0</v>
      </c>
      <c r="N1001" s="236">
        <v>0</v>
      </c>
      <c r="O1001" s="236">
        <f>ROUND(E1001*N1001,2)</f>
        <v>0</v>
      </c>
      <c r="P1001" s="236">
        <v>0</v>
      </c>
      <c r="Q1001" s="236">
        <f>ROUND(E1001*P1001,2)</f>
        <v>0</v>
      </c>
      <c r="R1001" s="238" t="s">
        <v>1569</v>
      </c>
      <c r="S1001" s="238" t="s">
        <v>271</v>
      </c>
      <c r="T1001" s="239" t="s">
        <v>545</v>
      </c>
      <c r="U1001" s="221">
        <v>0</v>
      </c>
      <c r="V1001" s="221">
        <f>ROUND(E1001*U1001,2)</f>
        <v>0</v>
      </c>
      <c r="W1001" s="221"/>
      <c r="X1001" s="221" t="s">
        <v>1570</v>
      </c>
      <c r="Y1001" s="221" t="s">
        <v>274</v>
      </c>
      <c r="Z1001" s="210"/>
      <c r="AA1001" s="210"/>
      <c r="AB1001" s="210"/>
      <c r="AC1001" s="210"/>
      <c r="AD1001" s="210"/>
      <c r="AE1001" s="210"/>
      <c r="AF1001" s="210"/>
      <c r="AG1001" s="210" t="s">
        <v>1571</v>
      </c>
      <c r="AH1001" s="210"/>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10"/>
      <c r="BB1001" s="210"/>
      <c r="BC1001" s="210"/>
      <c r="BD1001" s="210"/>
      <c r="BE1001" s="210"/>
      <c r="BF1001" s="210"/>
      <c r="BG1001" s="210"/>
      <c r="BH1001" s="210"/>
    </row>
    <row r="1002" spans="1:60" outlineLevel="2" x14ac:dyDescent="0.2">
      <c r="A1002" s="217"/>
      <c r="B1002" s="218"/>
      <c r="C1002" s="257" t="s">
        <v>1572</v>
      </c>
      <c r="D1002" s="250"/>
      <c r="E1002" s="250"/>
      <c r="F1002" s="250"/>
      <c r="G1002" s="250"/>
      <c r="H1002" s="221"/>
      <c r="I1002" s="221"/>
      <c r="J1002" s="221"/>
      <c r="K1002" s="221"/>
      <c r="L1002" s="221"/>
      <c r="M1002" s="221"/>
      <c r="N1002" s="220"/>
      <c r="O1002" s="220"/>
      <c r="P1002" s="220"/>
      <c r="Q1002" s="220"/>
      <c r="R1002" s="221"/>
      <c r="S1002" s="221"/>
      <c r="T1002" s="221"/>
      <c r="U1002" s="221"/>
      <c r="V1002" s="221"/>
      <c r="W1002" s="221"/>
      <c r="X1002" s="221"/>
      <c r="Y1002" s="221"/>
      <c r="Z1002" s="210"/>
      <c r="AA1002" s="210"/>
      <c r="AB1002" s="210"/>
      <c r="AC1002" s="210"/>
      <c r="AD1002" s="210"/>
      <c r="AE1002" s="210"/>
      <c r="AF1002" s="210"/>
      <c r="AG1002" s="210" t="s">
        <v>286</v>
      </c>
      <c r="AH1002" s="210"/>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10"/>
      <c r="BB1002" s="210"/>
      <c r="BC1002" s="210"/>
      <c r="BD1002" s="210"/>
      <c r="BE1002" s="210"/>
      <c r="BF1002" s="210"/>
      <c r="BG1002" s="210"/>
      <c r="BH1002" s="210"/>
    </row>
    <row r="1003" spans="1:60" outlineLevel="3" x14ac:dyDescent="0.2">
      <c r="A1003" s="217"/>
      <c r="B1003" s="218"/>
      <c r="C1003" s="255" t="s">
        <v>1573</v>
      </c>
      <c r="D1003" s="249"/>
      <c r="E1003" s="249"/>
      <c r="F1003" s="249"/>
      <c r="G1003" s="249"/>
      <c r="H1003" s="221"/>
      <c r="I1003" s="221"/>
      <c r="J1003" s="221"/>
      <c r="K1003" s="221"/>
      <c r="L1003" s="221"/>
      <c r="M1003" s="221"/>
      <c r="N1003" s="220"/>
      <c r="O1003" s="220"/>
      <c r="P1003" s="220"/>
      <c r="Q1003" s="220"/>
      <c r="R1003" s="221"/>
      <c r="S1003" s="221"/>
      <c r="T1003" s="221"/>
      <c r="U1003" s="221"/>
      <c r="V1003" s="221"/>
      <c r="W1003" s="221"/>
      <c r="X1003" s="221"/>
      <c r="Y1003" s="221"/>
      <c r="Z1003" s="210"/>
      <c r="AA1003" s="210"/>
      <c r="AB1003" s="210"/>
      <c r="AC1003" s="210"/>
      <c r="AD1003" s="210"/>
      <c r="AE1003" s="210"/>
      <c r="AF1003" s="210"/>
      <c r="AG1003" s="210" t="s">
        <v>286</v>
      </c>
      <c r="AH1003" s="210"/>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10"/>
      <c r="BB1003" s="210"/>
      <c r="BC1003" s="210"/>
      <c r="BD1003" s="210"/>
      <c r="BE1003" s="210"/>
      <c r="BF1003" s="210"/>
      <c r="BG1003" s="210"/>
      <c r="BH1003" s="210"/>
    </row>
    <row r="1004" spans="1:60" outlineLevel="3" x14ac:dyDescent="0.2">
      <c r="A1004" s="217"/>
      <c r="B1004" s="218"/>
      <c r="C1004" s="255" t="s">
        <v>1574</v>
      </c>
      <c r="D1004" s="249"/>
      <c r="E1004" s="249"/>
      <c r="F1004" s="249"/>
      <c r="G1004" s="249"/>
      <c r="H1004" s="221"/>
      <c r="I1004" s="221"/>
      <c r="J1004" s="221"/>
      <c r="K1004" s="221"/>
      <c r="L1004" s="221"/>
      <c r="M1004" s="221"/>
      <c r="N1004" s="220"/>
      <c r="O1004" s="220"/>
      <c r="P1004" s="220"/>
      <c r="Q1004" s="220"/>
      <c r="R1004" s="221"/>
      <c r="S1004" s="221"/>
      <c r="T1004" s="221"/>
      <c r="U1004" s="221"/>
      <c r="V1004" s="221"/>
      <c r="W1004" s="221"/>
      <c r="X1004" s="221"/>
      <c r="Y1004" s="221"/>
      <c r="Z1004" s="210"/>
      <c r="AA1004" s="210"/>
      <c r="AB1004" s="210"/>
      <c r="AC1004" s="210"/>
      <c r="AD1004" s="210"/>
      <c r="AE1004" s="210"/>
      <c r="AF1004" s="210"/>
      <c r="AG1004" s="210" t="s">
        <v>286</v>
      </c>
      <c r="AH1004" s="210"/>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3" x14ac:dyDescent="0.2">
      <c r="A1005" s="217"/>
      <c r="B1005" s="218"/>
      <c r="C1005" s="255" t="s">
        <v>1575</v>
      </c>
      <c r="D1005" s="249"/>
      <c r="E1005" s="249"/>
      <c r="F1005" s="249"/>
      <c r="G1005" s="249"/>
      <c r="H1005" s="221"/>
      <c r="I1005" s="221"/>
      <c r="J1005" s="221"/>
      <c r="K1005" s="221"/>
      <c r="L1005" s="221"/>
      <c r="M1005" s="221"/>
      <c r="N1005" s="220"/>
      <c r="O1005" s="220"/>
      <c r="P1005" s="220"/>
      <c r="Q1005" s="220"/>
      <c r="R1005" s="221"/>
      <c r="S1005" s="221"/>
      <c r="T1005" s="221"/>
      <c r="U1005" s="221"/>
      <c r="V1005" s="221"/>
      <c r="W1005" s="221"/>
      <c r="X1005" s="221"/>
      <c r="Y1005" s="221"/>
      <c r="Z1005" s="210"/>
      <c r="AA1005" s="210"/>
      <c r="AB1005" s="210"/>
      <c r="AC1005" s="210"/>
      <c r="AD1005" s="210"/>
      <c r="AE1005" s="210"/>
      <c r="AF1005" s="210"/>
      <c r="AG1005" s="210" t="s">
        <v>286</v>
      </c>
      <c r="AH1005" s="210"/>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outlineLevel="3" x14ac:dyDescent="0.2">
      <c r="A1006" s="217"/>
      <c r="B1006" s="218"/>
      <c r="C1006" s="255" t="s">
        <v>1576</v>
      </c>
      <c r="D1006" s="249"/>
      <c r="E1006" s="249"/>
      <c r="F1006" s="249"/>
      <c r="G1006" s="249"/>
      <c r="H1006" s="221"/>
      <c r="I1006" s="221"/>
      <c r="J1006" s="221"/>
      <c r="K1006" s="221"/>
      <c r="L1006" s="221"/>
      <c r="M1006" s="221"/>
      <c r="N1006" s="220"/>
      <c r="O1006" s="220"/>
      <c r="P1006" s="220"/>
      <c r="Q1006" s="220"/>
      <c r="R1006" s="221"/>
      <c r="S1006" s="221"/>
      <c r="T1006" s="221"/>
      <c r="U1006" s="221"/>
      <c r="V1006" s="221"/>
      <c r="W1006" s="221"/>
      <c r="X1006" s="221"/>
      <c r="Y1006" s="221"/>
      <c r="Z1006" s="210"/>
      <c r="AA1006" s="210"/>
      <c r="AB1006" s="210"/>
      <c r="AC1006" s="210"/>
      <c r="AD1006" s="210"/>
      <c r="AE1006" s="210"/>
      <c r="AF1006" s="210"/>
      <c r="AG1006" s="210" t="s">
        <v>286</v>
      </c>
      <c r="AH1006" s="210"/>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3" x14ac:dyDescent="0.2">
      <c r="A1007" s="217"/>
      <c r="B1007" s="218"/>
      <c r="C1007" s="255" t="s">
        <v>1577</v>
      </c>
      <c r="D1007" s="249"/>
      <c r="E1007" s="249"/>
      <c r="F1007" s="249"/>
      <c r="G1007" s="249"/>
      <c r="H1007" s="221"/>
      <c r="I1007" s="221"/>
      <c r="J1007" s="221"/>
      <c r="K1007" s="221"/>
      <c r="L1007" s="221"/>
      <c r="M1007" s="221"/>
      <c r="N1007" s="220"/>
      <c r="O1007" s="220"/>
      <c r="P1007" s="220"/>
      <c r="Q1007" s="220"/>
      <c r="R1007" s="221"/>
      <c r="S1007" s="221"/>
      <c r="T1007" s="221"/>
      <c r="U1007" s="221"/>
      <c r="V1007" s="221"/>
      <c r="W1007" s="221"/>
      <c r="X1007" s="221"/>
      <c r="Y1007" s="221"/>
      <c r="Z1007" s="210"/>
      <c r="AA1007" s="210"/>
      <c r="AB1007" s="210"/>
      <c r="AC1007" s="210"/>
      <c r="AD1007" s="210"/>
      <c r="AE1007" s="210"/>
      <c r="AF1007" s="210"/>
      <c r="AG1007" s="210" t="s">
        <v>286</v>
      </c>
      <c r="AH1007" s="210"/>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5" t="s">
        <v>1578</v>
      </c>
      <c r="D1008" s="249"/>
      <c r="E1008" s="249"/>
      <c r="F1008" s="249"/>
      <c r="G1008" s="249"/>
      <c r="H1008" s="221"/>
      <c r="I1008" s="221"/>
      <c r="J1008" s="221"/>
      <c r="K1008" s="221"/>
      <c r="L1008" s="221"/>
      <c r="M1008" s="221"/>
      <c r="N1008" s="220"/>
      <c r="O1008" s="220"/>
      <c r="P1008" s="220"/>
      <c r="Q1008" s="220"/>
      <c r="R1008" s="221"/>
      <c r="S1008" s="221"/>
      <c r="T1008" s="221"/>
      <c r="U1008" s="221"/>
      <c r="V1008" s="221"/>
      <c r="W1008" s="221"/>
      <c r="X1008" s="221"/>
      <c r="Y1008" s="221"/>
      <c r="Z1008" s="210"/>
      <c r="AA1008" s="210"/>
      <c r="AB1008" s="210"/>
      <c r="AC1008" s="210"/>
      <c r="AD1008" s="210"/>
      <c r="AE1008" s="210"/>
      <c r="AF1008" s="210"/>
      <c r="AG1008" s="210" t="s">
        <v>286</v>
      </c>
      <c r="AH1008" s="210"/>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outlineLevel="3" x14ac:dyDescent="0.2">
      <c r="A1009" s="217"/>
      <c r="B1009" s="218"/>
      <c r="C1009" s="255" t="s">
        <v>1579</v>
      </c>
      <c r="D1009" s="249"/>
      <c r="E1009" s="249"/>
      <c r="F1009" s="249"/>
      <c r="G1009" s="249"/>
      <c r="H1009" s="221"/>
      <c r="I1009" s="221"/>
      <c r="J1009" s="221"/>
      <c r="K1009" s="221"/>
      <c r="L1009" s="221"/>
      <c r="M1009" s="221"/>
      <c r="N1009" s="220"/>
      <c r="O1009" s="220"/>
      <c r="P1009" s="220"/>
      <c r="Q1009" s="220"/>
      <c r="R1009" s="221"/>
      <c r="S1009" s="221"/>
      <c r="T1009" s="221"/>
      <c r="U1009" s="221"/>
      <c r="V1009" s="221"/>
      <c r="W1009" s="221"/>
      <c r="X1009" s="221"/>
      <c r="Y1009" s="221"/>
      <c r="Z1009" s="210"/>
      <c r="AA1009" s="210"/>
      <c r="AB1009" s="210"/>
      <c r="AC1009" s="210"/>
      <c r="AD1009" s="210"/>
      <c r="AE1009" s="210"/>
      <c r="AF1009" s="210"/>
      <c r="AG1009" s="210" t="s">
        <v>286</v>
      </c>
      <c r="AH1009" s="210"/>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3" x14ac:dyDescent="0.2">
      <c r="A1010" s="217"/>
      <c r="B1010" s="218"/>
      <c r="C1010" s="255" t="s">
        <v>1580</v>
      </c>
      <c r="D1010" s="249"/>
      <c r="E1010" s="249"/>
      <c r="F1010" s="249"/>
      <c r="G1010" s="249"/>
      <c r="H1010" s="221"/>
      <c r="I1010" s="221"/>
      <c r="J1010" s="221"/>
      <c r="K1010" s="221"/>
      <c r="L1010" s="221"/>
      <c r="M1010" s="221"/>
      <c r="N1010" s="220"/>
      <c r="O1010" s="220"/>
      <c r="P1010" s="220"/>
      <c r="Q1010" s="220"/>
      <c r="R1010" s="221"/>
      <c r="S1010" s="221"/>
      <c r="T1010" s="221"/>
      <c r="U1010" s="221"/>
      <c r="V1010" s="221"/>
      <c r="W1010" s="221"/>
      <c r="X1010" s="221"/>
      <c r="Y1010" s="221"/>
      <c r="Z1010" s="210"/>
      <c r="AA1010" s="210"/>
      <c r="AB1010" s="210"/>
      <c r="AC1010" s="210"/>
      <c r="AD1010" s="210"/>
      <c r="AE1010" s="210"/>
      <c r="AF1010" s="210"/>
      <c r="AG1010" s="210" t="s">
        <v>286</v>
      </c>
      <c r="AH1010" s="210"/>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10"/>
      <c r="BB1010" s="210"/>
      <c r="BC1010" s="210"/>
      <c r="BD1010" s="210"/>
      <c r="BE1010" s="210"/>
      <c r="BF1010" s="210"/>
      <c r="BG1010" s="210"/>
      <c r="BH1010" s="210"/>
    </row>
    <row r="1011" spans="1:60" outlineLevel="3" x14ac:dyDescent="0.2">
      <c r="A1011" s="217"/>
      <c r="B1011" s="218"/>
      <c r="C1011" s="255" t="s">
        <v>1581</v>
      </c>
      <c r="D1011" s="249"/>
      <c r="E1011" s="249"/>
      <c r="F1011" s="249"/>
      <c r="G1011" s="249"/>
      <c r="H1011" s="221"/>
      <c r="I1011" s="221"/>
      <c r="J1011" s="221"/>
      <c r="K1011" s="221"/>
      <c r="L1011" s="221"/>
      <c r="M1011" s="221"/>
      <c r="N1011" s="220"/>
      <c r="O1011" s="220"/>
      <c r="P1011" s="220"/>
      <c r="Q1011" s="220"/>
      <c r="R1011" s="221"/>
      <c r="S1011" s="221"/>
      <c r="T1011" s="221"/>
      <c r="U1011" s="221"/>
      <c r="V1011" s="221"/>
      <c r="W1011" s="221"/>
      <c r="X1011" s="221"/>
      <c r="Y1011" s="221"/>
      <c r="Z1011" s="210"/>
      <c r="AA1011" s="210"/>
      <c r="AB1011" s="210"/>
      <c r="AC1011" s="210"/>
      <c r="AD1011" s="210"/>
      <c r="AE1011" s="210"/>
      <c r="AF1011" s="210"/>
      <c r="AG1011" s="210" t="s">
        <v>286</v>
      </c>
      <c r="AH1011" s="210"/>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10"/>
      <c r="BB1011" s="210"/>
      <c r="BC1011" s="210"/>
      <c r="BD1011" s="210"/>
      <c r="BE1011" s="210"/>
      <c r="BF1011" s="210"/>
      <c r="BG1011" s="210"/>
      <c r="BH1011" s="210"/>
    </row>
    <row r="1012" spans="1:60" outlineLevel="3" x14ac:dyDescent="0.2">
      <c r="A1012" s="217"/>
      <c r="B1012" s="218"/>
      <c r="C1012" s="255" t="s">
        <v>1582</v>
      </c>
      <c r="D1012" s="249"/>
      <c r="E1012" s="249"/>
      <c r="F1012" s="249"/>
      <c r="G1012" s="249"/>
      <c r="H1012" s="221"/>
      <c r="I1012" s="221"/>
      <c r="J1012" s="221"/>
      <c r="K1012" s="221"/>
      <c r="L1012" s="221"/>
      <c r="M1012" s="221"/>
      <c r="N1012" s="220"/>
      <c r="O1012" s="220"/>
      <c r="P1012" s="220"/>
      <c r="Q1012" s="220"/>
      <c r="R1012" s="221"/>
      <c r="S1012" s="221"/>
      <c r="T1012" s="221"/>
      <c r="U1012" s="221"/>
      <c r="V1012" s="221"/>
      <c r="W1012" s="221"/>
      <c r="X1012" s="221"/>
      <c r="Y1012" s="221"/>
      <c r="Z1012" s="210"/>
      <c r="AA1012" s="210"/>
      <c r="AB1012" s="210"/>
      <c r="AC1012" s="210"/>
      <c r="AD1012" s="210"/>
      <c r="AE1012" s="210"/>
      <c r="AF1012" s="210"/>
      <c r="AG1012" s="210" t="s">
        <v>286</v>
      </c>
      <c r="AH1012" s="210"/>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10"/>
      <c r="BB1012" s="210"/>
      <c r="BC1012" s="210"/>
      <c r="BD1012" s="210"/>
      <c r="BE1012" s="210"/>
      <c r="BF1012" s="210"/>
      <c r="BG1012" s="210"/>
      <c r="BH1012" s="210"/>
    </row>
    <row r="1013" spans="1:60" outlineLevel="3" x14ac:dyDescent="0.2">
      <c r="A1013" s="217"/>
      <c r="B1013" s="218"/>
      <c r="C1013" s="255" t="s">
        <v>1583</v>
      </c>
      <c r="D1013" s="249"/>
      <c r="E1013" s="249"/>
      <c r="F1013" s="249"/>
      <c r="G1013" s="249"/>
      <c r="H1013" s="221"/>
      <c r="I1013" s="221"/>
      <c r="J1013" s="221"/>
      <c r="K1013" s="221"/>
      <c r="L1013" s="221"/>
      <c r="M1013" s="221"/>
      <c r="N1013" s="220"/>
      <c r="O1013" s="220"/>
      <c r="P1013" s="220"/>
      <c r="Q1013" s="220"/>
      <c r="R1013" s="221"/>
      <c r="S1013" s="221"/>
      <c r="T1013" s="221"/>
      <c r="U1013" s="221"/>
      <c r="V1013" s="221"/>
      <c r="W1013" s="221"/>
      <c r="X1013" s="221"/>
      <c r="Y1013" s="221"/>
      <c r="Z1013" s="210"/>
      <c r="AA1013" s="210"/>
      <c r="AB1013" s="210"/>
      <c r="AC1013" s="210"/>
      <c r="AD1013" s="210"/>
      <c r="AE1013" s="210"/>
      <c r="AF1013" s="210"/>
      <c r="AG1013" s="210" t="s">
        <v>286</v>
      </c>
      <c r="AH1013" s="210"/>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outlineLevel="3" x14ac:dyDescent="0.2">
      <c r="A1014" s="217"/>
      <c r="B1014" s="218"/>
      <c r="C1014" s="255" t="s">
        <v>1584</v>
      </c>
      <c r="D1014" s="249"/>
      <c r="E1014" s="249"/>
      <c r="F1014" s="249"/>
      <c r="G1014" s="249"/>
      <c r="H1014" s="221"/>
      <c r="I1014" s="221"/>
      <c r="J1014" s="221"/>
      <c r="K1014" s="221"/>
      <c r="L1014" s="221"/>
      <c r="M1014" s="221"/>
      <c r="N1014" s="220"/>
      <c r="O1014" s="220"/>
      <c r="P1014" s="220"/>
      <c r="Q1014" s="220"/>
      <c r="R1014" s="221"/>
      <c r="S1014" s="221"/>
      <c r="T1014" s="221"/>
      <c r="U1014" s="221"/>
      <c r="V1014" s="221"/>
      <c r="W1014" s="221"/>
      <c r="X1014" s="221"/>
      <c r="Y1014" s="221"/>
      <c r="Z1014" s="210"/>
      <c r="AA1014" s="210"/>
      <c r="AB1014" s="210"/>
      <c r="AC1014" s="210"/>
      <c r="AD1014" s="210"/>
      <c r="AE1014" s="210"/>
      <c r="AF1014" s="210"/>
      <c r="AG1014" s="210" t="s">
        <v>286</v>
      </c>
      <c r="AH1014" s="210"/>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3" x14ac:dyDescent="0.2">
      <c r="A1015" s="217"/>
      <c r="B1015" s="218"/>
      <c r="C1015" s="255" t="s">
        <v>1585</v>
      </c>
      <c r="D1015" s="249"/>
      <c r="E1015" s="249"/>
      <c r="F1015" s="249"/>
      <c r="G1015" s="249"/>
      <c r="H1015" s="221"/>
      <c r="I1015" s="221"/>
      <c r="J1015" s="221"/>
      <c r="K1015" s="221"/>
      <c r="L1015" s="221"/>
      <c r="M1015" s="221"/>
      <c r="N1015" s="220"/>
      <c r="O1015" s="220"/>
      <c r="P1015" s="220"/>
      <c r="Q1015" s="220"/>
      <c r="R1015" s="221"/>
      <c r="S1015" s="221"/>
      <c r="T1015" s="221"/>
      <c r="U1015" s="221"/>
      <c r="V1015" s="221"/>
      <c r="W1015" s="221"/>
      <c r="X1015" s="221"/>
      <c r="Y1015" s="221"/>
      <c r="Z1015" s="210"/>
      <c r="AA1015" s="210"/>
      <c r="AB1015" s="210"/>
      <c r="AC1015" s="210"/>
      <c r="AD1015" s="210"/>
      <c r="AE1015" s="210"/>
      <c r="AF1015" s="210"/>
      <c r="AG1015" s="210" t="s">
        <v>286</v>
      </c>
      <c r="AH1015" s="210"/>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3" x14ac:dyDescent="0.2">
      <c r="A1016" s="217"/>
      <c r="B1016" s="218"/>
      <c r="C1016" s="255" t="s">
        <v>1586</v>
      </c>
      <c r="D1016" s="249"/>
      <c r="E1016" s="249"/>
      <c r="F1016" s="249"/>
      <c r="G1016" s="249"/>
      <c r="H1016" s="221"/>
      <c r="I1016" s="221"/>
      <c r="J1016" s="221"/>
      <c r="K1016" s="221"/>
      <c r="L1016" s="221"/>
      <c r="M1016" s="221"/>
      <c r="N1016" s="220"/>
      <c r="O1016" s="220"/>
      <c r="P1016" s="220"/>
      <c r="Q1016" s="220"/>
      <c r="R1016" s="221"/>
      <c r="S1016" s="221"/>
      <c r="T1016" s="221"/>
      <c r="U1016" s="221"/>
      <c r="V1016" s="221"/>
      <c r="W1016" s="221"/>
      <c r="X1016" s="221"/>
      <c r="Y1016" s="221"/>
      <c r="Z1016" s="210"/>
      <c r="AA1016" s="210"/>
      <c r="AB1016" s="210"/>
      <c r="AC1016" s="210"/>
      <c r="AD1016" s="210"/>
      <c r="AE1016" s="210"/>
      <c r="AF1016" s="210"/>
      <c r="AG1016" s="210" t="s">
        <v>286</v>
      </c>
      <c r="AH1016" s="210"/>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3" x14ac:dyDescent="0.2">
      <c r="A1017" s="217"/>
      <c r="B1017" s="218"/>
      <c r="C1017" s="255" t="s">
        <v>1587</v>
      </c>
      <c r="D1017" s="249"/>
      <c r="E1017" s="249"/>
      <c r="F1017" s="249"/>
      <c r="G1017" s="249"/>
      <c r="H1017" s="221"/>
      <c r="I1017" s="221"/>
      <c r="J1017" s="221"/>
      <c r="K1017" s="221"/>
      <c r="L1017" s="221"/>
      <c r="M1017" s="221"/>
      <c r="N1017" s="220"/>
      <c r="O1017" s="220"/>
      <c r="P1017" s="220"/>
      <c r="Q1017" s="220"/>
      <c r="R1017" s="221"/>
      <c r="S1017" s="221"/>
      <c r="T1017" s="221"/>
      <c r="U1017" s="221"/>
      <c r="V1017" s="221"/>
      <c r="W1017" s="221"/>
      <c r="X1017" s="221"/>
      <c r="Y1017" s="221"/>
      <c r="Z1017" s="210"/>
      <c r="AA1017" s="210"/>
      <c r="AB1017" s="210"/>
      <c r="AC1017" s="210"/>
      <c r="AD1017" s="210"/>
      <c r="AE1017" s="210"/>
      <c r="AF1017" s="210"/>
      <c r="AG1017" s="210" t="s">
        <v>286</v>
      </c>
      <c r="AH1017" s="210"/>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3" x14ac:dyDescent="0.2">
      <c r="A1018" s="217"/>
      <c r="B1018" s="218"/>
      <c r="C1018" s="255" t="s">
        <v>1588</v>
      </c>
      <c r="D1018" s="249"/>
      <c r="E1018" s="249"/>
      <c r="F1018" s="249"/>
      <c r="G1018" s="249"/>
      <c r="H1018" s="221"/>
      <c r="I1018" s="221"/>
      <c r="J1018" s="221"/>
      <c r="K1018" s="221"/>
      <c r="L1018" s="221"/>
      <c r="M1018" s="221"/>
      <c r="N1018" s="220"/>
      <c r="O1018" s="220"/>
      <c r="P1018" s="220"/>
      <c r="Q1018" s="220"/>
      <c r="R1018" s="221"/>
      <c r="S1018" s="221"/>
      <c r="T1018" s="221"/>
      <c r="U1018" s="221"/>
      <c r="V1018" s="221"/>
      <c r="W1018" s="221"/>
      <c r="X1018" s="221"/>
      <c r="Y1018" s="221"/>
      <c r="Z1018" s="210"/>
      <c r="AA1018" s="210"/>
      <c r="AB1018" s="210"/>
      <c r="AC1018" s="210"/>
      <c r="AD1018" s="210"/>
      <c r="AE1018" s="210"/>
      <c r="AF1018" s="210"/>
      <c r="AG1018" s="210" t="s">
        <v>286</v>
      </c>
      <c r="AH1018" s="210"/>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5" t="s">
        <v>1589</v>
      </c>
      <c r="D1019" s="249"/>
      <c r="E1019" s="249"/>
      <c r="F1019" s="249"/>
      <c r="G1019" s="249"/>
      <c r="H1019" s="221"/>
      <c r="I1019" s="221"/>
      <c r="J1019" s="221"/>
      <c r="K1019" s="221"/>
      <c r="L1019" s="221"/>
      <c r="M1019" s="221"/>
      <c r="N1019" s="220"/>
      <c r="O1019" s="220"/>
      <c r="P1019" s="220"/>
      <c r="Q1019" s="220"/>
      <c r="R1019" s="221"/>
      <c r="S1019" s="221"/>
      <c r="T1019" s="221"/>
      <c r="U1019" s="221"/>
      <c r="V1019" s="221"/>
      <c r="W1019" s="221"/>
      <c r="X1019" s="221"/>
      <c r="Y1019" s="221"/>
      <c r="Z1019" s="210"/>
      <c r="AA1019" s="210"/>
      <c r="AB1019" s="210"/>
      <c r="AC1019" s="210"/>
      <c r="AD1019" s="210"/>
      <c r="AE1019" s="210"/>
      <c r="AF1019" s="210"/>
      <c r="AG1019" s="210" t="s">
        <v>286</v>
      </c>
      <c r="AH1019" s="210"/>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outlineLevel="3" x14ac:dyDescent="0.2">
      <c r="A1020" s="217"/>
      <c r="B1020" s="218"/>
      <c r="C1020" s="255" t="s">
        <v>1590</v>
      </c>
      <c r="D1020" s="249"/>
      <c r="E1020" s="249"/>
      <c r="F1020" s="249"/>
      <c r="G1020" s="249"/>
      <c r="H1020" s="221"/>
      <c r="I1020" s="221"/>
      <c r="J1020" s="221"/>
      <c r="K1020" s="221"/>
      <c r="L1020" s="221"/>
      <c r="M1020" s="221"/>
      <c r="N1020" s="220"/>
      <c r="O1020" s="220"/>
      <c r="P1020" s="220"/>
      <c r="Q1020" s="220"/>
      <c r="R1020" s="221"/>
      <c r="S1020" s="221"/>
      <c r="T1020" s="221"/>
      <c r="U1020" s="221"/>
      <c r="V1020" s="221"/>
      <c r="W1020" s="221"/>
      <c r="X1020" s="221"/>
      <c r="Y1020" s="221"/>
      <c r="Z1020" s="210"/>
      <c r="AA1020" s="210"/>
      <c r="AB1020" s="210"/>
      <c r="AC1020" s="210"/>
      <c r="AD1020" s="210"/>
      <c r="AE1020" s="210"/>
      <c r="AF1020" s="210"/>
      <c r="AG1020" s="210" t="s">
        <v>286</v>
      </c>
      <c r="AH1020" s="210"/>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outlineLevel="3" x14ac:dyDescent="0.2">
      <c r="A1021" s="217"/>
      <c r="B1021" s="218"/>
      <c r="C1021" s="255" t="s">
        <v>1591</v>
      </c>
      <c r="D1021" s="249"/>
      <c r="E1021" s="249"/>
      <c r="F1021" s="249"/>
      <c r="G1021" s="249"/>
      <c r="H1021" s="221"/>
      <c r="I1021" s="221"/>
      <c r="J1021" s="221"/>
      <c r="K1021" s="221"/>
      <c r="L1021" s="221"/>
      <c r="M1021" s="221"/>
      <c r="N1021" s="220"/>
      <c r="O1021" s="220"/>
      <c r="P1021" s="220"/>
      <c r="Q1021" s="220"/>
      <c r="R1021" s="221"/>
      <c r="S1021" s="221"/>
      <c r="T1021" s="221"/>
      <c r="U1021" s="221"/>
      <c r="V1021" s="221"/>
      <c r="W1021" s="221"/>
      <c r="X1021" s="221"/>
      <c r="Y1021" s="221"/>
      <c r="Z1021" s="210"/>
      <c r="AA1021" s="210"/>
      <c r="AB1021" s="210"/>
      <c r="AC1021" s="210"/>
      <c r="AD1021" s="210"/>
      <c r="AE1021" s="210"/>
      <c r="AF1021" s="210"/>
      <c r="AG1021" s="210" t="s">
        <v>286</v>
      </c>
      <c r="AH1021" s="210"/>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3" x14ac:dyDescent="0.2">
      <c r="A1022" s="217"/>
      <c r="B1022" s="218"/>
      <c r="C1022" s="255" t="s">
        <v>1592</v>
      </c>
      <c r="D1022" s="249"/>
      <c r="E1022" s="249"/>
      <c r="F1022" s="249"/>
      <c r="G1022" s="249"/>
      <c r="H1022" s="221"/>
      <c r="I1022" s="221"/>
      <c r="J1022" s="221"/>
      <c r="K1022" s="221"/>
      <c r="L1022" s="221"/>
      <c r="M1022" s="221"/>
      <c r="N1022" s="220"/>
      <c r="O1022" s="220"/>
      <c r="P1022" s="220"/>
      <c r="Q1022" s="220"/>
      <c r="R1022" s="221"/>
      <c r="S1022" s="221"/>
      <c r="T1022" s="221"/>
      <c r="U1022" s="221"/>
      <c r="V1022" s="221"/>
      <c r="W1022" s="221"/>
      <c r="X1022" s="221"/>
      <c r="Y1022" s="221"/>
      <c r="Z1022" s="210"/>
      <c r="AA1022" s="210"/>
      <c r="AB1022" s="210"/>
      <c r="AC1022" s="210"/>
      <c r="AD1022" s="210"/>
      <c r="AE1022" s="210"/>
      <c r="AF1022" s="210"/>
      <c r="AG1022" s="210" t="s">
        <v>286</v>
      </c>
      <c r="AH1022" s="210"/>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outlineLevel="3" x14ac:dyDescent="0.2">
      <c r="A1023" s="217"/>
      <c r="B1023" s="218"/>
      <c r="C1023" s="255" t="s">
        <v>1593</v>
      </c>
      <c r="D1023" s="249"/>
      <c r="E1023" s="249"/>
      <c r="F1023" s="249"/>
      <c r="G1023" s="249"/>
      <c r="H1023" s="221"/>
      <c r="I1023" s="221"/>
      <c r="J1023" s="221"/>
      <c r="K1023" s="221"/>
      <c r="L1023" s="221"/>
      <c r="M1023" s="221"/>
      <c r="N1023" s="220"/>
      <c r="O1023" s="220"/>
      <c r="P1023" s="220"/>
      <c r="Q1023" s="220"/>
      <c r="R1023" s="221"/>
      <c r="S1023" s="221"/>
      <c r="T1023" s="221"/>
      <c r="U1023" s="221"/>
      <c r="V1023" s="221"/>
      <c r="W1023" s="221"/>
      <c r="X1023" s="221"/>
      <c r="Y1023" s="221"/>
      <c r="Z1023" s="210"/>
      <c r="AA1023" s="210"/>
      <c r="AB1023" s="210"/>
      <c r="AC1023" s="210"/>
      <c r="AD1023" s="210"/>
      <c r="AE1023" s="210"/>
      <c r="AF1023" s="210"/>
      <c r="AG1023" s="210" t="s">
        <v>286</v>
      </c>
      <c r="AH1023" s="210"/>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3" x14ac:dyDescent="0.2">
      <c r="A1024" s="217"/>
      <c r="B1024" s="218"/>
      <c r="C1024" s="255" t="s">
        <v>1594</v>
      </c>
      <c r="D1024" s="249"/>
      <c r="E1024" s="249"/>
      <c r="F1024" s="249"/>
      <c r="G1024" s="249"/>
      <c r="H1024" s="221"/>
      <c r="I1024" s="221"/>
      <c r="J1024" s="221"/>
      <c r="K1024" s="221"/>
      <c r="L1024" s="221"/>
      <c r="M1024" s="221"/>
      <c r="N1024" s="220"/>
      <c r="O1024" s="220"/>
      <c r="P1024" s="220"/>
      <c r="Q1024" s="220"/>
      <c r="R1024" s="221"/>
      <c r="S1024" s="221"/>
      <c r="T1024" s="221"/>
      <c r="U1024" s="221"/>
      <c r="V1024" s="221"/>
      <c r="W1024" s="221"/>
      <c r="X1024" s="221"/>
      <c r="Y1024" s="221"/>
      <c r="Z1024" s="210"/>
      <c r="AA1024" s="210"/>
      <c r="AB1024" s="210"/>
      <c r="AC1024" s="210"/>
      <c r="AD1024" s="210"/>
      <c r="AE1024" s="210"/>
      <c r="AF1024" s="210"/>
      <c r="AG1024" s="210" t="s">
        <v>286</v>
      </c>
      <c r="AH1024" s="210"/>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outlineLevel="3" x14ac:dyDescent="0.2">
      <c r="A1025" s="217"/>
      <c r="B1025" s="218"/>
      <c r="C1025" s="255" t="s">
        <v>1595</v>
      </c>
      <c r="D1025" s="249"/>
      <c r="E1025" s="249"/>
      <c r="F1025" s="249"/>
      <c r="G1025" s="249"/>
      <c r="H1025" s="221"/>
      <c r="I1025" s="221"/>
      <c r="J1025" s="221"/>
      <c r="K1025" s="221"/>
      <c r="L1025" s="221"/>
      <c r="M1025" s="221"/>
      <c r="N1025" s="220"/>
      <c r="O1025" s="220"/>
      <c r="P1025" s="220"/>
      <c r="Q1025" s="220"/>
      <c r="R1025" s="221"/>
      <c r="S1025" s="221"/>
      <c r="T1025" s="221"/>
      <c r="U1025" s="221"/>
      <c r="V1025" s="221"/>
      <c r="W1025" s="221"/>
      <c r="X1025" s="221"/>
      <c r="Y1025" s="221"/>
      <c r="Z1025" s="210"/>
      <c r="AA1025" s="210"/>
      <c r="AB1025" s="210"/>
      <c r="AC1025" s="210"/>
      <c r="AD1025" s="210"/>
      <c r="AE1025" s="210"/>
      <c r="AF1025" s="210"/>
      <c r="AG1025" s="210" t="s">
        <v>286</v>
      </c>
      <c r="AH1025" s="210"/>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3" x14ac:dyDescent="0.2">
      <c r="A1026" s="217"/>
      <c r="B1026" s="218"/>
      <c r="C1026" s="255" t="s">
        <v>1596</v>
      </c>
      <c r="D1026" s="249"/>
      <c r="E1026" s="249"/>
      <c r="F1026" s="249"/>
      <c r="G1026" s="249"/>
      <c r="H1026" s="221"/>
      <c r="I1026" s="221"/>
      <c r="J1026" s="221"/>
      <c r="K1026" s="221"/>
      <c r="L1026" s="221"/>
      <c r="M1026" s="221"/>
      <c r="N1026" s="220"/>
      <c r="O1026" s="220"/>
      <c r="P1026" s="220"/>
      <c r="Q1026" s="220"/>
      <c r="R1026" s="221"/>
      <c r="S1026" s="221"/>
      <c r="T1026" s="221"/>
      <c r="U1026" s="221"/>
      <c r="V1026" s="221"/>
      <c r="W1026" s="221"/>
      <c r="X1026" s="221"/>
      <c r="Y1026" s="221"/>
      <c r="Z1026" s="210"/>
      <c r="AA1026" s="210"/>
      <c r="AB1026" s="210"/>
      <c r="AC1026" s="210"/>
      <c r="AD1026" s="210"/>
      <c r="AE1026" s="210"/>
      <c r="AF1026" s="210"/>
      <c r="AG1026" s="210" t="s">
        <v>286</v>
      </c>
      <c r="AH1026" s="210"/>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outlineLevel="3" x14ac:dyDescent="0.2">
      <c r="A1027" s="217"/>
      <c r="B1027" s="218"/>
      <c r="C1027" s="255" t="s">
        <v>1597</v>
      </c>
      <c r="D1027" s="249"/>
      <c r="E1027" s="249"/>
      <c r="F1027" s="249"/>
      <c r="G1027" s="249"/>
      <c r="H1027" s="221"/>
      <c r="I1027" s="221"/>
      <c r="J1027" s="221"/>
      <c r="K1027" s="221"/>
      <c r="L1027" s="221"/>
      <c r="M1027" s="221"/>
      <c r="N1027" s="220"/>
      <c r="O1027" s="220"/>
      <c r="P1027" s="220"/>
      <c r="Q1027" s="220"/>
      <c r="R1027" s="221"/>
      <c r="S1027" s="221"/>
      <c r="T1027" s="221"/>
      <c r="U1027" s="221"/>
      <c r="V1027" s="221"/>
      <c r="W1027" s="221"/>
      <c r="X1027" s="221"/>
      <c r="Y1027" s="221"/>
      <c r="Z1027" s="210"/>
      <c r="AA1027" s="210"/>
      <c r="AB1027" s="210"/>
      <c r="AC1027" s="210"/>
      <c r="AD1027" s="210"/>
      <c r="AE1027" s="210"/>
      <c r="AF1027" s="210"/>
      <c r="AG1027" s="210" t="s">
        <v>286</v>
      </c>
      <c r="AH1027" s="210"/>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3" x14ac:dyDescent="0.2">
      <c r="A1028" s="217"/>
      <c r="B1028" s="218"/>
      <c r="C1028" s="255" t="s">
        <v>1598</v>
      </c>
      <c r="D1028" s="249"/>
      <c r="E1028" s="249"/>
      <c r="F1028" s="249"/>
      <c r="G1028" s="249"/>
      <c r="H1028" s="221"/>
      <c r="I1028" s="221"/>
      <c r="J1028" s="221"/>
      <c r="K1028" s="221"/>
      <c r="L1028" s="221"/>
      <c r="M1028" s="221"/>
      <c r="N1028" s="220"/>
      <c r="O1028" s="220"/>
      <c r="P1028" s="220"/>
      <c r="Q1028" s="220"/>
      <c r="R1028" s="221"/>
      <c r="S1028" s="221"/>
      <c r="T1028" s="221"/>
      <c r="U1028" s="221"/>
      <c r="V1028" s="221"/>
      <c r="W1028" s="221"/>
      <c r="X1028" s="221"/>
      <c r="Y1028" s="221"/>
      <c r="Z1028" s="210"/>
      <c r="AA1028" s="210"/>
      <c r="AB1028" s="210"/>
      <c r="AC1028" s="210"/>
      <c r="AD1028" s="210"/>
      <c r="AE1028" s="210"/>
      <c r="AF1028" s="210"/>
      <c r="AG1028" s="210" t="s">
        <v>286</v>
      </c>
      <c r="AH1028" s="210"/>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x14ac:dyDescent="0.2">
      <c r="A1029" s="226" t="s">
        <v>265</v>
      </c>
      <c r="B1029" s="227" t="s">
        <v>229</v>
      </c>
      <c r="C1029" s="251" t="s">
        <v>230</v>
      </c>
      <c r="D1029" s="228"/>
      <c r="E1029" s="229"/>
      <c r="F1029" s="230"/>
      <c r="G1029" s="230">
        <f>SUMIF(AG1030:AG1032,"&lt;&gt;NOR",G1030:G1032)</f>
        <v>0</v>
      </c>
      <c r="H1029" s="230"/>
      <c r="I1029" s="230">
        <f>SUM(I1030:I1032)</f>
        <v>0</v>
      </c>
      <c r="J1029" s="230"/>
      <c r="K1029" s="230">
        <f>SUM(K1030:K1032)</f>
        <v>0</v>
      </c>
      <c r="L1029" s="230"/>
      <c r="M1029" s="230">
        <f>SUM(M1030:M1032)</f>
        <v>0</v>
      </c>
      <c r="N1029" s="229"/>
      <c r="O1029" s="229">
        <f>SUM(O1030:O1032)</f>
        <v>0</v>
      </c>
      <c r="P1029" s="229"/>
      <c r="Q1029" s="229">
        <f>SUM(Q1030:Q1032)</f>
        <v>0</v>
      </c>
      <c r="R1029" s="230"/>
      <c r="S1029" s="230"/>
      <c r="T1029" s="231"/>
      <c r="U1029" s="225"/>
      <c r="V1029" s="225">
        <f>SUM(V1030:V1032)</f>
        <v>0.77</v>
      </c>
      <c r="W1029" s="225"/>
      <c r="X1029" s="225"/>
      <c r="Y1029" s="225"/>
      <c r="AG1029" t="s">
        <v>266</v>
      </c>
    </row>
    <row r="1030" spans="1:60" outlineLevel="1" x14ac:dyDescent="0.2">
      <c r="A1030" s="241">
        <v>218</v>
      </c>
      <c r="B1030" s="242" t="s">
        <v>1599</v>
      </c>
      <c r="C1030" s="254" t="s">
        <v>1600</v>
      </c>
      <c r="D1030" s="243" t="s">
        <v>378</v>
      </c>
      <c r="E1030" s="244">
        <v>11</v>
      </c>
      <c r="F1030" s="245"/>
      <c r="G1030" s="246">
        <f>ROUND(E1030*F1030,2)</f>
        <v>0</v>
      </c>
      <c r="H1030" s="245"/>
      <c r="I1030" s="246">
        <f>ROUND(E1030*H1030,2)</f>
        <v>0</v>
      </c>
      <c r="J1030" s="245"/>
      <c r="K1030" s="246">
        <f>ROUND(E1030*J1030,2)</f>
        <v>0</v>
      </c>
      <c r="L1030" s="246">
        <v>21</v>
      </c>
      <c r="M1030" s="246">
        <f>G1030*(1+L1030/100)</f>
        <v>0</v>
      </c>
      <c r="N1030" s="244">
        <v>0</v>
      </c>
      <c r="O1030" s="244">
        <f>ROUND(E1030*N1030,2)</f>
        <v>0</v>
      </c>
      <c r="P1030" s="244">
        <v>0</v>
      </c>
      <c r="Q1030" s="244">
        <f>ROUND(E1030*P1030,2)</f>
        <v>0</v>
      </c>
      <c r="R1030" s="246"/>
      <c r="S1030" s="246" t="s">
        <v>271</v>
      </c>
      <c r="T1030" s="247" t="s">
        <v>272</v>
      </c>
      <c r="U1030" s="221">
        <v>7.0000000000000007E-2</v>
      </c>
      <c r="V1030" s="221">
        <f>ROUND(E1030*U1030,2)</f>
        <v>0.77</v>
      </c>
      <c r="W1030" s="221"/>
      <c r="X1030" s="221" t="s">
        <v>273</v>
      </c>
      <c r="Y1030" s="221" t="s">
        <v>274</v>
      </c>
      <c r="Z1030" s="210"/>
      <c r="AA1030" s="210"/>
      <c r="AB1030" s="210"/>
      <c r="AC1030" s="210"/>
      <c r="AD1030" s="210"/>
      <c r="AE1030" s="210"/>
      <c r="AF1030" s="210"/>
      <c r="AG1030" s="210" t="s">
        <v>275</v>
      </c>
      <c r="AH1030" s="210"/>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1" x14ac:dyDescent="0.2">
      <c r="A1031" s="233">
        <v>219</v>
      </c>
      <c r="B1031" s="234" t="s">
        <v>1601</v>
      </c>
      <c r="C1031" s="252" t="s">
        <v>1602</v>
      </c>
      <c r="D1031" s="235" t="s">
        <v>374</v>
      </c>
      <c r="E1031" s="236">
        <v>5.9950000000000001</v>
      </c>
      <c r="F1031" s="237"/>
      <c r="G1031" s="238">
        <f>ROUND(E1031*F1031,2)</f>
        <v>0</v>
      </c>
      <c r="H1031" s="237"/>
      <c r="I1031" s="238">
        <f>ROUND(E1031*H1031,2)</f>
        <v>0</v>
      </c>
      <c r="J1031" s="237"/>
      <c r="K1031" s="238">
        <f>ROUND(E1031*J1031,2)</f>
        <v>0</v>
      </c>
      <c r="L1031" s="238">
        <v>21</v>
      </c>
      <c r="M1031" s="238">
        <f>G1031*(1+L1031/100)</f>
        <v>0</v>
      </c>
      <c r="N1031" s="236">
        <v>5.0000000000000001E-4</v>
      </c>
      <c r="O1031" s="236">
        <f>ROUND(E1031*N1031,2)</f>
        <v>0</v>
      </c>
      <c r="P1031" s="236">
        <v>0</v>
      </c>
      <c r="Q1031" s="236">
        <f>ROUND(E1031*P1031,2)</f>
        <v>0</v>
      </c>
      <c r="R1031" s="238" t="s">
        <v>875</v>
      </c>
      <c r="S1031" s="238" t="s">
        <v>271</v>
      </c>
      <c r="T1031" s="239" t="s">
        <v>272</v>
      </c>
      <c r="U1031" s="221">
        <v>0</v>
      </c>
      <c r="V1031" s="221">
        <f>ROUND(E1031*U1031,2)</f>
        <v>0</v>
      </c>
      <c r="W1031" s="221"/>
      <c r="X1031" s="221" t="s">
        <v>876</v>
      </c>
      <c r="Y1031" s="221" t="s">
        <v>274</v>
      </c>
      <c r="Z1031" s="210"/>
      <c r="AA1031" s="210"/>
      <c r="AB1031" s="210"/>
      <c r="AC1031" s="210"/>
      <c r="AD1031" s="210"/>
      <c r="AE1031" s="210"/>
      <c r="AF1031" s="210"/>
      <c r="AG1031" s="210" t="s">
        <v>877</v>
      </c>
      <c r="AH1031" s="210"/>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outlineLevel="2" x14ac:dyDescent="0.2">
      <c r="A1032" s="217"/>
      <c r="B1032" s="218"/>
      <c r="C1032" s="256" t="s">
        <v>1603</v>
      </c>
      <c r="D1032" s="223"/>
      <c r="E1032" s="224">
        <v>5.9950000000000001</v>
      </c>
      <c r="F1032" s="221"/>
      <c r="G1032" s="221"/>
      <c r="H1032" s="221"/>
      <c r="I1032" s="221"/>
      <c r="J1032" s="221"/>
      <c r="K1032" s="221"/>
      <c r="L1032" s="221"/>
      <c r="M1032" s="221"/>
      <c r="N1032" s="220"/>
      <c r="O1032" s="220"/>
      <c r="P1032" s="220"/>
      <c r="Q1032" s="220"/>
      <c r="R1032" s="221"/>
      <c r="S1032" s="221"/>
      <c r="T1032" s="221"/>
      <c r="U1032" s="221"/>
      <c r="V1032" s="221"/>
      <c r="W1032" s="221"/>
      <c r="X1032" s="221"/>
      <c r="Y1032" s="221"/>
      <c r="Z1032" s="210"/>
      <c r="AA1032" s="210"/>
      <c r="AB1032" s="210"/>
      <c r="AC1032" s="210"/>
      <c r="AD1032" s="210"/>
      <c r="AE1032" s="210"/>
      <c r="AF1032" s="210"/>
      <c r="AG1032" s="210" t="s">
        <v>288</v>
      </c>
      <c r="AH1032" s="210">
        <v>0</v>
      </c>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x14ac:dyDescent="0.2">
      <c r="A1033" s="3"/>
      <c r="B1033" s="4"/>
      <c r="C1033" s="258"/>
      <c r="D1033" s="6"/>
      <c r="E1033" s="3"/>
      <c r="F1033" s="3"/>
      <c r="G1033" s="3"/>
      <c r="H1033" s="3"/>
      <c r="I1033" s="3"/>
      <c r="J1033" s="3"/>
      <c r="K1033" s="3"/>
      <c r="L1033" s="3"/>
      <c r="M1033" s="3"/>
      <c r="N1033" s="3"/>
      <c r="O1033" s="3"/>
      <c r="P1033" s="3"/>
      <c r="Q1033" s="3"/>
      <c r="R1033" s="3"/>
      <c r="S1033" s="3"/>
      <c r="T1033" s="3"/>
      <c r="U1033" s="3"/>
      <c r="V1033" s="3"/>
      <c r="W1033" s="3"/>
      <c r="X1033" s="3"/>
      <c r="Y1033" s="3"/>
      <c r="AE1033">
        <v>12</v>
      </c>
      <c r="AF1033">
        <v>21</v>
      </c>
      <c r="AG1033" t="s">
        <v>251</v>
      </c>
    </row>
    <row r="1034" spans="1:60" x14ac:dyDescent="0.2">
      <c r="A1034" s="213"/>
      <c r="B1034" s="214" t="s">
        <v>29</v>
      </c>
      <c r="C1034" s="259"/>
      <c r="D1034" s="215"/>
      <c r="E1034" s="216"/>
      <c r="F1034" s="216"/>
      <c r="G1034" s="232">
        <f>G8+G38+G94+G193+G234+G250+G259+G278+G360+G415+G436+G459+G470+G501+G507+G526+G544+G547+G580+G619+G674+G677+G717+G741+G793+G818+G899+G911+G939+G954+G996+G1029</f>
        <v>0</v>
      </c>
      <c r="H1034" s="3"/>
      <c r="I1034" s="3"/>
      <c r="J1034" s="3"/>
      <c r="K1034" s="3"/>
      <c r="L1034" s="3"/>
      <c r="M1034" s="3"/>
      <c r="N1034" s="3"/>
      <c r="O1034" s="3"/>
      <c r="P1034" s="3"/>
      <c r="Q1034" s="3"/>
      <c r="R1034" s="3"/>
      <c r="S1034" s="3"/>
      <c r="T1034" s="3"/>
      <c r="U1034" s="3"/>
      <c r="V1034" s="3"/>
      <c r="W1034" s="3"/>
      <c r="X1034" s="3"/>
      <c r="Y1034" s="3"/>
      <c r="AE1034">
        <f>SUMIF(L7:L1032,AE1033,G7:G1032)</f>
        <v>0</v>
      </c>
      <c r="AF1034">
        <f>SUMIF(L7:L1032,AF1033,G7:G1032)</f>
        <v>0</v>
      </c>
      <c r="AG1034" t="s">
        <v>584</v>
      </c>
    </row>
    <row r="1035" spans="1:60" x14ac:dyDescent="0.2">
      <c r="C1035" s="260"/>
      <c r="D1035" s="10"/>
      <c r="AG1035" t="s">
        <v>585</v>
      </c>
    </row>
    <row r="1036" spans="1:60" x14ac:dyDescent="0.2">
      <c r="D1036" s="10"/>
    </row>
    <row r="1037" spans="1:60" x14ac:dyDescent="0.2">
      <c r="D1037" s="10"/>
    </row>
    <row r="1038" spans="1:60" x14ac:dyDescent="0.2">
      <c r="D1038" s="10"/>
    </row>
    <row r="1039" spans="1:60" x14ac:dyDescent="0.2">
      <c r="D1039" s="10"/>
    </row>
    <row r="1040" spans="1:60"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LAFJtgq9dzbtXps1naqvUO9znQFZnQeYersn3lMChYeNwUcn290juO77SPvyq1nOlB0BQ2OzQZQ9p/mfr1fFQ==" saltValue="fGt7LJXDd/bxn4zm2x8dRQ==" spinCount="100000" sheet="1" formatRows="0"/>
  <mergeCells count="171">
    <mergeCell ref="C1026:G1026"/>
    <mergeCell ref="C1027:G1027"/>
    <mergeCell ref="C1028:G1028"/>
    <mergeCell ref="C1020:G1020"/>
    <mergeCell ref="C1021:G1021"/>
    <mergeCell ref="C1022:G1022"/>
    <mergeCell ref="C1023:G1023"/>
    <mergeCell ref="C1024:G1024"/>
    <mergeCell ref="C1025:G1025"/>
    <mergeCell ref="C1014:G1014"/>
    <mergeCell ref="C1015:G1015"/>
    <mergeCell ref="C1016:G1016"/>
    <mergeCell ref="C1017:G1017"/>
    <mergeCell ref="C1018:G1018"/>
    <mergeCell ref="C1019:G1019"/>
    <mergeCell ref="C1008:G1008"/>
    <mergeCell ref="C1009:G1009"/>
    <mergeCell ref="C1010:G1010"/>
    <mergeCell ref="C1011:G1011"/>
    <mergeCell ref="C1012:G1012"/>
    <mergeCell ref="C1013:G1013"/>
    <mergeCell ref="C1002:G1002"/>
    <mergeCell ref="C1003:G1003"/>
    <mergeCell ref="C1004:G1004"/>
    <mergeCell ref="C1005:G1005"/>
    <mergeCell ref="C1006:G1006"/>
    <mergeCell ref="C1007:G1007"/>
    <mergeCell ref="C891:G891"/>
    <mergeCell ref="C892:G892"/>
    <mergeCell ref="C898:G898"/>
    <mergeCell ref="C913:G913"/>
    <mergeCell ref="C941:G941"/>
    <mergeCell ref="C1000:G1000"/>
    <mergeCell ref="C811:G811"/>
    <mergeCell ref="C817:G817"/>
    <mergeCell ref="C845:G845"/>
    <mergeCell ref="C857:G857"/>
    <mergeCell ref="C874:G874"/>
    <mergeCell ref="C890:G890"/>
    <mergeCell ref="C792:G792"/>
    <mergeCell ref="C806:G806"/>
    <mergeCell ref="C807:G807"/>
    <mergeCell ref="C808:G808"/>
    <mergeCell ref="C809:G809"/>
    <mergeCell ref="C810:G810"/>
    <mergeCell ref="C734:G734"/>
    <mergeCell ref="C735:G735"/>
    <mergeCell ref="C740:G740"/>
    <mergeCell ref="C743:G743"/>
    <mergeCell ref="C755:G755"/>
    <mergeCell ref="C790:G790"/>
    <mergeCell ref="C723:G723"/>
    <mergeCell ref="C724:G724"/>
    <mergeCell ref="C727:G727"/>
    <mergeCell ref="C728:G728"/>
    <mergeCell ref="C730:G730"/>
    <mergeCell ref="C732:G732"/>
    <mergeCell ref="C673:G673"/>
    <mergeCell ref="C679:G679"/>
    <mergeCell ref="C685:G685"/>
    <mergeCell ref="C689:G689"/>
    <mergeCell ref="C694:G694"/>
    <mergeCell ref="C716:G716"/>
    <mergeCell ref="C595:G595"/>
    <mergeCell ref="C596:G596"/>
    <mergeCell ref="C604:G604"/>
    <mergeCell ref="C607:G607"/>
    <mergeCell ref="C618:G618"/>
    <mergeCell ref="C638:G638"/>
    <mergeCell ref="C586:G586"/>
    <mergeCell ref="C588:G588"/>
    <mergeCell ref="C589:G589"/>
    <mergeCell ref="C590:G590"/>
    <mergeCell ref="C592:G592"/>
    <mergeCell ref="C593:G593"/>
    <mergeCell ref="C532:G532"/>
    <mergeCell ref="C546:G546"/>
    <mergeCell ref="C564:G564"/>
    <mergeCell ref="C576:G576"/>
    <mergeCell ref="C579:G579"/>
    <mergeCell ref="C585:G585"/>
    <mergeCell ref="C518:G518"/>
    <mergeCell ref="C521:G521"/>
    <mergeCell ref="C522:G522"/>
    <mergeCell ref="C523:G523"/>
    <mergeCell ref="C524:G524"/>
    <mergeCell ref="C528:G528"/>
    <mergeCell ref="C510:G510"/>
    <mergeCell ref="C511:G511"/>
    <mergeCell ref="C512:G512"/>
    <mergeCell ref="C515:G515"/>
    <mergeCell ref="C516:G516"/>
    <mergeCell ref="C517:G517"/>
    <mergeCell ref="C451:G451"/>
    <mergeCell ref="C461:G461"/>
    <mergeCell ref="C472:G472"/>
    <mergeCell ref="C473:G473"/>
    <mergeCell ref="C482:G482"/>
    <mergeCell ref="C509:G509"/>
    <mergeCell ref="C405:G405"/>
    <mergeCell ref="C408:G408"/>
    <mergeCell ref="C409:G409"/>
    <mergeCell ref="C417:G417"/>
    <mergeCell ref="C420:G420"/>
    <mergeCell ref="C448:G448"/>
    <mergeCell ref="C387:G387"/>
    <mergeCell ref="C388:G388"/>
    <mergeCell ref="C397:G397"/>
    <mergeCell ref="C398:G398"/>
    <mergeCell ref="C399:G399"/>
    <mergeCell ref="C404:G404"/>
    <mergeCell ref="C354:G354"/>
    <mergeCell ref="C362:G362"/>
    <mergeCell ref="C371:G371"/>
    <mergeCell ref="C372:G372"/>
    <mergeCell ref="C379:G379"/>
    <mergeCell ref="C380:G380"/>
    <mergeCell ref="C253:G253"/>
    <mergeCell ref="C261:G261"/>
    <mergeCell ref="C280:G280"/>
    <mergeCell ref="C289:G289"/>
    <mergeCell ref="C302:G302"/>
    <mergeCell ref="C347:G347"/>
    <mergeCell ref="C229:G229"/>
    <mergeCell ref="C232:G232"/>
    <mergeCell ref="C236:G236"/>
    <mergeCell ref="C240:G240"/>
    <mergeCell ref="C243:G243"/>
    <mergeCell ref="C248:G248"/>
    <mergeCell ref="C189:G189"/>
    <mergeCell ref="C190:G190"/>
    <mergeCell ref="C198:G198"/>
    <mergeCell ref="C201:G201"/>
    <mergeCell ref="C212:G212"/>
    <mergeCell ref="C217:G217"/>
    <mergeCell ref="C151:G151"/>
    <mergeCell ref="C154:G154"/>
    <mergeCell ref="C157:G157"/>
    <mergeCell ref="C166:G166"/>
    <mergeCell ref="C183:G183"/>
    <mergeCell ref="C188:G188"/>
    <mergeCell ref="C118:G118"/>
    <mergeCell ref="C125:G125"/>
    <mergeCell ref="C128:G128"/>
    <mergeCell ref="C135:G135"/>
    <mergeCell ref="C141:G141"/>
    <mergeCell ref="C147:G147"/>
    <mergeCell ref="C64:G64"/>
    <mergeCell ref="C76:G76"/>
    <mergeCell ref="C78:G78"/>
    <mergeCell ref="C90:G90"/>
    <mergeCell ref="C91:G91"/>
    <mergeCell ref="C96:G96"/>
    <mergeCell ref="C44:G44"/>
    <mergeCell ref="C49:G49"/>
    <mergeCell ref="C53:G53"/>
    <mergeCell ref="C54:G54"/>
    <mergeCell ref="C57:G57"/>
    <mergeCell ref="C60:G60"/>
    <mergeCell ref="C24:G24"/>
    <mergeCell ref="C27:G27"/>
    <mergeCell ref="C31:G31"/>
    <mergeCell ref="C34:G34"/>
    <mergeCell ref="C35:G35"/>
    <mergeCell ref="C40:G40"/>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142F1-EFA6-4719-96C8-7D6C526093C6}">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47</v>
      </c>
      <c r="C3" s="199" t="s">
        <v>48</v>
      </c>
      <c r="D3" s="197"/>
      <c r="E3" s="197"/>
      <c r="F3" s="197"/>
      <c r="G3" s="198"/>
      <c r="AC3" s="174" t="s">
        <v>240</v>
      </c>
      <c r="AG3" t="s">
        <v>241</v>
      </c>
    </row>
    <row r="4" spans="1:60" ht="24.95" customHeight="1" x14ac:dyDescent="0.2">
      <c r="A4" s="200" t="s">
        <v>9</v>
      </c>
      <c r="B4" s="201" t="s">
        <v>53</v>
      </c>
      <c r="C4" s="202" t="s">
        <v>54</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106</v>
      </c>
      <c r="C8" s="251" t="s">
        <v>1605</v>
      </c>
      <c r="D8" s="228"/>
      <c r="E8" s="229"/>
      <c r="F8" s="230"/>
      <c r="G8" s="230">
        <f>SUMIF(AG9:AG21,"&lt;&gt;NOR",G9:G21)</f>
        <v>0</v>
      </c>
      <c r="H8" s="230"/>
      <c r="I8" s="230">
        <f>SUM(I9:I21)</f>
        <v>0</v>
      </c>
      <c r="J8" s="230"/>
      <c r="K8" s="230">
        <f>SUM(K9:K21)</f>
        <v>0</v>
      </c>
      <c r="L8" s="230"/>
      <c r="M8" s="230">
        <f>SUM(M9:M21)</f>
        <v>0</v>
      </c>
      <c r="N8" s="229"/>
      <c r="O8" s="229">
        <f>SUM(O9:O21)</f>
        <v>0</v>
      </c>
      <c r="P8" s="229"/>
      <c r="Q8" s="229">
        <f>SUM(Q9:Q21)</f>
        <v>0</v>
      </c>
      <c r="R8" s="230"/>
      <c r="S8" s="230"/>
      <c r="T8" s="231"/>
      <c r="U8" s="225"/>
      <c r="V8" s="225">
        <f>SUM(V9:V21)</f>
        <v>0</v>
      </c>
      <c r="W8" s="225"/>
      <c r="X8" s="225"/>
      <c r="Y8" s="225"/>
      <c r="AG8" t="s">
        <v>266</v>
      </c>
    </row>
    <row r="9" spans="1:60" outlineLevel="1" x14ac:dyDescent="0.2">
      <c r="A9" s="241">
        <v>1</v>
      </c>
      <c r="B9" s="242" t="s">
        <v>1606</v>
      </c>
      <c r="C9" s="254" t="s">
        <v>1607</v>
      </c>
      <c r="D9" s="243" t="s">
        <v>378</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876</v>
      </c>
      <c r="Y9" s="221" t="s">
        <v>274</v>
      </c>
      <c r="Z9" s="210"/>
      <c r="AA9" s="210"/>
      <c r="AB9" s="210"/>
      <c r="AC9" s="210"/>
      <c r="AD9" s="210"/>
      <c r="AE9" s="210"/>
      <c r="AF9" s="210"/>
      <c r="AG9" s="210" t="s">
        <v>1608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1609</v>
      </c>
      <c r="C10" s="254" t="s">
        <v>1610</v>
      </c>
      <c r="D10" s="243" t="s">
        <v>378</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876</v>
      </c>
      <c r="Y10" s="221" t="s">
        <v>274</v>
      </c>
      <c r="Z10" s="210"/>
      <c r="AA10" s="210"/>
      <c r="AB10" s="210"/>
      <c r="AC10" s="210"/>
      <c r="AD10" s="210"/>
      <c r="AE10" s="210"/>
      <c r="AF10" s="210"/>
      <c r="AG10" s="210" t="s">
        <v>1608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ht="22.5" outlineLevel="1" x14ac:dyDescent="0.2">
      <c r="A11" s="241">
        <v>3</v>
      </c>
      <c r="B11" s="242" t="s">
        <v>1611</v>
      </c>
      <c r="C11" s="254" t="s">
        <v>1612</v>
      </c>
      <c r="D11" s="243" t="s">
        <v>378</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876</v>
      </c>
      <c r="Y11" s="221" t="s">
        <v>274</v>
      </c>
      <c r="Z11" s="210"/>
      <c r="AA11" s="210"/>
      <c r="AB11" s="210"/>
      <c r="AC11" s="210"/>
      <c r="AD11" s="210"/>
      <c r="AE11" s="210"/>
      <c r="AF11" s="210"/>
      <c r="AG11" s="210" t="s">
        <v>1608</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1613</v>
      </c>
      <c r="C12" s="254" t="s">
        <v>1614</v>
      </c>
      <c r="D12" s="243" t="s">
        <v>378</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876</v>
      </c>
      <c r="Y12" s="221" t="s">
        <v>274</v>
      </c>
      <c r="Z12" s="210"/>
      <c r="AA12" s="210"/>
      <c r="AB12" s="210"/>
      <c r="AC12" s="210"/>
      <c r="AD12" s="210"/>
      <c r="AE12" s="210"/>
      <c r="AF12" s="210"/>
      <c r="AG12" s="210" t="s">
        <v>1608</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1615</v>
      </c>
      <c r="C13" s="254" t="s">
        <v>1616</v>
      </c>
      <c r="D13" s="243" t="s">
        <v>378</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876</v>
      </c>
      <c r="Y13" s="221" t="s">
        <v>274</v>
      </c>
      <c r="Z13" s="210"/>
      <c r="AA13" s="210"/>
      <c r="AB13" s="210"/>
      <c r="AC13" s="210"/>
      <c r="AD13" s="210"/>
      <c r="AE13" s="210"/>
      <c r="AF13" s="210"/>
      <c r="AG13" s="210" t="s">
        <v>1608</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1617</v>
      </c>
      <c r="C14" s="254" t="s">
        <v>1618</v>
      </c>
      <c r="D14" s="243" t="s">
        <v>378</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876</v>
      </c>
      <c r="Y14" s="221" t="s">
        <v>274</v>
      </c>
      <c r="Z14" s="210"/>
      <c r="AA14" s="210"/>
      <c r="AB14" s="210"/>
      <c r="AC14" s="210"/>
      <c r="AD14" s="210"/>
      <c r="AE14" s="210"/>
      <c r="AF14" s="210"/>
      <c r="AG14" s="210" t="s">
        <v>1608</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1619</v>
      </c>
      <c r="C15" s="254" t="s">
        <v>1620</v>
      </c>
      <c r="D15" s="243" t="s">
        <v>378</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876</v>
      </c>
      <c r="Y15" s="221" t="s">
        <v>274</v>
      </c>
      <c r="Z15" s="210"/>
      <c r="AA15" s="210"/>
      <c r="AB15" s="210"/>
      <c r="AC15" s="210"/>
      <c r="AD15" s="210"/>
      <c r="AE15" s="210"/>
      <c r="AF15" s="210"/>
      <c r="AG15" s="210" t="s">
        <v>1608</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1621</v>
      </c>
      <c r="C16" s="254" t="s">
        <v>1622</v>
      </c>
      <c r="D16" s="243" t="s">
        <v>378</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876</v>
      </c>
      <c r="Y16" s="221" t="s">
        <v>274</v>
      </c>
      <c r="Z16" s="210"/>
      <c r="AA16" s="210"/>
      <c r="AB16" s="210"/>
      <c r="AC16" s="210"/>
      <c r="AD16" s="210"/>
      <c r="AE16" s="210"/>
      <c r="AF16" s="210"/>
      <c r="AG16" s="210" t="s">
        <v>1608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22.5" outlineLevel="1" x14ac:dyDescent="0.2">
      <c r="A17" s="241">
        <v>9</v>
      </c>
      <c r="B17" s="242" t="s">
        <v>1623</v>
      </c>
      <c r="C17" s="254" t="s">
        <v>1624</v>
      </c>
      <c r="D17" s="243" t="s">
        <v>378</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876</v>
      </c>
      <c r="Y17" s="221" t="s">
        <v>274</v>
      </c>
      <c r="Z17" s="210"/>
      <c r="AA17" s="210"/>
      <c r="AB17" s="210"/>
      <c r="AC17" s="210"/>
      <c r="AD17" s="210"/>
      <c r="AE17" s="210"/>
      <c r="AF17" s="210"/>
      <c r="AG17" s="210" t="s">
        <v>1608</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41">
        <v>10</v>
      </c>
      <c r="B18" s="242" t="s">
        <v>1625</v>
      </c>
      <c r="C18" s="254" t="s">
        <v>1626</v>
      </c>
      <c r="D18" s="243" t="s">
        <v>378</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876</v>
      </c>
      <c r="Y18" s="221" t="s">
        <v>274</v>
      </c>
      <c r="Z18" s="210"/>
      <c r="AA18" s="210"/>
      <c r="AB18" s="210"/>
      <c r="AC18" s="210"/>
      <c r="AD18" s="210"/>
      <c r="AE18" s="210"/>
      <c r="AF18" s="210"/>
      <c r="AG18" s="210" t="s">
        <v>1608</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1" x14ac:dyDescent="0.2">
      <c r="A19" s="241">
        <v>11</v>
      </c>
      <c r="B19" s="242" t="s">
        <v>1627</v>
      </c>
      <c r="C19" s="254" t="s">
        <v>1628</v>
      </c>
      <c r="D19" s="243" t="s">
        <v>378</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544</v>
      </c>
      <c r="T19" s="247" t="s">
        <v>545</v>
      </c>
      <c r="U19" s="221">
        <v>0</v>
      </c>
      <c r="V19" s="221">
        <f>ROUND(E19*U19,2)</f>
        <v>0</v>
      </c>
      <c r="W19" s="221"/>
      <c r="X19" s="221" t="s">
        <v>876</v>
      </c>
      <c r="Y19" s="221" t="s">
        <v>274</v>
      </c>
      <c r="Z19" s="210"/>
      <c r="AA19" s="210"/>
      <c r="AB19" s="210"/>
      <c r="AC19" s="210"/>
      <c r="AD19" s="210"/>
      <c r="AE19" s="210"/>
      <c r="AF19" s="210"/>
      <c r="AG19" s="210" t="s">
        <v>1608</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ht="22.5" outlineLevel="1" x14ac:dyDescent="0.2">
      <c r="A20" s="241">
        <v>12</v>
      </c>
      <c r="B20" s="242" t="s">
        <v>1629</v>
      </c>
      <c r="C20" s="254" t="s">
        <v>1630</v>
      </c>
      <c r="D20" s="243" t="s">
        <v>378</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876</v>
      </c>
      <c r="Y20" s="221" t="s">
        <v>274</v>
      </c>
      <c r="Z20" s="210"/>
      <c r="AA20" s="210"/>
      <c r="AB20" s="210"/>
      <c r="AC20" s="210"/>
      <c r="AD20" s="210"/>
      <c r="AE20" s="210"/>
      <c r="AF20" s="210"/>
      <c r="AG20" s="210" t="s">
        <v>1608</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33">
        <v>13</v>
      </c>
      <c r="B21" s="234" t="s">
        <v>1631</v>
      </c>
      <c r="C21" s="252" t="s">
        <v>1632</v>
      </c>
      <c r="D21" s="235" t="s">
        <v>378</v>
      </c>
      <c r="E21" s="236">
        <v>1</v>
      </c>
      <c r="F21" s="237"/>
      <c r="G21" s="238">
        <f>ROUND(E21*F21,2)</f>
        <v>0</v>
      </c>
      <c r="H21" s="237"/>
      <c r="I21" s="238">
        <f>ROUND(E21*H21,2)</f>
        <v>0</v>
      </c>
      <c r="J21" s="237"/>
      <c r="K21" s="238">
        <f>ROUND(E21*J21,2)</f>
        <v>0</v>
      </c>
      <c r="L21" s="238">
        <v>21</v>
      </c>
      <c r="M21" s="238">
        <f>G21*(1+L21/100)</f>
        <v>0</v>
      </c>
      <c r="N21" s="236">
        <v>0</v>
      </c>
      <c r="O21" s="236">
        <f>ROUND(E21*N21,2)</f>
        <v>0</v>
      </c>
      <c r="P21" s="236">
        <v>0</v>
      </c>
      <c r="Q21" s="236">
        <f>ROUND(E21*P21,2)</f>
        <v>0</v>
      </c>
      <c r="R21" s="238"/>
      <c r="S21" s="238" t="s">
        <v>544</v>
      </c>
      <c r="T21" s="239" t="s">
        <v>545</v>
      </c>
      <c r="U21" s="221">
        <v>0</v>
      </c>
      <c r="V21" s="221">
        <f>ROUND(E21*U21,2)</f>
        <v>0</v>
      </c>
      <c r="W21" s="221"/>
      <c r="X21" s="221" t="s">
        <v>876</v>
      </c>
      <c r="Y21" s="221" t="s">
        <v>274</v>
      </c>
      <c r="Z21" s="210"/>
      <c r="AA21" s="210"/>
      <c r="AB21" s="210"/>
      <c r="AC21" s="210"/>
      <c r="AD21" s="210"/>
      <c r="AE21" s="210"/>
      <c r="AF21" s="210"/>
      <c r="AG21" s="210" t="s">
        <v>1608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x14ac:dyDescent="0.2">
      <c r="A22" s="3"/>
      <c r="B22" s="4"/>
      <c r="C22" s="258"/>
      <c r="D22" s="6"/>
      <c r="E22" s="3"/>
      <c r="F22" s="3"/>
      <c r="G22" s="3"/>
      <c r="H22" s="3"/>
      <c r="I22" s="3"/>
      <c r="J22" s="3"/>
      <c r="K22" s="3"/>
      <c r="L22" s="3"/>
      <c r="M22" s="3"/>
      <c r="N22" s="3"/>
      <c r="O22" s="3"/>
      <c r="P22" s="3"/>
      <c r="Q22" s="3"/>
      <c r="R22" s="3"/>
      <c r="S22" s="3"/>
      <c r="T22" s="3"/>
      <c r="U22" s="3"/>
      <c r="V22" s="3"/>
      <c r="W22" s="3"/>
      <c r="X22" s="3"/>
      <c r="Y22" s="3"/>
      <c r="AE22">
        <v>12</v>
      </c>
      <c r="AF22">
        <v>21</v>
      </c>
      <c r="AG22" t="s">
        <v>251</v>
      </c>
    </row>
    <row r="23" spans="1:60" x14ac:dyDescent="0.2">
      <c r="A23" s="213"/>
      <c r="B23" s="214" t="s">
        <v>29</v>
      </c>
      <c r="C23" s="259"/>
      <c r="D23" s="215"/>
      <c r="E23" s="216"/>
      <c r="F23" s="216"/>
      <c r="G23" s="232">
        <f>G8</f>
        <v>0</v>
      </c>
      <c r="H23" s="3"/>
      <c r="I23" s="3"/>
      <c r="J23" s="3"/>
      <c r="K23" s="3"/>
      <c r="L23" s="3"/>
      <c r="M23" s="3"/>
      <c r="N23" s="3"/>
      <c r="O23" s="3"/>
      <c r="P23" s="3"/>
      <c r="Q23" s="3"/>
      <c r="R23" s="3"/>
      <c r="S23" s="3"/>
      <c r="T23" s="3"/>
      <c r="U23" s="3"/>
      <c r="V23" s="3"/>
      <c r="W23" s="3"/>
      <c r="X23" s="3"/>
      <c r="Y23" s="3"/>
      <c r="AE23">
        <f>SUMIF(L7:L21,AE22,G7:G21)</f>
        <v>0</v>
      </c>
      <c r="AF23">
        <f>SUMIF(L7:L21,AF22,G7:G21)</f>
        <v>0</v>
      </c>
      <c r="AG23" t="s">
        <v>584</v>
      </c>
    </row>
    <row r="24" spans="1:60" x14ac:dyDescent="0.2">
      <c r="C24" s="260"/>
      <c r="D24" s="10"/>
      <c r="AG24" t="s">
        <v>585</v>
      </c>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7YaL8URWI2VUXIY1krNiKYCKxYNT/+vThdGbV1utIfz9Bd/M1UBl6jrrHBiBwnrErZvS+mgBi6IYtolsGQ1LQ==" saltValue="pbC8tyz9BzgzG/NMNpUfK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20924-E9A5-4ABB-8CA9-FABEA30AE4C7}">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55</v>
      </c>
      <c r="C3" s="199" t="s">
        <v>56</v>
      </c>
      <c r="D3" s="197"/>
      <c r="E3" s="197"/>
      <c r="F3" s="197"/>
      <c r="G3" s="198"/>
      <c r="AC3" s="174" t="s">
        <v>240</v>
      </c>
      <c r="AG3" t="s">
        <v>241</v>
      </c>
    </row>
    <row r="4" spans="1:60" ht="24.95" customHeight="1" x14ac:dyDescent="0.2">
      <c r="A4" s="200" t="s">
        <v>9</v>
      </c>
      <c r="B4" s="201" t="s">
        <v>57</v>
      </c>
      <c r="C4" s="202" t="s">
        <v>58</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166</v>
      </c>
      <c r="C8" s="251" t="s">
        <v>167</v>
      </c>
      <c r="D8" s="228"/>
      <c r="E8" s="229"/>
      <c r="F8" s="230"/>
      <c r="G8" s="230">
        <f>SUMIF(AG9:AG92,"&lt;&gt;NOR",G9:G92)</f>
        <v>0</v>
      </c>
      <c r="H8" s="230"/>
      <c r="I8" s="230">
        <f>SUM(I9:I92)</f>
        <v>0</v>
      </c>
      <c r="J8" s="230"/>
      <c r="K8" s="230">
        <f>SUM(K9:K92)</f>
        <v>0</v>
      </c>
      <c r="L8" s="230"/>
      <c r="M8" s="230">
        <f>SUM(M9:M92)</f>
        <v>0</v>
      </c>
      <c r="N8" s="229"/>
      <c r="O8" s="229">
        <f>SUM(O9:O92)</f>
        <v>0.01</v>
      </c>
      <c r="P8" s="229"/>
      <c r="Q8" s="229">
        <f>SUM(Q9:Q92)</f>
        <v>0</v>
      </c>
      <c r="R8" s="230"/>
      <c r="S8" s="230"/>
      <c r="T8" s="231"/>
      <c r="U8" s="225"/>
      <c r="V8" s="225">
        <f>SUM(V9:V92)</f>
        <v>0</v>
      </c>
      <c r="W8" s="225"/>
      <c r="X8" s="225"/>
      <c r="Y8" s="225"/>
      <c r="AG8" t="s">
        <v>266</v>
      </c>
    </row>
    <row r="9" spans="1:60" outlineLevel="1" x14ac:dyDescent="0.2">
      <c r="A9" s="241">
        <v>1</v>
      </c>
      <c r="B9" s="242" t="s">
        <v>1633</v>
      </c>
      <c r="C9" s="254" t="s">
        <v>1634</v>
      </c>
      <c r="D9" s="243" t="s">
        <v>374</v>
      </c>
      <c r="E9" s="244">
        <v>2</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273</v>
      </c>
      <c r="Y9" s="221" t="s">
        <v>274</v>
      </c>
      <c r="Z9" s="210"/>
      <c r="AA9" s="210"/>
      <c r="AB9" s="210"/>
      <c r="AC9" s="210"/>
      <c r="AD9" s="210"/>
      <c r="AE9" s="210"/>
      <c r="AF9" s="210"/>
      <c r="AG9" s="210" t="s">
        <v>1635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1636</v>
      </c>
      <c r="C10" s="254" t="s">
        <v>1637</v>
      </c>
      <c r="D10" s="243" t="s">
        <v>374</v>
      </c>
      <c r="E10" s="244">
        <v>2</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273</v>
      </c>
      <c r="Y10" s="221" t="s">
        <v>274</v>
      </c>
      <c r="Z10" s="210"/>
      <c r="AA10" s="210"/>
      <c r="AB10" s="210"/>
      <c r="AC10" s="210"/>
      <c r="AD10" s="210"/>
      <c r="AE10" s="210"/>
      <c r="AF10" s="210"/>
      <c r="AG10" s="210" t="s">
        <v>1635</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1638</v>
      </c>
      <c r="C11" s="254" t="s">
        <v>1639</v>
      </c>
      <c r="D11" s="243" t="s">
        <v>374</v>
      </c>
      <c r="E11" s="244">
        <v>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273</v>
      </c>
      <c r="Y11" s="221" t="s">
        <v>274</v>
      </c>
      <c r="Z11" s="210"/>
      <c r="AA11" s="210"/>
      <c r="AB11" s="210"/>
      <c r="AC11" s="210"/>
      <c r="AD11" s="210"/>
      <c r="AE11" s="210"/>
      <c r="AF11" s="210"/>
      <c r="AG11" s="210" t="s">
        <v>1635</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1640</v>
      </c>
      <c r="C12" s="254" t="s">
        <v>1641</v>
      </c>
      <c r="D12" s="243" t="s">
        <v>374</v>
      </c>
      <c r="E12" s="244">
        <v>20</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1635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1642</v>
      </c>
      <c r="C13" s="254" t="s">
        <v>1643</v>
      </c>
      <c r="D13" s="243" t="s">
        <v>374</v>
      </c>
      <c r="E13" s="244">
        <v>12</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273</v>
      </c>
      <c r="Y13" s="221" t="s">
        <v>274</v>
      </c>
      <c r="Z13" s="210"/>
      <c r="AA13" s="210"/>
      <c r="AB13" s="210"/>
      <c r="AC13" s="210"/>
      <c r="AD13" s="210"/>
      <c r="AE13" s="210"/>
      <c r="AF13" s="210"/>
      <c r="AG13" s="210" t="s">
        <v>1635</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1644</v>
      </c>
      <c r="C14" s="254" t="s">
        <v>1645</v>
      </c>
      <c r="D14" s="243" t="s">
        <v>374</v>
      </c>
      <c r="E14" s="244">
        <v>17</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41">
        <v>7</v>
      </c>
      <c r="B15" s="242" t="s">
        <v>1646</v>
      </c>
      <c r="C15" s="254" t="s">
        <v>1647</v>
      </c>
      <c r="D15" s="243" t="s">
        <v>374</v>
      </c>
      <c r="E15" s="244">
        <v>26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544</v>
      </c>
      <c r="T15" s="247" t="s">
        <v>545</v>
      </c>
      <c r="U15" s="221">
        <v>0</v>
      </c>
      <c r="V15" s="221">
        <f>ROUND(E15*U15,2)</f>
        <v>0</v>
      </c>
      <c r="W15" s="221"/>
      <c r="X15" s="221" t="s">
        <v>273</v>
      </c>
      <c r="Y15" s="221" t="s">
        <v>274</v>
      </c>
      <c r="Z15" s="210"/>
      <c r="AA15" s="210"/>
      <c r="AB15" s="210"/>
      <c r="AC15" s="210"/>
      <c r="AD15" s="210"/>
      <c r="AE15" s="210"/>
      <c r="AF15" s="210"/>
      <c r="AG15" s="210" t="s">
        <v>1635</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41">
        <v>8</v>
      </c>
      <c r="B16" s="242" t="s">
        <v>1648</v>
      </c>
      <c r="C16" s="254" t="s">
        <v>1649</v>
      </c>
      <c r="D16" s="243" t="s">
        <v>374</v>
      </c>
      <c r="E16" s="244">
        <v>12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273</v>
      </c>
      <c r="Y16" s="221" t="s">
        <v>274</v>
      </c>
      <c r="Z16" s="210"/>
      <c r="AA16" s="210"/>
      <c r="AB16" s="210"/>
      <c r="AC16" s="210"/>
      <c r="AD16" s="210"/>
      <c r="AE16" s="210"/>
      <c r="AF16" s="210"/>
      <c r="AG16" s="210" t="s">
        <v>1635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9</v>
      </c>
      <c r="B17" s="242" t="s">
        <v>1650</v>
      </c>
      <c r="C17" s="254" t="s">
        <v>1651</v>
      </c>
      <c r="D17" s="243" t="s">
        <v>374</v>
      </c>
      <c r="E17" s="244">
        <v>17</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273</v>
      </c>
      <c r="Y17" s="221" t="s">
        <v>274</v>
      </c>
      <c r="Z17" s="210"/>
      <c r="AA17" s="210"/>
      <c r="AB17" s="210"/>
      <c r="AC17" s="210"/>
      <c r="AD17" s="210"/>
      <c r="AE17" s="210"/>
      <c r="AF17" s="210"/>
      <c r="AG17" s="210" t="s">
        <v>1635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10</v>
      </c>
      <c r="B18" s="242" t="s">
        <v>1652</v>
      </c>
      <c r="C18" s="254" t="s">
        <v>1653</v>
      </c>
      <c r="D18" s="243" t="s">
        <v>374</v>
      </c>
      <c r="E18" s="244">
        <v>26</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273</v>
      </c>
      <c r="Y18" s="221" t="s">
        <v>274</v>
      </c>
      <c r="Z18" s="210"/>
      <c r="AA18" s="210"/>
      <c r="AB18" s="210"/>
      <c r="AC18" s="210"/>
      <c r="AD18" s="210"/>
      <c r="AE18" s="210"/>
      <c r="AF18" s="210"/>
      <c r="AG18" s="210" t="s">
        <v>1635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11</v>
      </c>
      <c r="B19" s="242" t="s">
        <v>1654</v>
      </c>
      <c r="C19" s="254" t="s">
        <v>1655</v>
      </c>
      <c r="D19" s="243" t="s">
        <v>378</v>
      </c>
      <c r="E19" s="244">
        <v>3</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544</v>
      </c>
      <c r="T19" s="247" t="s">
        <v>545</v>
      </c>
      <c r="U19" s="221">
        <v>0</v>
      </c>
      <c r="V19" s="221">
        <f>ROUND(E19*U19,2)</f>
        <v>0</v>
      </c>
      <c r="W19" s="221"/>
      <c r="X19" s="221" t="s">
        <v>273</v>
      </c>
      <c r="Y19" s="221" t="s">
        <v>274</v>
      </c>
      <c r="Z19" s="210"/>
      <c r="AA19" s="210"/>
      <c r="AB19" s="210"/>
      <c r="AC19" s="210"/>
      <c r="AD19" s="210"/>
      <c r="AE19" s="210"/>
      <c r="AF19" s="210"/>
      <c r="AG19" s="210" t="s">
        <v>1635</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12</v>
      </c>
      <c r="B20" s="242" t="s">
        <v>1656</v>
      </c>
      <c r="C20" s="254" t="s">
        <v>1657</v>
      </c>
      <c r="D20" s="243" t="s">
        <v>378</v>
      </c>
      <c r="E20" s="244">
        <v>5</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273</v>
      </c>
      <c r="Y20" s="221" t="s">
        <v>274</v>
      </c>
      <c r="Z20" s="210"/>
      <c r="AA20" s="210"/>
      <c r="AB20" s="210"/>
      <c r="AC20" s="210"/>
      <c r="AD20" s="210"/>
      <c r="AE20" s="210"/>
      <c r="AF20" s="210"/>
      <c r="AG20" s="210" t="s">
        <v>1635</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13</v>
      </c>
      <c r="B21" s="242" t="s">
        <v>1658</v>
      </c>
      <c r="C21" s="254" t="s">
        <v>1659</v>
      </c>
      <c r="D21" s="243" t="s">
        <v>378</v>
      </c>
      <c r="E21" s="244">
        <v>5</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273</v>
      </c>
      <c r="Y21" s="221" t="s">
        <v>274</v>
      </c>
      <c r="Z21" s="210"/>
      <c r="AA21" s="210"/>
      <c r="AB21" s="210"/>
      <c r="AC21" s="210"/>
      <c r="AD21" s="210"/>
      <c r="AE21" s="210"/>
      <c r="AF21" s="210"/>
      <c r="AG21" s="210" t="s">
        <v>1635</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14</v>
      </c>
      <c r="B22" s="242" t="s">
        <v>1660</v>
      </c>
      <c r="C22" s="254" t="s">
        <v>1661</v>
      </c>
      <c r="D22" s="243" t="s">
        <v>378</v>
      </c>
      <c r="E22" s="244">
        <v>5</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876</v>
      </c>
      <c r="Y22" s="221" t="s">
        <v>274</v>
      </c>
      <c r="Z22" s="210"/>
      <c r="AA22" s="210"/>
      <c r="AB22" s="210"/>
      <c r="AC22" s="210"/>
      <c r="AD22" s="210"/>
      <c r="AE22" s="210"/>
      <c r="AF22" s="210"/>
      <c r="AG22" s="210" t="s">
        <v>1608</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15</v>
      </c>
      <c r="B23" s="242" t="s">
        <v>1662</v>
      </c>
      <c r="C23" s="254" t="s">
        <v>1663</v>
      </c>
      <c r="D23" s="243" t="s">
        <v>378</v>
      </c>
      <c r="E23" s="244">
        <v>12</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544</v>
      </c>
      <c r="T23" s="247" t="s">
        <v>545</v>
      </c>
      <c r="U23" s="221">
        <v>0</v>
      </c>
      <c r="V23" s="221">
        <f>ROUND(E23*U23,2)</f>
        <v>0</v>
      </c>
      <c r="W23" s="221"/>
      <c r="X23" s="221" t="s">
        <v>876</v>
      </c>
      <c r="Y23" s="221" t="s">
        <v>274</v>
      </c>
      <c r="Z23" s="210"/>
      <c r="AA23" s="210"/>
      <c r="AB23" s="210"/>
      <c r="AC23" s="210"/>
      <c r="AD23" s="210"/>
      <c r="AE23" s="210"/>
      <c r="AF23" s="210"/>
      <c r="AG23" s="210" t="s">
        <v>1608</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16</v>
      </c>
      <c r="B24" s="242" t="s">
        <v>1664</v>
      </c>
      <c r="C24" s="254" t="s">
        <v>1665</v>
      </c>
      <c r="D24" s="243" t="s">
        <v>378</v>
      </c>
      <c r="E24" s="244">
        <v>6</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876</v>
      </c>
      <c r="Y24" s="221" t="s">
        <v>274</v>
      </c>
      <c r="Z24" s="210"/>
      <c r="AA24" s="210"/>
      <c r="AB24" s="210"/>
      <c r="AC24" s="210"/>
      <c r="AD24" s="210"/>
      <c r="AE24" s="210"/>
      <c r="AF24" s="210"/>
      <c r="AG24" s="210" t="s">
        <v>1608</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17</v>
      </c>
      <c r="B25" s="242" t="s">
        <v>1666</v>
      </c>
      <c r="C25" s="254" t="s">
        <v>1667</v>
      </c>
      <c r="D25" s="243" t="s">
        <v>378</v>
      </c>
      <c r="E25" s="244">
        <v>4</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876</v>
      </c>
      <c r="Y25" s="221" t="s">
        <v>274</v>
      </c>
      <c r="Z25" s="210"/>
      <c r="AA25" s="210"/>
      <c r="AB25" s="210"/>
      <c r="AC25" s="210"/>
      <c r="AD25" s="210"/>
      <c r="AE25" s="210"/>
      <c r="AF25" s="210"/>
      <c r="AG25" s="210" t="s">
        <v>1608</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18</v>
      </c>
      <c r="B26" s="242" t="s">
        <v>1668</v>
      </c>
      <c r="C26" s="254" t="s">
        <v>1669</v>
      </c>
      <c r="D26" s="243" t="s">
        <v>378</v>
      </c>
      <c r="E26" s="244">
        <v>4</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544</v>
      </c>
      <c r="T26" s="247" t="s">
        <v>545</v>
      </c>
      <c r="U26" s="221">
        <v>0</v>
      </c>
      <c r="V26" s="221">
        <f>ROUND(E26*U26,2)</f>
        <v>0</v>
      </c>
      <c r="W26" s="221"/>
      <c r="X26" s="221" t="s">
        <v>876</v>
      </c>
      <c r="Y26" s="221" t="s">
        <v>274</v>
      </c>
      <c r="Z26" s="210"/>
      <c r="AA26" s="210"/>
      <c r="AB26" s="210"/>
      <c r="AC26" s="210"/>
      <c r="AD26" s="210"/>
      <c r="AE26" s="210"/>
      <c r="AF26" s="210"/>
      <c r="AG26" s="210" t="s">
        <v>1608</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19</v>
      </c>
      <c r="B27" s="242" t="s">
        <v>1670</v>
      </c>
      <c r="C27" s="254" t="s">
        <v>1671</v>
      </c>
      <c r="D27" s="243" t="s">
        <v>378</v>
      </c>
      <c r="E27" s="244">
        <v>1</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876</v>
      </c>
      <c r="Y27" s="221" t="s">
        <v>274</v>
      </c>
      <c r="Z27" s="210"/>
      <c r="AA27" s="210"/>
      <c r="AB27" s="210"/>
      <c r="AC27" s="210"/>
      <c r="AD27" s="210"/>
      <c r="AE27" s="210"/>
      <c r="AF27" s="210"/>
      <c r="AG27" s="210" t="s">
        <v>1608</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20</v>
      </c>
      <c r="B28" s="242" t="s">
        <v>1672</v>
      </c>
      <c r="C28" s="254" t="s">
        <v>1673</v>
      </c>
      <c r="D28" s="243" t="s">
        <v>378</v>
      </c>
      <c r="E28" s="244">
        <v>2</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876</v>
      </c>
      <c r="Y28" s="221" t="s">
        <v>274</v>
      </c>
      <c r="Z28" s="210"/>
      <c r="AA28" s="210"/>
      <c r="AB28" s="210"/>
      <c r="AC28" s="210"/>
      <c r="AD28" s="210"/>
      <c r="AE28" s="210"/>
      <c r="AF28" s="210"/>
      <c r="AG28" s="210" t="s">
        <v>1608</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21</v>
      </c>
      <c r="B29" s="242" t="s">
        <v>1674</v>
      </c>
      <c r="C29" s="254" t="s">
        <v>1675</v>
      </c>
      <c r="D29" s="243" t="s">
        <v>378</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876</v>
      </c>
      <c r="Y29" s="221" t="s">
        <v>274</v>
      </c>
      <c r="Z29" s="210"/>
      <c r="AA29" s="210"/>
      <c r="AB29" s="210"/>
      <c r="AC29" s="210"/>
      <c r="AD29" s="210"/>
      <c r="AE29" s="210"/>
      <c r="AF29" s="210"/>
      <c r="AG29" s="210" t="s">
        <v>1608</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22</v>
      </c>
      <c r="B30" s="242" t="s">
        <v>1676</v>
      </c>
      <c r="C30" s="254" t="s">
        <v>1677</v>
      </c>
      <c r="D30" s="243" t="s">
        <v>378</v>
      </c>
      <c r="E30" s="244">
        <v>1</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876</v>
      </c>
      <c r="Y30" s="221" t="s">
        <v>274</v>
      </c>
      <c r="Z30" s="210"/>
      <c r="AA30" s="210"/>
      <c r="AB30" s="210"/>
      <c r="AC30" s="210"/>
      <c r="AD30" s="210"/>
      <c r="AE30" s="210"/>
      <c r="AF30" s="210"/>
      <c r="AG30" s="210" t="s">
        <v>1608</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41">
        <v>23</v>
      </c>
      <c r="B31" s="242" t="s">
        <v>1678</v>
      </c>
      <c r="C31" s="254" t="s">
        <v>1679</v>
      </c>
      <c r="D31" s="243" t="s">
        <v>378</v>
      </c>
      <c r="E31" s="244">
        <v>1</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544</v>
      </c>
      <c r="T31" s="247" t="s">
        <v>545</v>
      </c>
      <c r="U31" s="221">
        <v>0</v>
      </c>
      <c r="V31" s="221">
        <f>ROUND(E31*U31,2)</f>
        <v>0</v>
      </c>
      <c r="W31" s="221"/>
      <c r="X31" s="221" t="s">
        <v>876</v>
      </c>
      <c r="Y31" s="221" t="s">
        <v>274</v>
      </c>
      <c r="Z31" s="210"/>
      <c r="AA31" s="210"/>
      <c r="AB31" s="210"/>
      <c r="AC31" s="210"/>
      <c r="AD31" s="210"/>
      <c r="AE31" s="210"/>
      <c r="AF31" s="210"/>
      <c r="AG31" s="210" t="s">
        <v>1608</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41">
        <v>24</v>
      </c>
      <c r="B32" s="242" t="s">
        <v>1678</v>
      </c>
      <c r="C32" s="254" t="s">
        <v>1680</v>
      </c>
      <c r="D32" s="243" t="s">
        <v>378</v>
      </c>
      <c r="E32" s="244">
        <v>1</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544</v>
      </c>
      <c r="T32" s="247" t="s">
        <v>545</v>
      </c>
      <c r="U32" s="221">
        <v>0</v>
      </c>
      <c r="V32" s="221">
        <f>ROUND(E32*U32,2)</f>
        <v>0</v>
      </c>
      <c r="W32" s="221"/>
      <c r="X32" s="221" t="s">
        <v>1681</v>
      </c>
      <c r="Y32" s="221" t="s">
        <v>274</v>
      </c>
      <c r="Z32" s="210"/>
      <c r="AA32" s="210"/>
      <c r="AB32" s="210"/>
      <c r="AC32" s="210"/>
      <c r="AD32" s="210"/>
      <c r="AE32" s="210"/>
      <c r="AF32" s="210"/>
      <c r="AG32" s="210" t="s">
        <v>1682</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25</v>
      </c>
      <c r="B33" s="242" t="s">
        <v>1683</v>
      </c>
      <c r="C33" s="254" t="s">
        <v>1684</v>
      </c>
      <c r="D33" s="243" t="s">
        <v>378</v>
      </c>
      <c r="E33" s="244">
        <v>6</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544</v>
      </c>
      <c r="T33" s="247" t="s">
        <v>545</v>
      </c>
      <c r="U33" s="221">
        <v>0</v>
      </c>
      <c r="V33" s="221">
        <f>ROUND(E33*U33,2)</f>
        <v>0</v>
      </c>
      <c r="W33" s="221"/>
      <c r="X33" s="221" t="s">
        <v>876</v>
      </c>
      <c r="Y33" s="221" t="s">
        <v>274</v>
      </c>
      <c r="Z33" s="210"/>
      <c r="AA33" s="210"/>
      <c r="AB33" s="210"/>
      <c r="AC33" s="210"/>
      <c r="AD33" s="210"/>
      <c r="AE33" s="210"/>
      <c r="AF33" s="210"/>
      <c r="AG33" s="210" t="s">
        <v>1608</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26</v>
      </c>
      <c r="B34" s="242" t="s">
        <v>1678</v>
      </c>
      <c r="C34" s="254" t="s">
        <v>1680</v>
      </c>
      <c r="D34" s="243" t="s">
        <v>378</v>
      </c>
      <c r="E34" s="244">
        <v>2</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544</v>
      </c>
      <c r="T34" s="247" t="s">
        <v>545</v>
      </c>
      <c r="U34" s="221">
        <v>0</v>
      </c>
      <c r="V34" s="221">
        <f>ROUND(E34*U34,2)</f>
        <v>0</v>
      </c>
      <c r="W34" s="221"/>
      <c r="X34" s="221" t="s">
        <v>1681</v>
      </c>
      <c r="Y34" s="221" t="s">
        <v>274</v>
      </c>
      <c r="Z34" s="210"/>
      <c r="AA34" s="210"/>
      <c r="AB34" s="210"/>
      <c r="AC34" s="210"/>
      <c r="AD34" s="210"/>
      <c r="AE34" s="210"/>
      <c r="AF34" s="210"/>
      <c r="AG34" s="210" t="s">
        <v>1682</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27</v>
      </c>
      <c r="B35" s="242" t="s">
        <v>1683</v>
      </c>
      <c r="C35" s="254" t="s">
        <v>1685</v>
      </c>
      <c r="D35" s="243" t="s">
        <v>378</v>
      </c>
      <c r="E35" s="244">
        <v>4</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544</v>
      </c>
      <c r="T35" s="247" t="s">
        <v>545</v>
      </c>
      <c r="U35" s="221">
        <v>0</v>
      </c>
      <c r="V35" s="221">
        <f>ROUND(E35*U35,2)</f>
        <v>0</v>
      </c>
      <c r="W35" s="221"/>
      <c r="X35" s="221" t="s">
        <v>1681</v>
      </c>
      <c r="Y35" s="221" t="s">
        <v>274</v>
      </c>
      <c r="Z35" s="210"/>
      <c r="AA35" s="210"/>
      <c r="AB35" s="210"/>
      <c r="AC35" s="210"/>
      <c r="AD35" s="210"/>
      <c r="AE35" s="210"/>
      <c r="AF35" s="210"/>
      <c r="AG35" s="210" t="s">
        <v>1682</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28</v>
      </c>
      <c r="B36" s="242" t="s">
        <v>1686</v>
      </c>
      <c r="C36" s="254" t="s">
        <v>1687</v>
      </c>
      <c r="D36" s="243" t="s">
        <v>378</v>
      </c>
      <c r="E36" s="244">
        <v>2</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544</v>
      </c>
      <c r="T36" s="247" t="s">
        <v>545</v>
      </c>
      <c r="U36" s="221">
        <v>0</v>
      </c>
      <c r="V36" s="221">
        <f>ROUND(E36*U36,2)</f>
        <v>0</v>
      </c>
      <c r="W36" s="221"/>
      <c r="X36" s="221" t="s">
        <v>876</v>
      </c>
      <c r="Y36" s="221" t="s">
        <v>274</v>
      </c>
      <c r="Z36" s="210"/>
      <c r="AA36" s="210"/>
      <c r="AB36" s="210"/>
      <c r="AC36" s="210"/>
      <c r="AD36" s="210"/>
      <c r="AE36" s="210"/>
      <c r="AF36" s="210"/>
      <c r="AG36" s="210" t="s">
        <v>1608</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29</v>
      </c>
      <c r="B37" s="242" t="s">
        <v>1688</v>
      </c>
      <c r="C37" s="254" t="s">
        <v>1689</v>
      </c>
      <c r="D37" s="243" t="s">
        <v>378</v>
      </c>
      <c r="E37" s="244">
        <v>3</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544</v>
      </c>
      <c r="T37" s="247" t="s">
        <v>545</v>
      </c>
      <c r="U37" s="221">
        <v>0</v>
      </c>
      <c r="V37" s="221">
        <f>ROUND(E37*U37,2)</f>
        <v>0</v>
      </c>
      <c r="W37" s="221"/>
      <c r="X37" s="221" t="s">
        <v>876</v>
      </c>
      <c r="Y37" s="221" t="s">
        <v>274</v>
      </c>
      <c r="Z37" s="210"/>
      <c r="AA37" s="210"/>
      <c r="AB37" s="210"/>
      <c r="AC37" s="210"/>
      <c r="AD37" s="210"/>
      <c r="AE37" s="210"/>
      <c r="AF37" s="210"/>
      <c r="AG37" s="210" t="s">
        <v>1608</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41">
        <v>30</v>
      </c>
      <c r="B38" s="242" t="s">
        <v>1690</v>
      </c>
      <c r="C38" s="254" t="s">
        <v>1691</v>
      </c>
      <c r="D38" s="243" t="s">
        <v>378</v>
      </c>
      <c r="E38" s="244">
        <v>10</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544</v>
      </c>
      <c r="T38" s="247" t="s">
        <v>545</v>
      </c>
      <c r="U38" s="221">
        <v>0</v>
      </c>
      <c r="V38" s="221">
        <f>ROUND(E38*U38,2)</f>
        <v>0</v>
      </c>
      <c r="W38" s="221"/>
      <c r="X38" s="221" t="s">
        <v>876</v>
      </c>
      <c r="Y38" s="221" t="s">
        <v>274</v>
      </c>
      <c r="Z38" s="210"/>
      <c r="AA38" s="210"/>
      <c r="AB38" s="210"/>
      <c r="AC38" s="210"/>
      <c r="AD38" s="210"/>
      <c r="AE38" s="210"/>
      <c r="AF38" s="210"/>
      <c r="AG38" s="210" t="s">
        <v>1608</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31</v>
      </c>
      <c r="B39" s="242" t="s">
        <v>1692</v>
      </c>
      <c r="C39" s="254" t="s">
        <v>1693</v>
      </c>
      <c r="D39" s="243" t="s">
        <v>378</v>
      </c>
      <c r="E39" s="244">
        <v>16</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544</v>
      </c>
      <c r="T39" s="247" t="s">
        <v>545</v>
      </c>
      <c r="U39" s="221">
        <v>0</v>
      </c>
      <c r="V39" s="221">
        <f>ROUND(E39*U39,2)</f>
        <v>0</v>
      </c>
      <c r="W39" s="221"/>
      <c r="X39" s="221" t="s">
        <v>876</v>
      </c>
      <c r="Y39" s="221" t="s">
        <v>274</v>
      </c>
      <c r="Z39" s="210"/>
      <c r="AA39" s="210"/>
      <c r="AB39" s="210"/>
      <c r="AC39" s="210"/>
      <c r="AD39" s="210"/>
      <c r="AE39" s="210"/>
      <c r="AF39" s="210"/>
      <c r="AG39" s="210" t="s">
        <v>1608</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32</v>
      </c>
      <c r="B40" s="242" t="s">
        <v>1694</v>
      </c>
      <c r="C40" s="254" t="s">
        <v>1695</v>
      </c>
      <c r="D40" s="243" t="s">
        <v>378</v>
      </c>
      <c r="E40" s="244">
        <v>1</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544</v>
      </c>
      <c r="T40" s="247" t="s">
        <v>545</v>
      </c>
      <c r="U40" s="221">
        <v>0</v>
      </c>
      <c r="V40" s="221">
        <f>ROUND(E40*U40,2)</f>
        <v>0</v>
      </c>
      <c r="W40" s="221"/>
      <c r="X40" s="221" t="s">
        <v>876</v>
      </c>
      <c r="Y40" s="221" t="s">
        <v>274</v>
      </c>
      <c r="Z40" s="210"/>
      <c r="AA40" s="210"/>
      <c r="AB40" s="210"/>
      <c r="AC40" s="210"/>
      <c r="AD40" s="210"/>
      <c r="AE40" s="210"/>
      <c r="AF40" s="210"/>
      <c r="AG40" s="210" t="s">
        <v>1608</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33</v>
      </c>
      <c r="B41" s="242" t="s">
        <v>1696</v>
      </c>
      <c r="C41" s="254" t="s">
        <v>1697</v>
      </c>
      <c r="D41" s="243" t="s">
        <v>378</v>
      </c>
      <c r="E41" s="244">
        <v>6</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544</v>
      </c>
      <c r="T41" s="247" t="s">
        <v>545</v>
      </c>
      <c r="U41" s="221">
        <v>0</v>
      </c>
      <c r="V41" s="221">
        <f>ROUND(E41*U41,2)</f>
        <v>0</v>
      </c>
      <c r="W41" s="221"/>
      <c r="X41" s="221" t="s">
        <v>876</v>
      </c>
      <c r="Y41" s="221" t="s">
        <v>274</v>
      </c>
      <c r="Z41" s="210"/>
      <c r="AA41" s="210"/>
      <c r="AB41" s="210"/>
      <c r="AC41" s="210"/>
      <c r="AD41" s="210"/>
      <c r="AE41" s="210"/>
      <c r="AF41" s="210"/>
      <c r="AG41" s="210" t="s">
        <v>1608</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34</v>
      </c>
      <c r="B42" s="242" t="s">
        <v>1698</v>
      </c>
      <c r="C42" s="254" t="s">
        <v>1699</v>
      </c>
      <c r="D42" s="243" t="s">
        <v>378</v>
      </c>
      <c r="E42" s="244">
        <v>4</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544</v>
      </c>
      <c r="T42" s="247" t="s">
        <v>545</v>
      </c>
      <c r="U42" s="221">
        <v>0</v>
      </c>
      <c r="V42" s="221">
        <f>ROUND(E42*U42,2)</f>
        <v>0</v>
      </c>
      <c r="W42" s="221"/>
      <c r="X42" s="221" t="s">
        <v>876</v>
      </c>
      <c r="Y42" s="221" t="s">
        <v>274</v>
      </c>
      <c r="Z42" s="210"/>
      <c r="AA42" s="210"/>
      <c r="AB42" s="210"/>
      <c r="AC42" s="210"/>
      <c r="AD42" s="210"/>
      <c r="AE42" s="210"/>
      <c r="AF42" s="210"/>
      <c r="AG42" s="210" t="s">
        <v>1608</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35</v>
      </c>
      <c r="B43" s="242" t="s">
        <v>1700</v>
      </c>
      <c r="C43" s="254" t="s">
        <v>1701</v>
      </c>
      <c r="D43" s="243" t="s">
        <v>378</v>
      </c>
      <c r="E43" s="244">
        <v>1</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544</v>
      </c>
      <c r="T43" s="247" t="s">
        <v>545</v>
      </c>
      <c r="U43" s="221">
        <v>0</v>
      </c>
      <c r="V43" s="221">
        <f>ROUND(E43*U43,2)</f>
        <v>0</v>
      </c>
      <c r="W43" s="221"/>
      <c r="X43" s="221" t="s">
        <v>876</v>
      </c>
      <c r="Y43" s="221" t="s">
        <v>274</v>
      </c>
      <c r="Z43" s="210"/>
      <c r="AA43" s="210"/>
      <c r="AB43" s="210"/>
      <c r="AC43" s="210"/>
      <c r="AD43" s="210"/>
      <c r="AE43" s="210"/>
      <c r="AF43" s="210"/>
      <c r="AG43" s="210" t="s">
        <v>1608</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36</v>
      </c>
      <c r="B44" s="242" t="s">
        <v>1702</v>
      </c>
      <c r="C44" s="254" t="s">
        <v>1703</v>
      </c>
      <c r="D44" s="243" t="s">
        <v>378</v>
      </c>
      <c r="E44" s="244">
        <v>3</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544</v>
      </c>
      <c r="T44" s="247" t="s">
        <v>545</v>
      </c>
      <c r="U44" s="221">
        <v>0</v>
      </c>
      <c r="V44" s="221">
        <f>ROUND(E44*U44,2)</f>
        <v>0</v>
      </c>
      <c r="W44" s="221"/>
      <c r="X44" s="221" t="s">
        <v>876</v>
      </c>
      <c r="Y44" s="221" t="s">
        <v>274</v>
      </c>
      <c r="Z44" s="210"/>
      <c r="AA44" s="210"/>
      <c r="AB44" s="210"/>
      <c r="AC44" s="210"/>
      <c r="AD44" s="210"/>
      <c r="AE44" s="210"/>
      <c r="AF44" s="210"/>
      <c r="AG44" s="210" t="s">
        <v>1608</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41">
        <v>37</v>
      </c>
      <c r="B45" s="242" t="s">
        <v>1704</v>
      </c>
      <c r="C45" s="254" t="s">
        <v>1705</v>
      </c>
      <c r="D45" s="243" t="s">
        <v>378</v>
      </c>
      <c r="E45" s="244">
        <v>2</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544</v>
      </c>
      <c r="T45" s="247" t="s">
        <v>545</v>
      </c>
      <c r="U45" s="221">
        <v>0</v>
      </c>
      <c r="V45" s="221">
        <f>ROUND(E45*U45,2)</f>
        <v>0</v>
      </c>
      <c r="W45" s="221"/>
      <c r="X45" s="221" t="s">
        <v>876</v>
      </c>
      <c r="Y45" s="221" t="s">
        <v>274</v>
      </c>
      <c r="Z45" s="210"/>
      <c r="AA45" s="210"/>
      <c r="AB45" s="210"/>
      <c r="AC45" s="210"/>
      <c r="AD45" s="210"/>
      <c r="AE45" s="210"/>
      <c r="AF45" s="210"/>
      <c r="AG45" s="210" t="s">
        <v>1608</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41">
        <v>38</v>
      </c>
      <c r="B46" s="242" t="s">
        <v>1706</v>
      </c>
      <c r="C46" s="254" t="s">
        <v>1707</v>
      </c>
      <c r="D46" s="243" t="s">
        <v>378</v>
      </c>
      <c r="E46" s="244">
        <v>2</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544</v>
      </c>
      <c r="T46" s="247" t="s">
        <v>545</v>
      </c>
      <c r="U46" s="221">
        <v>0</v>
      </c>
      <c r="V46" s="221">
        <f>ROUND(E46*U46,2)</f>
        <v>0</v>
      </c>
      <c r="W46" s="221"/>
      <c r="X46" s="221" t="s">
        <v>876</v>
      </c>
      <c r="Y46" s="221" t="s">
        <v>274</v>
      </c>
      <c r="Z46" s="210"/>
      <c r="AA46" s="210"/>
      <c r="AB46" s="210"/>
      <c r="AC46" s="210"/>
      <c r="AD46" s="210"/>
      <c r="AE46" s="210"/>
      <c r="AF46" s="210"/>
      <c r="AG46" s="210" t="s">
        <v>1608</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39</v>
      </c>
      <c r="B47" s="242" t="s">
        <v>1708</v>
      </c>
      <c r="C47" s="254" t="s">
        <v>1709</v>
      </c>
      <c r="D47" s="243" t="s">
        <v>378</v>
      </c>
      <c r="E47" s="244">
        <v>14</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544</v>
      </c>
      <c r="T47" s="247" t="s">
        <v>545</v>
      </c>
      <c r="U47" s="221">
        <v>0</v>
      </c>
      <c r="V47" s="221">
        <f>ROUND(E47*U47,2)</f>
        <v>0</v>
      </c>
      <c r="W47" s="221"/>
      <c r="X47" s="221" t="s">
        <v>273</v>
      </c>
      <c r="Y47" s="221" t="s">
        <v>274</v>
      </c>
      <c r="Z47" s="210"/>
      <c r="AA47" s="210"/>
      <c r="AB47" s="210"/>
      <c r="AC47" s="210"/>
      <c r="AD47" s="210"/>
      <c r="AE47" s="210"/>
      <c r="AF47" s="210"/>
      <c r="AG47" s="210" t="s">
        <v>1635</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40</v>
      </c>
      <c r="B48" s="242" t="s">
        <v>1710</v>
      </c>
      <c r="C48" s="254" t="s">
        <v>1711</v>
      </c>
      <c r="D48" s="243" t="s">
        <v>378</v>
      </c>
      <c r="E48" s="244">
        <v>16</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544</v>
      </c>
      <c r="T48" s="247" t="s">
        <v>545</v>
      </c>
      <c r="U48" s="221">
        <v>0</v>
      </c>
      <c r="V48" s="221">
        <f>ROUND(E48*U48,2)</f>
        <v>0</v>
      </c>
      <c r="W48" s="221"/>
      <c r="X48" s="221" t="s">
        <v>273</v>
      </c>
      <c r="Y48" s="221" t="s">
        <v>274</v>
      </c>
      <c r="Z48" s="210"/>
      <c r="AA48" s="210"/>
      <c r="AB48" s="210"/>
      <c r="AC48" s="210"/>
      <c r="AD48" s="210"/>
      <c r="AE48" s="210"/>
      <c r="AF48" s="210"/>
      <c r="AG48" s="210" t="s">
        <v>1635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41</v>
      </c>
      <c r="B49" s="242" t="s">
        <v>1712</v>
      </c>
      <c r="C49" s="254" t="s">
        <v>1713</v>
      </c>
      <c r="D49" s="243" t="s">
        <v>378</v>
      </c>
      <c r="E49" s="244">
        <v>3</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544</v>
      </c>
      <c r="T49" s="247" t="s">
        <v>545</v>
      </c>
      <c r="U49" s="221">
        <v>0</v>
      </c>
      <c r="V49" s="221">
        <f>ROUND(E49*U49,2)</f>
        <v>0</v>
      </c>
      <c r="W49" s="221"/>
      <c r="X49" s="221" t="s">
        <v>273</v>
      </c>
      <c r="Y49" s="221" t="s">
        <v>274</v>
      </c>
      <c r="Z49" s="210"/>
      <c r="AA49" s="210"/>
      <c r="AB49" s="210"/>
      <c r="AC49" s="210"/>
      <c r="AD49" s="210"/>
      <c r="AE49" s="210"/>
      <c r="AF49" s="210"/>
      <c r="AG49" s="210" t="s">
        <v>1635</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41">
        <v>42</v>
      </c>
      <c r="B50" s="242" t="s">
        <v>1714</v>
      </c>
      <c r="C50" s="254" t="s">
        <v>1715</v>
      </c>
      <c r="D50" s="243" t="s">
        <v>378</v>
      </c>
      <c r="E50" s="244">
        <v>7</v>
      </c>
      <c r="F50" s="245"/>
      <c r="G50" s="246">
        <f>ROUND(E50*F50,2)</f>
        <v>0</v>
      </c>
      <c r="H50" s="245"/>
      <c r="I50" s="246">
        <f>ROUND(E50*H50,2)</f>
        <v>0</v>
      </c>
      <c r="J50" s="245"/>
      <c r="K50" s="246">
        <f>ROUND(E50*J50,2)</f>
        <v>0</v>
      </c>
      <c r="L50" s="246">
        <v>21</v>
      </c>
      <c r="M50" s="246">
        <f>G50*(1+L50/100)</f>
        <v>0</v>
      </c>
      <c r="N50" s="244">
        <v>0</v>
      </c>
      <c r="O50" s="244">
        <f>ROUND(E50*N50,2)</f>
        <v>0</v>
      </c>
      <c r="P50" s="244">
        <v>0</v>
      </c>
      <c r="Q50" s="244">
        <f>ROUND(E50*P50,2)</f>
        <v>0</v>
      </c>
      <c r="R50" s="246"/>
      <c r="S50" s="246" t="s">
        <v>544</v>
      </c>
      <c r="T50" s="247" t="s">
        <v>545</v>
      </c>
      <c r="U50" s="221">
        <v>0</v>
      </c>
      <c r="V50" s="221">
        <f>ROUND(E50*U50,2)</f>
        <v>0</v>
      </c>
      <c r="W50" s="221"/>
      <c r="X50" s="221" t="s">
        <v>273</v>
      </c>
      <c r="Y50" s="221" t="s">
        <v>274</v>
      </c>
      <c r="Z50" s="210"/>
      <c r="AA50" s="210"/>
      <c r="AB50" s="210"/>
      <c r="AC50" s="210"/>
      <c r="AD50" s="210"/>
      <c r="AE50" s="210"/>
      <c r="AF50" s="210"/>
      <c r="AG50" s="210" t="s">
        <v>1635</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41">
        <v>43</v>
      </c>
      <c r="B51" s="242" t="s">
        <v>1716</v>
      </c>
      <c r="C51" s="254" t="s">
        <v>1717</v>
      </c>
      <c r="D51" s="243" t="s">
        <v>378</v>
      </c>
      <c r="E51" s="244">
        <v>4</v>
      </c>
      <c r="F51" s="245"/>
      <c r="G51" s="246">
        <f>ROUND(E51*F51,2)</f>
        <v>0</v>
      </c>
      <c r="H51" s="245"/>
      <c r="I51" s="246">
        <f>ROUND(E51*H51,2)</f>
        <v>0</v>
      </c>
      <c r="J51" s="245"/>
      <c r="K51" s="246">
        <f>ROUND(E51*J51,2)</f>
        <v>0</v>
      </c>
      <c r="L51" s="246">
        <v>21</v>
      </c>
      <c r="M51" s="246">
        <f>G51*(1+L51/100)</f>
        <v>0</v>
      </c>
      <c r="N51" s="244">
        <v>0</v>
      </c>
      <c r="O51" s="244">
        <f>ROUND(E51*N51,2)</f>
        <v>0</v>
      </c>
      <c r="P51" s="244">
        <v>0</v>
      </c>
      <c r="Q51" s="244">
        <f>ROUND(E51*P51,2)</f>
        <v>0</v>
      </c>
      <c r="R51" s="246"/>
      <c r="S51" s="246" t="s">
        <v>544</v>
      </c>
      <c r="T51" s="247" t="s">
        <v>545</v>
      </c>
      <c r="U51" s="221">
        <v>0</v>
      </c>
      <c r="V51" s="221">
        <f>ROUND(E51*U51,2)</f>
        <v>0</v>
      </c>
      <c r="W51" s="221"/>
      <c r="X51" s="221" t="s">
        <v>273</v>
      </c>
      <c r="Y51" s="221" t="s">
        <v>274</v>
      </c>
      <c r="Z51" s="210"/>
      <c r="AA51" s="210"/>
      <c r="AB51" s="210"/>
      <c r="AC51" s="210"/>
      <c r="AD51" s="210"/>
      <c r="AE51" s="210"/>
      <c r="AF51" s="210"/>
      <c r="AG51" s="210" t="s">
        <v>1635</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41">
        <v>44</v>
      </c>
      <c r="B52" s="242" t="s">
        <v>1718</v>
      </c>
      <c r="C52" s="254" t="s">
        <v>1719</v>
      </c>
      <c r="D52" s="243" t="s">
        <v>378</v>
      </c>
      <c r="E52" s="244">
        <v>8</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544</v>
      </c>
      <c r="T52" s="247" t="s">
        <v>545</v>
      </c>
      <c r="U52" s="221">
        <v>0</v>
      </c>
      <c r="V52" s="221">
        <f>ROUND(E52*U52,2)</f>
        <v>0</v>
      </c>
      <c r="W52" s="221"/>
      <c r="X52" s="221" t="s">
        <v>273</v>
      </c>
      <c r="Y52" s="221" t="s">
        <v>274</v>
      </c>
      <c r="Z52" s="210"/>
      <c r="AA52" s="210"/>
      <c r="AB52" s="210"/>
      <c r="AC52" s="210"/>
      <c r="AD52" s="210"/>
      <c r="AE52" s="210"/>
      <c r="AF52" s="210"/>
      <c r="AG52" s="210" t="s">
        <v>1635</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41">
        <v>45</v>
      </c>
      <c r="B53" s="242" t="s">
        <v>1720</v>
      </c>
      <c r="C53" s="254" t="s">
        <v>1721</v>
      </c>
      <c r="D53" s="243" t="s">
        <v>378</v>
      </c>
      <c r="E53" s="244">
        <v>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544</v>
      </c>
      <c r="T53" s="247" t="s">
        <v>545</v>
      </c>
      <c r="U53" s="221">
        <v>0</v>
      </c>
      <c r="V53" s="221">
        <f>ROUND(E53*U53,2)</f>
        <v>0</v>
      </c>
      <c r="W53" s="221"/>
      <c r="X53" s="221" t="s">
        <v>273</v>
      </c>
      <c r="Y53" s="221" t="s">
        <v>274</v>
      </c>
      <c r="Z53" s="210"/>
      <c r="AA53" s="210"/>
      <c r="AB53" s="210"/>
      <c r="AC53" s="210"/>
      <c r="AD53" s="210"/>
      <c r="AE53" s="210"/>
      <c r="AF53" s="210"/>
      <c r="AG53" s="210" t="s">
        <v>1635</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46</v>
      </c>
      <c r="B54" s="242" t="s">
        <v>1722</v>
      </c>
      <c r="C54" s="254" t="s">
        <v>1723</v>
      </c>
      <c r="D54" s="243" t="s">
        <v>378</v>
      </c>
      <c r="E54" s="244">
        <v>6</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544</v>
      </c>
      <c r="T54" s="247" t="s">
        <v>545</v>
      </c>
      <c r="U54" s="221">
        <v>0</v>
      </c>
      <c r="V54" s="221">
        <f>ROUND(E54*U54,2)</f>
        <v>0</v>
      </c>
      <c r="W54" s="221"/>
      <c r="X54" s="221" t="s">
        <v>273</v>
      </c>
      <c r="Y54" s="221" t="s">
        <v>274</v>
      </c>
      <c r="Z54" s="210"/>
      <c r="AA54" s="210"/>
      <c r="AB54" s="210"/>
      <c r="AC54" s="210"/>
      <c r="AD54" s="210"/>
      <c r="AE54" s="210"/>
      <c r="AF54" s="210"/>
      <c r="AG54" s="210" t="s">
        <v>1635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41">
        <v>47</v>
      </c>
      <c r="B55" s="242" t="s">
        <v>1724</v>
      </c>
      <c r="C55" s="254" t="s">
        <v>1725</v>
      </c>
      <c r="D55" s="243" t="s">
        <v>378</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544</v>
      </c>
      <c r="T55" s="247" t="s">
        <v>545</v>
      </c>
      <c r="U55" s="221">
        <v>0</v>
      </c>
      <c r="V55" s="221">
        <f>ROUND(E55*U55,2)</f>
        <v>0</v>
      </c>
      <c r="W55" s="221"/>
      <c r="X55" s="221" t="s">
        <v>273</v>
      </c>
      <c r="Y55" s="221" t="s">
        <v>274</v>
      </c>
      <c r="Z55" s="210"/>
      <c r="AA55" s="210"/>
      <c r="AB55" s="210"/>
      <c r="AC55" s="210"/>
      <c r="AD55" s="210"/>
      <c r="AE55" s="210"/>
      <c r="AF55" s="210"/>
      <c r="AG55" s="210" t="s">
        <v>1635</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1" x14ac:dyDescent="0.2">
      <c r="A56" s="241">
        <v>48</v>
      </c>
      <c r="B56" s="242" t="s">
        <v>1720</v>
      </c>
      <c r="C56" s="254" t="s">
        <v>1726</v>
      </c>
      <c r="D56" s="243" t="s">
        <v>378</v>
      </c>
      <c r="E56" s="244">
        <v>2</v>
      </c>
      <c r="F56" s="245"/>
      <c r="G56" s="246">
        <f>ROUND(E56*F56,2)</f>
        <v>0</v>
      </c>
      <c r="H56" s="245"/>
      <c r="I56" s="246">
        <f>ROUND(E56*H56,2)</f>
        <v>0</v>
      </c>
      <c r="J56" s="245"/>
      <c r="K56" s="246">
        <f>ROUND(E56*J56,2)</f>
        <v>0</v>
      </c>
      <c r="L56" s="246">
        <v>21</v>
      </c>
      <c r="M56" s="246">
        <f>G56*(1+L56/100)</f>
        <v>0</v>
      </c>
      <c r="N56" s="244">
        <v>0</v>
      </c>
      <c r="O56" s="244">
        <f>ROUND(E56*N56,2)</f>
        <v>0</v>
      </c>
      <c r="P56" s="244">
        <v>0</v>
      </c>
      <c r="Q56" s="244">
        <f>ROUND(E56*P56,2)</f>
        <v>0</v>
      </c>
      <c r="R56" s="246"/>
      <c r="S56" s="246" t="s">
        <v>544</v>
      </c>
      <c r="T56" s="247" t="s">
        <v>545</v>
      </c>
      <c r="U56" s="221">
        <v>0</v>
      </c>
      <c r="V56" s="221">
        <f>ROUND(E56*U56,2)</f>
        <v>0</v>
      </c>
      <c r="W56" s="221"/>
      <c r="X56" s="221" t="s">
        <v>1681</v>
      </c>
      <c r="Y56" s="221" t="s">
        <v>274</v>
      </c>
      <c r="Z56" s="210"/>
      <c r="AA56" s="210"/>
      <c r="AB56" s="210"/>
      <c r="AC56" s="210"/>
      <c r="AD56" s="210"/>
      <c r="AE56" s="210"/>
      <c r="AF56" s="210"/>
      <c r="AG56" s="210" t="s">
        <v>1727</v>
      </c>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1" x14ac:dyDescent="0.2">
      <c r="A57" s="241">
        <v>49</v>
      </c>
      <c r="B57" s="242" t="s">
        <v>1728</v>
      </c>
      <c r="C57" s="254" t="s">
        <v>1729</v>
      </c>
      <c r="D57" s="243" t="s">
        <v>378</v>
      </c>
      <c r="E57" s="244">
        <v>15</v>
      </c>
      <c r="F57" s="245"/>
      <c r="G57" s="246">
        <f>ROUND(E57*F57,2)</f>
        <v>0</v>
      </c>
      <c r="H57" s="245"/>
      <c r="I57" s="246">
        <f>ROUND(E57*H57,2)</f>
        <v>0</v>
      </c>
      <c r="J57" s="245"/>
      <c r="K57" s="246">
        <f>ROUND(E57*J57,2)</f>
        <v>0</v>
      </c>
      <c r="L57" s="246">
        <v>21</v>
      </c>
      <c r="M57" s="246">
        <f>G57*(1+L57/100)</f>
        <v>0</v>
      </c>
      <c r="N57" s="244">
        <v>8.4000000000000003E-4</v>
      </c>
      <c r="O57" s="244">
        <f>ROUND(E57*N57,2)</f>
        <v>0.01</v>
      </c>
      <c r="P57" s="244">
        <v>0</v>
      </c>
      <c r="Q57" s="244">
        <f>ROUND(E57*P57,2)</f>
        <v>0</v>
      </c>
      <c r="R57" s="246"/>
      <c r="S57" s="246" t="s">
        <v>544</v>
      </c>
      <c r="T57" s="247" t="s">
        <v>545</v>
      </c>
      <c r="U57" s="221">
        <v>0</v>
      </c>
      <c r="V57" s="221">
        <f>ROUND(E57*U57,2)</f>
        <v>0</v>
      </c>
      <c r="W57" s="221"/>
      <c r="X57" s="221" t="s">
        <v>273</v>
      </c>
      <c r="Y57" s="221" t="s">
        <v>274</v>
      </c>
      <c r="Z57" s="210"/>
      <c r="AA57" s="210"/>
      <c r="AB57" s="210"/>
      <c r="AC57" s="210"/>
      <c r="AD57" s="210"/>
      <c r="AE57" s="210"/>
      <c r="AF57" s="210"/>
      <c r="AG57" s="210" t="s">
        <v>1635</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50</v>
      </c>
      <c r="B58" s="242" t="s">
        <v>1730</v>
      </c>
      <c r="C58" s="254" t="s">
        <v>1731</v>
      </c>
      <c r="D58" s="243" t="s">
        <v>378</v>
      </c>
      <c r="E58" s="244">
        <v>16</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544</v>
      </c>
      <c r="T58" s="247" t="s">
        <v>545</v>
      </c>
      <c r="U58" s="221">
        <v>0</v>
      </c>
      <c r="V58" s="221">
        <f>ROUND(E58*U58,2)</f>
        <v>0</v>
      </c>
      <c r="W58" s="221"/>
      <c r="X58" s="221" t="s">
        <v>273</v>
      </c>
      <c r="Y58" s="221" t="s">
        <v>274</v>
      </c>
      <c r="Z58" s="210"/>
      <c r="AA58" s="210"/>
      <c r="AB58" s="210"/>
      <c r="AC58" s="210"/>
      <c r="AD58" s="210"/>
      <c r="AE58" s="210"/>
      <c r="AF58" s="210"/>
      <c r="AG58" s="210" t="s">
        <v>1635</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51</v>
      </c>
      <c r="B59" s="242" t="s">
        <v>1732</v>
      </c>
      <c r="C59" s="254" t="s">
        <v>1733</v>
      </c>
      <c r="D59" s="243" t="s">
        <v>378</v>
      </c>
      <c r="E59" s="244">
        <v>8</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544</v>
      </c>
      <c r="T59" s="247" t="s">
        <v>545</v>
      </c>
      <c r="U59" s="221">
        <v>0</v>
      </c>
      <c r="V59" s="221">
        <f>ROUND(E59*U59,2)</f>
        <v>0</v>
      </c>
      <c r="W59" s="221"/>
      <c r="X59" s="221" t="s">
        <v>273</v>
      </c>
      <c r="Y59" s="221" t="s">
        <v>274</v>
      </c>
      <c r="Z59" s="210"/>
      <c r="AA59" s="210"/>
      <c r="AB59" s="210"/>
      <c r="AC59" s="210"/>
      <c r="AD59" s="210"/>
      <c r="AE59" s="210"/>
      <c r="AF59" s="210"/>
      <c r="AG59" s="210" t="s">
        <v>1635</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52</v>
      </c>
      <c r="B60" s="242" t="s">
        <v>1734</v>
      </c>
      <c r="C60" s="254" t="s">
        <v>1735</v>
      </c>
      <c r="D60" s="243" t="s">
        <v>378</v>
      </c>
      <c r="E60" s="244">
        <v>5</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544</v>
      </c>
      <c r="T60" s="247" t="s">
        <v>545</v>
      </c>
      <c r="U60" s="221">
        <v>0</v>
      </c>
      <c r="V60" s="221">
        <f>ROUND(E60*U60,2)</f>
        <v>0</v>
      </c>
      <c r="W60" s="221"/>
      <c r="X60" s="221" t="s">
        <v>273</v>
      </c>
      <c r="Y60" s="221" t="s">
        <v>274</v>
      </c>
      <c r="Z60" s="210"/>
      <c r="AA60" s="210"/>
      <c r="AB60" s="210"/>
      <c r="AC60" s="210"/>
      <c r="AD60" s="210"/>
      <c r="AE60" s="210"/>
      <c r="AF60" s="210"/>
      <c r="AG60" s="210" t="s">
        <v>1635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1" x14ac:dyDescent="0.2">
      <c r="A61" s="241">
        <v>53</v>
      </c>
      <c r="B61" s="242" t="s">
        <v>1736</v>
      </c>
      <c r="C61" s="254" t="s">
        <v>1737</v>
      </c>
      <c r="D61" s="243" t="s">
        <v>378</v>
      </c>
      <c r="E61" s="244">
        <v>5</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544</v>
      </c>
      <c r="T61" s="247" t="s">
        <v>545</v>
      </c>
      <c r="U61" s="221">
        <v>0</v>
      </c>
      <c r="V61" s="221">
        <f>ROUND(E61*U61,2)</f>
        <v>0</v>
      </c>
      <c r="W61" s="221"/>
      <c r="X61" s="221" t="s">
        <v>273</v>
      </c>
      <c r="Y61" s="221" t="s">
        <v>274</v>
      </c>
      <c r="Z61" s="210"/>
      <c r="AA61" s="210"/>
      <c r="AB61" s="210"/>
      <c r="AC61" s="210"/>
      <c r="AD61" s="210"/>
      <c r="AE61" s="210"/>
      <c r="AF61" s="210"/>
      <c r="AG61" s="210" t="s">
        <v>1635</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54</v>
      </c>
      <c r="B62" s="242" t="s">
        <v>1738</v>
      </c>
      <c r="C62" s="254" t="s">
        <v>1739</v>
      </c>
      <c r="D62" s="243" t="s">
        <v>378</v>
      </c>
      <c r="E62" s="244">
        <v>2</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544</v>
      </c>
      <c r="T62" s="247" t="s">
        <v>545</v>
      </c>
      <c r="U62" s="221">
        <v>0</v>
      </c>
      <c r="V62" s="221">
        <f>ROUND(E62*U62,2)</f>
        <v>0</v>
      </c>
      <c r="W62" s="221"/>
      <c r="X62" s="221" t="s">
        <v>273</v>
      </c>
      <c r="Y62" s="221" t="s">
        <v>274</v>
      </c>
      <c r="Z62" s="210"/>
      <c r="AA62" s="210"/>
      <c r="AB62" s="210"/>
      <c r="AC62" s="210"/>
      <c r="AD62" s="210"/>
      <c r="AE62" s="210"/>
      <c r="AF62" s="210"/>
      <c r="AG62" s="210" t="s">
        <v>1635</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55</v>
      </c>
      <c r="B63" s="242" t="s">
        <v>1740</v>
      </c>
      <c r="C63" s="254" t="s">
        <v>1741</v>
      </c>
      <c r="D63" s="243" t="s">
        <v>378</v>
      </c>
      <c r="E63" s="244">
        <v>2</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544</v>
      </c>
      <c r="T63" s="247" t="s">
        <v>545</v>
      </c>
      <c r="U63" s="221">
        <v>0</v>
      </c>
      <c r="V63" s="221">
        <f>ROUND(E63*U63,2)</f>
        <v>0</v>
      </c>
      <c r="W63" s="221"/>
      <c r="X63" s="221" t="s">
        <v>273</v>
      </c>
      <c r="Y63" s="221" t="s">
        <v>274</v>
      </c>
      <c r="Z63" s="210"/>
      <c r="AA63" s="210"/>
      <c r="AB63" s="210"/>
      <c r="AC63" s="210"/>
      <c r="AD63" s="210"/>
      <c r="AE63" s="210"/>
      <c r="AF63" s="210"/>
      <c r="AG63" s="210" t="s">
        <v>1635</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41">
        <v>56</v>
      </c>
      <c r="B64" s="242" t="s">
        <v>1742</v>
      </c>
      <c r="C64" s="254" t="s">
        <v>1743</v>
      </c>
      <c r="D64" s="243" t="s">
        <v>378</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544</v>
      </c>
      <c r="T64" s="247" t="s">
        <v>545</v>
      </c>
      <c r="U64" s="221">
        <v>0</v>
      </c>
      <c r="V64" s="221">
        <f>ROUND(E64*U64,2)</f>
        <v>0</v>
      </c>
      <c r="W64" s="221"/>
      <c r="X64" s="221" t="s">
        <v>876</v>
      </c>
      <c r="Y64" s="221" t="s">
        <v>274</v>
      </c>
      <c r="Z64" s="210"/>
      <c r="AA64" s="210"/>
      <c r="AB64" s="210"/>
      <c r="AC64" s="210"/>
      <c r="AD64" s="210"/>
      <c r="AE64" s="210"/>
      <c r="AF64" s="210"/>
      <c r="AG64" s="210" t="s">
        <v>1608</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41">
        <v>57</v>
      </c>
      <c r="B65" s="242" t="s">
        <v>1744</v>
      </c>
      <c r="C65" s="254" t="s">
        <v>1745</v>
      </c>
      <c r="D65" s="243" t="s">
        <v>378</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544</v>
      </c>
      <c r="T65" s="247" t="s">
        <v>545</v>
      </c>
      <c r="U65" s="221">
        <v>0</v>
      </c>
      <c r="V65" s="221">
        <f>ROUND(E65*U65,2)</f>
        <v>0</v>
      </c>
      <c r="W65" s="221"/>
      <c r="X65" s="221" t="s">
        <v>876</v>
      </c>
      <c r="Y65" s="221" t="s">
        <v>274</v>
      </c>
      <c r="Z65" s="210"/>
      <c r="AA65" s="210"/>
      <c r="AB65" s="210"/>
      <c r="AC65" s="210"/>
      <c r="AD65" s="210"/>
      <c r="AE65" s="210"/>
      <c r="AF65" s="210"/>
      <c r="AG65" s="210" t="s">
        <v>1608</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ht="22.5" outlineLevel="1" x14ac:dyDescent="0.2">
      <c r="A66" s="241">
        <v>58</v>
      </c>
      <c r="B66" s="242" t="s">
        <v>1746</v>
      </c>
      <c r="C66" s="254" t="s">
        <v>1747</v>
      </c>
      <c r="D66" s="243" t="s">
        <v>1023</v>
      </c>
      <c r="E66" s="244">
        <v>4</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544</v>
      </c>
      <c r="T66" s="247" t="s">
        <v>545</v>
      </c>
      <c r="U66" s="221">
        <v>0</v>
      </c>
      <c r="V66" s="221">
        <f>ROUND(E66*U66,2)</f>
        <v>0</v>
      </c>
      <c r="W66" s="221"/>
      <c r="X66" s="221" t="s">
        <v>273</v>
      </c>
      <c r="Y66" s="221" t="s">
        <v>274</v>
      </c>
      <c r="Z66" s="210"/>
      <c r="AA66" s="210"/>
      <c r="AB66" s="210"/>
      <c r="AC66" s="210"/>
      <c r="AD66" s="210"/>
      <c r="AE66" s="210"/>
      <c r="AF66" s="210"/>
      <c r="AG66" s="210" t="s">
        <v>1635</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59</v>
      </c>
      <c r="B67" s="242" t="s">
        <v>1748</v>
      </c>
      <c r="C67" s="254" t="s">
        <v>1749</v>
      </c>
      <c r="D67" s="243" t="s">
        <v>374</v>
      </c>
      <c r="E67" s="244">
        <v>38</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544</v>
      </c>
      <c r="T67" s="247" t="s">
        <v>545</v>
      </c>
      <c r="U67" s="221">
        <v>0</v>
      </c>
      <c r="V67" s="221">
        <f>ROUND(E67*U67,2)</f>
        <v>0</v>
      </c>
      <c r="W67" s="221"/>
      <c r="X67" s="221" t="s">
        <v>273</v>
      </c>
      <c r="Y67" s="221" t="s">
        <v>274</v>
      </c>
      <c r="Z67" s="210"/>
      <c r="AA67" s="210"/>
      <c r="AB67" s="210"/>
      <c r="AC67" s="210"/>
      <c r="AD67" s="210"/>
      <c r="AE67" s="210"/>
      <c r="AF67" s="210"/>
      <c r="AG67" s="210" t="s">
        <v>1635</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60</v>
      </c>
      <c r="B68" s="242" t="s">
        <v>1750</v>
      </c>
      <c r="C68" s="254" t="s">
        <v>1751</v>
      </c>
      <c r="D68" s="243" t="s">
        <v>374</v>
      </c>
      <c r="E68" s="244">
        <v>43</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544</v>
      </c>
      <c r="T68" s="247" t="s">
        <v>545</v>
      </c>
      <c r="U68" s="221">
        <v>0</v>
      </c>
      <c r="V68" s="221">
        <f>ROUND(E68*U68,2)</f>
        <v>0</v>
      </c>
      <c r="W68" s="221"/>
      <c r="X68" s="221" t="s">
        <v>273</v>
      </c>
      <c r="Y68" s="221" t="s">
        <v>274</v>
      </c>
      <c r="Z68" s="210"/>
      <c r="AA68" s="210"/>
      <c r="AB68" s="210"/>
      <c r="AC68" s="210"/>
      <c r="AD68" s="210"/>
      <c r="AE68" s="210"/>
      <c r="AF68" s="210"/>
      <c r="AG68" s="210" t="s">
        <v>1635</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41">
        <v>61</v>
      </c>
      <c r="B69" s="242" t="s">
        <v>1752</v>
      </c>
      <c r="C69" s="254" t="s">
        <v>1753</v>
      </c>
      <c r="D69" s="243" t="s">
        <v>1754</v>
      </c>
      <c r="E69" s="244">
        <v>1</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544</v>
      </c>
      <c r="T69" s="247" t="s">
        <v>545</v>
      </c>
      <c r="U69" s="221">
        <v>0</v>
      </c>
      <c r="V69" s="221">
        <f>ROUND(E69*U69,2)</f>
        <v>0</v>
      </c>
      <c r="W69" s="221"/>
      <c r="X69" s="221" t="s">
        <v>273</v>
      </c>
      <c r="Y69" s="221" t="s">
        <v>274</v>
      </c>
      <c r="Z69" s="210"/>
      <c r="AA69" s="210"/>
      <c r="AB69" s="210"/>
      <c r="AC69" s="210"/>
      <c r="AD69" s="210"/>
      <c r="AE69" s="210"/>
      <c r="AF69" s="210"/>
      <c r="AG69" s="210" t="s">
        <v>1635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33">
        <v>62</v>
      </c>
      <c r="B70" s="234" t="s">
        <v>1755</v>
      </c>
      <c r="C70" s="252" t="s">
        <v>1756</v>
      </c>
      <c r="D70" s="235" t="s">
        <v>0</v>
      </c>
      <c r="E70" s="236">
        <v>1383.5139999999999</v>
      </c>
      <c r="F70" s="237"/>
      <c r="G70" s="238">
        <f>ROUND(E70*F70,2)</f>
        <v>0</v>
      </c>
      <c r="H70" s="237"/>
      <c r="I70" s="238">
        <f>ROUND(E70*H70,2)</f>
        <v>0</v>
      </c>
      <c r="J70" s="237"/>
      <c r="K70" s="238">
        <f>ROUND(E70*J70,2)</f>
        <v>0</v>
      </c>
      <c r="L70" s="238">
        <v>21</v>
      </c>
      <c r="M70" s="238">
        <f>G70*(1+L70/100)</f>
        <v>0</v>
      </c>
      <c r="N70" s="236">
        <v>0</v>
      </c>
      <c r="O70" s="236">
        <f>ROUND(E70*N70,2)</f>
        <v>0</v>
      </c>
      <c r="P70" s="236">
        <v>0</v>
      </c>
      <c r="Q70" s="236">
        <f>ROUND(E70*P70,2)</f>
        <v>0</v>
      </c>
      <c r="R70" s="238"/>
      <c r="S70" s="238" t="s">
        <v>544</v>
      </c>
      <c r="T70" s="239" t="s">
        <v>545</v>
      </c>
      <c r="U70" s="221">
        <v>0</v>
      </c>
      <c r="V70" s="221">
        <f>ROUND(E70*U70,2)</f>
        <v>0</v>
      </c>
      <c r="W70" s="221"/>
      <c r="X70" s="221" t="s">
        <v>273</v>
      </c>
      <c r="Y70" s="221" t="s">
        <v>274</v>
      </c>
      <c r="Z70" s="210"/>
      <c r="AA70" s="210"/>
      <c r="AB70" s="210"/>
      <c r="AC70" s="210"/>
      <c r="AD70" s="210"/>
      <c r="AE70" s="210"/>
      <c r="AF70" s="210"/>
      <c r="AG70" s="210" t="s">
        <v>1635</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2" x14ac:dyDescent="0.2">
      <c r="A71" s="217"/>
      <c r="B71" s="218"/>
      <c r="C71" s="256" t="s">
        <v>1605</v>
      </c>
      <c r="D71" s="223"/>
      <c r="E71" s="224"/>
      <c r="F71" s="221"/>
      <c r="G71" s="221"/>
      <c r="H71" s="221"/>
      <c r="I71" s="221"/>
      <c r="J71" s="221"/>
      <c r="K71" s="221"/>
      <c r="L71" s="221"/>
      <c r="M71" s="221"/>
      <c r="N71" s="220"/>
      <c r="O71" s="220"/>
      <c r="P71" s="220"/>
      <c r="Q71" s="220"/>
      <c r="R71" s="221"/>
      <c r="S71" s="221"/>
      <c r="T71" s="221"/>
      <c r="U71" s="221"/>
      <c r="V71" s="221"/>
      <c r="W71" s="221"/>
      <c r="X71" s="221"/>
      <c r="Y71" s="221"/>
      <c r="Z71" s="210"/>
      <c r="AA71" s="210"/>
      <c r="AB71" s="210"/>
      <c r="AC71" s="210"/>
      <c r="AD71" s="210"/>
      <c r="AE71" s="210"/>
      <c r="AF71" s="210"/>
      <c r="AG71" s="210" t="s">
        <v>288</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3" x14ac:dyDescent="0.2">
      <c r="A72" s="217"/>
      <c r="B72" s="218"/>
      <c r="C72" s="256" t="s">
        <v>1757</v>
      </c>
      <c r="D72" s="223"/>
      <c r="E72" s="224">
        <v>1383.51</v>
      </c>
      <c r="F72" s="221"/>
      <c r="G72" s="221"/>
      <c r="H72" s="221"/>
      <c r="I72" s="221"/>
      <c r="J72" s="221"/>
      <c r="K72" s="221"/>
      <c r="L72" s="221"/>
      <c r="M72" s="221"/>
      <c r="N72" s="220"/>
      <c r="O72" s="220"/>
      <c r="P72" s="220"/>
      <c r="Q72" s="220"/>
      <c r="R72" s="221"/>
      <c r="S72" s="221"/>
      <c r="T72" s="221"/>
      <c r="U72" s="221"/>
      <c r="V72" s="221"/>
      <c r="W72" s="221"/>
      <c r="X72" s="221"/>
      <c r="Y72" s="221"/>
      <c r="Z72" s="210"/>
      <c r="AA72" s="210"/>
      <c r="AB72" s="210"/>
      <c r="AC72" s="210"/>
      <c r="AD72" s="210"/>
      <c r="AE72" s="210"/>
      <c r="AF72" s="210"/>
      <c r="AG72" s="210" t="s">
        <v>288</v>
      </c>
      <c r="AH72" s="210">
        <v>0</v>
      </c>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63</v>
      </c>
      <c r="B73" s="242" t="s">
        <v>1642</v>
      </c>
      <c r="C73" s="254" t="s">
        <v>1643</v>
      </c>
      <c r="D73" s="243" t="s">
        <v>374</v>
      </c>
      <c r="E73" s="244">
        <v>9</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544</v>
      </c>
      <c r="T73" s="247" t="s">
        <v>545</v>
      </c>
      <c r="U73" s="221">
        <v>0</v>
      </c>
      <c r="V73" s="221">
        <f>ROUND(E73*U73,2)</f>
        <v>0</v>
      </c>
      <c r="W73" s="221"/>
      <c r="X73" s="221" t="s">
        <v>273</v>
      </c>
      <c r="Y73" s="221" t="s">
        <v>274</v>
      </c>
      <c r="Z73" s="210"/>
      <c r="AA73" s="210"/>
      <c r="AB73" s="210"/>
      <c r="AC73" s="210"/>
      <c r="AD73" s="210"/>
      <c r="AE73" s="210"/>
      <c r="AF73" s="210"/>
      <c r="AG73" s="210" t="s">
        <v>1635</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64</v>
      </c>
      <c r="B74" s="242" t="s">
        <v>1644</v>
      </c>
      <c r="C74" s="254" t="s">
        <v>1645</v>
      </c>
      <c r="D74" s="243" t="s">
        <v>374</v>
      </c>
      <c r="E74" s="244">
        <v>57</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544</v>
      </c>
      <c r="T74" s="247" t="s">
        <v>545</v>
      </c>
      <c r="U74" s="221">
        <v>0</v>
      </c>
      <c r="V74" s="221">
        <f>ROUND(E74*U74,2)</f>
        <v>0</v>
      </c>
      <c r="W74" s="221"/>
      <c r="X74" s="221" t="s">
        <v>273</v>
      </c>
      <c r="Y74" s="221" t="s">
        <v>274</v>
      </c>
      <c r="Z74" s="210"/>
      <c r="AA74" s="210"/>
      <c r="AB74" s="210"/>
      <c r="AC74" s="210"/>
      <c r="AD74" s="210"/>
      <c r="AE74" s="210"/>
      <c r="AF74" s="210"/>
      <c r="AG74" s="210" t="s">
        <v>1635</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65</v>
      </c>
      <c r="B75" s="242" t="s">
        <v>1648</v>
      </c>
      <c r="C75" s="254" t="s">
        <v>1649</v>
      </c>
      <c r="D75" s="243" t="s">
        <v>374</v>
      </c>
      <c r="E75" s="244">
        <v>9</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544</v>
      </c>
      <c r="T75" s="247" t="s">
        <v>545</v>
      </c>
      <c r="U75" s="221">
        <v>0</v>
      </c>
      <c r="V75" s="221">
        <f>ROUND(E75*U75,2)</f>
        <v>0</v>
      </c>
      <c r="W75" s="221"/>
      <c r="X75" s="221" t="s">
        <v>273</v>
      </c>
      <c r="Y75" s="221" t="s">
        <v>274</v>
      </c>
      <c r="Z75" s="210"/>
      <c r="AA75" s="210"/>
      <c r="AB75" s="210"/>
      <c r="AC75" s="210"/>
      <c r="AD75" s="210"/>
      <c r="AE75" s="210"/>
      <c r="AF75" s="210"/>
      <c r="AG75" s="210" t="s">
        <v>1635</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66</v>
      </c>
      <c r="B76" s="242" t="s">
        <v>1650</v>
      </c>
      <c r="C76" s="254" t="s">
        <v>1651</v>
      </c>
      <c r="D76" s="243" t="s">
        <v>374</v>
      </c>
      <c r="E76" s="244">
        <v>57</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544</v>
      </c>
      <c r="T76" s="247" t="s">
        <v>545</v>
      </c>
      <c r="U76" s="221">
        <v>0</v>
      </c>
      <c r="V76" s="221">
        <f>ROUND(E76*U76,2)</f>
        <v>0</v>
      </c>
      <c r="W76" s="221"/>
      <c r="X76" s="221" t="s">
        <v>273</v>
      </c>
      <c r="Y76" s="221" t="s">
        <v>274</v>
      </c>
      <c r="Z76" s="210"/>
      <c r="AA76" s="210"/>
      <c r="AB76" s="210"/>
      <c r="AC76" s="210"/>
      <c r="AD76" s="210"/>
      <c r="AE76" s="210"/>
      <c r="AF76" s="210"/>
      <c r="AG76" s="210" t="s">
        <v>1635</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67</v>
      </c>
      <c r="B77" s="242" t="s">
        <v>1758</v>
      </c>
      <c r="C77" s="254" t="s">
        <v>1759</v>
      </c>
      <c r="D77" s="243" t="s">
        <v>378</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544</v>
      </c>
      <c r="T77" s="247" t="s">
        <v>545</v>
      </c>
      <c r="U77" s="221">
        <v>0</v>
      </c>
      <c r="V77" s="221">
        <f>ROUND(E77*U77,2)</f>
        <v>0</v>
      </c>
      <c r="W77" s="221"/>
      <c r="X77" s="221" t="s">
        <v>876</v>
      </c>
      <c r="Y77" s="221" t="s">
        <v>274</v>
      </c>
      <c r="Z77" s="210"/>
      <c r="AA77" s="210"/>
      <c r="AB77" s="210"/>
      <c r="AC77" s="210"/>
      <c r="AD77" s="210"/>
      <c r="AE77" s="210"/>
      <c r="AF77" s="210"/>
      <c r="AG77" s="210" t="s">
        <v>1608</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68</v>
      </c>
      <c r="B78" s="242" t="s">
        <v>1690</v>
      </c>
      <c r="C78" s="254" t="s">
        <v>1691</v>
      </c>
      <c r="D78" s="243" t="s">
        <v>378</v>
      </c>
      <c r="E78" s="244">
        <v>15</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544</v>
      </c>
      <c r="T78" s="247" t="s">
        <v>545</v>
      </c>
      <c r="U78" s="221">
        <v>0</v>
      </c>
      <c r="V78" s="221">
        <f>ROUND(E78*U78,2)</f>
        <v>0</v>
      </c>
      <c r="W78" s="221"/>
      <c r="X78" s="221" t="s">
        <v>876</v>
      </c>
      <c r="Y78" s="221" t="s">
        <v>274</v>
      </c>
      <c r="Z78" s="210"/>
      <c r="AA78" s="210"/>
      <c r="AB78" s="210"/>
      <c r="AC78" s="210"/>
      <c r="AD78" s="210"/>
      <c r="AE78" s="210"/>
      <c r="AF78" s="210"/>
      <c r="AG78" s="210" t="s">
        <v>1608</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69</v>
      </c>
      <c r="B79" s="242" t="s">
        <v>1760</v>
      </c>
      <c r="C79" s="254" t="s">
        <v>1761</v>
      </c>
      <c r="D79" s="243" t="s">
        <v>378</v>
      </c>
      <c r="E79" s="244">
        <v>2</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544</v>
      </c>
      <c r="T79" s="247" t="s">
        <v>545</v>
      </c>
      <c r="U79" s="221">
        <v>0</v>
      </c>
      <c r="V79" s="221">
        <f>ROUND(E79*U79,2)</f>
        <v>0</v>
      </c>
      <c r="W79" s="221"/>
      <c r="X79" s="221" t="s">
        <v>876</v>
      </c>
      <c r="Y79" s="221" t="s">
        <v>274</v>
      </c>
      <c r="Z79" s="210"/>
      <c r="AA79" s="210"/>
      <c r="AB79" s="210"/>
      <c r="AC79" s="210"/>
      <c r="AD79" s="210"/>
      <c r="AE79" s="210"/>
      <c r="AF79" s="210"/>
      <c r="AG79" s="210" t="s">
        <v>1608</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70</v>
      </c>
      <c r="B80" s="242" t="s">
        <v>1692</v>
      </c>
      <c r="C80" s="254" t="s">
        <v>1693</v>
      </c>
      <c r="D80" s="243" t="s">
        <v>378</v>
      </c>
      <c r="E80" s="244">
        <v>5</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544</v>
      </c>
      <c r="T80" s="247" t="s">
        <v>545</v>
      </c>
      <c r="U80" s="221">
        <v>0</v>
      </c>
      <c r="V80" s="221">
        <f>ROUND(E80*U80,2)</f>
        <v>0</v>
      </c>
      <c r="W80" s="221"/>
      <c r="X80" s="221" t="s">
        <v>876</v>
      </c>
      <c r="Y80" s="221" t="s">
        <v>274</v>
      </c>
      <c r="Z80" s="210"/>
      <c r="AA80" s="210"/>
      <c r="AB80" s="210"/>
      <c r="AC80" s="210"/>
      <c r="AD80" s="210"/>
      <c r="AE80" s="210"/>
      <c r="AF80" s="210"/>
      <c r="AG80" s="210" t="s">
        <v>1608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71</v>
      </c>
      <c r="B81" s="242" t="s">
        <v>1704</v>
      </c>
      <c r="C81" s="254" t="s">
        <v>1705</v>
      </c>
      <c r="D81" s="243" t="s">
        <v>378</v>
      </c>
      <c r="E81" s="244">
        <v>5</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544</v>
      </c>
      <c r="T81" s="247" t="s">
        <v>545</v>
      </c>
      <c r="U81" s="221">
        <v>0</v>
      </c>
      <c r="V81" s="221">
        <f>ROUND(E81*U81,2)</f>
        <v>0</v>
      </c>
      <c r="W81" s="221"/>
      <c r="X81" s="221" t="s">
        <v>876</v>
      </c>
      <c r="Y81" s="221" t="s">
        <v>274</v>
      </c>
      <c r="Z81" s="210"/>
      <c r="AA81" s="210"/>
      <c r="AB81" s="210"/>
      <c r="AC81" s="210"/>
      <c r="AD81" s="210"/>
      <c r="AE81" s="210"/>
      <c r="AF81" s="210"/>
      <c r="AG81" s="210" t="s">
        <v>1608</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72</v>
      </c>
      <c r="B82" s="242" t="s">
        <v>1696</v>
      </c>
      <c r="C82" s="254" t="s">
        <v>1697</v>
      </c>
      <c r="D82" s="243" t="s">
        <v>378</v>
      </c>
      <c r="E82" s="244">
        <v>2</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544</v>
      </c>
      <c r="T82" s="247" t="s">
        <v>545</v>
      </c>
      <c r="U82" s="221">
        <v>0</v>
      </c>
      <c r="V82" s="221">
        <f>ROUND(E82*U82,2)</f>
        <v>0</v>
      </c>
      <c r="W82" s="221"/>
      <c r="X82" s="221" t="s">
        <v>876</v>
      </c>
      <c r="Y82" s="221" t="s">
        <v>274</v>
      </c>
      <c r="Z82" s="210"/>
      <c r="AA82" s="210"/>
      <c r="AB82" s="210"/>
      <c r="AC82" s="210"/>
      <c r="AD82" s="210"/>
      <c r="AE82" s="210"/>
      <c r="AF82" s="210"/>
      <c r="AG82" s="210" t="s">
        <v>1608</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73</v>
      </c>
      <c r="B83" s="242" t="s">
        <v>1762</v>
      </c>
      <c r="C83" s="254" t="s">
        <v>1763</v>
      </c>
      <c r="D83" s="243" t="s">
        <v>378</v>
      </c>
      <c r="E83" s="244">
        <v>2</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544</v>
      </c>
      <c r="T83" s="247" t="s">
        <v>545</v>
      </c>
      <c r="U83" s="221">
        <v>0</v>
      </c>
      <c r="V83" s="221">
        <f>ROUND(E83*U83,2)</f>
        <v>0</v>
      </c>
      <c r="W83" s="221"/>
      <c r="X83" s="221" t="s">
        <v>876</v>
      </c>
      <c r="Y83" s="221" t="s">
        <v>274</v>
      </c>
      <c r="Z83" s="210"/>
      <c r="AA83" s="210"/>
      <c r="AB83" s="210"/>
      <c r="AC83" s="210"/>
      <c r="AD83" s="210"/>
      <c r="AE83" s="210"/>
      <c r="AF83" s="210"/>
      <c r="AG83" s="210" t="s">
        <v>1608</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74</v>
      </c>
      <c r="B84" s="242" t="s">
        <v>1708</v>
      </c>
      <c r="C84" s="254" t="s">
        <v>1709</v>
      </c>
      <c r="D84" s="243" t="s">
        <v>378</v>
      </c>
      <c r="E84" s="244">
        <v>5</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544</v>
      </c>
      <c r="T84" s="247" t="s">
        <v>545</v>
      </c>
      <c r="U84" s="221">
        <v>0</v>
      </c>
      <c r="V84" s="221">
        <f>ROUND(E84*U84,2)</f>
        <v>0</v>
      </c>
      <c r="W84" s="221"/>
      <c r="X84" s="221" t="s">
        <v>273</v>
      </c>
      <c r="Y84" s="221" t="s">
        <v>274</v>
      </c>
      <c r="Z84" s="210"/>
      <c r="AA84" s="210"/>
      <c r="AB84" s="210"/>
      <c r="AC84" s="210"/>
      <c r="AD84" s="210"/>
      <c r="AE84" s="210"/>
      <c r="AF84" s="210"/>
      <c r="AG84" s="210" t="s">
        <v>1635</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75</v>
      </c>
      <c r="B85" s="242" t="s">
        <v>1710</v>
      </c>
      <c r="C85" s="254" t="s">
        <v>1711</v>
      </c>
      <c r="D85" s="243" t="s">
        <v>378</v>
      </c>
      <c r="E85" s="244">
        <v>17</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544</v>
      </c>
      <c r="T85" s="247" t="s">
        <v>545</v>
      </c>
      <c r="U85" s="221">
        <v>0</v>
      </c>
      <c r="V85" s="221">
        <f>ROUND(E85*U85,2)</f>
        <v>0</v>
      </c>
      <c r="W85" s="221"/>
      <c r="X85" s="221" t="s">
        <v>273</v>
      </c>
      <c r="Y85" s="221" t="s">
        <v>274</v>
      </c>
      <c r="Z85" s="210"/>
      <c r="AA85" s="210"/>
      <c r="AB85" s="210"/>
      <c r="AC85" s="210"/>
      <c r="AD85" s="210"/>
      <c r="AE85" s="210"/>
      <c r="AF85" s="210"/>
      <c r="AG85" s="210" t="s">
        <v>1635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41">
        <v>76</v>
      </c>
      <c r="B86" s="242" t="s">
        <v>1716</v>
      </c>
      <c r="C86" s="254" t="s">
        <v>1717</v>
      </c>
      <c r="D86" s="243" t="s">
        <v>378</v>
      </c>
      <c r="E86" s="244">
        <v>5</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544</v>
      </c>
      <c r="T86" s="247" t="s">
        <v>545</v>
      </c>
      <c r="U86" s="221">
        <v>0</v>
      </c>
      <c r="V86" s="221">
        <f>ROUND(E86*U86,2)</f>
        <v>0</v>
      </c>
      <c r="W86" s="221"/>
      <c r="X86" s="221" t="s">
        <v>273</v>
      </c>
      <c r="Y86" s="221" t="s">
        <v>274</v>
      </c>
      <c r="Z86" s="210"/>
      <c r="AA86" s="210"/>
      <c r="AB86" s="210"/>
      <c r="AC86" s="210"/>
      <c r="AD86" s="210"/>
      <c r="AE86" s="210"/>
      <c r="AF86" s="210"/>
      <c r="AG86" s="210" t="s">
        <v>1635</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77</v>
      </c>
      <c r="B87" s="242" t="s">
        <v>1722</v>
      </c>
      <c r="C87" s="254" t="s">
        <v>1723</v>
      </c>
      <c r="D87" s="243" t="s">
        <v>378</v>
      </c>
      <c r="E87" s="244">
        <v>2</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544</v>
      </c>
      <c r="T87" s="247" t="s">
        <v>545</v>
      </c>
      <c r="U87" s="221">
        <v>0</v>
      </c>
      <c r="V87" s="221">
        <f>ROUND(E87*U87,2)</f>
        <v>0</v>
      </c>
      <c r="W87" s="221"/>
      <c r="X87" s="221" t="s">
        <v>273</v>
      </c>
      <c r="Y87" s="221" t="s">
        <v>274</v>
      </c>
      <c r="Z87" s="210"/>
      <c r="AA87" s="210"/>
      <c r="AB87" s="210"/>
      <c r="AC87" s="210"/>
      <c r="AD87" s="210"/>
      <c r="AE87" s="210"/>
      <c r="AF87" s="210"/>
      <c r="AG87" s="210" t="s">
        <v>1635</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41">
        <v>78</v>
      </c>
      <c r="B88" s="242" t="s">
        <v>1724</v>
      </c>
      <c r="C88" s="254" t="s">
        <v>1725</v>
      </c>
      <c r="D88" s="243" t="s">
        <v>378</v>
      </c>
      <c r="E88" s="244">
        <v>2</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544</v>
      </c>
      <c r="T88" s="247" t="s">
        <v>545</v>
      </c>
      <c r="U88" s="221">
        <v>0</v>
      </c>
      <c r="V88" s="221">
        <f>ROUND(E88*U88,2)</f>
        <v>0</v>
      </c>
      <c r="W88" s="221"/>
      <c r="X88" s="221" t="s">
        <v>273</v>
      </c>
      <c r="Y88" s="221" t="s">
        <v>274</v>
      </c>
      <c r="Z88" s="210"/>
      <c r="AA88" s="210"/>
      <c r="AB88" s="210"/>
      <c r="AC88" s="210"/>
      <c r="AD88" s="210"/>
      <c r="AE88" s="210"/>
      <c r="AF88" s="210"/>
      <c r="AG88" s="210" t="s">
        <v>1635</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79</v>
      </c>
      <c r="B89" s="242" t="s">
        <v>1764</v>
      </c>
      <c r="C89" s="254" t="s">
        <v>1765</v>
      </c>
      <c r="D89" s="243" t="s">
        <v>378</v>
      </c>
      <c r="E89" s="244">
        <v>5</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544</v>
      </c>
      <c r="T89" s="247" t="s">
        <v>545</v>
      </c>
      <c r="U89" s="221">
        <v>0</v>
      </c>
      <c r="V89" s="221">
        <f>ROUND(E89*U89,2)</f>
        <v>0</v>
      </c>
      <c r="W89" s="221"/>
      <c r="X89" s="221" t="s">
        <v>273</v>
      </c>
      <c r="Y89" s="221" t="s">
        <v>274</v>
      </c>
      <c r="Z89" s="210"/>
      <c r="AA89" s="210"/>
      <c r="AB89" s="210"/>
      <c r="AC89" s="210"/>
      <c r="AD89" s="210"/>
      <c r="AE89" s="210"/>
      <c r="AF89" s="210"/>
      <c r="AG89" s="210" t="s">
        <v>1635</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80</v>
      </c>
      <c r="B90" s="242" t="s">
        <v>1766</v>
      </c>
      <c r="C90" s="254" t="s">
        <v>1767</v>
      </c>
      <c r="D90" s="243" t="s">
        <v>378</v>
      </c>
      <c r="E90" s="244">
        <v>5</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544</v>
      </c>
      <c r="T90" s="247" t="s">
        <v>545</v>
      </c>
      <c r="U90" s="221">
        <v>0</v>
      </c>
      <c r="V90" s="221">
        <f>ROUND(E90*U90,2)</f>
        <v>0</v>
      </c>
      <c r="W90" s="221"/>
      <c r="X90" s="221" t="s">
        <v>273</v>
      </c>
      <c r="Y90" s="221" t="s">
        <v>274</v>
      </c>
      <c r="Z90" s="210"/>
      <c r="AA90" s="210"/>
      <c r="AB90" s="210"/>
      <c r="AC90" s="210"/>
      <c r="AD90" s="210"/>
      <c r="AE90" s="210"/>
      <c r="AF90" s="210"/>
      <c r="AG90" s="210" t="s">
        <v>1635</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81</v>
      </c>
      <c r="B91" s="242" t="s">
        <v>1768</v>
      </c>
      <c r="C91" s="254" t="s">
        <v>1769</v>
      </c>
      <c r="D91" s="243" t="s">
        <v>378</v>
      </c>
      <c r="E91" s="244">
        <v>1</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544</v>
      </c>
      <c r="T91" s="247" t="s">
        <v>545</v>
      </c>
      <c r="U91" s="221">
        <v>0</v>
      </c>
      <c r="V91" s="221">
        <f>ROUND(E91*U91,2)</f>
        <v>0</v>
      </c>
      <c r="W91" s="221"/>
      <c r="X91" s="221" t="s">
        <v>273</v>
      </c>
      <c r="Y91" s="221" t="s">
        <v>274</v>
      </c>
      <c r="Z91" s="210"/>
      <c r="AA91" s="210"/>
      <c r="AB91" s="210"/>
      <c r="AC91" s="210"/>
      <c r="AD91" s="210"/>
      <c r="AE91" s="210"/>
      <c r="AF91" s="210"/>
      <c r="AG91" s="210" t="s">
        <v>1635</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82</v>
      </c>
      <c r="B92" s="242" t="s">
        <v>1770</v>
      </c>
      <c r="C92" s="254" t="s">
        <v>1771</v>
      </c>
      <c r="D92" s="243" t="s">
        <v>378</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544</v>
      </c>
      <c r="T92" s="247" t="s">
        <v>545</v>
      </c>
      <c r="U92" s="221">
        <v>0</v>
      </c>
      <c r="V92" s="221">
        <f>ROUND(E92*U92,2)</f>
        <v>0</v>
      </c>
      <c r="W92" s="221"/>
      <c r="X92" s="221" t="s">
        <v>273</v>
      </c>
      <c r="Y92" s="221" t="s">
        <v>274</v>
      </c>
      <c r="Z92" s="210"/>
      <c r="AA92" s="210"/>
      <c r="AB92" s="210"/>
      <c r="AC92" s="210"/>
      <c r="AD92" s="210"/>
      <c r="AE92" s="210"/>
      <c r="AF92" s="210"/>
      <c r="AG92" s="210" t="s">
        <v>1635</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x14ac:dyDescent="0.2">
      <c r="A93" s="226" t="s">
        <v>265</v>
      </c>
      <c r="B93" s="227" t="s">
        <v>200</v>
      </c>
      <c r="C93" s="251" t="s">
        <v>1605</v>
      </c>
      <c r="D93" s="228"/>
      <c r="E93" s="229"/>
      <c r="F93" s="230"/>
      <c r="G93" s="230">
        <f>SUMIF(AG94:AG101,"&lt;&gt;NOR",G94:G101)</f>
        <v>0</v>
      </c>
      <c r="H93" s="230"/>
      <c r="I93" s="230">
        <f>SUM(I94:I101)</f>
        <v>0</v>
      </c>
      <c r="J93" s="230"/>
      <c r="K93" s="230">
        <f>SUM(K94:K101)</f>
        <v>0</v>
      </c>
      <c r="L93" s="230"/>
      <c r="M93" s="230">
        <f>SUM(M94:M101)</f>
        <v>0</v>
      </c>
      <c r="N93" s="229"/>
      <c r="O93" s="229">
        <f>SUM(O94:O101)</f>
        <v>0</v>
      </c>
      <c r="P93" s="229"/>
      <c r="Q93" s="229">
        <f>SUM(Q94:Q101)</f>
        <v>0</v>
      </c>
      <c r="R93" s="230"/>
      <c r="S93" s="230"/>
      <c r="T93" s="231"/>
      <c r="U93" s="225"/>
      <c r="V93" s="225">
        <f>SUM(V94:V101)</f>
        <v>0</v>
      </c>
      <c r="W93" s="225"/>
      <c r="X93" s="225"/>
      <c r="Y93" s="225"/>
      <c r="AG93" t="s">
        <v>266</v>
      </c>
    </row>
    <row r="94" spans="1:60" outlineLevel="1" x14ac:dyDescent="0.2">
      <c r="A94" s="241">
        <v>83</v>
      </c>
      <c r="B94" s="242" t="s">
        <v>1772</v>
      </c>
      <c r="C94" s="254" t="s">
        <v>1773</v>
      </c>
      <c r="D94" s="243" t="s">
        <v>378</v>
      </c>
      <c r="E94" s="244">
        <v>1</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544</v>
      </c>
      <c r="T94" s="247" t="s">
        <v>545</v>
      </c>
      <c r="U94" s="221">
        <v>0</v>
      </c>
      <c r="V94" s="221">
        <f>ROUND(E94*U94,2)</f>
        <v>0</v>
      </c>
      <c r="W94" s="221"/>
      <c r="X94" s="221" t="s">
        <v>876</v>
      </c>
      <c r="Y94" s="221" t="s">
        <v>274</v>
      </c>
      <c r="Z94" s="210"/>
      <c r="AA94" s="210"/>
      <c r="AB94" s="210"/>
      <c r="AC94" s="210"/>
      <c r="AD94" s="210"/>
      <c r="AE94" s="210"/>
      <c r="AF94" s="210"/>
      <c r="AG94" s="210" t="s">
        <v>1608</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84</v>
      </c>
      <c r="B95" s="242" t="s">
        <v>1774</v>
      </c>
      <c r="C95" s="254" t="s">
        <v>1775</v>
      </c>
      <c r="D95" s="243" t="s">
        <v>374</v>
      </c>
      <c r="E95" s="244">
        <v>1</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544</v>
      </c>
      <c r="T95" s="247" t="s">
        <v>545</v>
      </c>
      <c r="U95" s="221">
        <v>0</v>
      </c>
      <c r="V95" s="221">
        <f>ROUND(E95*U95,2)</f>
        <v>0</v>
      </c>
      <c r="W95" s="221"/>
      <c r="X95" s="221" t="s">
        <v>876</v>
      </c>
      <c r="Y95" s="221" t="s">
        <v>274</v>
      </c>
      <c r="Z95" s="210"/>
      <c r="AA95" s="210"/>
      <c r="AB95" s="210"/>
      <c r="AC95" s="210"/>
      <c r="AD95" s="210"/>
      <c r="AE95" s="210"/>
      <c r="AF95" s="210"/>
      <c r="AG95" s="210" t="s">
        <v>1608</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85</v>
      </c>
      <c r="B96" s="242" t="s">
        <v>1776</v>
      </c>
      <c r="C96" s="254" t="s">
        <v>1777</v>
      </c>
      <c r="D96" s="243" t="s">
        <v>378</v>
      </c>
      <c r="E96" s="244">
        <v>1</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544</v>
      </c>
      <c r="T96" s="247" t="s">
        <v>545</v>
      </c>
      <c r="U96" s="221">
        <v>0</v>
      </c>
      <c r="V96" s="221">
        <f>ROUND(E96*U96,2)</f>
        <v>0</v>
      </c>
      <c r="W96" s="221"/>
      <c r="X96" s="221" t="s">
        <v>876</v>
      </c>
      <c r="Y96" s="221" t="s">
        <v>274</v>
      </c>
      <c r="Z96" s="210"/>
      <c r="AA96" s="210"/>
      <c r="AB96" s="210"/>
      <c r="AC96" s="210"/>
      <c r="AD96" s="210"/>
      <c r="AE96" s="210"/>
      <c r="AF96" s="210"/>
      <c r="AG96" s="210" t="s">
        <v>1608</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86</v>
      </c>
      <c r="B97" s="242" t="s">
        <v>1778</v>
      </c>
      <c r="C97" s="254" t="s">
        <v>1779</v>
      </c>
      <c r="D97" s="243" t="s">
        <v>374</v>
      </c>
      <c r="E97" s="244">
        <v>1</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544</v>
      </c>
      <c r="T97" s="247" t="s">
        <v>545</v>
      </c>
      <c r="U97" s="221">
        <v>0</v>
      </c>
      <c r="V97" s="221">
        <f>ROUND(E97*U97,2)</f>
        <v>0</v>
      </c>
      <c r="W97" s="221"/>
      <c r="X97" s="221" t="s">
        <v>876</v>
      </c>
      <c r="Y97" s="221" t="s">
        <v>274</v>
      </c>
      <c r="Z97" s="210"/>
      <c r="AA97" s="210"/>
      <c r="AB97" s="210"/>
      <c r="AC97" s="210"/>
      <c r="AD97" s="210"/>
      <c r="AE97" s="210"/>
      <c r="AF97" s="210"/>
      <c r="AG97" s="210" t="s">
        <v>1608</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87</v>
      </c>
      <c r="B98" s="242" t="s">
        <v>1780</v>
      </c>
      <c r="C98" s="254" t="s">
        <v>1781</v>
      </c>
      <c r="D98" s="243" t="s">
        <v>374</v>
      </c>
      <c r="E98" s="244">
        <v>1</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544</v>
      </c>
      <c r="T98" s="247" t="s">
        <v>545</v>
      </c>
      <c r="U98" s="221">
        <v>0</v>
      </c>
      <c r="V98" s="221">
        <f>ROUND(E98*U98,2)</f>
        <v>0</v>
      </c>
      <c r="W98" s="221"/>
      <c r="X98" s="221" t="s">
        <v>876</v>
      </c>
      <c r="Y98" s="221" t="s">
        <v>274</v>
      </c>
      <c r="Z98" s="210"/>
      <c r="AA98" s="210"/>
      <c r="AB98" s="210"/>
      <c r="AC98" s="210"/>
      <c r="AD98" s="210"/>
      <c r="AE98" s="210"/>
      <c r="AF98" s="210"/>
      <c r="AG98" s="210" t="s">
        <v>1608</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88</v>
      </c>
      <c r="B99" s="242" t="s">
        <v>1782</v>
      </c>
      <c r="C99" s="254" t="s">
        <v>1783</v>
      </c>
      <c r="D99" s="243" t="s">
        <v>374</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544</v>
      </c>
      <c r="T99" s="247" t="s">
        <v>545</v>
      </c>
      <c r="U99" s="221">
        <v>0</v>
      </c>
      <c r="V99" s="221">
        <f>ROUND(E99*U99,2)</f>
        <v>0</v>
      </c>
      <c r="W99" s="221"/>
      <c r="X99" s="221" t="s">
        <v>876</v>
      </c>
      <c r="Y99" s="221" t="s">
        <v>274</v>
      </c>
      <c r="Z99" s="210"/>
      <c r="AA99" s="210"/>
      <c r="AB99" s="210"/>
      <c r="AC99" s="210"/>
      <c r="AD99" s="210"/>
      <c r="AE99" s="210"/>
      <c r="AF99" s="210"/>
      <c r="AG99" s="210" t="s">
        <v>1608</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89</v>
      </c>
      <c r="B100" s="242" t="s">
        <v>1784</v>
      </c>
      <c r="C100" s="254" t="s">
        <v>1785</v>
      </c>
      <c r="D100" s="243" t="s">
        <v>378</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544</v>
      </c>
      <c r="T100" s="247" t="s">
        <v>545</v>
      </c>
      <c r="U100" s="221">
        <v>0</v>
      </c>
      <c r="V100" s="221">
        <f>ROUND(E100*U100,2)</f>
        <v>0</v>
      </c>
      <c r="W100" s="221"/>
      <c r="X100" s="221" t="s">
        <v>876</v>
      </c>
      <c r="Y100" s="221" t="s">
        <v>274</v>
      </c>
      <c r="Z100" s="210"/>
      <c r="AA100" s="210"/>
      <c r="AB100" s="210"/>
      <c r="AC100" s="210"/>
      <c r="AD100" s="210"/>
      <c r="AE100" s="210"/>
      <c r="AF100" s="210"/>
      <c r="AG100" s="210" t="s">
        <v>1608</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90</v>
      </c>
      <c r="B101" s="242" t="s">
        <v>1786</v>
      </c>
      <c r="C101" s="254" t="s">
        <v>1787</v>
      </c>
      <c r="D101" s="243" t="s">
        <v>1754</v>
      </c>
      <c r="E101" s="244">
        <v>1</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544</v>
      </c>
      <c r="T101" s="247" t="s">
        <v>545</v>
      </c>
      <c r="U101" s="221">
        <v>0</v>
      </c>
      <c r="V101" s="221">
        <f>ROUND(E101*U101,2)</f>
        <v>0</v>
      </c>
      <c r="W101" s="221"/>
      <c r="X101" s="221" t="s">
        <v>273</v>
      </c>
      <c r="Y101" s="221" t="s">
        <v>274</v>
      </c>
      <c r="Z101" s="210"/>
      <c r="AA101" s="210"/>
      <c r="AB101" s="210"/>
      <c r="AC101" s="210"/>
      <c r="AD101" s="210"/>
      <c r="AE101" s="210"/>
      <c r="AF101" s="210"/>
      <c r="AG101" s="210" t="s">
        <v>1635</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x14ac:dyDescent="0.2">
      <c r="A102" s="226" t="s">
        <v>265</v>
      </c>
      <c r="B102" s="227" t="s">
        <v>201</v>
      </c>
      <c r="C102" s="251" t="s">
        <v>1605</v>
      </c>
      <c r="D102" s="228"/>
      <c r="E102" s="229"/>
      <c r="F102" s="230"/>
      <c r="G102" s="230">
        <f>SUMIF(AG103:AG113,"&lt;&gt;NOR",G103:G113)</f>
        <v>0</v>
      </c>
      <c r="H102" s="230"/>
      <c r="I102" s="230">
        <f>SUM(I103:I113)</f>
        <v>0</v>
      </c>
      <c r="J102" s="230"/>
      <c r="K102" s="230">
        <f>SUM(K103:K113)</f>
        <v>0</v>
      </c>
      <c r="L102" s="230"/>
      <c r="M102" s="230">
        <f>SUM(M103:M113)</f>
        <v>0</v>
      </c>
      <c r="N102" s="229"/>
      <c r="O102" s="229">
        <f>SUM(O103:O113)</f>
        <v>0</v>
      </c>
      <c r="P102" s="229"/>
      <c r="Q102" s="229">
        <f>SUM(Q103:Q113)</f>
        <v>0</v>
      </c>
      <c r="R102" s="230"/>
      <c r="S102" s="230"/>
      <c r="T102" s="231"/>
      <c r="U102" s="225"/>
      <c r="V102" s="225">
        <f>SUM(V103:V113)</f>
        <v>0</v>
      </c>
      <c r="W102" s="225"/>
      <c r="X102" s="225"/>
      <c r="Y102" s="225"/>
      <c r="AG102" t="s">
        <v>266</v>
      </c>
    </row>
    <row r="103" spans="1:60" outlineLevel="1" x14ac:dyDescent="0.2">
      <c r="A103" s="241">
        <v>91</v>
      </c>
      <c r="B103" s="242" t="s">
        <v>1788</v>
      </c>
      <c r="C103" s="254" t="s">
        <v>1789</v>
      </c>
      <c r="D103" s="243" t="s">
        <v>378</v>
      </c>
      <c r="E103" s="244">
        <v>1</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544</v>
      </c>
      <c r="T103" s="247" t="s">
        <v>545</v>
      </c>
      <c r="U103" s="221">
        <v>0</v>
      </c>
      <c r="V103" s="221">
        <f>ROUND(E103*U103,2)</f>
        <v>0</v>
      </c>
      <c r="W103" s="221"/>
      <c r="X103" s="221" t="s">
        <v>876</v>
      </c>
      <c r="Y103" s="221" t="s">
        <v>274</v>
      </c>
      <c r="Z103" s="210"/>
      <c r="AA103" s="210"/>
      <c r="AB103" s="210"/>
      <c r="AC103" s="210"/>
      <c r="AD103" s="210"/>
      <c r="AE103" s="210"/>
      <c r="AF103" s="210"/>
      <c r="AG103" s="210" t="s">
        <v>1608</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92</v>
      </c>
      <c r="B104" s="242" t="s">
        <v>1790</v>
      </c>
      <c r="C104" s="254" t="s">
        <v>1775</v>
      </c>
      <c r="D104" s="243" t="s">
        <v>374</v>
      </c>
      <c r="E104" s="244">
        <v>1</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544</v>
      </c>
      <c r="T104" s="247" t="s">
        <v>545</v>
      </c>
      <c r="U104" s="221">
        <v>0</v>
      </c>
      <c r="V104" s="221">
        <f>ROUND(E104*U104,2)</f>
        <v>0</v>
      </c>
      <c r="W104" s="221"/>
      <c r="X104" s="221" t="s">
        <v>876</v>
      </c>
      <c r="Y104" s="221" t="s">
        <v>274</v>
      </c>
      <c r="Z104" s="210"/>
      <c r="AA104" s="210"/>
      <c r="AB104" s="210"/>
      <c r="AC104" s="210"/>
      <c r="AD104" s="210"/>
      <c r="AE104" s="210"/>
      <c r="AF104" s="210"/>
      <c r="AG104" s="210" t="s">
        <v>1608</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93</v>
      </c>
      <c r="B105" s="242" t="s">
        <v>1776</v>
      </c>
      <c r="C105" s="254" t="s">
        <v>1777</v>
      </c>
      <c r="D105" s="243" t="s">
        <v>378</v>
      </c>
      <c r="E105" s="244">
        <v>1</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544</v>
      </c>
      <c r="T105" s="247" t="s">
        <v>545</v>
      </c>
      <c r="U105" s="221">
        <v>0</v>
      </c>
      <c r="V105" s="221">
        <f>ROUND(E105*U105,2)</f>
        <v>0</v>
      </c>
      <c r="W105" s="221"/>
      <c r="X105" s="221" t="s">
        <v>876</v>
      </c>
      <c r="Y105" s="221" t="s">
        <v>274</v>
      </c>
      <c r="Z105" s="210"/>
      <c r="AA105" s="210"/>
      <c r="AB105" s="210"/>
      <c r="AC105" s="210"/>
      <c r="AD105" s="210"/>
      <c r="AE105" s="210"/>
      <c r="AF105" s="210"/>
      <c r="AG105" s="210" t="s">
        <v>1608</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94</v>
      </c>
      <c r="B106" s="242" t="s">
        <v>1778</v>
      </c>
      <c r="C106" s="254" t="s">
        <v>1779</v>
      </c>
      <c r="D106" s="243" t="s">
        <v>374</v>
      </c>
      <c r="E106" s="244">
        <v>1</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544</v>
      </c>
      <c r="T106" s="247" t="s">
        <v>545</v>
      </c>
      <c r="U106" s="221">
        <v>0</v>
      </c>
      <c r="V106" s="221">
        <f>ROUND(E106*U106,2)</f>
        <v>0</v>
      </c>
      <c r="W106" s="221"/>
      <c r="X106" s="221" t="s">
        <v>876</v>
      </c>
      <c r="Y106" s="221" t="s">
        <v>274</v>
      </c>
      <c r="Z106" s="210"/>
      <c r="AA106" s="210"/>
      <c r="AB106" s="210"/>
      <c r="AC106" s="210"/>
      <c r="AD106" s="210"/>
      <c r="AE106" s="210"/>
      <c r="AF106" s="210"/>
      <c r="AG106" s="210" t="s">
        <v>1608</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95</v>
      </c>
      <c r="B107" s="242" t="s">
        <v>1780</v>
      </c>
      <c r="C107" s="254" t="s">
        <v>1781</v>
      </c>
      <c r="D107" s="243" t="s">
        <v>374</v>
      </c>
      <c r="E107" s="244">
        <v>1</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544</v>
      </c>
      <c r="T107" s="247" t="s">
        <v>545</v>
      </c>
      <c r="U107" s="221">
        <v>0</v>
      </c>
      <c r="V107" s="221">
        <f>ROUND(E107*U107,2)</f>
        <v>0</v>
      </c>
      <c r="W107" s="221"/>
      <c r="X107" s="221" t="s">
        <v>876</v>
      </c>
      <c r="Y107" s="221" t="s">
        <v>274</v>
      </c>
      <c r="Z107" s="210"/>
      <c r="AA107" s="210"/>
      <c r="AB107" s="210"/>
      <c r="AC107" s="210"/>
      <c r="AD107" s="210"/>
      <c r="AE107" s="210"/>
      <c r="AF107" s="210"/>
      <c r="AG107" s="210" t="s">
        <v>1608</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96</v>
      </c>
      <c r="B108" s="242" t="s">
        <v>1782</v>
      </c>
      <c r="C108" s="254" t="s">
        <v>1791</v>
      </c>
      <c r="D108" s="243" t="s">
        <v>374</v>
      </c>
      <c r="E108" s="244">
        <v>1</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544</v>
      </c>
      <c r="T108" s="247" t="s">
        <v>545</v>
      </c>
      <c r="U108" s="221">
        <v>0</v>
      </c>
      <c r="V108" s="221">
        <f>ROUND(E108*U108,2)</f>
        <v>0</v>
      </c>
      <c r="W108" s="221"/>
      <c r="X108" s="221" t="s">
        <v>1681</v>
      </c>
      <c r="Y108" s="221" t="s">
        <v>274</v>
      </c>
      <c r="Z108" s="210"/>
      <c r="AA108" s="210"/>
      <c r="AB108" s="210"/>
      <c r="AC108" s="210"/>
      <c r="AD108" s="210"/>
      <c r="AE108" s="210"/>
      <c r="AF108" s="210"/>
      <c r="AG108" s="210" t="s">
        <v>1682</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97</v>
      </c>
      <c r="B109" s="242" t="s">
        <v>1784</v>
      </c>
      <c r="C109" s="254" t="s">
        <v>1785</v>
      </c>
      <c r="D109" s="243" t="s">
        <v>378</v>
      </c>
      <c r="E109" s="244">
        <v>1</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544</v>
      </c>
      <c r="T109" s="247" t="s">
        <v>545</v>
      </c>
      <c r="U109" s="221">
        <v>0</v>
      </c>
      <c r="V109" s="221">
        <f>ROUND(E109*U109,2)</f>
        <v>0</v>
      </c>
      <c r="W109" s="221"/>
      <c r="X109" s="221" t="s">
        <v>876</v>
      </c>
      <c r="Y109" s="221" t="s">
        <v>274</v>
      </c>
      <c r="Z109" s="210"/>
      <c r="AA109" s="210"/>
      <c r="AB109" s="210"/>
      <c r="AC109" s="210"/>
      <c r="AD109" s="210"/>
      <c r="AE109" s="210"/>
      <c r="AF109" s="210"/>
      <c r="AG109" s="210" t="s">
        <v>1608</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98</v>
      </c>
      <c r="B110" s="242" t="s">
        <v>1792</v>
      </c>
      <c r="C110" s="254" t="s">
        <v>1793</v>
      </c>
      <c r="D110" s="243" t="s">
        <v>1754</v>
      </c>
      <c r="E110" s="244">
        <v>1</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544</v>
      </c>
      <c r="T110" s="247" t="s">
        <v>545</v>
      </c>
      <c r="U110" s="221">
        <v>0</v>
      </c>
      <c r="V110" s="221">
        <f>ROUND(E110*U110,2)</f>
        <v>0</v>
      </c>
      <c r="W110" s="221"/>
      <c r="X110" s="221" t="s">
        <v>273</v>
      </c>
      <c r="Y110" s="221" t="s">
        <v>274</v>
      </c>
      <c r="Z110" s="210"/>
      <c r="AA110" s="210"/>
      <c r="AB110" s="210"/>
      <c r="AC110" s="210"/>
      <c r="AD110" s="210"/>
      <c r="AE110" s="210"/>
      <c r="AF110" s="210"/>
      <c r="AG110" s="210" t="s">
        <v>1635</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99</v>
      </c>
      <c r="B111" s="242" t="s">
        <v>1748</v>
      </c>
      <c r="C111" s="254" t="s">
        <v>1749</v>
      </c>
      <c r="D111" s="243" t="s">
        <v>374</v>
      </c>
      <c r="E111" s="244">
        <v>66</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544</v>
      </c>
      <c r="T111" s="247" t="s">
        <v>545</v>
      </c>
      <c r="U111" s="221">
        <v>0</v>
      </c>
      <c r="V111" s="221">
        <f>ROUND(E111*U111,2)</f>
        <v>0</v>
      </c>
      <c r="W111" s="221"/>
      <c r="X111" s="221" t="s">
        <v>273</v>
      </c>
      <c r="Y111" s="221" t="s">
        <v>274</v>
      </c>
      <c r="Z111" s="210"/>
      <c r="AA111" s="210"/>
      <c r="AB111" s="210"/>
      <c r="AC111" s="210"/>
      <c r="AD111" s="210"/>
      <c r="AE111" s="210"/>
      <c r="AF111" s="210"/>
      <c r="AG111" s="210" t="s">
        <v>1635</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ht="22.5" outlineLevel="1" x14ac:dyDescent="0.2">
      <c r="A112" s="241">
        <v>100</v>
      </c>
      <c r="B112" s="242" t="s">
        <v>1752</v>
      </c>
      <c r="C112" s="254" t="s">
        <v>1794</v>
      </c>
      <c r="D112" s="243" t="s">
        <v>1754</v>
      </c>
      <c r="E112" s="244">
        <v>2</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544</v>
      </c>
      <c r="T112" s="247" t="s">
        <v>545</v>
      </c>
      <c r="U112" s="221">
        <v>0</v>
      </c>
      <c r="V112" s="221">
        <f>ROUND(E112*U112,2)</f>
        <v>0</v>
      </c>
      <c r="W112" s="221"/>
      <c r="X112" s="221" t="s">
        <v>1681</v>
      </c>
      <c r="Y112" s="221" t="s">
        <v>274</v>
      </c>
      <c r="Z112" s="210"/>
      <c r="AA112" s="210"/>
      <c r="AB112" s="210"/>
      <c r="AC112" s="210"/>
      <c r="AD112" s="210"/>
      <c r="AE112" s="210"/>
      <c r="AF112" s="210"/>
      <c r="AG112" s="210" t="s">
        <v>1727</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101</v>
      </c>
      <c r="B113" s="242" t="s">
        <v>1795</v>
      </c>
      <c r="C113" s="254" t="s">
        <v>1796</v>
      </c>
      <c r="D113" s="243" t="s">
        <v>0</v>
      </c>
      <c r="E113" s="244">
        <v>1286.528</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544</v>
      </c>
      <c r="T113" s="247" t="s">
        <v>545</v>
      </c>
      <c r="U113" s="221">
        <v>0</v>
      </c>
      <c r="V113" s="221">
        <f>ROUND(E113*U113,2)</f>
        <v>0</v>
      </c>
      <c r="W113" s="221"/>
      <c r="X113" s="221" t="s">
        <v>273</v>
      </c>
      <c r="Y113" s="221" t="s">
        <v>274</v>
      </c>
      <c r="Z113" s="210"/>
      <c r="AA113" s="210"/>
      <c r="AB113" s="210"/>
      <c r="AC113" s="210"/>
      <c r="AD113" s="210"/>
      <c r="AE113" s="210"/>
      <c r="AF113" s="210"/>
      <c r="AG113" s="210" t="s">
        <v>1635</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x14ac:dyDescent="0.2">
      <c r="A114" s="226" t="s">
        <v>265</v>
      </c>
      <c r="B114" s="227" t="s">
        <v>178</v>
      </c>
      <c r="C114" s="251" t="s">
        <v>179</v>
      </c>
      <c r="D114" s="228"/>
      <c r="E114" s="229"/>
      <c r="F114" s="230"/>
      <c r="G114" s="230">
        <f>SUMIF(AG115:AG129,"&lt;&gt;NOR",G115:G129)</f>
        <v>0</v>
      </c>
      <c r="H114" s="230"/>
      <c r="I114" s="230">
        <f>SUM(I115:I129)</f>
        <v>0</v>
      </c>
      <c r="J114" s="230"/>
      <c r="K114" s="230">
        <f>SUM(K115:K129)</f>
        <v>0</v>
      </c>
      <c r="L114" s="230"/>
      <c r="M114" s="230">
        <f>SUM(M115:M129)</f>
        <v>0</v>
      </c>
      <c r="N114" s="229"/>
      <c r="O114" s="229">
        <f>SUM(O115:O129)</f>
        <v>0</v>
      </c>
      <c r="P114" s="229"/>
      <c r="Q114" s="229">
        <f>SUM(Q115:Q129)</f>
        <v>0</v>
      </c>
      <c r="R114" s="230"/>
      <c r="S114" s="230"/>
      <c r="T114" s="231"/>
      <c r="U114" s="225"/>
      <c r="V114" s="225">
        <f>SUM(V115:V129)</f>
        <v>0</v>
      </c>
      <c r="W114" s="225"/>
      <c r="X114" s="225"/>
      <c r="Y114" s="225"/>
      <c r="AG114" t="s">
        <v>266</v>
      </c>
    </row>
    <row r="115" spans="1:60" outlineLevel="1" x14ac:dyDescent="0.2">
      <c r="A115" s="241">
        <v>102</v>
      </c>
      <c r="B115" s="242" t="s">
        <v>1797</v>
      </c>
      <c r="C115" s="254" t="s">
        <v>1798</v>
      </c>
      <c r="D115" s="243" t="s">
        <v>1377</v>
      </c>
      <c r="E115" s="244">
        <v>15</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544</v>
      </c>
      <c r="T115" s="247" t="s">
        <v>545</v>
      </c>
      <c r="U115" s="221">
        <v>0</v>
      </c>
      <c r="V115" s="221">
        <f>ROUND(E115*U115,2)</f>
        <v>0</v>
      </c>
      <c r="W115" s="221"/>
      <c r="X115" s="221" t="s">
        <v>273</v>
      </c>
      <c r="Y115" s="221" t="s">
        <v>274</v>
      </c>
      <c r="Z115" s="210"/>
      <c r="AA115" s="210"/>
      <c r="AB115" s="210"/>
      <c r="AC115" s="210"/>
      <c r="AD115" s="210"/>
      <c r="AE115" s="210"/>
      <c r="AF115" s="210"/>
      <c r="AG115" s="210" t="s">
        <v>1635</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103</v>
      </c>
      <c r="B116" s="242" t="s">
        <v>1799</v>
      </c>
      <c r="C116" s="254" t="s">
        <v>1800</v>
      </c>
      <c r="D116" s="243" t="s">
        <v>378</v>
      </c>
      <c r="E116" s="244">
        <v>6</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544</v>
      </c>
      <c r="T116" s="247" t="s">
        <v>545</v>
      </c>
      <c r="U116" s="221">
        <v>0</v>
      </c>
      <c r="V116" s="221">
        <f>ROUND(E116*U116,2)</f>
        <v>0</v>
      </c>
      <c r="W116" s="221"/>
      <c r="X116" s="221" t="s">
        <v>876</v>
      </c>
      <c r="Y116" s="221" t="s">
        <v>274</v>
      </c>
      <c r="Z116" s="210"/>
      <c r="AA116" s="210"/>
      <c r="AB116" s="210"/>
      <c r="AC116" s="210"/>
      <c r="AD116" s="210"/>
      <c r="AE116" s="210"/>
      <c r="AF116" s="210"/>
      <c r="AG116" s="210" t="s">
        <v>1608</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104</v>
      </c>
      <c r="B117" s="242" t="s">
        <v>1801</v>
      </c>
      <c r="C117" s="254" t="s">
        <v>1802</v>
      </c>
      <c r="D117" s="243" t="s">
        <v>378</v>
      </c>
      <c r="E117" s="244">
        <v>6</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544</v>
      </c>
      <c r="T117" s="247" t="s">
        <v>545</v>
      </c>
      <c r="U117" s="221">
        <v>0</v>
      </c>
      <c r="V117" s="221">
        <f>ROUND(E117*U117,2)</f>
        <v>0</v>
      </c>
      <c r="W117" s="221"/>
      <c r="X117" s="221" t="s">
        <v>876</v>
      </c>
      <c r="Y117" s="221" t="s">
        <v>274</v>
      </c>
      <c r="Z117" s="210"/>
      <c r="AA117" s="210"/>
      <c r="AB117" s="210"/>
      <c r="AC117" s="210"/>
      <c r="AD117" s="210"/>
      <c r="AE117" s="210"/>
      <c r="AF117" s="210"/>
      <c r="AG117" s="210" t="s">
        <v>1608</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105</v>
      </c>
      <c r="B118" s="242" t="s">
        <v>1803</v>
      </c>
      <c r="C118" s="254" t="s">
        <v>1804</v>
      </c>
      <c r="D118" s="243" t="s">
        <v>378</v>
      </c>
      <c r="E118" s="244">
        <v>1</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544</v>
      </c>
      <c r="T118" s="247" t="s">
        <v>545</v>
      </c>
      <c r="U118" s="221">
        <v>0</v>
      </c>
      <c r="V118" s="221">
        <f>ROUND(E118*U118,2)</f>
        <v>0</v>
      </c>
      <c r="W118" s="221"/>
      <c r="X118" s="221" t="s">
        <v>876</v>
      </c>
      <c r="Y118" s="221" t="s">
        <v>274</v>
      </c>
      <c r="Z118" s="210"/>
      <c r="AA118" s="210"/>
      <c r="AB118" s="210"/>
      <c r="AC118" s="210"/>
      <c r="AD118" s="210"/>
      <c r="AE118" s="210"/>
      <c r="AF118" s="210"/>
      <c r="AG118" s="210" t="s">
        <v>1608</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outlineLevel="1" x14ac:dyDescent="0.2">
      <c r="A119" s="241">
        <v>106</v>
      </c>
      <c r="B119" s="242" t="s">
        <v>1805</v>
      </c>
      <c r="C119" s="254" t="s">
        <v>1806</v>
      </c>
      <c r="D119" s="243" t="s">
        <v>378</v>
      </c>
      <c r="E119" s="244">
        <v>6</v>
      </c>
      <c r="F119" s="245"/>
      <c r="G119" s="246">
        <f>ROUND(E119*F119,2)</f>
        <v>0</v>
      </c>
      <c r="H119" s="245"/>
      <c r="I119" s="246">
        <f>ROUND(E119*H119,2)</f>
        <v>0</v>
      </c>
      <c r="J119" s="245"/>
      <c r="K119" s="246">
        <f>ROUND(E119*J119,2)</f>
        <v>0</v>
      </c>
      <c r="L119" s="246">
        <v>21</v>
      </c>
      <c r="M119" s="246">
        <f>G119*(1+L119/100)</f>
        <v>0</v>
      </c>
      <c r="N119" s="244">
        <v>0</v>
      </c>
      <c r="O119" s="244">
        <f>ROUND(E119*N119,2)</f>
        <v>0</v>
      </c>
      <c r="P119" s="244">
        <v>0</v>
      </c>
      <c r="Q119" s="244">
        <f>ROUND(E119*P119,2)</f>
        <v>0</v>
      </c>
      <c r="R119" s="246"/>
      <c r="S119" s="246" t="s">
        <v>544</v>
      </c>
      <c r="T119" s="247" t="s">
        <v>545</v>
      </c>
      <c r="U119" s="221">
        <v>0</v>
      </c>
      <c r="V119" s="221">
        <f>ROUND(E119*U119,2)</f>
        <v>0</v>
      </c>
      <c r="W119" s="221"/>
      <c r="X119" s="221" t="s">
        <v>876</v>
      </c>
      <c r="Y119" s="221" t="s">
        <v>274</v>
      </c>
      <c r="Z119" s="210"/>
      <c r="AA119" s="210"/>
      <c r="AB119" s="210"/>
      <c r="AC119" s="210"/>
      <c r="AD119" s="210"/>
      <c r="AE119" s="210"/>
      <c r="AF119" s="210"/>
      <c r="AG119" s="210" t="s">
        <v>1608</v>
      </c>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1" x14ac:dyDescent="0.2">
      <c r="A120" s="241">
        <v>107</v>
      </c>
      <c r="B120" s="242" t="s">
        <v>1807</v>
      </c>
      <c r="C120" s="254" t="s">
        <v>1808</v>
      </c>
      <c r="D120" s="243" t="s">
        <v>378</v>
      </c>
      <c r="E120" s="244">
        <v>10</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544</v>
      </c>
      <c r="T120" s="247" t="s">
        <v>545</v>
      </c>
      <c r="U120" s="221">
        <v>0</v>
      </c>
      <c r="V120" s="221">
        <f>ROUND(E120*U120,2)</f>
        <v>0</v>
      </c>
      <c r="W120" s="221"/>
      <c r="X120" s="221" t="s">
        <v>876</v>
      </c>
      <c r="Y120" s="221" t="s">
        <v>274</v>
      </c>
      <c r="Z120" s="210"/>
      <c r="AA120" s="210"/>
      <c r="AB120" s="210"/>
      <c r="AC120" s="210"/>
      <c r="AD120" s="210"/>
      <c r="AE120" s="210"/>
      <c r="AF120" s="210"/>
      <c r="AG120" s="210" t="s">
        <v>1608</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108</v>
      </c>
      <c r="B121" s="242" t="s">
        <v>138</v>
      </c>
      <c r="C121" s="254" t="s">
        <v>1809</v>
      </c>
      <c r="D121" s="243" t="s">
        <v>378</v>
      </c>
      <c r="E121" s="244">
        <v>1</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544</v>
      </c>
      <c r="T121" s="247" t="s">
        <v>545</v>
      </c>
      <c r="U121" s="221">
        <v>0</v>
      </c>
      <c r="V121" s="221">
        <f>ROUND(E121*U121,2)</f>
        <v>0</v>
      </c>
      <c r="W121" s="221"/>
      <c r="X121" s="221" t="s">
        <v>876</v>
      </c>
      <c r="Y121" s="221" t="s">
        <v>274</v>
      </c>
      <c r="Z121" s="210"/>
      <c r="AA121" s="210"/>
      <c r="AB121" s="210"/>
      <c r="AC121" s="210"/>
      <c r="AD121" s="210"/>
      <c r="AE121" s="210"/>
      <c r="AF121" s="210"/>
      <c r="AG121" s="210" t="s">
        <v>1608</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109</v>
      </c>
      <c r="B122" s="242" t="s">
        <v>1810</v>
      </c>
      <c r="C122" s="254" t="s">
        <v>1811</v>
      </c>
      <c r="D122" s="243" t="s">
        <v>378</v>
      </c>
      <c r="E122" s="244">
        <v>1</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544</v>
      </c>
      <c r="T122" s="247" t="s">
        <v>545</v>
      </c>
      <c r="U122" s="221">
        <v>0</v>
      </c>
      <c r="V122" s="221">
        <f>ROUND(E122*U122,2)</f>
        <v>0</v>
      </c>
      <c r="W122" s="221"/>
      <c r="X122" s="221" t="s">
        <v>876</v>
      </c>
      <c r="Y122" s="221" t="s">
        <v>274</v>
      </c>
      <c r="Z122" s="210"/>
      <c r="AA122" s="210"/>
      <c r="AB122" s="210"/>
      <c r="AC122" s="210"/>
      <c r="AD122" s="210"/>
      <c r="AE122" s="210"/>
      <c r="AF122" s="210"/>
      <c r="AG122" s="210" t="s">
        <v>1608</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110</v>
      </c>
      <c r="B123" s="242" t="s">
        <v>1812</v>
      </c>
      <c r="C123" s="254" t="s">
        <v>1813</v>
      </c>
      <c r="D123" s="243" t="s">
        <v>378</v>
      </c>
      <c r="E123" s="244">
        <v>2</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544</v>
      </c>
      <c r="T123" s="247" t="s">
        <v>545</v>
      </c>
      <c r="U123" s="221">
        <v>0</v>
      </c>
      <c r="V123" s="221">
        <f>ROUND(E123*U123,2)</f>
        <v>0</v>
      </c>
      <c r="W123" s="221"/>
      <c r="X123" s="221" t="s">
        <v>876</v>
      </c>
      <c r="Y123" s="221" t="s">
        <v>274</v>
      </c>
      <c r="Z123" s="210"/>
      <c r="AA123" s="210"/>
      <c r="AB123" s="210"/>
      <c r="AC123" s="210"/>
      <c r="AD123" s="210"/>
      <c r="AE123" s="210"/>
      <c r="AF123" s="210"/>
      <c r="AG123" s="210" t="s">
        <v>1608</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111</v>
      </c>
      <c r="B124" s="242" t="s">
        <v>1814</v>
      </c>
      <c r="C124" s="254" t="s">
        <v>1815</v>
      </c>
      <c r="D124" s="243" t="s">
        <v>378</v>
      </c>
      <c r="E124" s="244">
        <v>29</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544</v>
      </c>
      <c r="T124" s="247" t="s">
        <v>545</v>
      </c>
      <c r="U124" s="221">
        <v>0</v>
      </c>
      <c r="V124" s="221">
        <f>ROUND(E124*U124,2)</f>
        <v>0</v>
      </c>
      <c r="W124" s="221"/>
      <c r="X124" s="221" t="s">
        <v>876</v>
      </c>
      <c r="Y124" s="221" t="s">
        <v>274</v>
      </c>
      <c r="Z124" s="210"/>
      <c r="AA124" s="210"/>
      <c r="AB124" s="210"/>
      <c r="AC124" s="210"/>
      <c r="AD124" s="210"/>
      <c r="AE124" s="210"/>
      <c r="AF124" s="210"/>
      <c r="AG124" s="210" t="s">
        <v>1608</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112</v>
      </c>
      <c r="B125" s="242" t="s">
        <v>1816</v>
      </c>
      <c r="C125" s="254" t="s">
        <v>1817</v>
      </c>
      <c r="D125" s="243" t="s">
        <v>378</v>
      </c>
      <c r="E125" s="244">
        <v>12</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544</v>
      </c>
      <c r="T125" s="247" t="s">
        <v>545</v>
      </c>
      <c r="U125" s="221">
        <v>0</v>
      </c>
      <c r="V125" s="221">
        <f>ROUND(E125*U125,2)</f>
        <v>0</v>
      </c>
      <c r="W125" s="221"/>
      <c r="X125" s="221" t="s">
        <v>876</v>
      </c>
      <c r="Y125" s="221" t="s">
        <v>274</v>
      </c>
      <c r="Z125" s="210"/>
      <c r="AA125" s="210"/>
      <c r="AB125" s="210"/>
      <c r="AC125" s="210"/>
      <c r="AD125" s="210"/>
      <c r="AE125" s="210"/>
      <c r="AF125" s="210"/>
      <c r="AG125" s="210" t="s">
        <v>1608</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113</v>
      </c>
      <c r="B126" s="242" t="s">
        <v>1818</v>
      </c>
      <c r="C126" s="254" t="s">
        <v>1819</v>
      </c>
      <c r="D126" s="243" t="s">
        <v>1820</v>
      </c>
      <c r="E126" s="244">
        <v>29</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544</v>
      </c>
      <c r="T126" s="247" t="s">
        <v>545</v>
      </c>
      <c r="U126" s="221">
        <v>0</v>
      </c>
      <c r="V126" s="221">
        <f>ROUND(E126*U126,2)</f>
        <v>0</v>
      </c>
      <c r="W126" s="221"/>
      <c r="X126" s="221" t="s">
        <v>876</v>
      </c>
      <c r="Y126" s="221" t="s">
        <v>274</v>
      </c>
      <c r="Z126" s="210"/>
      <c r="AA126" s="210"/>
      <c r="AB126" s="210"/>
      <c r="AC126" s="210"/>
      <c r="AD126" s="210"/>
      <c r="AE126" s="210"/>
      <c r="AF126" s="210"/>
      <c r="AG126" s="210" t="s">
        <v>1608</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114</v>
      </c>
      <c r="B127" s="242" t="s">
        <v>1821</v>
      </c>
      <c r="C127" s="254" t="s">
        <v>1822</v>
      </c>
      <c r="D127" s="243" t="s">
        <v>378</v>
      </c>
      <c r="E127" s="244">
        <v>29</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544</v>
      </c>
      <c r="T127" s="247" t="s">
        <v>545</v>
      </c>
      <c r="U127" s="221">
        <v>0</v>
      </c>
      <c r="V127" s="221">
        <f>ROUND(E127*U127,2)</f>
        <v>0</v>
      </c>
      <c r="W127" s="221"/>
      <c r="X127" s="221" t="s">
        <v>876</v>
      </c>
      <c r="Y127" s="221" t="s">
        <v>274</v>
      </c>
      <c r="Z127" s="210"/>
      <c r="AA127" s="210"/>
      <c r="AB127" s="210"/>
      <c r="AC127" s="210"/>
      <c r="AD127" s="210"/>
      <c r="AE127" s="210"/>
      <c r="AF127" s="210"/>
      <c r="AG127" s="210" t="s">
        <v>1608</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115</v>
      </c>
      <c r="B128" s="242" t="s">
        <v>1823</v>
      </c>
      <c r="C128" s="254" t="s">
        <v>1824</v>
      </c>
      <c r="D128" s="243" t="s">
        <v>378</v>
      </c>
      <c r="E128" s="244">
        <v>12</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544</v>
      </c>
      <c r="T128" s="247" t="s">
        <v>545</v>
      </c>
      <c r="U128" s="221">
        <v>0</v>
      </c>
      <c r="V128" s="221">
        <f>ROUND(E128*U128,2)</f>
        <v>0</v>
      </c>
      <c r="W128" s="221"/>
      <c r="X128" s="221" t="s">
        <v>876</v>
      </c>
      <c r="Y128" s="221" t="s">
        <v>274</v>
      </c>
      <c r="Z128" s="210"/>
      <c r="AA128" s="210"/>
      <c r="AB128" s="210"/>
      <c r="AC128" s="210"/>
      <c r="AD128" s="210"/>
      <c r="AE128" s="210"/>
      <c r="AF128" s="210"/>
      <c r="AG128" s="210" t="s">
        <v>1608</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116</v>
      </c>
      <c r="B129" s="242" t="s">
        <v>1825</v>
      </c>
      <c r="C129" s="254" t="s">
        <v>1826</v>
      </c>
      <c r="D129" s="243" t="s">
        <v>0</v>
      </c>
      <c r="E129" s="244">
        <v>166.423</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544</v>
      </c>
      <c r="T129" s="247" t="s">
        <v>545</v>
      </c>
      <c r="U129" s="221">
        <v>0</v>
      </c>
      <c r="V129" s="221">
        <f>ROUND(E129*U129,2)</f>
        <v>0</v>
      </c>
      <c r="W129" s="221"/>
      <c r="X129" s="221" t="s">
        <v>273</v>
      </c>
      <c r="Y129" s="221" t="s">
        <v>274</v>
      </c>
      <c r="Z129" s="210"/>
      <c r="AA129" s="210"/>
      <c r="AB129" s="210"/>
      <c r="AC129" s="210"/>
      <c r="AD129" s="210"/>
      <c r="AE129" s="210"/>
      <c r="AF129" s="210"/>
      <c r="AG129" s="210" t="s">
        <v>1635</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x14ac:dyDescent="0.2">
      <c r="A130" s="226" t="s">
        <v>265</v>
      </c>
      <c r="B130" s="227" t="s">
        <v>55</v>
      </c>
      <c r="C130" s="251" t="s">
        <v>137</v>
      </c>
      <c r="D130" s="228"/>
      <c r="E130" s="229"/>
      <c r="F130" s="230"/>
      <c r="G130" s="230">
        <f>SUMIF(AG131:AG134,"&lt;&gt;NOR",G131:G134)</f>
        <v>0</v>
      </c>
      <c r="H130" s="230"/>
      <c r="I130" s="230">
        <f>SUM(I131:I134)</f>
        <v>0</v>
      </c>
      <c r="J130" s="230"/>
      <c r="K130" s="230">
        <f>SUM(K131:K134)</f>
        <v>0</v>
      </c>
      <c r="L130" s="230"/>
      <c r="M130" s="230">
        <f>SUM(M131:M134)</f>
        <v>0</v>
      </c>
      <c r="N130" s="229"/>
      <c r="O130" s="229">
        <f>SUM(O131:O134)</f>
        <v>0</v>
      </c>
      <c r="P130" s="229"/>
      <c r="Q130" s="229">
        <f>SUM(Q131:Q134)</f>
        <v>0</v>
      </c>
      <c r="R130" s="230"/>
      <c r="S130" s="230"/>
      <c r="T130" s="231"/>
      <c r="U130" s="225"/>
      <c r="V130" s="225">
        <f>SUM(V131:V134)</f>
        <v>0</v>
      </c>
      <c r="W130" s="225"/>
      <c r="X130" s="225"/>
      <c r="Y130" s="225"/>
      <c r="AG130" t="s">
        <v>266</v>
      </c>
    </row>
    <row r="131" spans="1:60" outlineLevel="1" x14ac:dyDescent="0.2">
      <c r="A131" s="233">
        <v>117</v>
      </c>
      <c r="B131" s="234" t="s">
        <v>1827</v>
      </c>
      <c r="C131" s="252" t="s">
        <v>1828</v>
      </c>
      <c r="D131" s="235" t="s">
        <v>282</v>
      </c>
      <c r="E131" s="236">
        <v>0.05</v>
      </c>
      <c r="F131" s="237"/>
      <c r="G131" s="238">
        <f>ROUND(E131*F131,2)</f>
        <v>0</v>
      </c>
      <c r="H131" s="237"/>
      <c r="I131" s="238">
        <f>ROUND(E131*H131,2)</f>
        <v>0</v>
      </c>
      <c r="J131" s="237"/>
      <c r="K131" s="238">
        <f>ROUND(E131*J131,2)</f>
        <v>0</v>
      </c>
      <c r="L131" s="238">
        <v>21</v>
      </c>
      <c r="M131" s="238">
        <f>G131*(1+L131/100)</f>
        <v>0</v>
      </c>
      <c r="N131" s="236">
        <v>0</v>
      </c>
      <c r="O131" s="236">
        <f>ROUND(E131*N131,2)</f>
        <v>0</v>
      </c>
      <c r="P131" s="236">
        <v>0</v>
      </c>
      <c r="Q131" s="236">
        <f>ROUND(E131*P131,2)</f>
        <v>0</v>
      </c>
      <c r="R131" s="238"/>
      <c r="S131" s="238" t="s">
        <v>544</v>
      </c>
      <c r="T131" s="239" t="s">
        <v>545</v>
      </c>
      <c r="U131" s="221">
        <v>0</v>
      </c>
      <c r="V131" s="221">
        <f>ROUND(E131*U131,2)</f>
        <v>0</v>
      </c>
      <c r="W131" s="221"/>
      <c r="X131" s="221" t="s">
        <v>273</v>
      </c>
      <c r="Y131" s="221" t="s">
        <v>274</v>
      </c>
      <c r="Z131" s="210"/>
      <c r="AA131" s="210"/>
      <c r="AB131" s="210"/>
      <c r="AC131" s="210"/>
      <c r="AD131" s="210"/>
      <c r="AE131" s="210"/>
      <c r="AF131" s="210"/>
      <c r="AG131" s="210" t="s">
        <v>1635</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2" x14ac:dyDescent="0.2">
      <c r="A132" s="217"/>
      <c r="B132" s="218"/>
      <c r="C132" s="256" t="s">
        <v>1829</v>
      </c>
      <c r="D132" s="223"/>
      <c r="E132" s="224"/>
      <c r="F132" s="221"/>
      <c r="G132" s="221"/>
      <c r="H132" s="221"/>
      <c r="I132" s="221"/>
      <c r="J132" s="221"/>
      <c r="K132" s="221"/>
      <c r="L132" s="221"/>
      <c r="M132" s="221"/>
      <c r="N132" s="220"/>
      <c r="O132" s="220"/>
      <c r="P132" s="220"/>
      <c r="Q132" s="220"/>
      <c r="R132" s="221"/>
      <c r="S132" s="221"/>
      <c r="T132" s="221"/>
      <c r="U132" s="221"/>
      <c r="V132" s="221"/>
      <c r="W132" s="221"/>
      <c r="X132" s="221"/>
      <c r="Y132" s="221"/>
      <c r="Z132" s="210"/>
      <c r="AA132" s="210"/>
      <c r="AB132" s="210"/>
      <c r="AC132" s="210"/>
      <c r="AD132" s="210"/>
      <c r="AE132" s="210"/>
      <c r="AF132" s="210"/>
      <c r="AG132" s="210" t="s">
        <v>288</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3" x14ac:dyDescent="0.2">
      <c r="A133" s="217"/>
      <c r="B133" s="218"/>
      <c r="C133" s="256" t="s">
        <v>1830</v>
      </c>
      <c r="D133" s="223"/>
      <c r="E133" s="224">
        <v>0.05</v>
      </c>
      <c r="F133" s="221"/>
      <c r="G133" s="221"/>
      <c r="H133" s="221"/>
      <c r="I133" s="221"/>
      <c r="J133" s="221"/>
      <c r="K133" s="221"/>
      <c r="L133" s="221"/>
      <c r="M133" s="221"/>
      <c r="N133" s="220"/>
      <c r="O133" s="220"/>
      <c r="P133" s="220"/>
      <c r="Q133" s="220"/>
      <c r="R133" s="221"/>
      <c r="S133" s="221"/>
      <c r="T133" s="221"/>
      <c r="U133" s="221"/>
      <c r="V133" s="221"/>
      <c r="W133" s="221"/>
      <c r="X133" s="221"/>
      <c r="Y133" s="221"/>
      <c r="Z133" s="210"/>
      <c r="AA133" s="210"/>
      <c r="AB133" s="210"/>
      <c r="AC133" s="210"/>
      <c r="AD133" s="210"/>
      <c r="AE133" s="210"/>
      <c r="AF133" s="210"/>
      <c r="AG133" s="210" t="s">
        <v>288</v>
      </c>
      <c r="AH133" s="210">
        <v>0</v>
      </c>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outlineLevel="1" x14ac:dyDescent="0.2">
      <c r="A134" s="233">
        <v>118</v>
      </c>
      <c r="B134" s="234" t="s">
        <v>1831</v>
      </c>
      <c r="C134" s="252" t="s">
        <v>1832</v>
      </c>
      <c r="D134" s="235" t="s">
        <v>282</v>
      </c>
      <c r="E134" s="236">
        <v>0.05</v>
      </c>
      <c r="F134" s="237"/>
      <c r="G134" s="238">
        <f>ROUND(E134*F134,2)</f>
        <v>0</v>
      </c>
      <c r="H134" s="237"/>
      <c r="I134" s="238">
        <f>ROUND(E134*H134,2)</f>
        <v>0</v>
      </c>
      <c r="J134" s="237"/>
      <c r="K134" s="238">
        <f>ROUND(E134*J134,2)</f>
        <v>0</v>
      </c>
      <c r="L134" s="238">
        <v>21</v>
      </c>
      <c r="M134" s="238">
        <f>G134*(1+L134/100)</f>
        <v>0</v>
      </c>
      <c r="N134" s="236">
        <v>0</v>
      </c>
      <c r="O134" s="236">
        <f>ROUND(E134*N134,2)</f>
        <v>0</v>
      </c>
      <c r="P134" s="236">
        <v>0</v>
      </c>
      <c r="Q134" s="236">
        <f>ROUND(E134*P134,2)</f>
        <v>0</v>
      </c>
      <c r="R134" s="238"/>
      <c r="S134" s="238" t="s">
        <v>544</v>
      </c>
      <c r="T134" s="239" t="s">
        <v>545</v>
      </c>
      <c r="U134" s="221">
        <v>0</v>
      </c>
      <c r="V134" s="221">
        <f>ROUND(E134*U134,2)</f>
        <v>0</v>
      </c>
      <c r="W134" s="221"/>
      <c r="X134" s="221" t="s">
        <v>273</v>
      </c>
      <c r="Y134" s="221" t="s">
        <v>274</v>
      </c>
      <c r="Z134" s="210"/>
      <c r="AA134" s="210"/>
      <c r="AB134" s="210"/>
      <c r="AC134" s="210"/>
      <c r="AD134" s="210"/>
      <c r="AE134" s="210"/>
      <c r="AF134" s="210"/>
      <c r="AG134" s="210" t="s">
        <v>1635</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10"/>
      <c r="BB134" s="210"/>
      <c r="BC134" s="210"/>
      <c r="BD134" s="210"/>
      <c r="BE134" s="210"/>
      <c r="BF134" s="210"/>
      <c r="BG134" s="210"/>
      <c r="BH134" s="210"/>
    </row>
    <row r="135" spans="1:60" x14ac:dyDescent="0.2">
      <c r="A135" s="3"/>
      <c r="B135" s="4"/>
      <c r="C135" s="258"/>
      <c r="D135" s="6"/>
      <c r="E135" s="3"/>
      <c r="F135" s="3"/>
      <c r="G135" s="3"/>
      <c r="H135" s="3"/>
      <c r="I135" s="3"/>
      <c r="J135" s="3"/>
      <c r="K135" s="3"/>
      <c r="L135" s="3"/>
      <c r="M135" s="3"/>
      <c r="N135" s="3"/>
      <c r="O135" s="3"/>
      <c r="P135" s="3"/>
      <c r="Q135" s="3"/>
      <c r="R135" s="3"/>
      <c r="S135" s="3"/>
      <c r="T135" s="3"/>
      <c r="U135" s="3"/>
      <c r="V135" s="3"/>
      <c r="W135" s="3"/>
      <c r="X135" s="3"/>
      <c r="Y135" s="3"/>
      <c r="AE135">
        <v>12</v>
      </c>
      <c r="AF135">
        <v>21</v>
      </c>
      <c r="AG135" t="s">
        <v>251</v>
      </c>
    </row>
    <row r="136" spans="1:60" x14ac:dyDescent="0.2">
      <c r="A136" s="213"/>
      <c r="B136" s="214" t="s">
        <v>29</v>
      </c>
      <c r="C136" s="259"/>
      <c r="D136" s="215"/>
      <c r="E136" s="216"/>
      <c r="F136" s="216"/>
      <c r="G136" s="232">
        <f>G8+G93+G102+G114+G130</f>
        <v>0</v>
      </c>
      <c r="H136" s="3"/>
      <c r="I136" s="3"/>
      <c r="J136" s="3"/>
      <c r="K136" s="3"/>
      <c r="L136" s="3"/>
      <c r="M136" s="3"/>
      <c r="N136" s="3"/>
      <c r="O136" s="3"/>
      <c r="P136" s="3"/>
      <c r="Q136" s="3"/>
      <c r="R136" s="3"/>
      <c r="S136" s="3"/>
      <c r="T136" s="3"/>
      <c r="U136" s="3"/>
      <c r="V136" s="3"/>
      <c r="W136" s="3"/>
      <c r="X136" s="3"/>
      <c r="Y136" s="3"/>
      <c r="AE136">
        <f>SUMIF(L7:L134,AE135,G7:G134)</f>
        <v>0</v>
      </c>
      <c r="AF136">
        <f>SUMIF(L7:L134,AF135,G7:G134)</f>
        <v>0</v>
      </c>
      <c r="AG136" t="s">
        <v>584</v>
      </c>
    </row>
    <row r="137" spans="1:60" x14ac:dyDescent="0.2">
      <c r="C137" s="260"/>
      <c r="D137" s="10"/>
      <c r="AG137" t="s">
        <v>585</v>
      </c>
    </row>
    <row r="138" spans="1:60" x14ac:dyDescent="0.2">
      <c r="D138" s="10"/>
    </row>
    <row r="139" spans="1:60" x14ac:dyDescent="0.2">
      <c r="D139" s="10"/>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wFGWchoALgfSOytk5zmHlRQiiNMOCeRQ79VnExaFg2jbetInHeqnmxNfyTK9LBLzZtNLy1iGUPcEX/M0WOPqJQ==" saltValue="cDz+yT6eWFS2aeTtVzE50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EFDC1-4EBA-424C-9EED-13A6C2B2F1C7}">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55</v>
      </c>
      <c r="C3" s="199" t="s">
        <v>56</v>
      </c>
      <c r="D3" s="197"/>
      <c r="E3" s="197"/>
      <c r="F3" s="197"/>
      <c r="G3" s="198"/>
      <c r="AC3" s="174" t="s">
        <v>240</v>
      </c>
      <c r="AG3" t="s">
        <v>241</v>
      </c>
    </row>
    <row r="4" spans="1:60" ht="24.95" customHeight="1" x14ac:dyDescent="0.2">
      <c r="A4" s="200" t="s">
        <v>9</v>
      </c>
      <c r="B4" s="201" t="s">
        <v>59</v>
      </c>
      <c r="C4" s="202" t="s">
        <v>60</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164</v>
      </c>
      <c r="C8" s="251" t="s">
        <v>165</v>
      </c>
      <c r="D8" s="228"/>
      <c r="E8" s="229"/>
      <c r="F8" s="230"/>
      <c r="G8" s="230">
        <f>SUMIF(AG9:AG14,"&lt;&gt;NOR",G9:G14)</f>
        <v>0</v>
      </c>
      <c r="H8" s="230"/>
      <c r="I8" s="230">
        <f>SUM(I9:I14)</f>
        <v>0</v>
      </c>
      <c r="J8" s="230"/>
      <c r="K8" s="230">
        <f>SUM(K9:K14)</f>
        <v>0</v>
      </c>
      <c r="L8" s="230"/>
      <c r="M8" s="230">
        <f>SUM(M9:M14)</f>
        <v>0</v>
      </c>
      <c r="N8" s="229"/>
      <c r="O8" s="229">
        <f>SUM(O9:O14)</f>
        <v>0</v>
      </c>
      <c r="P8" s="229"/>
      <c r="Q8" s="229">
        <f>SUM(Q9:Q14)</f>
        <v>0</v>
      </c>
      <c r="R8" s="230"/>
      <c r="S8" s="230"/>
      <c r="T8" s="231"/>
      <c r="U8" s="225"/>
      <c r="V8" s="225">
        <f>SUM(V9:V14)</f>
        <v>0</v>
      </c>
      <c r="W8" s="225"/>
      <c r="X8" s="225"/>
      <c r="Y8" s="225"/>
      <c r="AG8" t="s">
        <v>266</v>
      </c>
    </row>
    <row r="9" spans="1:60" outlineLevel="1" x14ac:dyDescent="0.2">
      <c r="A9" s="241">
        <v>1</v>
      </c>
      <c r="B9" s="242" t="s">
        <v>1833</v>
      </c>
      <c r="C9" s="254" t="s">
        <v>1834</v>
      </c>
      <c r="D9" s="243" t="s">
        <v>374</v>
      </c>
      <c r="E9" s="244">
        <v>6</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876</v>
      </c>
      <c r="Y9" s="221" t="s">
        <v>274</v>
      </c>
      <c r="Z9" s="210"/>
      <c r="AA9" s="210"/>
      <c r="AB9" s="210"/>
      <c r="AC9" s="210"/>
      <c r="AD9" s="210"/>
      <c r="AE9" s="210"/>
      <c r="AF9" s="210"/>
      <c r="AG9" s="210" t="s">
        <v>1608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41">
        <v>2</v>
      </c>
      <c r="B10" s="242" t="s">
        <v>1835</v>
      </c>
      <c r="C10" s="254" t="s">
        <v>1836</v>
      </c>
      <c r="D10" s="243" t="s">
        <v>374</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876</v>
      </c>
      <c r="Y10" s="221" t="s">
        <v>274</v>
      </c>
      <c r="Z10" s="210"/>
      <c r="AA10" s="210"/>
      <c r="AB10" s="210"/>
      <c r="AC10" s="210"/>
      <c r="AD10" s="210"/>
      <c r="AE10" s="210"/>
      <c r="AF10" s="210"/>
      <c r="AG10" s="210" t="s">
        <v>1608</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ht="22.5" outlineLevel="1" x14ac:dyDescent="0.2">
      <c r="A11" s="241">
        <v>3</v>
      </c>
      <c r="B11" s="242" t="s">
        <v>1837</v>
      </c>
      <c r="C11" s="254" t="s">
        <v>1838</v>
      </c>
      <c r="D11" s="243" t="s">
        <v>374</v>
      </c>
      <c r="E11" s="244">
        <v>9</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876</v>
      </c>
      <c r="Y11" s="221" t="s">
        <v>274</v>
      </c>
      <c r="Z11" s="210"/>
      <c r="AA11" s="210"/>
      <c r="AB11" s="210"/>
      <c r="AC11" s="210"/>
      <c r="AD11" s="210"/>
      <c r="AE11" s="210"/>
      <c r="AF11" s="210"/>
      <c r="AG11" s="210" t="s">
        <v>1608</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1839</v>
      </c>
      <c r="C12" s="254" t="s">
        <v>1840</v>
      </c>
      <c r="D12" s="243" t="s">
        <v>374</v>
      </c>
      <c r="E12" s="244">
        <v>7</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1635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41">
        <v>5</v>
      </c>
      <c r="B13" s="242" t="s">
        <v>1841</v>
      </c>
      <c r="C13" s="254" t="s">
        <v>1842</v>
      </c>
      <c r="D13" s="243" t="s">
        <v>374</v>
      </c>
      <c r="E13" s="244">
        <v>9</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544</v>
      </c>
      <c r="T13" s="247" t="s">
        <v>545</v>
      </c>
      <c r="U13" s="221">
        <v>0</v>
      </c>
      <c r="V13" s="221">
        <f>ROUND(E13*U13,2)</f>
        <v>0</v>
      </c>
      <c r="W13" s="221"/>
      <c r="X13" s="221" t="s">
        <v>273</v>
      </c>
      <c r="Y13" s="221" t="s">
        <v>274</v>
      </c>
      <c r="Z13" s="210"/>
      <c r="AA13" s="210"/>
      <c r="AB13" s="210"/>
      <c r="AC13" s="210"/>
      <c r="AD13" s="210"/>
      <c r="AE13" s="210"/>
      <c r="AF13" s="210"/>
      <c r="AG13" s="210" t="s">
        <v>1635</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41">
        <v>6</v>
      </c>
      <c r="B14" s="242" t="s">
        <v>1843</v>
      </c>
      <c r="C14" s="254" t="s">
        <v>1844</v>
      </c>
      <c r="D14" s="243" t="s">
        <v>0</v>
      </c>
      <c r="E14" s="244">
        <v>33.155999999999999</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544</v>
      </c>
      <c r="T14" s="247"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x14ac:dyDescent="0.2">
      <c r="A15" s="226" t="s">
        <v>265</v>
      </c>
      <c r="B15" s="227" t="s">
        <v>168</v>
      </c>
      <c r="C15" s="251" t="s">
        <v>169</v>
      </c>
      <c r="D15" s="228"/>
      <c r="E15" s="229"/>
      <c r="F15" s="230"/>
      <c r="G15" s="230">
        <f>SUMIF(AG16:AG30,"&lt;&gt;NOR",G16:G30)</f>
        <v>0</v>
      </c>
      <c r="H15" s="230"/>
      <c r="I15" s="230">
        <f>SUM(I16:I30)</f>
        <v>0</v>
      </c>
      <c r="J15" s="230"/>
      <c r="K15" s="230">
        <f>SUM(K16:K30)</f>
        <v>0</v>
      </c>
      <c r="L15" s="230"/>
      <c r="M15" s="230">
        <f>SUM(M16:M30)</f>
        <v>0</v>
      </c>
      <c r="N15" s="229"/>
      <c r="O15" s="229">
        <f>SUM(O16:O30)</f>
        <v>0</v>
      </c>
      <c r="P15" s="229"/>
      <c r="Q15" s="229">
        <f>SUM(Q16:Q30)</f>
        <v>0</v>
      </c>
      <c r="R15" s="230"/>
      <c r="S15" s="230"/>
      <c r="T15" s="231"/>
      <c r="U15" s="225"/>
      <c r="V15" s="225">
        <f>SUM(V16:V30)</f>
        <v>0</v>
      </c>
      <c r="W15" s="225"/>
      <c r="X15" s="225"/>
      <c r="Y15" s="225"/>
      <c r="AG15" t="s">
        <v>266</v>
      </c>
    </row>
    <row r="16" spans="1:60" outlineLevel="1" x14ac:dyDescent="0.2">
      <c r="A16" s="241">
        <v>7</v>
      </c>
      <c r="B16" s="242" t="s">
        <v>1845</v>
      </c>
      <c r="C16" s="254" t="s">
        <v>1846</v>
      </c>
      <c r="D16" s="243" t="s">
        <v>374</v>
      </c>
      <c r="E16" s="244">
        <v>42</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544</v>
      </c>
      <c r="T16" s="247" t="s">
        <v>545</v>
      </c>
      <c r="U16" s="221">
        <v>0</v>
      </c>
      <c r="V16" s="221">
        <f>ROUND(E16*U16,2)</f>
        <v>0</v>
      </c>
      <c r="W16" s="221"/>
      <c r="X16" s="221" t="s">
        <v>273</v>
      </c>
      <c r="Y16" s="221" t="s">
        <v>274</v>
      </c>
      <c r="Z16" s="210"/>
      <c r="AA16" s="210"/>
      <c r="AB16" s="210"/>
      <c r="AC16" s="210"/>
      <c r="AD16" s="210"/>
      <c r="AE16" s="210"/>
      <c r="AF16" s="210"/>
      <c r="AG16" s="210" t="s">
        <v>1635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41">
        <v>8</v>
      </c>
      <c r="B17" s="242" t="s">
        <v>1847</v>
      </c>
      <c r="C17" s="254" t="s">
        <v>1848</v>
      </c>
      <c r="D17" s="243" t="s">
        <v>374</v>
      </c>
      <c r="E17" s="244">
        <v>6</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544</v>
      </c>
      <c r="T17" s="247" t="s">
        <v>545</v>
      </c>
      <c r="U17" s="221">
        <v>0</v>
      </c>
      <c r="V17" s="221">
        <f>ROUND(E17*U17,2)</f>
        <v>0</v>
      </c>
      <c r="W17" s="221"/>
      <c r="X17" s="221" t="s">
        <v>273</v>
      </c>
      <c r="Y17" s="221" t="s">
        <v>274</v>
      </c>
      <c r="Z17" s="210"/>
      <c r="AA17" s="210"/>
      <c r="AB17" s="210"/>
      <c r="AC17" s="210"/>
      <c r="AD17" s="210"/>
      <c r="AE17" s="210"/>
      <c r="AF17" s="210"/>
      <c r="AG17" s="210" t="s">
        <v>1635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41">
        <v>9</v>
      </c>
      <c r="B18" s="242" t="s">
        <v>1849</v>
      </c>
      <c r="C18" s="254" t="s">
        <v>1850</v>
      </c>
      <c r="D18" s="243" t="s">
        <v>374</v>
      </c>
      <c r="E18" s="244">
        <v>35</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544</v>
      </c>
      <c r="T18" s="247" t="s">
        <v>545</v>
      </c>
      <c r="U18" s="221">
        <v>0</v>
      </c>
      <c r="V18" s="221">
        <f>ROUND(E18*U18,2)</f>
        <v>0</v>
      </c>
      <c r="W18" s="221"/>
      <c r="X18" s="221" t="s">
        <v>273</v>
      </c>
      <c r="Y18" s="221" t="s">
        <v>274</v>
      </c>
      <c r="Z18" s="210"/>
      <c r="AA18" s="210"/>
      <c r="AB18" s="210"/>
      <c r="AC18" s="210"/>
      <c r="AD18" s="210"/>
      <c r="AE18" s="210"/>
      <c r="AF18" s="210"/>
      <c r="AG18" s="210" t="s">
        <v>1635</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41">
        <v>10</v>
      </c>
      <c r="B19" s="242" t="s">
        <v>1851</v>
      </c>
      <c r="C19" s="254" t="s">
        <v>1852</v>
      </c>
      <c r="D19" s="243" t="s">
        <v>1023</v>
      </c>
      <c r="E19" s="244">
        <v>40</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544</v>
      </c>
      <c r="T19" s="247" t="s">
        <v>545</v>
      </c>
      <c r="U19" s="221">
        <v>0</v>
      </c>
      <c r="V19" s="221">
        <f>ROUND(E19*U19,2)</f>
        <v>0</v>
      </c>
      <c r="W19" s="221"/>
      <c r="X19" s="221" t="s">
        <v>273</v>
      </c>
      <c r="Y19" s="221" t="s">
        <v>274</v>
      </c>
      <c r="Z19" s="210"/>
      <c r="AA19" s="210"/>
      <c r="AB19" s="210"/>
      <c r="AC19" s="210"/>
      <c r="AD19" s="210"/>
      <c r="AE19" s="210"/>
      <c r="AF19" s="210"/>
      <c r="AG19" s="210" t="s">
        <v>1635</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41">
        <v>11</v>
      </c>
      <c r="B20" s="242" t="s">
        <v>1853</v>
      </c>
      <c r="C20" s="254" t="s">
        <v>1854</v>
      </c>
      <c r="D20" s="243" t="s">
        <v>1023</v>
      </c>
      <c r="E20" s="244">
        <v>5</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544</v>
      </c>
      <c r="T20" s="247" t="s">
        <v>545</v>
      </c>
      <c r="U20" s="221">
        <v>0</v>
      </c>
      <c r="V20" s="221">
        <f>ROUND(E20*U20,2)</f>
        <v>0</v>
      </c>
      <c r="W20" s="221"/>
      <c r="X20" s="221" t="s">
        <v>273</v>
      </c>
      <c r="Y20" s="221" t="s">
        <v>274</v>
      </c>
      <c r="Z20" s="210"/>
      <c r="AA20" s="210"/>
      <c r="AB20" s="210"/>
      <c r="AC20" s="210"/>
      <c r="AD20" s="210"/>
      <c r="AE20" s="210"/>
      <c r="AF20" s="210"/>
      <c r="AG20" s="210" t="s">
        <v>1635</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41">
        <v>12</v>
      </c>
      <c r="B21" s="242" t="s">
        <v>1855</v>
      </c>
      <c r="C21" s="254" t="s">
        <v>1856</v>
      </c>
      <c r="D21" s="243" t="s">
        <v>1023</v>
      </c>
      <c r="E21" s="244">
        <v>10</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544</v>
      </c>
      <c r="T21" s="247" t="s">
        <v>545</v>
      </c>
      <c r="U21" s="221">
        <v>0</v>
      </c>
      <c r="V21" s="221">
        <f>ROUND(E21*U21,2)</f>
        <v>0</v>
      </c>
      <c r="W21" s="221"/>
      <c r="X21" s="221" t="s">
        <v>273</v>
      </c>
      <c r="Y21" s="221" t="s">
        <v>274</v>
      </c>
      <c r="Z21" s="210"/>
      <c r="AA21" s="210"/>
      <c r="AB21" s="210"/>
      <c r="AC21" s="210"/>
      <c r="AD21" s="210"/>
      <c r="AE21" s="210"/>
      <c r="AF21" s="210"/>
      <c r="AG21" s="210" t="s">
        <v>1635</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41">
        <v>13</v>
      </c>
      <c r="B22" s="242" t="s">
        <v>1857</v>
      </c>
      <c r="C22" s="254" t="s">
        <v>1858</v>
      </c>
      <c r="D22" s="243" t="s">
        <v>1023</v>
      </c>
      <c r="E22" s="244">
        <v>8</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544</v>
      </c>
      <c r="T22" s="247" t="s">
        <v>545</v>
      </c>
      <c r="U22" s="221">
        <v>0</v>
      </c>
      <c r="V22" s="221">
        <f>ROUND(E22*U22,2)</f>
        <v>0</v>
      </c>
      <c r="W22" s="221"/>
      <c r="X22" s="221" t="s">
        <v>273</v>
      </c>
      <c r="Y22" s="221" t="s">
        <v>274</v>
      </c>
      <c r="Z22" s="210"/>
      <c r="AA22" s="210"/>
      <c r="AB22" s="210"/>
      <c r="AC22" s="210"/>
      <c r="AD22" s="210"/>
      <c r="AE22" s="210"/>
      <c r="AF22" s="210"/>
      <c r="AG22" s="210" t="s">
        <v>1635</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41">
        <v>14</v>
      </c>
      <c r="B23" s="242" t="s">
        <v>1859</v>
      </c>
      <c r="C23" s="254" t="s">
        <v>1860</v>
      </c>
      <c r="D23" s="243" t="s">
        <v>1023</v>
      </c>
      <c r="E23" s="244">
        <v>2</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544</v>
      </c>
      <c r="T23" s="247" t="s">
        <v>545</v>
      </c>
      <c r="U23" s="221">
        <v>0</v>
      </c>
      <c r="V23" s="221">
        <f>ROUND(E23*U23,2)</f>
        <v>0</v>
      </c>
      <c r="W23" s="221"/>
      <c r="X23" s="221" t="s">
        <v>273</v>
      </c>
      <c r="Y23" s="221" t="s">
        <v>274</v>
      </c>
      <c r="Z23" s="210"/>
      <c r="AA23" s="210"/>
      <c r="AB23" s="210"/>
      <c r="AC23" s="210"/>
      <c r="AD23" s="210"/>
      <c r="AE23" s="210"/>
      <c r="AF23" s="210"/>
      <c r="AG23" s="210" t="s">
        <v>1635</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1" x14ac:dyDescent="0.2">
      <c r="A24" s="241">
        <v>15</v>
      </c>
      <c r="B24" s="242" t="s">
        <v>1861</v>
      </c>
      <c r="C24" s="254" t="s">
        <v>1862</v>
      </c>
      <c r="D24" s="243" t="s">
        <v>1023</v>
      </c>
      <c r="E24" s="244">
        <v>7</v>
      </c>
      <c r="F24" s="245"/>
      <c r="G24" s="246">
        <f>ROUND(E24*F24,2)</f>
        <v>0</v>
      </c>
      <c r="H24" s="245"/>
      <c r="I24" s="246">
        <f>ROUND(E24*H24,2)</f>
        <v>0</v>
      </c>
      <c r="J24" s="245"/>
      <c r="K24" s="246">
        <f>ROUND(E24*J24,2)</f>
        <v>0</v>
      </c>
      <c r="L24" s="246">
        <v>21</v>
      </c>
      <c r="M24" s="246">
        <f>G24*(1+L24/100)</f>
        <v>0</v>
      </c>
      <c r="N24" s="244">
        <v>0</v>
      </c>
      <c r="O24" s="244">
        <f>ROUND(E24*N24,2)</f>
        <v>0</v>
      </c>
      <c r="P24" s="244">
        <v>0</v>
      </c>
      <c r="Q24" s="244">
        <f>ROUND(E24*P24,2)</f>
        <v>0</v>
      </c>
      <c r="R24" s="246"/>
      <c r="S24" s="246" t="s">
        <v>544</v>
      </c>
      <c r="T24" s="247" t="s">
        <v>545</v>
      </c>
      <c r="U24" s="221">
        <v>0</v>
      </c>
      <c r="V24" s="221">
        <f>ROUND(E24*U24,2)</f>
        <v>0</v>
      </c>
      <c r="W24" s="221"/>
      <c r="X24" s="221" t="s">
        <v>273</v>
      </c>
      <c r="Y24" s="221" t="s">
        <v>274</v>
      </c>
      <c r="Z24" s="210"/>
      <c r="AA24" s="210"/>
      <c r="AB24" s="210"/>
      <c r="AC24" s="210"/>
      <c r="AD24" s="210"/>
      <c r="AE24" s="210"/>
      <c r="AF24" s="210"/>
      <c r="AG24" s="210" t="s">
        <v>1635</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16</v>
      </c>
      <c r="B25" s="242" t="s">
        <v>1863</v>
      </c>
      <c r="C25" s="254" t="s">
        <v>1864</v>
      </c>
      <c r="D25" s="243" t="s">
        <v>1023</v>
      </c>
      <c r="E25" s="244">
        <v>6</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273</v>
      </c>
      <c r="Y25" s="221" t="s">
        <v>274</v>
      </c>
      <c r="Z25" s="210"/>
      <c r="AA25" s="210"/>
      <c r="AB25" s="210"/>
      <c r="AC25" s="210"/>
      <c r="AD25" s="210"/>
      <c r="AE25" s="210"/>
      <c r="AF25" s="210"/>
      <c r="AG25" s="210" t="s">
        <v>1635</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41">
        <v>17</v>
      </c>
      <c r="B26" s="242" t="s">
        <v>1865</v>
      </c>
      <c r="C26" s="254" t="s">
        <v>1866</v>
      </c>
      <c r="D26" s="243" t="s">
        <v>1023</v>
      </c>
      <c r="E26" s="244">
        <v>6</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544</v>
      </c>
      <c r="T26" s="247" t="s">
        <v>545</v>
      </c>
      <c r="U26" s="221">
        <v>0</v>
      </c>
      <c r="V26" s="221">
        <f>ROUND(E26*U26,2)</f>
        <v>0</v>
      </c>
      <c r="W26" s="221"/>
      <c r="X26" s="221" t="s">
        <v>273</v>
      </c>
      <c r="Y26" s="221" t="s">
        <v>274</v>
      </c>
      <c r="Z26" s="210"/>
      <c r="AA26" s="210"/>
      <c r="AB26" s="210"/>
      <c r="AC26" s="210"/>
      <c r="AD26" s="210"/>
      <c r="AE26" s="210"/>
      <c r="AF26" s="210"/>
      <c r="AG26" s="210" t="s">
        <v>1635</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41">
        <v>18</v>
      </c>
      <c r="B27" s="242" t="s">
        <v>1867</v>
      </c>
      <c r="C27" s="254" t="s">
        <v>1868</v>
      </c>
      <c r="D27" s="243" t="s">
        <v>1023</v>
      </c>
      <c r="E27" s="244">
        <v>3</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544</v>
      </c>
      <c r="T27" s="247" t="s">
        <v>545</v>
      </c>
      <c r="U27" s="221">
        <v>0</v>
      </c>
      <c r="V27" s="221">
        <f>ROUND(E27*U27,2)</f>
        <v>0</v>
      </c>
      <c r="W27" s="221"/>
      <c r="X27" s="221" t="s">
        <v>273</v>
      </c>
      <c r="Y27" s="221" t="s">
        <v>274</v>
      </c>
      <c r="Z27" s="210"/>
      <c r="AA27" s="210"/>
      <c r="AB27" s="210"/>
      <c r="AC27" s="210"/>
      <c r="AD27" s="210"/>
      <c r="AE27" s="210"/>
      <c r="AF27" s="210"/>
      <c r="AG27" s="210" t="s">
        <v>1635</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41">
        <v>19</v>
      </c>
      <c r="B28" s="242" t="s">
        <v>1869</v>
      </c>
      <c r="C28" s="254" t="s">
        <v>1870</v>
      </c>
      <c r="D28" s="243" t="s">
        <v>374</v>
      </c>
      <c r="E28" s="244">
        <v>83</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544</v>
      </c>
      <c r="T28" s="247" t="s">
        <v>545</v>
      </c>
      <c r="U28" s="221">
        <v>0</v>
      </c>
      <c r="V28" s="221">
        <f>ROUND(E28*U28,2)</f>
        <v>0</v>
      </c>
      <c r="W28" s="221"/>
      <c r="X28" s="221" t="s">
        <v>273</v>
      </c>
      <c r="Y28" s="221" t="s">
        <v>274</v>
      </c>
      <c r="Z28" s="210"/>
      <c r="AA28" s="210"/>
      <c r="AB28" s="210"/>
      <c r="AC28" s="210"/>
      <c r="AD28" s="210"/>
      <c r="AE28" s="210"/>
      <c r="AF28" s="210"/>
      <c r="AG28" s="210" t="s">
        <v>1635</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41">
        <v>20</v>
      </c>
      <c r="B29" s="242" t="s">
        <v>1871</v>
      </c>
      <c r="C29" s="254" t="s">
        <v>1872</v>
      </c>
      <c r="D29" s="243" t="s">
        <v>374</v>
      </c>
      <c r="E29" s="244">
        <v>83</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544</v>
      </c>
      <c r="T29" s="247" t="s">
        <v>545</v>
      </c>
      <c r="U29" s="221">
        <v>0</v>
      </c>
      <c r="V29" s="221">
        <f>ROUND(E29*U29,2)</f>
        <v>0</v>
      </c>
      <c r="W29" s="221"/>
      <c r="X29" s="221" t="s">
        <v>273</v>
      </c>
      <c r="Y29" s="221" t="s">
        <v>274</v>
      </c>
      <c r="Z29" s="210"/>
      <c r="AA29" s="210"/>
      <c r="AB29" s="210"/>
      <c r="AC29" s="210"/>
      <c r="AD29" s="210"/>
      <c r="AE29" s="210"/>
      <c r="AF29" s="210"/>
      <c r="AG29" s="210" t="s">
        <v>1635</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41">
        <v>21</v>
      </c>
      <c r="B30" s="242" t="s">
        <v>1873</v>
      </c>
      <c r="C30" s="254" t="s">
        <v>1874</v>
      </c>
      <c r="D30" s="243" t="s">
        <v>0</v>
      </c>
      <c r="E30" s="244">
        <v>535.85360000000003</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544</v>
      </c>
      <c r="T30" s="247" t="s">
        <v>545</v>
      </c>
      <c r="U30" s="221">
        <v>0</v>
      </c>
      <c r="V30" s="221">
        <f>ROUND(E30*U30,2)</f>
        <v>0</v>
      </c>
      <c r="W30" s="221"/>
      <c r="X30" s="221" t="s">
        <v>273</v>
      </c>
      <c r="Y30" s="221" t="s">
        <v>274</v>
      </c>
      <c r="Z30" s="210"/>
      <c r="AA30" s="210"/>
      <c r="AB30" s="210"/>
      <c r="AC30" s="210"/>
      <c r="AD30" s="210"/>
      <c r="AE30" s="210"/>
      <c r="AF30" s="210"/>
      <c r="AG30" s="210" t="s">
        <v>1635</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x14ac:dyDescent="0.2">
      <c r="A31" s="226" t="s">
        <v>265</v>
      </c>
      <c r="B31" s="227" t="s">
        <v>170</v>
      </c>
      <c r="C31" s="251" t="s">
        <v>171</v>
      </c>
      <c r="D31" s="228"/>
      <c r="E31" s="229"/>
      <c r="F31" s="230"/>
      <c r="G31" s="230">
        <f>SUMIF(AG32:AG44,"&lt;&gt;NOR",G32:G44)</f>
        <v>0</v>
      </c>
      <c r="H31" s="230"/>
      <c r="I31" s="230">
        <f>SUM(I32:I44)</f>
        <v>0</v>
      </c>
      <c r="J31" s="230"/>
      <c r="K31" s="230">
        <f>SUM(K32:K44)</f>
        <v>0</v>
      </c>
      <c r="L31" s="230"/>
      <c r="M31" s="230">
        <f>SUM(M32:M44)</f>
        <v>0</v>
      </c>
      <c r="N31" s="229"/>
      <c r="O31" s="229">
        <f>SUM(O32:O44)</f>
        <v>0</v>
      </c>
      <c r="P31" s="229"/>
      <c r="Q31" s="229">
        <f>SUM(Q32:Q44)</f>
        <v>0</v>
      </c>
      <c r="R31" s="230"/>
      <c r="S31" s="230"/>
      <c r="T31" s="231"/>
      <c r="U31" s="225"/>
      <c r="V31" s="225">
        <f>SUM(V32:V44)</f>
        <v>0</v>
      </c>
      <c r="W31" s="225"/>
      <c r="X31" s="225"/>
      <c r="Y31" s="225"/>
      <c r="AG31" t="s">
        <v>266</v>
      </c>
    </row>
    <row r="32" spans="1:60" outlineLevel="1" x14ac:dyDescent="0.2">
      <c r="A32" s="241">
        <v>22</v>
      </c>
      <c r="B32" s="242" t="s">
        <v>1875</v>
      </c>
      <c r="C32" s="254" t="s">
        <v>1876</v>
      </c>
      <c r="D32" s="243" t="s">
        <v>378</v>
      </c>
      <c r="E32" s="244">
        <v>1</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544</v>
      </c>
      <c r="T32" s="247" t="s">
        <v>545</v>
      </c>
      <c r="U32" s="221">
        <v>0</v>
      </c>
      <c r="V32" s="221">
        <f>ROUND(E32*U32,2)</f>
        <v>0</v>
      </c>
      <c r="W32" s="221"/>
      <c r="X32" s="221" t="s">
        <v>273</v>
      </c>
      <c r="Y32" s="221" t="s">
        <v>274</v>
      </c>
      <c r="Z32" s="210"/>
      <c r="AA32" s="210"/>
      <c r="AB32" s="210"/>
      <c r="AC32" s="210"/>
      <c r="AD32" s="210"/>
      <c r="AE32" s="210"/>
      <c r="AF32" s="210"/>
      <c r="AG32" s="210" t="s">
        <v>1635</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41">
        <v>23</v>
      </c>
      <c r="B33" s="242" t="s">
        <v>1877</v>
      </c>
      <c r="C33" s="254" t="s">
        <v>1878</v>
      </c>
      <c r="D33" s="243" t="s">
        <v>378</v>
      </c>
      <c r="E33" s="244">
        <v>10</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544</v>
      </c>
      <c r="T33" s="247" t="s">
        <v>545</v>
      </c>
      <c r="U33" s="221">
        <v>0</v>
      </c>
      <c r="V33" s="221">
        <f>ROUND(E33*U33,2)</f>
        <v>0</v>
      </c>
      <c r="W33" s="221"/>
      <c r="X33" s="221" t="s">
        <v>273</v>
      </c>
      <c r="Y33" s="221" t="s">
        <v>274</v>
      </c>
      <c r="Z33" s="210"/>
      <c r="AA33" s="210"/>
      <c r="AB33" s="210"/>
      <c r="AC33" s="210"/>
      <c r="AD33" s="210"/>
      <c r="AE33" s="210"/>
      <c r="AF33" s="210"/>
      <c r="AG33" s="210" t="s">
        <v>1635</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41">
        <v>24</v>
      </c>
      <c r="B34" s="242" t="s">
        <v>1879</v>
      </c>
      <c r="C34" s="254" t="s">
        <v>1880</v>
      </c>
      <c r="D34" s="243" t="s">
        <v>378</v>
      </c>
      <c r="E34" s="244">
        <v>2</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c r="S34" s="246" t="s">
        <v>544</v>
      </c>
      <c r="T34" s="247" t="s">
        <v>545</v>
      </c>
      <c r="U34" s="221">
        <v>0</v>
      </c>
      <c r="V34" s="221">
        <f>ROUND(E34*U34,2)</f>
        <v>0</v>
      </c>
      <c r="W34" s="221"/>
      <c r="X34" s="221" t="s">
        <v>876</v>
      </c>
      <c r="Y34" s="221" t="s">
        <v>274</v>
      </c>
      <c r="Z34" s="210"/>
      <c r="AA34" s="210"/>
      <c r="AB34" s="210"/>
      <c r="AC34" s="210"/>
      <c r="AD34" s="210"/>
      <c r="AE34" s="210"/>
      <c r="AF34" s="210"/>
      <c r="AG34" s="210" t="s">
        <v>1608</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41">
        <v>25</v>
      </c>
      <c r="B35" s="242" t="s">
        <v>1881</v>
      </c>
      <c r="C35" s="254" t="s">
        <v>1882</v>
      </c>
      <c r="D35" s="243" t="s">
        <v>378</v>
      </c>
      <c r="E35" s="244">
        <v>2</v>
      </c>
      <c r="F35" s="245"/>
      <c r="G35" s="246">
        <f>ROUND(E35*F35,2)</f>
        <v>0</v>
      </c>
      <c r="H35" s="245"/>
      <c r="I35" s="246">
        <f>ROUND(E35*H35,2)</f>
        <v>0</v>
      </c>
      <c r="J35" s="245"/>
      <c r="K35" s="246">
        <f>ROUND(E35*J35,2)</f>
        <v>0</v>
      </c>
      <c r="L35" s="246">
        <v>21</v>
      </c>
      <c r="M35" s="246">
        <f>G35*(1+L35/100)</f>
        <v>0</v>
      </c>
      <c r="N35" s="244">
        <v>0</v>
      </c>
      <c r="O35" s="244">
        <f>ROUND(E35*N35,2)</f>
        <v>0</v>
      </c>
      <c r="P35" s="244">
        <v>0</v>
      </c>
      <c r="Q35" s="244">
        <f>ROUND(E35*P35,2)</f>
        <v>0</v>
      </c>
      <c r="R35" s="246"/>
      <c r="S35" s="246" t="s">
        <v>544</v>
      </c>
      <c r="T35" s="247" t="s">
        <v>545</v>
      </c>
      <c r="U35" s="221">
        <v>0</v>
      </c>
      <c r="V35" s="221">
        <f>ROUND(E35*U35,2)</f>
        <v>0</v>
      </c>
      <c r="W35" s="221"/>
      <c r="X35" s="221" t="s">
        <v>876</v>
      </c>
      <c r="Y35" s="221" t="s">
        <v>274</v>
      </c>
      <c r="Z35" s="210"/>
      <c r="AA35" s="210"/>
      <c r="AB35" s="210"/>
      <c r="AC35" s="210"/>
      <c r="AD35" s="210"/>
      <c r="AE35" s="210"/>
      <c r="AF35" s="210"/>
      <c r="AG35" s="210" t="s">
        <v>1608</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41">
        <v>26</v>
      </c>
      <c r="B36" s="242" t="s">
        <v>1883</v>
      </c>
      <c r="C36" s="254" t="s">
        <v>1884</v>
      </c>
      <c r="D36" s="243" t="s">
        <v>378</v>
      </c>
      <c r="E36" s="244">
        <v>2</v>
      </c>
      <c r="F36" s="245"/>
      <c r="G36" s="246">
        <f>ROUND(E36*F36,2)</f>
        <v>0</v>
      </c>
      <c r="H36" s="245"/>
      <c r="I36" s="246">
        <f>ROUND(E36*H36,2)</f>
        <v>0</v>
      </c>
      <c r="J36" s="245"/>
      <c r="K36" s="246">
        <f>ROUND(E36*J36,2)</f>
        <v>0</v>
      </c>
      <c r="L36" s="246">
        <v>21</v>
      </c>
      <c r="M36" s="246">
        <f>G36*(1+L36/100)</f>
        <v>0</v>
      </c>
      <c r="N36" s="244">
        <v>0</v>
      </c>
      <c r="O36" s="244">
        <f>ROUND(E36*N36,2)</f>
        <v>0</v>
      </c>
      <c r="P36" s="244">
        <v>0</v>
      </c>
      <c r="Q36" s="244">
        <f>ROUND(E36*P36,2)</f>
        <v>0</v>
      </c>
      <c r="R36" s="246"/>
      <c r="S36" s="246" t="s">
        <v>544</v>
      </c>
      <c r="T36" s="247" t="s">
        <v>545</v>
      </c>
      <c r="U36" s="221">
        <v>0</v>
      </c>
      <c r="V36" s="221">
        <f>ROUND(E36*U36,2)</f>
        <v>0</v>
      </c>
      <c r="W36" s="221"/>
      <c r="X36" s="221" t="s">
        <v>876</v>
      </c>
      <c r="Y36" s="221" t="s">
        <v>274</v>
      </c>
      <c r="Z36" s="210"/>
      <c r="AA36" s="210"/>
      <c r="AB36" s="210"/>
      <c r="AC36" s="210"/>
      <c r="AD36" s="210"/>
      <c r="AE36" s="210"/>
      <c r="AF36" s="210"/>
      <c r="AG36" s="210" t="s">
        <v>1608</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41">
        <v>27</v>
      </c>
      <c r="B37" s="242" t="s">
        <v>1885</v>
      </c>
      <c r="C37" s="254" t="s">
        <v>1886</v>
      </c>
      <c r="D37" s="243" t="s">
        <v>378</v>
      </c>
      <c r="E37" s="244">
        <v>2</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544</v>
      </c>
      <c r="T37" s="247" t="s">
        <v>545</v>
      </c>
      <c r="U37" s="221">
        <v>0</v>
      </c>
      <c r="V37" s="221">
        <f>ROUND(E37*U37,2)</f>
        <v>0</v>
      </c>
      <c r="W37" s="221"/>
      <c r="X37" s="221" t="s">
        <v>876</v>
      </c>
      <c r="Y37" s="221" t="s">
        <v>274</v>
      </c>
      <c r="Z37" s="210"/>
      <c r="AA37" s="210"/>
      <c r="AB37" s="210"/>
      <c r="AC37" s="210"/>
      <c r="AD37" s="210"/>
      <c r="AE37" s="210"/>
      <c r="AF37" s="210"/>
      <c r="AG37" s="210" t="s">
        <v>1608</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ht="22.5" outlineLevel="1" x14ac:dyDescent="0.2">
      <c r="A38" s="241">
        <v>28</v>
      </c>
      <c r="B38" s="242" t="s">
        <v>1887</v>
      </c>
      <c r="C38" s="254" t="s">
        <v>1888</v>
      </c>
      <c r="D38" s="243" t="s">
        <v>1023</v>
      </c>
      <c r="E38" s="244">
        <v>1</v>
      </c>
      <c r="F38" s="245"/>
      <c r="G38" s="246">
        <f>ROUND(E38*F38,2)</f>
        <v>0</v>
      </c>
      <c r="H38" s="245"/>
      <c r="I38" s="246">
        <f>ROUND(E38*H38,2)</f>
        <v>0</v>
      </c>
      <c r="J38" s="245"/>
      <c r="K38" s="246">
        <f>ROUND(E38*J38,2)</f>
        <v>0</v>
      </c>
      <c r="L38" s="246">
        <v>21</v>
      </c>
      <c r="M38" s="246">
        <f>G38*(1+L38/100)</f>
        <v>0</v>
      </c>
      <c r="N38" s="244">
        <v>0</v>
      </c>
      <c r="O38" s="244">
        <f>ROUND(E38*N38,2)</f>
        <v>0</v>
      </c>
      <c r="P38" s="244">
        <v>0</v>
      </c>
      <c r="Q38" s="244">
        <f>ROUND(E38*P38,2)</f>
        <v>0</v>
      </c>
      <c r="R38" s="246"/>
      <c r="S38" s="246" t="s">
        <v>544</v>
      </c>
      <c r="T38" s="247" t="s">
        <v>545</v>
      </c>
      <c r="U38" s="221">
        <v>0</v>
      </c>
      <c r="V38" s="221">
        <f>ROUND(E38*U38,2)</f>
        <v>0</v>
      </c>
      <c r="W38" s="221"/>
      <c r="X38" s="221" t="s">
        <v>273</v>
      </c>
      <c r="Y38" s="221" t="s">
        <v>274</v>
      </c>
      <c r="Z38" s="210"/>
      <c r="AA38" s="210"/>
      <c r="AB38" s="210"/>
      <c r="AC38" s="210"/>
      <c r="AD38" s="210"/>
      <c r="AE38" s="210"/>
      <c r="AF38" s="210"/>
      <c r="AG38" s="210" t="s">
        <v>1635</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41">
        <v>29</v>
      </c>
      <c r="B39" s="242" t="s">
        <v>1889</v>
      </c>
      <c r="C39" s="254" t="s">
        <v>1890</v>
      </c>
      <c r="D39" s="243" t="s">
        <v>374</v>
      </c>
      <c r="E39" s="244">
        <v>7.5</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544</v>
      </c>
      <c r="T39" s="247" t="s">
        <v>545</v>
      </c>
      <c r="U39" s="221">
        <v>0</v>
      </c>
      <c r="V39" s="221">
        <f>ROUND(E39*U39,2)</f>
        <v>0</v>
      </c>
      <c r="W39" s="221"/>
      <c r="X39" s="221" t="s">
        <v>273</v>
      </c>
      <c r="Y39" s="221" t="s">
        <v>274</v>
      </c>
      <c r="Z39" s="210"/>
      <c r="AA39" s="210"/>
      <c r="AB39" s="210"/>
      <c r="AC39" s="210"/>
      <c r="AD39" s="210"/>
      <c r="AE39" s="210"/>
      <c r="AF39" s="210"/>
      <c r="AG39" s="210" t="s">
        <v>1635</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41">
        <v>30</v>
      </c>
      <c r="B40" s="242" t="s">
        <v>1891</v>
      </c>
      <c r="C40" s="254" t="s">
        <v>1892</v>
      </c>
      <c r="D40" s="243" t="s">
        <v>374</v>
      </c>
      <c r="E40" s="244">
        <v>7.5</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544</v>
      </c>
      <c r="T40" s="247" t="s">
        <v>545</v>
      </c>
      <c r="U40" s="221">
        <v>0</v>
      </c>
      <c r="V40" s="221">
        <f>ROUND(E40*U40,2)</f>
        <v>0</v>
      </c>
      <c r="W40" s="221"/>
      <c r="X40" s="221" t="s">
        <v>876</v>
      </c>
      <c r="Y40" s="221" t="s">
        <v>274</v>
      </c>
      <c r="Z40" s="210"/>
      <c r="AA40" s="210"/>
      <c r="AB40" s="210"/>
      <c r="AC40" s="210"/>
      <c r="AD40" s="210"/>
      <c r="AE40" s="210"/>
      <c r="AF40" s="210"/>
      <c r="AG40" s="210" t="s">
        <v>1608</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41">
        <v>31</v>
      </c>
      <c r="B41" s="242" t="s">
        <v>1893</v>
      </c>
      <c r="C41" s="254" t="s">
        <v>1894</v>
      </c>
      <c r="D41" s="243" t="s">
        <v>378</v>
      </c>
      <c r="E41" s="244">
        <v>2</v>
      </c>
      <c r="F41" s="245"/>
      <c r="G41" s="246">
        <f>ROUND(E41*F41,2)</f>
        <v>0</v>
      </c>
      <c r="H41" s="245"/>
      <c r="I41" s="246">
        <f>ROUND(E41*H41,2)</f>
        <v>0</v>
      </c>
      <c r="J41" s="245"/>
      <c r="K41" s="246">
        <f>ROUND(E41*J41,2)</f>
        <v>0</v>
      </c>
      <c r="L41" s="246">
        <v>21</v>
      </c>
      <c r="M41" s="246">
        <f>G41*(1+L41/100)</f>
        <v>0</v>
      </c>
      <c r="N41" s="244">
        <v>0</v>
      </c>
      <c r="O41" s="244">
        <f>ROUND(E41*N41,2)</f>
        <v>0</v>
      </c>
      <c r="P41" s="244">
        <v>0</v>
      </c>
      <c r="Q41" s="244">
        <f>ROUND(E41*P41,2)</f>
        <v>0</v>
      </c>
      <c r="R41" s="246"/>
      <c r="S41" s="246" t="s">
        <v>544</v>
      </c>
      <c r="T41" s="247" t="s">
        <v>545</v>
      </c>
      <c r="U41" s="221">
        <v>0</v>
      </c>
      <c r="V41" s="221">
        <f>ROUND(E41*U41,2)</f>
        <v>0</v>
      </c>
      <c r="W41" s="221"/>
      <c r="X41" s="221" t="s">
        <v>273</v>
      </c>
      <c r="Y41" s="221" t="s">
        <v>274</v>
      </c>
      <c r="Z41" s="210"/>
      <c r="AA41" s="210"/>
      <c r="AB41" s="210"/>
      <c r="AC41" s="210"/>
      <c r="AD41" s="210"/>
      <c r="AE41" s="210"/>
      <c r="AF41" s="210"/>
      <c r="AG41" s="210" t="s">
        <v>1635</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41">
        <v>32</v>
      </c>
      <c r="B42" s="242" t="s">
        <v>1895</v>
      </c>
      <c r="C42" s="254" t="s">
        <v>1896</v>
      </c>
      <c r="D42" s="243" t="s">
        <v>378</v>
      </c>
      <c r="E42" s="244">
        <v>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544</v>
      </c>
      <c r="T42" s="247" t="s">
        <v>545</v>
      </c>
      <c r="U42" s="221">
        <v>0</v>
      </c>
      <c r="V42" s="221">
        <f>ROUND(E42*U42,2)</f>
        <v>0</v>
      </c>
      <c r="W42" s="221"/>
      <c r="X42" s="221" t="s">
        <v>876</v>
      </c>
      <c r="Y42" s="221" t="s">
        <v>274</v>
      </c>
      <c r="Z42" s="210"/>
      <c r="AA42" s="210"/>
      <c r="AB42" s="210"/>
      <c r="AC42" s="210"/>
      <c r="AD42" s="210"/>
      <c r="AE42" s="210"/>
      <c r="AF42" s="210"/>
      <c r="AG42" s="210" t="s">
        <v>1608</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41">
        <v>33</v>
      </c>
      <c r="B43" s="242" t="s">
        <v>1897</v>
      </c>
      <c r="C43" s="254" t="s">
        <v>1898</v>
      </c>
      <c r="D43" s="243" t="s">
        <v>378</v>
      </c>
      <c r="E43" s="244">
        <v>2</v>
      </c>
      <c r="F43" s="245"/>
      <c r="G43" s="246">
        <f>ROUND(E43*F43,2)</f>
        <v>0</v>
      </c>
      <c r="H43" s="245"/>
      <c r="I43" s="246">
        <f>ROUND(E43*H43,2)</f>
        <v>0</v>
      </c>
      <c r="J43" s="245"/>
      <c r="K43" s="246">
        <f>ROUND(E43*J43,2)</f>
        <v>0</v>
      </c>
      <c r="L43" s="246">
        <v>21</v>
      </c>
      <c r="M43" s="246">
        <f>G43*(1+L43/100)</f>
        <v>0</v>
      </c>
      <c r="N43" s="244">
        <v>0</v>
      </c>
      <c r="O43" s="244">
        <f>ROUND(E43*N43,2)</f>
        <v>0</v>
      </c>
      <c r="P43" s="244">
        <v>0</v>
      </c>
      <c r="Q43" s="244">
        <f>ROUND(E43*P43,2)</f>
        <v>0</v>
      </c>
      <c r="R43" s="246"/>
      <c r="S43" s="246" t="s">
        <v>544</v>
      </c>
      <c r="T43" s="247" t="s">
        <v>545</v>
      </c>
      <c r="U43" s="221">
        <v>0</v>
      </c>
      <c r="V43" s="221">
        <f>ROUND(E43*U43,2)</f>
        <v>0</v>
      </c>
      <c r="W43" s="221"/>
      <c r="X43" s="221" t="s">
        <v>273</v>
      </c>
      <c r="Y43" s="221" t="s">
        <v>274</v>
      </c>
      <c r="Z43" s="210"/>
      <c r="AA43" s="210"/>
      <c r="AB43" s="210"/>
      <c r="AC43" s="210"/>
      <c r="AD43" s="210"/>
      <c r="AE43" s="210"/>
      <c r="AF43" s="210"/>
      <c r="AG43" s="210" t="s">
        <v>1635</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41">
        <v>34</v>
      </c>
      <c r="B44" s="242" t="s">
        <v>1899</v>
      </c>
      <c r="C44" s="254" t="s">
        <v>1900</v>
      </c>
      <c r="D44" s="243" t="s">
        <v>378</v>
      </c>
      <c r="E44" s="244">
        <v>2</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544</v>
      </c>
      <c r="T44" s="247" t="s">
        <v>545</v>
      </c>
      <c r="U44" s="221">
        <v>0</v>
      </c>
      <c r="V44" s="221">
        <f>ROUND(E44*U44,2)</f>
        <v>0</v>
      </c>
      <c r="W44" s="221"/>
      <c r="X44" s="221" t="s">
        <v>876</v>
      </c>
      <c r="Y44" s="221" t="s">
        <v>274</v>
      </c>
      <c r="Z44" s="210"/>
      <c r="AA44" s="210"/>
      <c r="AB44" s="210"/>
      <c r="AC44" s="210"/>
      <c r="AD44" s="210"/>
      <c r="AE44" s="210"/>
      <c r="AF44" s="210"/>
      <c r="AG44" s="210" t="s">
        <v>1608</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x14ac:dyDescent="0.2">
      <c r="A45" s="226" t="s">
        <v>265</v>
      </c>
      <c r="B45" s="227" t="s">
        <v>151</v>
      </c>
      <c r="C45" s="251" t="s">
        <v>152</v>
      </c>
      <c r="D45" s="228"/>
      <c r="E45" s="229"/>
      <c r="F45" s="230"/>
      <c r="G45" s="230">
        <f>SUMIF(AG46:AG49,"&lt;&gt;NOR",G46:G49)</f>
        <v>0</v>
      </c>
      <c r="H45" s="230"/>
      <c r="I45" s="230">
        <f>SUM(I46:I49)</f>
        <v>0</v>
      </c>
      <c r="J45" s="230"/>
      <c r="K45" s="230">
        <f>SUM(K46:K49)</f>
        <v>0</v>
      </c>
      <c r="L45" s="230"/>
      <c r="M45" s="230">
        <f>SUM(M46:M49)</f>
        <v>0</v>
      </c>
      <c r="N45" s="229"/>
      <c r="O45" s="229">
        <f>SUM(O46:O49)</f>
        <v>0</v>
      </c>
      <c r="P45" s="229"/>
      <c r="Q45" s="229">
        <f>SUM(Q46:Q49)</f>
        <v>0</v>
      </c>
      <c r="R45" s="230"/>
      <c r="S45" s="230"/>
      <c r="T45" s="231"/>
      <c r="U45" s="225"/>
      <c r="V45" s="225">
        <f>SUM(V46:V49)</f>
        <v>0</v>
      </c>
      <c r="W45" s="225"/>
      <c r="X45" s="225"/>
      <c r="Y45" s="225"/>
      <c r="AG45" t="s">
        <v>266</v>
      </c>
    </row>
    <row r="46" spans="1:60" ht="22.5" outlineLevel="1" x14ac:dyDescent="0.2">
      <c r="A46" s="241">
        <v>35</v>
      </c>
      <c r="B46" s="242" t="s">
        <v>1901</v>
      </c>
      <c r="C46" s="254" t="s">
        <v>1902</v>
      </c>
      <c r="D46" s="243" t="s">
        <v>378</v>
      </c>
      <c r="E46" s="244">
        <v>1</v>
      </c>
      <c r="F46" s="245"/>
      <c r="G46" s="246">
        <f>ROUND(E46*F46,2)</f>
        <v>0</v>
      </c>
      <c r="H46" s="245"/>
      <c r="I46" s="246">
        <f>ROUND(E46*H46,2)</f>
        <v>0</v>
      </c>
      <c r="J46" s="245"/>
      <c r="K46" s="246">
        <f>ROUND(E46*J46,2)</f>
        <v>0</v>
      </c>
      <c r="L46" s="246">
        <v>21</v>
      </c>
      <c r="M46" s="246">
        <f>G46*(1+L46/100)</f>
        <v>0</v>
      </c>
      <c r="N46" s="244">
        <v>0</v>
      </c>
      <c r="O46" s="244">
        <f>ROUND(E46*N46,2)</f>
        <v>0</v>
      </c>
      <c r="P46" s="244">
        <v>0</v>
      </c>
      <c r="Q46" s="244">
        <f>ROUND(E46*P46,2)</f>
        <v>0</v>
      </c>
      <c r="R46" s="246"/>
      <c r="S46" s="246" t="s">
        <v>544</v>
      </c>
      <c r="T46" s="247" t="s">
        <v>545</v>
      </c>
      <c r="U46" s="221">
        <v>0</v>
      </c>
      <c r="V46" s="221">
        <f>ROUND(E46*U46,2)</f>
        <v>0</v>
      </c>
      <c r="W46" s="221"/>
      <c r="X46" s="221" t="s">
        <v>876</v>
      </c>
      <c r="Y46" s="221" t="s">
        <v>274</v>
      </c>
      <c r="Z46" s="210"/>
      <c r="AA46" s="210"/>
      <c r="AB46" s="210"/>
      <c r="AC46" s="210"/>
      <c r="AD46" s="210"/>
      <c r="AE46" s="210"/>
      <c r="AF46" s="210"/>
      <c r="AG46" s="210" t="s">
        <v>1608</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41">
        <v>36</v>
      </c>
      <c r="B47" s="242" t="s">
        <v>1903</v>
      </c>
      <c r="C47" s="254" t="s">
        <v>1904</v>
      </c>
      <c r="D47" s="243" t="s">
        <v>1754</v>
      </c>
      <c r="E47" s="244">
        <v>1</v>
      </c>
      <c r="F47" s="245"/>
      <c r="G47" s="246">
        <f>ROUND(E47*F47,2)</f>
        <v>0</v>
      </c>
      <c r="H47" s="245"/>
      <c r="I47" s="246">
        <f>ROUND(E47*H47,2)</f>
        <v>0</v>
      </c>
      <c r="J47" s="245"/>
      <c r="K47" s="246">
        <f>ROUND(E47*J47,2)</f>
        <v>0</v>
      </c>
      <c r="L47" s="246">
        <v>21</v>
      </c>
      <c r="M47" s="246">
        <f>G47*(1+L47/100)</f>
        <v>0</v>
      </c>
      <c r="N47" s="244">
        <v>0</v>
      </c>
      <c r="O47" s="244">
        <f>ROUND(E47*N47,2)</f>
        <v>0</v>
      </c>
      <c r="P47" s="244">
        <v>0</v>
      </c>
      <c r="Q47" s="244">
        <f>ROUND(E47*P47,2)</f>
        <v>0</v>
      </c>
      <c r="R47" s="246"/>
      <c r="S47" s="246" t="s">
        <v>544</v>
      </c>
      <c r="T47" s="247" t="s">
        <v>545</v>
      </c>
      <c r="U47" s="221">
        <v>0</v>
      </c>
      <c r="V47" s="221">
        <f>ROUND(E47*U47,2)</f>
        <v>0</v>
      </c>
      <c r="W47" s="221"/>
      <c r="X47" s="221" t="s">
        <v>273</v>
      </c>
      <c r="Y47" s="221" t="s">
        <v>274</v>
      </c>
      <c r="Z47" s="210"/>
      <c r="AA47" s="210"/>
      <c r="AB47" s="210"/>
      <c r="AC47" s="210"/>
      <c r="AD47" s="210"/>
      <c r="AE47" s="210"/>
      <c r="AF47" s="210"/>
      <c r="AG47" s="210" t="s">
        <v>1635</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41">
        <v>37</v>
      </c>
      <c r="B48" s="242" t="s">
        <v>1827</v>
      </c>
      <c r="C48" s="254" t="s">
        <v>1828</v>
      </c>
      <c r="D48" s="243" t="s">
        <v>282</v>
      </c>
      <c r="E48" s="244">
        <v>0.05</v>
      </c>
      <c r="F48" s="245"/>
      <c r="G48" s="246">
        <f>ROUND(E48*F48,2)</f>
        <v>0</v>
      </c>
      <c r="H48" s="245"/>
      <c r="I48" s="246">
        <f>ROUND(E48*H48,2)</f>
        <v>0</v>
      </c>
      <c r="J48" s="245"/>
      <c r="K48" s="246">
        <f>ROUND(E48*J48,2)</f>
        <v>0</v>
      </c>
      <c r="L48" s="246">
        <v>21</v>
      </c>
      <c r="M48" s="246">
        <f>G48*(1+L48/100)</f>
        <v>0</v>
      </c>
      <c r="N48" s="244">
        <v>0</v>
      </c>
      <c r="O48" s="244">
        <f>ROUND(E48*N48,2)</f>
        <v>0</v>
      </c>
      <c r="P48" s="244">
        <v>0</v>
      </c>
      <c r="Q48" s="244">
        <f>ROUND(E48*P48,2)</f>
        <v>0</v>
      </c>
      <c r="R48" s="246"/>
      <c r="S48" s="246" t="s">
        <v>544</v>
      </c>
      <c r="T48" s="247" t="s">
        <v>545</v>
      </c>
      <c r="U48" s="221">
        <v>0</v>
      </c>
      <c r="V48" s="221">
        <f>ROUND(E48*U48,2)</f>
        <v>0</v>
      </c>
      <c r="W48" s="221"/>
      <c r="X48" s="221" t="s">
        <v>273</v>
      </c>
      <c r="Y48" s="221" t="s">
        <v>274</v>
      </c>
      <c r="Z48" s="210"/>
      <c r="AA48" s="210"/>
      <c r="AB48" s="210"/>
      <c r="AC48" s="210"/>
      <c r="AD48" s="210"/>
      <c r="AE48" s="210"/>
      <c r="AF48" s="210"/>
      <c r="AG48" s="210" t="s">
        <v>1635</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41">
        <v>38</v>
      </c>
      <c r="B49" s="242" t="s">
        <v>1831</v>
      </c>
      <c r="C49" s="254" t="s">
        <v>1832</v>
      </c>
      <c r="D49" s="243" t="s">
        <v>282</v>
      </c>
      <c r="E49" s="244">
        <v>0.05</v>
      </c>
      <c r="F49" s="245"/>
      <c r="G49" s="246">
        <f>ROUND(E49*F49,2)</f>
        <v>0</v>
      </c>
      <c r="H49" s="245"/>
      <c r="I49" s="246">
        <f>ROUND(E49*H49,2)</f>
        <v>0</v>
      </c>
      <c r="J49" s="245"/>
      <c r="K49" s="246">
        <f>ROUND(E49*J49,2)</f>
        <v>0</v>
      </c>
      <c r="L49" s="246">
        <v>21</v>
      </c>
      <c r="M49" s="246">
        <f>G49*(1+L49/100)</f>
        <v>0</v>
      </c>
      <c r="N49" s="244">
        <v>0</v>
      </c>
      <c r="O49" s="244">
        <f>ROUND(E49*N49,2)</f>
        <v>0</v>
      </c>
      <c r="P49" s="244">
        <v>0</v>
      </c>
      <c r="Q49" s="244">
        <f>ROUND(E49*P49,2)</f>
        <v>0</v>
      </c>
      <c r="R49" s="246"/>
      <c r="S49" s="246" t="s">
        <v>544</v>
      </c>
      <c r="T49" s="247" t="s">
        <v>545</v>
      </c>
      <c r="U49" s="221">
        <v>0</v>
      </c>
      <c r="V49" s="221">
        <f>ROUND(E49*U49,2)</f>
        <v>0</v>
      </c>
      <c r="W49" s="221"/>
      <c r="X49" s="221" t="s">
        <v>273</v>
      </c>
      <c r="Y49" s="221" t="s">
        <v>274</v>
      </c>
      <c r="Z49" s="210"/>
      <c r="AA49" s="210"/>
      <c r="AB49" s="210"/>
      <c r="AC49" s="210"/>
      <c r="AD49" s="210"/>
      <c r="AE49" s="210"/>
      <c r="AF49" s="210"/>
      <c r="AG49" s="210" t="s">
        <v>1635</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x14ac:dyDescent="0.2">
      <c r="A50" s="226" t="s">
        <v>265</v>
      </c>
      <c r="B50" s="227" t="s">
        <v>153</v>
      </c>
      <c r="C50" s="251" t="s">
        <v>155</v>
      </c>
      <c r="D50" s="228"/>
      <c r="E50" s="229"/>
      <c r="F50" s="230"/>
      <c r="G50" s="230">
        <f>SUMIF(AG51:AG118,"&lt;&gt;NOR",G51:G118)</f>
        <v>0</v>
      </c>
      <c r="H50" s="230"/>
      <c r="I50" s="230">
        <f>SUM(I51:I118)</f>
        <v>0</v>
      </c>
      <c r="J50" s="230"/>
      <c r="K50" s="230">
        <f>SUM(K51:K118)</f>
        <v>0</v>
      </c>
      <c r="L50" s="230"/>
      <c r="M50" s="230">
        <f>SUM(M51:M118)</f>
        <v>0</v>
      </c>
      <c r="N50" s="229"/>
      <c r="O50" s="229">
        <f>SUM(O51:O118)</f>
        <v>0</v>
      </c>
      <c r="P50" s="229"/>
      <c r="Q50" s="229">
        <f>SUM(Q51:Q118)</f>
        <v>0</v>
      </c>
      <c r="R50" s="230"/>
      <c r="S50" s="230"/>
      <c r="T50" s="231"/>
      <c r="U50" s="225"/>
      <c r="V50" s="225">
        <f>SUM(V51:V118)</f>
        <v>0</v>
      </c>
      <c r="W50" s="225"/>
      <c r="X50" s="225"/>
      <c r="Y50" s="225"/>
      <c r="AG50" t="s">
        <v>266</v>
      </c>
    </row>
    <row r="51" spans="1:60" ht="33.75" outlineLevel="1" x14ac:dyDescent="0.2">
      <c r="A51" s="233">
        <v>39</v>
      </c>
      <c r="B51" s="234" t="s">
        <v>1905</v>
      </c>
      <c r="C51" s="252" t="s">
        <v>1906</v>
      </c>
      <c r="D51" s="235" t="s">
        <v>378</v>
      </c>
      <c r="E51" s="236">
        <v>3</v>
      </c>
      <c r="F51" s="237"/>
      <c r="G51" s="238">
        <f>ROUND(E51*F51,2)</f>
        <v>0</v>
      </c>
      <c r="H51" s="237"/>
      <c r="I51" s="238">
        <f>ROUND(E51*H51,2)</f>
        <v>0</v>
      </c>
      <c r="J51" s="237"/>
      <c r="K51" s="238">
        <f>ROUND(E51*J51,2)</f>
        <v>0</v>
      </c>
      <c r="L51" s="238">
        <v>21</v>
      </c>
      <c r="M51" s="238">
        <f>G51*(1+L51/100)</f>
        <v>0</v>
      </c>
      <c r="N51" s="236">
        <v>0</v>
      </c>
      <c r="O51" s="236">
        <f>ROUND(E51*N51,2)</f>
        <v>0</v>
      </c>
      <c r="P51" s="236">
        <v>0</v>
      </c>
      <c r="Q51" s="236">
        <f>ROUND(E51*P51,2)</f>
        <v>0</v>
      </c>
      <c r="R51" s="238"/>
      <c r="S51" s="238" t="s">
        <v>544</v>
      </c>
      <c r="T51" s="239" t="s">
        <v>545</v>
      </c>
      <c r="U51" s="221">
        <v>0</v>
      </c>
      <c r="V51" s="221">
        <f>ROUND(E51*U51,2)</f>
        <v>0</v>
      </c>
      <c r="W51" s="221"/>
      <c r="X51" s="221" t="s">
        <v>876</v>
      </c>
      <c r="Y51" s="221" t="s">
        <v>274</v>
      </c>
      <c r="Z51" s="210"/>
      <c r="AA51" s="210"/>
      <c r="AB51" s="210"/>
      <c r="AC51" s="210"/>
      <c r="AD51" s="210"/>
      <c r="AE51" s="210"/>
      <c r="AF51" s="210"/>
      <c r="AG51" s="210" t="s">
        <v>1608</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ht="22.5" outlineLevel="2" x14ac:dyDescent="0.2">
      <c r="A52" s="217"/>
      <c r="B52" s="218"/>
      <c r="C52" s="257" t="s">
        <v>1907</v>
      </c>
      <c r="D52" s="250"/>
      <c r="E52" s="250"/>
      <c r="F52" s="250"/>
      <c r="G52" s="250"/>
      <c r="H52" s="221"/>
      <c r="I52" s="221"/>
      <c r="J52" s="221"/>
      <c r="K52" s="221"/>
      <c r="L52" s="221"/>
      <c r="M52" s="221"/>
      <c r="N52" s="220"/>
      <c r="O52" s="220"/>
      <c r="P52" s="220"/>
      <c r="Q52" s="220"/>
      <c r="R52" s="221"/>
      <c r="S52" s="221"/>
      <c r="T52" s="221"/>
      <c r="U52" s="221"/>
      <c r="V52" s="221"/>
      <c r="W52" s="221"/>
      <c r="X52" s="221"/>
      <c r="Y52" s="221"/>
      <c r="Z52" s="210"/>
      <c r="AA52" s="210"/>
      <c r="AB52" s="210"/>
      <c r="AC52" s="210"/>
      <c r="AD52" s="210"/>
      <c r="AE52" s="210"/>
      <c r="AF52" s="210"/>
      <c r="AG52" s="210" t="s">
        <v>286</v>
      </c>
      <c r="AH52" s="210"/>
      <c r="AI52" s="210"/>
      <c r="AJ52" s="210"/>
      <c r="AK52" s="210"/>
      <c r="AL52" s="210"/>
      <c r="AM52" s="210"/>
      <c r="AN52" s="210"/>
      <c r="AO52" s="210"/>
      <c r="AP52" s="210"/>
      <c r="AQ52" s="210"/>
      <c r="AR52" s="210"/>
      <c r="AS52" s="210"/>
      <c r="AT52" s="210"/>
      <c r="AU52" s="210"/>
      <c r="AV52" s="210"/>
      <c r="AW52" s="210"/>
      <c r="AX52" s="210"/>
      <c r="AY52" s="210"/>
      <c r="AZ52" s="210"/>
      <c r="BA52" s="248" t="str">
        <f>C52</f>
        <v>ocelovým rámem ,splachovací nádržkou protihluková sada vyrovnávací, splachovací tlačítko pro dvě splachování  plast matný chrom vč.sedátka</v>
      </c>
      <c r="BB52" s="210"/>
      <c r="BC52" s="210"/>
      <c r="BD52" s="210"/>
      <c r="BE52" s="210"/>
      <c r="BF52" s="210"/>
      <c r="BG52" s="210"/>
      <c r="BH52" s="210"/>
    </row>
    <row r="53" spans="1:60" outlineLevel="1" x14ac:dyDescent="0.2">
      <c r="A53" s="241">
        <v>40</v>
      </c>
      <c r="B53" s="242" t="s">
        <v>1908</v>
      </c>
      <c r="C53" s="254" t="s">
        <v>1909</v>
      </c>
      <c r="D53" s="243" t="s">
        <v>378</v>
      </c>
      <c r="E53" s="244">
        <v>3</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544</v>
      </c>
      <c r="T53" s="247" t="s">
        <v>545</v>
      </c>
      <c r="U53" s="221">
        <v>0</v>
      </c>
      <c r="V53" s="221">
        <f>ROUND(E53*U53,2)</f>
        <v>0</v>
      </c>
      <c r="W53" s="221"/>
      <c r="X53" s="221" t="s">
        <v>273</v>
      </c>
      <c r="Y53" s="221" t="s">
        <v>274</v>
      </c>
      <c r="Z53" s="210"/>
      <c r="AA53" s="210"/>
      <c r="AB53" s="210"/>
      <c r="AC53" s="210"/>
      <c r="AD53" s="210"/>
      <c r="AE53" s="210"/>
      <c r="AF53" s="210"/>
      <c r="AG53" s="210" t="s">
        <v>1635</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41">
        <v>41</v>
      </c>
      <c r="B54" s="242" t="s">
        <v>1910</v>
      </c>
      <c r="C54" s="254" t="s">
        <v>1911</v>
      </c>
      <c r="D54" s="243" t="s">
        <v>378</v>
      </c>
      <c r="E54" s="244">
        <v>3</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544</v>
      </c>
      <c r="T54" s="247" t="s">
        <v>545</v>
      </c>
      <c r="U54" s="221">
        <v>0</v>
      </c>
      <c r="V54" s="221">
        <f>ROUND(E54*U54,2)</f>
        <v>0</v>
      </c>
      <c r="W54" s="221"/>
      <c r="X54" s="221" t="s">
        <v>273</v>
      </c>
      <c r="Y54" s="221" t="s">
        <v>274</v>
      </c>
      <c r="Z54" s="210"/>
      <c r="AA54" s="210"/>
      <c r="AB54" s="210"/>
      <c r="AC54" s="210"/>
      <c r="AD54" s="210"/>
      <c r="AE54" s="210"/>
      <c r="AF54" s="210"/>
      <c r="AG54" s="210" t="s">
        <v>1635</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ht="33.75" outlineLevel="1" x14ac:dyDescent="0.2">
      <c r="A55" s="233">
        <v>42</v>
      </c>
      <c r="B55" s="234" t="s">
        <v>1912</v>
      </c>
      <c r="C55" s="252" t="s">
        <v>1913</v>
      </c>
      <c r="D55" s="235" t="s">
        <v>378</v>
      </c>
      <c r="E55" s="236">
        <v>1</v>
      </c>
      <c r="F55" s="237"/>
      <c r="G55" s="238">
        <f>ROUND(E55*F55,2)</f>
        <v>0</v>
      </c>
      <c r="H55" s="237"/>
      <c r="I55" s="238">
        <f>ROUND(E55*H55,2)</f>
        <v>0</v>
      </c>
      <c r="J55" s="237"/>
      <c r="K55" s="238">
        <f>ROUND(E55*J55,2)</f>
        <v>0</v>
      </c>
      <c r="L55" s="238">
        <v>21</v>
      </c>
      <c r="M55" s="238">
        <f>G55*(1+L55/100)</f>
        <v>0</v>
      </c>
      <c r="N55" s="236">
        <v>0</v>
      </c>
      <c r="O55" s="236">
        <f>ROUND(E55*N55,2)</f>
        <v>0</v>
      </c>
      <c r="P55" s="236">
        <v>0</v>
      </c>
      <c r="Q55" s="236">
        <f>ROUND(E55*P55,2)</f>
        <v>0</v>
      </c>
      <c r="R55" s="238"/>
      <c r="S55" s="238" t="s">
        <v>544</v>
      </c>
      <c r="T55" s="239" t="s">
        <v>545</v>
      </c>
      <c r="U55" s="221">
        <v>0</v>
      </c>
      <c r="V55" s="221">
        <f>ROUND(E55*U55,2)</f>
        <v>0</v>
      </c>
      <c r="W55" s="221"/>
      <c r="X55" s="221" t="s">
        <v>876</v>
      </c>
      <c r="Y55" s="221" t="s">
        <v>274</v>
      </c>
      <c r="Z55" s="210"/>
      <c r="AA55" s="210"/>
      <c r="AB55" s="210"/>
      <c r="AC55" s="210"/>
      <c r="AD55" s="210"/>
      <c r="AE55" s="210"/>
      <c r="AF55" s="210"/>
      <c r="AG55" s="210" t="s">
        <v>1608</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ht="22.5" outlineLevel="2" x14ac:dyDescent="0.2">
      <c r="A56" s="217"/>
      <c r="B56" s="218"/>
      <c r="C56" s="257" t="s">
        <v>1914</v>
      </c>
      <c r="D56" s="250"/>
      <c r="E56" s="250"/>
      <c r="F56" s="250"/>
      <c r="G56" s="250"/>
      <c r="H56" s="221"/>
      <c r="I56" s="221"/>
      <c r="J56" s="221"/>
      <c r="K56" s="221"/>
      <c r="L56" s="221"/>
      <c r="M56" s="221"/>
      <c r="N56" s="220"/>
      <c r="O56" s="220"/>
      <c r="P56" s="220"/>
      <c r="Q56" s="220"/>
      <c r="R56" s="221"/>
      <c r="S56" s="221"/>
      <c r="T56" s="221"/>
      <c r="U56" s="221"/>
      <c r="V56" s="221"/>
      <c r="W56" s="221"/>
      <c r="X56" s="221"/>
      <c r="Y56" s="221"/>
      <c r="Z56" s="210"/>
      <c r="AA56" s="210"/>
      <c r="AB56" s="210"/>
      <c r="AC56" s="210"/>
      <c r="AD56" s="210"/>
      <c r="AE56" s="210"/>
      <c r="AF56" s="210"/>
      <c r="AG56" s="210" t="s">
        <v>286</v>
      </c>
      <c r="AH56" s="210"/>
      <c r="AI56" s="210"/>
      <c r="AJ56" s="210"/>
      <c r="AK56" s="210"/>
      <c r="AL56" s="210"/>
      <c r="AM56" s="210"/>
      <c r="AN56" s="210"/>
      <c r="AO56" s="210"/>
      <c r="AP56" s="210"/>
      <c r="AQ56" s="210"/>
      <c r="AR56" s="210"/>
      <c r="AS56" s="210"/>
      <c r="AT56" s="210"/>
      <c r="AU56" s="210"/>
      <c r="AV56" s="210"/>
      <c r="AW56" s="210"/>
      <c r="AX56" s="210"/>
      <c r="AY56" s="210"/>
      <c r="AZ56" s="210"/>
      <c r="BA56" s="248" t="str">
        <f>C56</f>
        <v>montážní prvek 112cm , systém  pro závěsné klozety se samostatným ocelovým rámem , splachovací tlačítko pro dvě spláchnutí, vč.sedátka  pro toalety bez bariér</v>
      </c>
      <c r="BB56" s="210"/>
      <c r="BC56" s="210"/>
      <c r="BD56" s="210"/>
      <c r="BE56" s="210"/>
      <c r="BF56" s="210"/>
      <c r="BG56" s="210"/>
      <c r="BH56" s="210"/>
    </row>
    <row r="57" spans="1:60" outlineLevel="1" x14ac:dyDescent="0.2">
      <c r="A57" s="241">
        <v>43</v>
      </c>
      <c r="B57" s="242" t="s">
        <v>1908</v>
      </c>
      <c r="C57" s="254" t="s">
        <v>1909</v>
      </c>
      <c r="D57" s="243" t="s">
        <v>378</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544</v>
      </c>
      <c r="T57" s="247" t="s">
        <v>545</v>
      </c>
      <c r="U57" s="221">
        <v>0</v>
      </c>
      <c r="V57" s="221">
        <f>ROUND(E57*U57,2)</f>
        <v>0</v>
      </c>
      <c r="W57" s="221"/>
      <c r="X57" s="221" t="s">
        <v>273</v>
      </c>
      <c r="Y57" s="221" t="s">
        <v>274</v>
      </c>
      <c r="Z57" s="210"/>
      <c r="AA57" s="210"/>
      <c r="AB57" s="210"/>
      <c r="AC57" s="210"/>
      <c r="AD57" s="210"/>
      <c r="AE57" s="210"/>
      <c r="AF57" s="210"/>
      <c r="AG57" s="210" t="s">
        <v>1635</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1" x14ac:dyDescent="0.2">
      <c r="A58" s="241">
        <v>44</v>
      </c>
      <c r="B58" s="242" t="s">
        <v>1910</v>
      </c>
      <c r="C58" s="254" t="s">
        <v>1911</v>
      </c>
      <c r="D58" s="243" t="s">
        <v>378</v>
      </c>
      <c r="E58" s="244">
        <v>4</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544</v>
      </c>
      <c r="T58" s="247" t="s">
        <v>545</v>
      </c>
      <c r="U58" s="221">
        <v>0</v>
      </c>
      <c r="V58" s="221">
        <f>ROUND(E58*U58,2)</f>
        <v>0</v>
      </c>
      <c r="W58" s="221"/>
      <c r="X58" s="221" t="s">
        <v>273</v>
      </c>
      <c r="Y58" s="221" t="s">
        <v>274</v>
      </c>
      <c r="Z58" s="210"/>
      <c r="AA58" s="210"/>
      <c r="AB58" s="210"/>
      <c r="AC58" s="210"/>
      <c r="AD58" s="210"/>
      <c r="AE58" s="210"/>
      <c r="AF58" s="210"/>
      <c r="AG58" s="210" t="s">
        <v>1635</v>
      </c>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1" x14ac:dyDescent="0.2">
      <c r="A59" s="241">
        <v>45</v>
      </c>
      <c r="B59" s="242" t="s">
        <v>1915</v>
      </c>
      <c r="C59" s="254" t="s">
        <v>1916</v>
      </c>
      <c r="D59" s="243" t="s">
        <v>378</v>
      </c>
      <c r="E59" s="244">
        <v>2</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544</v>
      </c>
      <c r="T59" s="247" t="s">
        <v>545</v>
      </c>
      <c r="U59" s="221">
        <v>0</v>
      </c>
      <c r="V59" s="221">
        <f>ROUND(E59*U59,2)</f>
        <v>0</v>
      </c>
      <c r="W59" s="221"/>
      <c r="X59" s="221" t="s">
        <v>876</v>
      </c>
      <c r="Y59" s="221" t="s">
        <v>274</v>
      </c>
      <c r="Z59" s="210"/>
      <c r="AA59" s="210"/>
      <c r="AB59" s="210"/>
      <c r="AC59" s="210"/>
      <c r="AD59" s="210"/>
      <c r="AE59" s="210"/>
      <c r="AF59" s="210"/>
      <c r="AG59" s="210" t="s">
        <v>1608</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1" x14ac:dyDescent="0.2">
      <c r="A60" s="241">
        <v>46</v>
      </c>
      <c r="B60" s="242" t="s">
        <v>1917</v>
      </c>
      <c r="C60" s="254" t="s">
        <v>1918</v>
      </c>
      <c r="D60" s="243" t="s">
        <v>500</v>
      </c>
      <c r="E60" s="244">
        <v>2</v>
      </c>
      <c r="F60" s="245"/>
      <c r="G60" s="246">
        <f>ROUND(E60*F60,2)</f>
        <v>0</v>
      </c>
      <c r="H60" s="245"/>
      <c r="I60" s="246">
        <f>ROUND(E60*H60,2)</f>
        <v>0</v>
      </c>
      <c r="J60" s="245"/>
      <c r="K60" s="246">
        <f>ROUND(E60*J60,2)</f>
        <v>0</v>
      </c>
      <c r="L60" s="246">
        <v>21</v>
      </c>
      <c r="M60" s="246">
        <f>G60*(1+L60/100)</f>
        <v>0</v>
      </c>
      <c r="N60" s="244">
        <v>0</v>
      </c>
      <c r="O60" s="244">
        <f>ROUND(E60*N60,2)</f>
        <v>0</v>
      </c>
      <c r="P60" s="244">
        <v>0</v>
      </c>
      <c r="Q60" s="244">
        <f>ROUND(E60*P60,2)</f>
        <v>0</v>
      </c>
      <c r="R60" s="246"/>
      <c r="S60" s="246" t="s">
        <v>544</v>
      </c>
      <c r="T60" s="247" t="s">
        <v>545</v>
      </c>
      <c r="U60" s="221">
        <v>0</v>
      </c>
      <c r="V60" s="221">
        <f>ROUND(E60*U60,2)</f>
        <v>0</v>
      </c>
      <c r="W60" s="221"/>
      <c r="X60" s="221" t="s">
        <v>273</v>
      </c>
      <c r="Y60" s="221" t="s">
        <v>274</v>
      </c>
      <c r="Z60" s="210"/>
      <c r="AA60" s="210"/>
      <c r="AB60" s="210"/>
      <c r="AC60" s="210"/>
      <c r="AD60" s="210"/>
      <c r="AE60" s="210"/>
      <c r="AF60" s="210"/>
      <c r="AG60" s="210" t="s">
        <v>1635</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ht="22.5" outlineLevel="1" x14ac:dyDescent="0.2">
      <c r="A61" s="241">
        <v>47</v>
      </c>
      <c r="B61" s="242" t="s">
        <v>1919</v>
      </c>
      <c r="C61" s="254" t="s">
        <v>1920</v>
      </c>
      <c r="D61" s="243" t="s">
        <v>378</v>
      </c>
      <c r="E61" s="244">
        <v>2</v>
      </c>
      <c r="F61" s="245"/>
      <c r="G61" s="246">
        <f>ROUND(E61*F61,2)</f>
        <v>0</v>
      </c>
      <c r="H61" s="245"/>
      <c r="I61" s="246">
        <f>ROUND(E61*H61,2)</f>
        <v>0</v>
      </c>
      <c r="J61" s="245"/>
      <c r="K61" s="246">
        <f>ROUND(E61*J61,2)</f>
        <v>0</v>
      </c>
      <c r="L61" s="246">
        <v>21</v>
      </c>
      <c r="M61" s="246">
        <f>G61*(1+L61/100)</f>
        <v>0</v>
      </c>
      <c r="N61" s="244">
        <v>0</v>
      </c>
      <c r="O61" s="244">
        <f>ROUND(E61*N61,2)</f>
        <v>0</v>
      </c>
      <c r="P61" s="244">
        <v>0</v>
      </c>
      <c r="Q61" s="244">
        <f>ROUND(E61*P61,2)</f>
        <v>0</v>
      </c>
      <c r="R61" s="246"/>
      <c r="S61" s="246" t="s">
        <v>544</v>
      </c>
      <c r="T61" s="247" t="s">
        <v>545</v>
      </c>
      <c r="U61" s="221">
        <v>0</v>
      </c>
      <c r="V61" s="221">
        <f>ROUND(E61*U61,2)</f>
        <v>0</v>
      </c>
      <c r="W61" s="221"/>
      <c r="X61" s="221" t="s">
        <v>876</v>
      </c>
      <c r="Y61" s="221" t="s">
        <v>274</v>
      </c>
      <c r="Z61" s="210"/>
      <c r="AA61" s="210"/>
      <c r="AB61" s="210"/>
      <c r="AC61" s="210"/>
      <c r="AD61" s="210"/>
      <c r="AE61" s="210"/>
      <c r="AF61" s="210"/>
      <c r="AG61" s="210" t="s">
        <v>1608</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41">
        <v>48</v>
      </c>
      <c r="B62" s="242" t="s">
        <v>1921</v>
      </c>
      <c r="C62" s="254" t="s">
        <v>1922</v>
      </c>
      <c r="D62" s="243" t="s">
        <v>378</v>
      </c>
      <c r="E62" s="244">
        <v>1</v>
      </c>
      <c r="F62" s="245"/>
      <c r="G62" s="246">
        <f>ROUND(E62*F62,2)</f>
        <v>0</v>
      </c>
      <c r="H62" s="245"/>
      <c r="I62" s="246">
        <f>ROUND(E62*H62,2)</f>
        <v>0</v>
      </c>
      <c r="J62" s="245"/>
      <c r="K62" s="246">
        <f>ROUND(E62*J62,2)</f>
        <v>0</v>
      </c>
      <c r="L62" s="246">
        <v>21</v>
      </c>
      <c r="M62" s="246">
        <f>G62*(1+L62/100)</f>
        <v>0</v>
      </c>
      <c r="N62" s="244">
        <v>0</v>
      </c>
      <c r="O62" s="244">
        <f>ROUND(E62*N62,2)</f>
        <v>0</v>
      </c>
      <c r="P62" s="244">
        <v>0</v>
      </c>
      <c r="Q62" s="244">
        <f>ROUND(E62*P62,2)</f>
        <v>0</v>
      </c>
      <c r="R62" s="246"/>
      <c r="S62" s="246" t="s">
        <v>544</v>
      </c>
      <c r="T62" s="247" t="s">
        <v>545</v>
      </c>
      <c r="U62" s="221">
        <v>0</v>
      </c>
      <c r="V62" s="221">
        <f>ROUND(E62*U62,2)</f>
        <v>0</v>
      </c>
      <c r="W62" s="221"/>
      <c r="X62" s="221" t="s">
        <v>876</v>
      </c>
      <c r="Y62" s="221" t="s">
        <v>274</v>
      </c>
      <c r="Z62" s="210"/>
      <c r="AA62" s="210"/>
      <c r="AB62" s="210"/>
      <c r="AC62" s="210"/>
      <c r="AD62" s="210"/>
      <c r="AE62" s="210"/>
      <c r="AF62" s="210"/>
      <c r="AG62" s="210" t="s">
        <v>1608</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41">
        <v>49</v>
      </c>
      <c r="B63" s="242" t="s">
        <v>1917</v>
      </c>
      <c r="C63" s="254" t="s">
        <v>1918</v>
      </c>
      <c r="D63" s="243" t="s">
        <v>500</v>
      </c>
      <c r="E63" s="244">
        <v>1</v>
      </c>
      <c r="F63" s="245"/>
      <c r="G63" s="246">
        <f>ROUND(E63*F63,2)</f>
        <v>0</v>
      </c>
      <c r="H63" s="245"/>
      <c r="I63" s="246">
        <f>ROUND(E63*H63,2)</f>
        <v>0</v>
      </c>
      <c r="J63" s="245"/>
      <c r="K63" s="246">
        <f>ROUND(E63*J63,2)</f>
        <v>0</v>
      </c>
      <c r="L63" s="246">
        <v>21</v>
      </c>
      <c r="M63" s="246">
        <f>G63*(1+L63/100)</f>
        <v>0</v>
      </c>
      <c r="N63" s="244">
        <v>0</v>
      </c>
      <c r="O63" s="244">
        <f>ROUND(E63*N63,2)</f>
        <v>0</v>
      </c>
      <c r="P63" s="244">
        <v>0</v>
      </c>
      <c r="Q63" s="244">
        <f>ROUND(E63*P63,2)</f>
        <v>0</v>
      </c>
      <c r="R63" s="246"/>
      <c r="S63" s="246" t="s">
        <v>544</v>
      </c>
      <c r="T63" s="247" t="s">
        <v>545</v>
      </c>
      <c r="U63" s="221">
        <v>0</v>
      </c>
      <c r="V63" s="221">
        <f>ROUND(E63*U63,2)</f>
        <v>0</v>
      </c>
      <c r="W63" s="221"/>
      <c r="X63" s="221" t="s">
        <v>273</v>
      </c>
      <c r="Y63" s="221" t="s">
        <v>274</v>
      </c>
      <c r="Z63" s="210"/>
      <c r="AA63" s="210"/>
      <c r="AB63" s="210"/>
      <c r="AC63" s="210"/>
      <c r="AD63" s="210"/>
      <c r="AE63" s="210"/>
      <c r="AF63" s="210"/>
      <c r="AG63" s="210" t="s">
        <v>1635</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ht="22.5" outlineLevel="1" x14ac:dyDescent="0.2">
      <c r="A64" s="241">
        <v>50</v>
      </c>
      <c r="B64" s="242" t="s">
        <v>1919</v>
      </c>
      <c r="C64" s="254" t="s">
        <v>1923</v>
      </c>
      <c r="D64" s="243" t="s">
        <v>378</v>
      </c>
      <c r="E64" s="244">
        <v>1</v>
      </c>
      <c r="F64" s="245"/>
      <c r="G64" s="246">
        <f>ROUND(E64*F64,2)</f>
        <v>0</v>
      </c>
      <c r="H64" s="245"/>
      <c r="I64" s="246">
        <f>ROUND(E64*H64,2)</f>
        <v>0</v>
      </c>
      <c r="J64" s="245"/>
      <c r="K64" s="246">
        <f>ROUND(E64*J64,2)</f>
        <v>0</v>
      </c>
      <c r="L64" s="246">
        <v>21</v>
      </c>
      <c r="M64" s="246">
        <f>G64*(1+L64/100)</f>
        <v>0</v>
      </c>
      <c r="N64" s="244">
        <v>0</v>
      </c>
      <c r="O64" s="244">
        <f>ROUND(E64*N64,2)</f>
        <v>0</v>
      </c>
      <c r="P64" s="244">
        <v>0</v>
      </c>
      <c r="Q64" s="244">
        <f>ROUND(E64*P64,2)</f>
        <v>0</v>
      </c>
      <c r="R64" s="246"/>
      <c r="S64" s="246" t="s">
        <v>544</v>
      </c>
      <c r="T64" s="247" t="s">
        <v>545</v>
      </c>
      <c r="U64" s="221">
        <v>0</v>
      </c>
      <c r="V64" s="221">
        <f>ROUND(E64*U64,2)</f>
        <v>0</v>
      </c>
      <c r="W64" s="221"/>
      <c r="X64" s="221" t="s">
        <v>1681</v>
      </c>
      <c r="Y64" s="221" t="s">
        <v>274</v>
      </c>
      <c r="Z64" s="210"/>
      <c r="AA64" s="210"/>
      <c r="AB64" s="210"/>
      <c r="AC64" s="210"/>
      <c r="AD64" s="210"/>
      <c r="AE64" s="210"/>
      <c r="AF64" s="210"/>
      <c r="AG64" s="210" t="s">
        <v>1682</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41">
        <v>51</v>
      </c>
      <c r="B65" s="242" t="s">
        <v>1924</v>
      </c>
      <c r="C65" s="254" t="s">
        <v>1925</v>
      </c>
      <c r="D65" s="243" t="s">
        <v>378</v>
      </c>
      <c r="E65" s="244">
        <v>3</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544</v>
      </c>
      <c r="T65" s="247" t="s">
        <v>545</v>
      </c>
      <c r="U65" s="221">
        <v>0</v>
      </c>
      <c r="V65" s="221">
        <f>ROUND(E65*U65,2)</f>
        <v>0</v>
      </c>
      <c r="W65" s="221"/>
      <c r="X65" s="221" t="s">
        <v>273</v>
      </c>
      <c r="Y65" s="221" t="s">
        <v>274</v>
      </c>
      <c r="Z65" s="210"/>
      <c r="AA65" s="210"/>
      <c r="AB65" s="210"/>
      <c r="AC65" s="210"/>
      <c r="AD65" s="210"/>
      <c r="AE65" s="210"/>
      <c r="AF65" s="210"/>
      <c r="AG65" s="210" t="s">
        <v>1635</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41">
        <v>52</v>
      </c>
      <c r="B66" s="242" t="s">
        <v>1926</v>
      </c>
      <c r="C66" s="254" t="s">
        <v>1927</v>
      </c>
      <c r="D66" s="243" t="s">
        <v>378</v>
      </c>
      <c r="E66" s="244">
        <v>3</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544</v>
      </c>
      <c r="T66" s="247" t="s">
        <v>545</v>
      </c>
      <c r="U66" s="221">
        <v>0</v>
      </c>
      <c r="V66" s="221">
        <f>ROUND(E66*U66,2)</f>
        <v>0</v>
      </c>
      <c r="W66" s="221"/>
      <c r="X66" s="221" t="s">
        <v>273</v>
      </c>
      <c r="Y66" s="221" t="s">
        <v>274</v>
      </c>
      <c r="Z66" s="210"/>
      <c r="AA66" s="210"/>
      <c r="AB66" s="210"/>
      <c r="AC66" s="210"/>
      <c r="AD66" s="210"/>
      <c r="AE66" s="210"/>
      <c r="AF66" s="210"/>
      <c r="AG66" s="210" t="s">
        <v>1635</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1" x14ac:dyDescent="0.2">
      <c r="A67" s="241">
        <v>53</v>
      </c>
      <c r="B67" s="242" t="s">
        <v>1928</v>
      </c>
      <c r="C67" s="254" t="s">
        <v>1929</v>
      </c>
      <c r="D67" s="243" t="s">
        <v>378</v>
      </c>
      <c r="E67" s="244">
        <v>3</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544</v>
      </c>
      <c r="T67" s="247" t="s">
        <v>545</v>
      </c>
      <c r="U67" s="221">
        <v>0</v>
      </c>
      <c r="V67" s="221">
        <f>ROUND(E67*U67,2)</f>
        <v>0</v>
      </c>
      <c r="W67" s="221"/>
      <c r="X67" s="221" t="s">
        <v>273</v>
      </c>
      <c r="Y67" s="221" t="s">
        <v>274</v>
      </c>
      <c r="Z67" s="210"/>
      <c r="AA67" s="210"/>
      <c r="AB67" s="210"/>
      <c r="AC67" s="210"/>
      <c r="AD67" s="210"/>
      <c r="AE67" s="210"/>
      <c r="AF67" s="210"/>
      <c r="AG67" s="210" t="s">
        <v>1635</v>
      </c>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54</v>
      </c>
      <c r="B68" s="242" t="s">
        <v>1930</v>
      </c>
      <c r="C68" s="254" t="s">
        <v>1931</v>
      </c>
      <c r="D68" s="243" t="s">
        <v>378</v>
      </c>
      <c r="E68" s="244">
        <v>3</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544</v>
      </c>
      <c r="T68" s="247" t="s">
        <v>545</v>
      </c>
      <c r="U68" s="221">
        <v>0</v>
      </c>
      <c r="V68" s="221">
        <f>ROUND(E68*U68,2)</f>
        <v>0</v>
      </c>
      <c r="W68" s="221"/>
      <c r="X68" s="221" t="s">
        <v>876</v>
      </c>
      <c r="Y68" s="221" t="s">
        <v>274</v>
      </c>
      <c r="Z68" s="210"/>
      <c r="AA68" s="210"/>
      <c r="AB68" s="210"/>
      <c r="AC68" s="210"/>
      <c r="AD68" s="210"/>
      <c r="AE68" s="210"/>
      <c r="AF68" s="210"/>
      <c r="AG68" s="210" t="s">
        <v>1608</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41">
        <v>55</v>
      </c>
      <c r="B69" s="242" t="s">
        <v>1932</v>
      </c>
      <c r="C69" s="254" t="s">
        <v>1933</v>
      </c>
      <c r="D69" s="243" t="s">
        <v>378</v>
      </c>
      <c r="E69" s="244">
        <v>3</v>
      </c>
      <c r="F69" s="245"/>
      <c r="G69" s="246">
        <f>ROUND(E69*F69,2)</f>
        <v>0</v>
      </c>
      <c r="H69" s="245"/>
      <c r="I69" s="246">
        <f>ROUND(E69*H69,2)</f>
        <v>0</v>
      </c>
      <c r="J69" s="245"/>
      <c r="K69" s="246">
        <f>ROUND(E69*J69,2)</f>
        <v>0</v>
      </c>
      <c r="L69" s="246">
        <v>21</v>
      </c>
      <c r="M69" s="246">
        <f>G69*(1+L69/100)</f>
        <v>0</v>
      </c>
      <c r="N69" s="244">
        <v>0</v>
      </c>
      <c r="O69" s="244">
        <f>ROUND(E69*N69,2)</f>
        <v>0</v>
      </c>
      <c r="P69" s="244">
        <v>0</v>
      </c>
      <c r="Q69" s="244">
        <f>ROUND(E69*P69,2)</f>
        <v>0</v>
      </c>
      <c r="R69" s="246"/>
      <c r="S69" s="246" t="s">
        <v>544</v>
      </c>
      <c r="T69" s="247" t="s">
        <v>545</v>
      </c>
      <c r="U69" s="221">
        <v>0</v>
      </c>
      <c r="V69" s="221">
        <f>ROUND(E69*U69,2)</f>
        <v>0</v>
      </c>
      <c r="W69" s="221"/>
      <c r="X69" s="221" t="s">
        <v>273</v>
      </c>
      <c r="Y69" s="221" t="s">
        <v>274</v>
      </c>
      <c r="Z69" s="210"/>
      <c r="AA69" s="210"/>
      <c r="AB69" s="210"/>
      <c r="AC69" s="210"/>
      <c r="AD69" s="210"/>
      <c r="AE69" s="210"/>
      <c r="AF69" s="210"/>
      <c r="AG69" s="210" t="s">
        <v>1635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41">
        <v>56</v>
      </c>
      <c r="B70" s="242" t="s">
        <v>1934</v>
      </c>
      <c r="C70" s="254" t="s">
        <v>1935</v>
      </c>
      <c r="D70" s="243" t="s">
        <v>378</v>
      </c>
      <c r="E70" s="244">
        <v>1</v>
      </c>
      <c r="F70" s="245"/>
      <c r="G70" s="246">
        <f>ROUND(E70*F70,2)</f>
        <v>0</v>
      </c>
      <c r="H70" s="245"/>
      <c r="I70" s="246">
        <f>ROUND(E70*H70,2)</f>
        <v>0</v>
      </c>
      <c r="J70" s="245"/>
      <c r="K70" s="246">
        <f>ROUND(E70*J70,2)</f>
        <v>0</v>
      </c>
      <c r="L70" s="246">
        <v>21</v>
      </c>
      <c r="M70" s="246">
        <f>G70*(1+L70/100)</f>
        <v>0</v>
      </c>
      <c r="N70" s="244">
        <v>0</v>
      </c>
      <c r="O70" s="244">
        <f>ROUND(E70*N70,2)</f>
        <v>0</v>
      </c>
      <c r="P70" s="244">
        <v>0</v>
      </c>
      <c r="Q70" s="244">
        <f>ROUND(E70*P70,2)</f>
        <v>0</v>
      </c>
      <c r="R70" s="246"/>
      <c r="S70" s="246" t="s">
        <v>544</v>
      </c>
      <c r="T70" s="247" t="s">
        <v>545</v>
      </c>
      <c r="U70" s="221">
        <v>0</v>
      </c>
      <c r="V70" s="221">
        <f>ROUND(E70*U70,2)</f>
        <v>0</v>
      </c>
      <c r="W70" s="221"/>
      <c r="X70" s="221" t="s">
        <v>876</v>
      </c>
      <c r="Y70" s="221" t="s">
        <v>274</v>
      </c>
      <c r="Z70" s="210"/>
      <c r="AA70" s="210"/>
      <c r="AB70" s="210"/>
      <c r="AC70" s="210"/>
      <c r="AD70" s="210"/>
      <c r="AE70" s="210"/>
      <c r="AF70" s="210"/>
      <c r="AG70" s="210" t="s">
        <v>1608</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41">
        <v>57</v>
      </c>
      <c r="B71" s="242" t="s">
        <v>1936</v>
      </c>
      <c r="C71" s="254" t="s">
        <v>1937</v>
      </c>
      <c r="D71" s="243" t="s">
        <v>378</v>
      </c>
      <c r="E71" s="244">
        <v>1</v>
      </c>
      <c r="F71" s="245"/>
      <c r="G71" s="246">
        <f>ROUND(E71*F71,2)</f>
        <v>0</v>
      </c>
      <c r="H71" s="245"/>
      <c r="I71" s="246">
        <f>ROUND(E71*H71,2)</f>
        <v>0</v>
      </c>
      <c r="J71" s="245"/>
      <c r="K71" s="246">
        <f>ROUND(E71*J71,2)</f>
        <v>0</v>
      </c>
      <c r="L71" s="246">
        <v>21</v>
      </c>
      <c r="M71" s="246">
        <f>G71*(1+L71/100)</f>
        <v>0</v>
      </c>
      <c r="N71" s="244">
        <v>0</v>
      </c>
      <c r="O71" s="244">
        <f>ROUND(E71*N71,2)</f>
        <v>0</v>
      </c>
      <c r="P71" s="244">
        <v>0</v>
      </c>
      <c r="Q71" s="244">
        <f>ROUND(E71*P71,2)</f>
        <v>0</v>
      </c>
      <c r="R71" s="246"/>
      <c r="S71" s="246" t="s">
        <v>544</v>
      </c>
      <c r="T71" s="247" t="s">
        <v>545</v>
      </c>
      <c r="U71" s="221">
        <v>0</v>
      </c>
      <c r="V71" s="221">
        <f>ROUND(E71*U71,2)</f>
        <v>0</v>
      </c>
      <c r="W71" s="221"/>
      <c r="X71" s="221" t="s">
        <v>273</v>
      </c>
      <c r="Y71" s="221" t="s">
        <v>274</v>
      </c>
      <c r="Z71" s="210"/>
      <c r="AA71" s="210"/>
      <c r="AB71" s="210"/>
      <c r="AC71" s="210"/>
      <c r="AD71" s="210"/>
      <c r="AE71" s="210"/>
      <c r="AF71" s="210"/>
      <c r="AG71" s="210" t="s">
        <v>1635</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58</v>
      </c>
      <c r="B72" s="242" t="s">
        <v>1938</v>
      </c>
      <c r="C72" s="254" t="s">
        <v>1939</v>
      </c>
      <c r="D72" s="243" t="s">
        <v>378</v>
      </c>
      <c r="E72" s="244">
        <v>2</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544</v>
      </c>
      <c r="T72" s="247" t="s">
        <v>545</v>
      </c>
      <c r="U72" s="221">
        <v>0</v>
      </c>
      <c r="V72" s="221">
        <f>ROUND(E72*U72,2)</f>
        <v>0</v>
      </c>
      <c r="W72" s="221"/>
      <c r="X72" s="221" t="s">
        <v>876</v>
      </c>
      <c r="Y72" s="221" t="s">
        <v>274</v>
      </c>
      <c r="Z72" s="210"/>
      <c r="AA72" s="210"/>
      <c r="AB72" s="210"/>
      <c r="AC72" s="210"/>
      <c r="AD72" s="210"/>
      <c r="AE72" s="210"/>
      <c r="AF72" s="210"/>
      <c r="AG72" s="210" t="s">
        <v>1608</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59</v>
      </c>
      <c r="B73" s="242" t="s">
        <v>1940</v>
      </c>
      <c r="C73" s="254" t="s">
        <v>1941</v>
      </c>
      <c r="D73" s="243" t="s">
        <v>378</v>
      </c>
      <c r="E73" s="244">
        <v>2</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544</v>
      </c>
      <c r="T73" s="247" t="s">
        <v>545</v>
      </c>
      <c r="U73" s="221">
        <v>0</v>
      </c>
      <c r="V73" s="221">
        <f>ROUND(E73*U73,2)</f>
        <v>0</v>
      </c>
      <c r="W73" s="221"/>
      <c r="X73" s="221" t="s">
        <v>273</v>
      </c>
      <c r="Y73" s="221" t="s">
        <v>274</v>
      </c>
      <c r="Z73" s="210"/>
      <c r="AA73" s="210"/>
      <c r="AB73" s="210"/>
      <c r="AC73" s="210"/>
      <c r="AD73" s="210"/>
      <c r="AE73" s="210"/>
      <c r="AF73" s="210"/>
      <c r="AG73" s="210" t="s">
        <v>1635</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ht="22.5" outlineLevel="1" x14ac:dyDescent="0.2">
      <c r="A74" s="241">
        <v>60</v>
      </c>
      <c r="B74" s="242" t="s">
        <v>1942</v>
      </c>
      <c r="C74" s="254" t="s">
        <v>1943</v>
      </c>
      <c r="D74" s="243" t="s">
        <v>500</v>
      </c>
      <c r="E74" s="244">
        <v>3</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544</v>
      </c>
      <c r="T74" s="247" t="s">
        <v>545</v>
      </c>
      <c r="U74" s="221">
        <v>0</v>
      </c>
      <c r="V74" s="221">
        <f>ROUND(E74*U74,2)</f>
        <v>0</v>
      </c>
      <c r="W74" s="221"/>
      <c r="X74" s="221" t="s">
        <v>273</v>
      </c>
      <c r="Y74" s="221" t="s">
        <v>274</v>
      </c>
      <c r="Z74" s="210"/>
      <c r="AA74" s="210"/>
      <c r="AB74" s="210"/>
      <c r="AC74" s="210"/>
      <c r="AD74" s="210"/>
      <c r="AE74" s="210"/>
      <c r="AF74" s="210"/>
      <c r="AG74" s="210" t="s">
        <v>1635</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41">
        <v>61</v>
      </c>
      <c r="B75" s="242" t="s">
        <v>1944</v>
      </c>
      <c r="C75" s="254" t="s">
        <v>1945</v>
      </c>
      <c r="D75" s="243" t="s">
        <v>378</v>
      </c>
      <c r="E75" s="244">
        <v>3</v>
      </c>
      <c r="F75" s="245"/>
      <c r="G75" s="246">
        <f>ROUND(E75*F75,2)</f>
        <v>0</v>
      </c>
      <c r="H75" s="245"/>
      <c r="I75" s="246">
        <f>ROUND(E75*H75,2)</f>
        <v>0</v>
      </c>
      <c r="J75" s="245"/>
      <c r="K75" s="246">
        <f>ROUND(E75*J75,2)</f>
        <v>0</v>
      </c>
      <c r="L75" s="246">
        <v>21</v>
      </c>
      <c r="M75" s="246">
        <f>G75*(1+L75/100)</f>
        <v>0</v>
      </c>
      <c r="N75" s="244">
        <v>0</v>
      </c>
      <c r="O75" s="244">
        <f>ROUND(E75*N75,2)</f>
        <v>0</v>
      </c>
      <c r="P75" s="244">
        <v>0</v>
      </c>
      <c r="Q75" s="244">
        <f>ROUND(E75*P75,2)</f>
        <v>0</v>
      </c>
      <c r="R75" s="246"/>
      <c r="S75" s="246" t="s">
        <v>544</v>
      </c>
      <c r="T75" s="247" t="s">
        <v>545</v>
      </c>
      <c r="U75" s="221">
        <v>0</v>
      </c>
      <c r="V75" s="221">
        <f>ROUND(E75*U75,2)</f>
        <v>0</v>
      </c>
      <c r="W75" s="221"/>
      <c r="X75" s="221" t="s">
        <v>273</v>
      </c>
      <c r="Y75" s="221" t="s">
        <v>274</v>
      </c>
      <c r="Z75" s="210"/>
      <c r="AA75" s="210"/>
      <c r="AB75" s="210"/>
      <c r="AC75" s="210"/>
      <c r="AD75" s="210"/>
      <c r="AE75" s="210"/>
      <c r="AF75" s="210"/>
      <c r="AG75" s="210" t="s">
        <v>1635</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41">
        <v>62</v>
      </c>
      <c r="B76" s="242" t="s">
        <v>1946</v>
      </c>
      <c r="C76" s="254" t="s">
        <v>1947</v>
      </c>
      <c r="D76" s="243" t="s">
        <v>378</v>
      </c>
      <c r="E76" s="244">
        <v>1</v>
      </c>
      <c r="F76" s="245"/>
      <c r="G76" s="246">
        <f>ROUND(E76*F76,2)</f>
        <v>0</v>
      </c>
      <c r="H76" s="245"/>
      <c r="I76" s="246">
        <f>ROUND(E76*H76,2)</f>
        <v>0</v>
      </c>
      <c r="J76" s="245"/>
      <c r="K76" s="246">
        <f>ROUND(E76*J76,2)</f>
        <v>0</v>
      </c>
      <c r="L76" s="246">
        <v>21</v>
      </c>
      <c r="M76" s="246">
        <f>G76*(1+L76/100)</f>
        <v>0</v>
      </c>
      <c r="N76" s="244">
        <v>0</v>
      </c>
      <c r="O76" s="244">
        <f>ROUND(E76*N76,2)</f>
        <v>0</v>
      </c>
      <c r="P76" s="244">
        <v>0</v>
      </c>
      <c r="Q76" s="244">
        <f>ROUND(E76*P76,2)</f>
        <v>0</v>
      </c>
      <c r="R76" s="246"/>
      <c r="S76" s="246" t="s">
        <v>544</v>
      </c>
      <c r="T76" s="247" t="s">
        <v>545</v>
      </c>
      <c r="U76" s="221">
        <v>0</v>
      </c>
      <c r="V76" s="221">
        <f>ROUND(E76*U76,2)</f>
        <v>0</v>
      </c>
      <c r="W76" s="221"/>
      <c r="X76" s="221" t="s">
        <v>876</v>
      </c>
      <c r="Y76" s="221" t="s">
        <v>274</v>
      </c>
      <c r="Z76" s="210"/>
      <c r="AA76" s="210"/>
      <c r="AB76" s="210"/>
      <c r="AC76" s="210"/>
      <c r="AD76" s="210"/>
      <c r="AE76" s="210"/>
      <c r="AF76" s="210"/>
      <c r="AG76" s="210" t="s">
        <v>1608</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41">
        <v>63</v>
      </c>
      <c r="B77" s="242" t="s">
        <v>1948</v>
      </c>
      <c r="C77" s="254" t="s">
        <v>1949</v>
      </c>
      <c r="D77" s="243" t="s">
        <v>378</v>
      </c>
      <c r="E77" s="244">
        <v>1</v>
      </c>
      <c r="F77" s="245"/>
      <c r="G77" s="246">
        <f>ROUND(E77*F77,2)</f>
        <v>0</v>
      </c>
      <c r="H77" s="245"/>
      <c r="I77" s="246">
        <f>ROUND(E77*H77,2)</f>
        <v>0</v>
      </c>
      <c r="J77" s="245"/>
      <c r="K77" s="246">
        <f>ROUND(E77*J77,2)</f>
        <v>0</v>
      </c>
      <c r="L77" s="246">
        <v>21</v>
      </c>
      <c r="M77" s="246">
        <f>G77*(1+L77/100)</f>
        <v>0</v>
      </c>
      <c r="N77" s="244">
        <v>0</v>
      </c>
      <c r="O77" s="244">
        <f>ROUND(E77*N77,2)</f>
        <v>0</v>
      </c>
      <c r="P77" s="244">
        <v>0</v>
      </c>
      <c r="Q77" s="244">
        <f>ROUND(E77*P77,2)</f>
        <v>0</v>
      </c>
      <c r="R77" s="246"/>
      <c r="S77" s="246" t="s">
        <v>544</v>
      </c>
      <c r="T77" s="247" t="s">
        <v>545</v>
      </c>
      <c r="U77" s="221">
        <v>0</v>
      </c>
      <c r="V77" s="221">
        <f>ROUND(E77*U77,2)</f>
        <v>0</v>
      </c>
      <c r="W77" s="221"/>
      <c r="X77" s="221" t="s">
        <v>273</v>
      </c>
      <c r="Y77" s="221" t="s">
        <v>274</v>
      </c>
      <c r="Z77" s="210"/>
      <c r="AA77" s="210"/>
      <c r="AB77" s="210"/>
      <c r="AC77" s="210"/>
      <c r="AD77" s="210"/>
      <c r="AE77" s="210"/>
      <c r="AF77" s="210"/>
      <c r="AG77" s="210" t="s">
        <v>1635</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41">
        <v>64</v>
      </c>
      <c r="B78" s="242" t="s">
        <v>1946</v>
      </c>
      <c r="C78" s="254" t="s">
        <v>1950</v>
      </c>
      <c r="D78" s="243" t="s">
        <v>378</v>
      </c>
      <c r="E78" s="244">
        <v>1</v>
      </c>
      <c r="F78" s="245"/>
      <c r="G78" s="246">
        <f>ROUND(E78*F78,2)</f>
        <v>0</v>
      </c>
      <c r="H78" s="245"/>
      <c r="I78" s="246">
        <f>ROUND(E78*H78,2)</f>
        <v>0</v>
      </c>
      <c r="J78" s="245"/>
      <c r="K78" s="246">
        <f>ROUND(E78*J78,2)</f>
        <v>0</v>
      </c>
      <c r="L78" s="246">
        <v>21</v>
      </c>
      <c r="M78" s="246">
        <f>G78*(1+L78/100)</f>
        <v>0</v>
      </c>
      <c r="N78" s="244">
        <v>0</v>
      </c>
      <c r="O78" s="244">
        <f>ROUND(E78*N78,2)</f>
        <v>0</v>
      </c>
      <c r="P78" s="244">
        <v>0</v>
      </c>
      <c r="Q78" s="244">
        <f>ROUND(E78*P78,2)</f>
        <v>0</v>
      </c>
      <c r="R78" s="246"/>
      <c r="S78" s="246" t="s">
        <v>544</v>
      </c>
      <c r="T78" s="247" t="s">
        <v>545</v>
      </c>
      <c r="U78" s="221">
        <v>0</v>
      </c>
      <c r="V78" s="221">
        <f>ROUND(E78*U78,2)</f>
        <v>0</v>
      </c>
      <c r="W78" s="221"/>
      <c r="X78" s="221" t="s">
        <v>1681</v>
      </c>
      <c r="Y78" s="221" t="s">
        <v>274</v>
      </c>
      <c r="Z78" s="210"/>
      <c r="AA78" s="210"/>
      <c r="AB78" s="210"/>
      <c r="AC78" s="210"/>
      <c r="AD78" s="210"/>
      <c r="AE78" s="210"/>
      <c r="AF78" s="210"/>
      <c r="AG78" s="210" t="s">
        <v>1682</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65</v>
      </c>
      <c r="B79" s="242" t="s">
        <v>1951</v>
      </c>
      <c r="C79" s="254" t="s">
        <v>1952</v>
      </c>
      <c r="D79" s="243" t="s">
        <v>378</v>
      </c>
      <c r="E79" s="244">
        <v>1</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544</v>
      </c>
      <c r="T79" s="247" t="s">
        <v>545</v>
      </c>
      <c r="U79" s="221">
        <v>0</v>
      </c>
      <c r="V79" s="221">
        <f>ROUND(E79*U79,2)</f>
        <v>0</v>
      </c>
      <c r="W79" s="221"/>
      <c r="X79" s="221" t="s">
        <v>273</v>
      </c>
      <c r="Y79" s="221" t="s">
        <v>274</v>
      </c>
      <c r="Z79" s="210"/>
      <c r="AA79" s="210"/>
      <c r="AB79" s="210"/>
      <c r="AC79" s="210"/>
      <c r="AD79" s="210"/>
      <c r="AE79" s="210"/>
      <c r="AF79" s="210"/>
      <c r="AG79" s="210" t="s">
        <v>1635</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41">
        <v>66</v>
      </c>
      <c r="B80" s="242" t="s">
        <v>1953</v>
      </c>
      <c r="C80" s="254" t="s">
        <v>1954</v>
      </c>
      <c r="D80" s="243" t="s">
        <v>378</v>
      </c>
      <c r="E80" s="244">
        <v>1</v>
      </c>
      <c r="F80" s="245"/>
      <c r="G80" s="246">
        <f>ROUND(E80*F80,2)</f>
        <v>0</v>
      </c>
      <c r="H80" s="245"/>
      <c r="I80" s="246">
        <f>ROUND(E80*H80,2)</f>
        <v>0</v>
      </c>
      <c r="J80" s="245"/>
      <c r="K80" s="246">
        <f>ROUND(E80*J80,2)</f>
        <v>0</v>
      </c>
      <c r="L80" s="246">
        <v>21</v>
      </c>
      <c r="M80" s="246">
        <f>G80*(1+L80/100)</f>
        <v>0</v>
      </c>
      <c r="N80" s="244">
        <v>0</v>
      </c>
      <c r="O80" s="244">
        <f>ROUND(E80*N80,2)</f>
        <v>0</v>
      </c>
      <c r="P80" s="244">
        <v>0</v>
      </c>
      <c r="Q80" s="244">
        <f>ROUND(E80*P80,2)</f>
        <v>0</v>
      </c>
      <c r="R80" s="246"/>
      <c r="S80" s="246" t="s">
        <v>544</v>
      </c>
      <c r="T80" s="247" t="s">
        <v>545</v>
      </c>
      <c r="U80" s="221">
        <v>0</v>
      </c>
      <c r="V80" s="221">
        <f>ROUND(E80*U80,2)</f>
        <v>0</v>
      </c>
      <c r="W80" s="221"/>
      <c r="X80" s="221" t="s">
        <v>876</v>
      </c>
      <c r="Y80" s="221" t="s">
        <v>274</v>
      </c>
      <c r="Z80" s="210"/>
      <c r="AA80" s="210"/>
      <c r="AB80" s="210"/>
      <c r="AC80" s="210"/>
      <c r="AD80" s="210"/>
      <c r="AE80" s="210"/>
      <c r="AF80" s="210"/>
      <c r="AG80" s="210" t="s">
        <v>1608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41">
        <v>67</v>
      </c>
      <c r="B81" s="242" t="s">
        <v>1955</v>
      </c>
      <c r="C81" s="254" t="s">
        <v>1956</v>
      </c>
      <c r="D81" s="243" t="s">
        <v>378</v>
      </c>
      <c r="E81" s="244">
        <v>1</v>
      </c>
      <c r="F81" s="245"/>
      <c r="G81" s="246">
        <f>ROUND(E81*F81,2)</f>
        <v>0</v>
      </c>
      <c r="H81" s="245"/>
      <c r="I81" s="246">
        <f>ROUND(E81*H81,2)</f>
        <v>0</v>
      </c>
      <c r="J81" s="245"/>
      <c r="K81" s="246">
        <f>ROUND(E81*J81,2)</f>
        <v>0</v>
      </c>
      <c r="L81" s="246">
        <v>21</v>
      </c>
      <c r="M81" s="246">
        <f>G81*(1+L81/100)</f>
        <v>0</v>
      </c>
      <c r="N81" s="244">
        <v>0</v>
      </c>
      <c r="O81" s="244">
        <f>ROUND(E81*N81,2)</f>
        <v>0</v>
      </c>
      <c r="P81" s="244">
        <v>0</v>
      </c>
      <c r="Q81" s="244">
        <f>ROUND(E81*P81,2)</f>
        <v>0</v>
      </c>
      <c r="R81" s="246"/>
      <c r="S81" s="246" t="s">
        <v>544</v>
      </c>
      <c r="T81" s="247" t="s">
        <v>545</v>
      </c>
      <c r="U81" s="221">
        <v>0</v>
      </c>
      <c r="V81" s="221">
        <f>ROUND(E81*U81,2)</f>
        <v>0</v>
      </c>
      <c r="W81" s="221"/>
      <c r="X81" s="221" t="s">
        <v>876</v>
      </c>
      <c r="Y81" s="221" t="s">
        <v>274</v>
      </c>
      <c r="Z81" s="210"/>
      <c r="AA81" s="210"/>
      <c r="AB81" s="210"/>
      <c r="AC81" s="210"/>
      <c r="AD81" s="210"/>
      <c r="AE81" s="210"/>
      <c r="AF81" s="210"/>
      <c r="AG81" s="210" t="s">
        <v>1608</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41">
        <v>68</v>
      </c>
      <c r="B82" s="242" t="s">
        <v>1957</v>
      </c>
      <c r="C82" s="254" t="s">
        <v>1958</v>
      </c>
      <c r="D82" s="243" t="s">
        <v>378</v>
      </c>
      <c r="E82" s="244">
        <v>2</v>
      </c>
      <c r="F82" s="245"/>
      <c r="G82" s="246">
        <f>ROUND(E82*F82,2)</f>
        <v>0</v>
      </c>
      <c r="H82" s="245"/>
      <c r="I82" s="246">
        <f>ROUND(E82*H82,2)</f>
        <v>0</v>
      </c>
      <c r="J82" s="245"/>
      <c r="K82" s="246">
        <f>ROUND(E82*J82,2)</f>
        <v>0</v>
      </c>
      <c r="L82" s="246">
        <v>21</v>
      </c>
      <c r="M82" s="246">
        <f>G82*(1+L82/100)</f>
        <v>0</v>
      </c>
      <c r="N82" s="244">
        <v>0</v>
      </c>
      <c r="O82" s="244">
        <f>ROUND(E82*N82,2)</f>
        <v>0</v>
      </c>
      <c r="P82" s="244">
        <v>0</v>
      </c>
      <c r="Q82" s="244">
        <f>ROUND(E82*P82,2)</f>
        <v>0</v>
      </c>
      <c r="R82" s="246"/>
      <c r="S82" s="246" t="s">
        <v>544</v>
      </c>
      <c r="T82" s="247" t="s">
        <v>545</v>
      </c>
      <c r="U82" s="221">
        <v>0</v>
      </c>
      <c r="V82" s="221">
        <f>ROUND(E82*U82,2)</f>
        <v>0</v>
      </c>
      <c r="W82" s="221"/>
      <c r="X82" s="221" t="s">
        <v>273</v>
      </c>
      <c r="Y82" s="221" t="s">
        <v>274</v>
      </c>
      <c r="Z82" s="210"/>
      <c r="AA82" s="210"/>
      <c r="AB82" s="210"/>
      <c r="AC82" s="210"/>
      <c r="AD82" s="210"/>
      <c r="AE82" s="210"/>
      <c r="AF82" s="210"/>
      <c r="AG82" s="210" t="s">
        <v>1635</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41">
        <v>69</v>
      </c>
      <c r="B83" s="242" t="s">
        <v>1959</v>
      </c>
      <c r="C83" s="254" t="s">
        <v>1960</v>
      </c>
      <c r="D83" s="243" t="s">
        <v>378</v>
      </c>
      <c r="E83" s="244">
        <v>2</v>
      </c>
      <c r="F83" s="245"/>
      <c r="G83" s="246">
        <f>ROUND(E83*F83,2)</f>
        <v>0</v>
      </c>
      <c r="H83" s="245"/>
      <c r="I83" s="246">
        <f>ROUND(E83*H83,2)</f>
        <v>0</v>
      </c>
      <c r="J83" s="245"/>
      <c r="K83" s="246">
        <f>ROUND(E83*J83,2)</f>
        <v>0</v>
      </c>
      <c r="L83" s="246">
        <v>21</v>
      </c>
      <c r="M83" s="246">
        <f>G83*(1+L83/100)</f>
        <v>0</v>
      </c>
      <c r="N83" s="244">
        <v>0</v>
      </c>
      <c r="O83" s="244">
        <f>ROUND(E83*N83,2)</f>
        <v>0</v>
      </c>
      <c r="P83" s="244">
        <v>0</v>
      </c>
      <c r="Q83" s="244">
        <f>ROUND(E83*P83,2)</f>
        <v>0</v>
      </c>
      <c r="R83" s="246"/>
      <c r="S83" s="246" t="s">
        <v>544</v>
      </c>
      <c r="T83" s="247" t="s">
        <v>545</v>
      </c>
      <c r="U83" s="221">
        <v>0</v>
      </c>
      <c r="V83" s="221">
        <f>ROUND(E83*U83,2)</f>
        <v>0</v>
      </c>
      <c r="W83" s="221"/>
      <c r="X83" s="221" t="s">
        <v>273</v>
      </c>
      <c r="Y83" s="221" t="s">
        <v>274</v>
      </c>
      <c r="Z83" s="210"/>
      <c r="AA83" s="210"/>
      <c r="AB83" s="210"/>
      <c r="AC83" s="210"/>
      <c r="AD83" s="210"/>
      <c r="AE83" s="210"/>
      <c r="AF83" s="210"/>
      <c r="AG83" s="210" t="s">
        <v>1635</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41">
        <v>70</v>
      </c>
      <c r="B84" s="242" t="s">
        <v>1961</v>
      </c>
      <c r="C84" s="254" t="s">
        <v>1962</v>
      </c>
      <c r="D84" s="243" t="s">
        <v>378</v>
      </c>
      <c r="E84" s="244">
        <v>1</v>
      </c>
      <c r="F84" s="245"/>
      <c r="G84" s="246">
        <f>ROUND(E84*F84,2)</f>
        <v>0</v>
      </c>
      <c r="H84" s="245"/>
      <c r="I84" s="246">
        <f>ROUND(E84*H84,2)</f>
        <v>0</v>
      </c>
      <c r="J84" s="245"/>
      <c r="K84" s="246">
        <f>ROUND(E84*J84,2)</f>
        <v>0</v>
      </c>
      <c r="L84" s="246">
        <v>21</v>
      </c>
      <c r="M84" s="246">
        <f>G84*(1+L84/100)</f>
        <v>0</v>
      </c>
      <c r="N84" s="244">
        <v>0</v>
      </c>
      <c r="O84" s="244">
        <f>ROUND(E84*N84,2)</f>
        <v>0</v>
      </c>
      <c r="P84" s="244">
        <v>0</v>
      </c>
      <c r="Q84" s="244">
        <f>ROUND(E84*P84,2)</f>
        <v>0</v>
      </c>
      <c r="R84" s="246"/>
      <c r="S84" s="246" t="s">
        <v>544</v>
      </c>
      <c r="T84" s="247" t="s">
        <v>545</v>
      </c>
      <c r="U84" s="221">
        <v>0</v>
      </c>
      <c r="V84" s="221">
        <f>ROUND(E84*U84,2)</f>
        <v>0</v>
      </c>
      <c r="W84" s="221"/>
      <c r="X84" s="221" t="s">
        <v>273</v>
      </c>
      <c r="Y84" s="221" t="s">
        <v>274</v>
      </c>
      <c r="Z84" s="210"/>
      <c r="AA84" s="210"/>
      <c r="AB84" s="210"/>
      <c r="AC84" s="210"/>
      <c r="AD84" s="210"/>
      <c r="AE84" s="210"/>
      <c r="AF84" s="210"/>
      <c r="AG84" s="210" t="s">
        <v>1635</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41">
        <v>71</v>
      </c>
      <c r="B85" s="242" t="s">
        <v>1963</v>
      </c>
      <c r="C85" s="254" t="s">
        <v>1964</v>
      </c>
      <c r="D85" s="243" t="s">
        <v>378</v>
      </c>
      <c r="E85" s="244">
        <v>1</v>
      </c>
      <c r="F85" s="245"/>
      <c r="G85" s="246">
        <f>ROUND(E85*F85,2)</f>
        <v>0</v>
      </c>
      <c r="H85" s="245"/>
      <c r="I85" s="246">
        <f>ROUND(E85*H85,2)</f>
        <v>0</v>
      </c>
      <c r="J85" s="245"/>
      <c r="K85" s="246">
        <f>ROUND(E85*J85,2)</f>
        <v>0</v>
      </c>
      <c r="L85" s="246">
        <v>21</v>
      </c>
      <c r="M85" s="246">
        <f>G85*(1+L85/100)</f>
        <v>0</v>
      </c>
      <c r="N85" s="244">
        <v>0</v>
      </c>
      <c r="O85" s="244">
        <f>ROUND(E85*N85,2)</f>
        <v>0</v>
      </c>
      <c r="P85" s="244">
        <v>0</v>
      </c>
      <c r="Q85" s="244">
        <f>ROUND(E85*P85,2)</f>
        <v>0</v>
      </c>
      <c r="R85" s="246"/>
      <c r="S85" s="246" t="s">
        <v>544</v>
      </c>
      <c r="T85" s="247" t="s">
        <v>545</v>
      </c>
      <c r="U85" s="221">
        <v>0</v>
      </c>
      <c r="V85" s="221">
        <f>ROUND(E85*U85,2)</f>
        <v>0</v>
      </c>
      <c r="W85" s="221"/>
      <c r="X85" s="221" t="s">
        <v>273</v>
      </c>
      <c r="Y85" s="221" t="s">
        <v>274</v>
      </c>
      <c r="Z85" s="210"/>
      <c r="AA85" s="210"/>
      <c r="AB85" s="210"/>
      <c r="AC85" s="210"/>
      <c r="AD85" s="210"/>
      <c r="AE85" s="210"/>
      <c r="AF85" s="210"/>
      <c r="AG85" s="210" t="s">
        <v>1635</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ht="22.5" outlineLevel="1" x14ac:dyDescent="0.2">
      <c r="A86" s="241">
        <v>72</v>
      </c>
      <c r="B86" s="242" t="s">
        <v>1965</v>
      </c>
      <c r="C86" s="254" t="s">
        <v>1966</v>
      </c>
      <c r="D86" s="243" t="s">
        <v>378</v>
      </c>
      <c r="E86" s="244">
        <v>1</v>
      </c>
      <c r="F86" s="245"/>
      <c r="G86" s="246">
        <f>ROUND(E86*F86,2)</f>
        <v>0</v>
      </c>
      <c r="H86" s="245"/>
      <c r="I86" s="246">
        <f>ROUND(E86*H86,2)</f>
        <v>0</v>
      </c>
      <c r="J86" s="245"/>
      <c r="K86" s="246">
        <f>ROUND(E86*J86,2)</f>
        <v>0</v>
      </c>
      <c r="L86" s="246">
        <v>21</v>
      </c>
      <c r="M86" s="246">
        <f>G86*(1+L86/100)</f>
        <v>0</v>
      </c>
      <c r="N86" s="244">
        <v>0</v>
      </c>
      <c r="O86" s="244">
        <f>ROUND(E86*N86,2)</f>
        <v>0</v>
      </c>
      <c r="P86" s="244">
        <v>0</v>
      </c>
      <c r="Q86" s="244">
        <f>ROUND(E86*P86,2)</f>
        <v>0</v>
      </c>
      <c r="R86" s="246"/>
      <c r="S86" s="246" t="s">
        <v>544</v>
      </c>
      <c r="T86" s="247" t="s">
        <v>545</v>
      </c>
      <c r="U86" s="221">
        <v>0</v>
      </c>
      <c r="V86" s="221">
        <f>ROUND(E86*U86,2)</f>
        <v>0</v>
      </c>
      <c r="W86" s="221"/>
      <c r="X86" s="221" t="s">
        <v>876</v>
      </c>
      <c r="Y86" s="221" t="s">
        <v>274</v>
      </c>
      <c r="Z86" s="210"/>
      <c r="AA86" s="210"/>
      <c r="AB86" s="210"/>
      <c r="AC86" s="210"/>
      <c r="AD86" s="210"/>
      <c r="AE86" s="210"/>
      <c r="AF86" s="210"/>
      <c r="AG86" s="210" t="s">
        <v>1608</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41">
        <v>73</v>
      </c>
      <c r="B87" s="242" t="s">
        <v>1967</v>
      </c>
      <c r="C87" s="254" t="s">
        <v>1968</v>
      </c>
      <c r="D87" s="243" t="s">
        <v>378</v>
      </c>
      <c r="E87" s="244">
        <v>1</v>
      </c>
      <c r="F87" s="245"/>
      <c r="G87" s="246">
        <f>ROUND(E87*F87,2)</f>
        <v>0</v>
      </c>
      <c r="H87" s="245"/>
      <c r="I87" s="246">
        <f>ROUND(E87*H87,2)</f>
        <v>0</v>
      </c>
      <c r="J87" s="245"/>
      <c r="K87" s="246">
        <f>ROUND(E87*J87,2)</f>
        <v>0</v>
      </c>
      <c r="L87" s="246">
        <v>21</v>
      </c>
      <c r="M87" s="246">
        <f>G87*(1+L87/100)</f>
        <v>0</v>
      </c>
      <c r="N87" s="244">
        <v>0</v>
      </c>
      <c r="O87" s="244">
        <f>ROUND(E87*N87,2)</f>
        <v>0</v>
      </c>
      <c r="P87" s="244">
        <v>0</v>
      </c>
      <c r="Q87" s="244">
        <f>ROUND(E87*P87,2)</f>
        <v>0</v>
      </c>
      <c r="R87" s="246"/>
      <c r="S87" s="246" t="s">
        <v>544</v>
      </c>
      <c r="T87" s="247" t="s">
        <v>545</v>
      </c>
      <c r="U87" s="221">
        <v>0</v>
      </c>
      <c r="V87" s="221">
        <f>ROUND(E87*U87,2)</f>
        <v>0</v>
      </c>
      <c r="W87" s="221"/>
      <c r="X87" s="221" t="s">
        <v>273</v>
      </c>
      <c r="Y87" s="221" t="s">
        <v>274</v>
      </c>
      <c r="Z87" s="210"/>
      <c r="AA87" s="210"/>
      <c r="AB87" s="210"/>
      <c r="AC87" s="210"/>
      <c r="AD87" s="210"/>
      <c r="AE87" s="210"/>
      <c r="AF87" s="210"/>
      <c r="AG87" s="210" t="s">
        <v>1635</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1" x14ac:dyDescent="0.2">
      <c r="A88" s="241">
        <v>74</v>
      </c>
      <c r="B88" s="242" t="s">
        <v>1953</v>
      </c>
      <c r="C88" s="254" t="s">
        <v>1969</v>
      </c>
      <c r="D88" s="243" t="s">
        <v>378</v>
      </c>
      <c r="E88" s="244">
        <v>1</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544</v>
      </c>
      <c r="T88" s="247" t="s">
        <v>545</v>
      </c>
      <c r="U88" s="221">
        <v>0</v>
      </c>
      <c r="V88" s="221">
        <f>ROUND(E88*U88,2)</f>
        <v>0</v>
      </c>
      <c r="W88" s="221"/>
      <c r="X88" s="221" t="s">
        <v>1681</v>
      </c>
      <c r="Y88" s="221" t="s">
        <v>274</v>
      </c>
      <c r="Z88" s="210"/>
      <c r="AA88" s="210"/>
      <c r="AB88" s="210"/>
      <c r="AC88" s="210"/>
      <c r="AD88" s="210"/>
      <c r="AE88" s="210"/>
      <c r="AF88" s="210"/>
      <c r="AG88" s="210" t="s">
        <v>1682</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outlineLevel="1" x14ac:dyDescent="0.2">
      <c r="A89" s="241">
        <v>75</v>
      </c>
      <c r="B89" s="242" t="s">
        <v>1957</v>
      </c>
      <c r="C89" s="254" t="s">
        <v>1970</v>
      </c>
      <c r="D89" s="243" t="s">
        <v>378</v>
      </c>
      <c r="E89" s="244">
        <v>1</v>
      </c>
      <c r="F89" s="245"/>
      <c r="G89" s="246">
        <f>ROUND(E89*F89,2)</f>
        <v>0</v>
      </c>
      <c r="H89" s="245"/>
      <c r="I89" s="246">
        <f>ROUND(E89*H89,2)</f>
        <v>0</v>
      </c>
      <c r="J89" s="245"/>
      <c r="K89" s="246">
        <f>ROUND(E89*J89,2)</f>
        <v>0</v>
      </c>
      <c r="L89" s="246">
        <v>21</v>
      </c>
      <c r="M89" s="246">
        <f>G89*(1+L89/100)</f>
        <v>0</v>
      </c>
      <c r="N89" s="244">
        <v>0</v>
      </c>
      <c r="O89" s="244">
        <f>ROUND(E89*N89,2)</f>
        <v>0</v>
      </c>
      <c r="P89" s="244">
        <v>0</v>
      </c>
      <c r="Q89" s="244">
        <f>ROUND(E89*P89,2)</f>
        <v>0</v>
      </c>
      <c r="R89" s="246"/>
      <c r="S89" s="246" t="s">
        <v>544</v>
      </c>
      <c r="T89" s="247" t="s">
        <v>545</v>
      </c>
      <c r="U89" s="221">
        <v>0</v>
      </c>
      <c r="V89" s="221">
        <f>ROUND(E89*U89,2)</f>
        <v>0</v>
      </c>
      <c r="W89" s="221"/>
      <c r="X89" s="221" t="s">
        <v>1681</v>
      </c>
      <c r="Y89" s="221" t="s">
        <v>274</v>
      </c>
      <c r="Z89" s="210"/>
      <c r="AA89" s="210"/>
      <c r="AB89" s="210"/>
      <c r="AC89" s="210"/>
      <c r="AD89" s="210"/>
      <c r="AE89" s="210"/>
      <c r="AF89" s="210"/>
      <c r="AG89" s="210" t="s">
        <v>1727</v>
      </c>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1" x14ac:dyDescent="0.2">
      <c r="A90" s="241">
        <v>76</v>
      </c>
      <c r="B90" s="242" t="s">
        <v>1971</v>
      </c>
      <c r="C90" s="254" t="s">
        <v>1972</v>
      </c>
      <c r="D90" s="243" t="s">
        <v>378</v>
      </c>
      <c r="E90" s="244">
        <v>1</v>
      </c>
      <c r="F90" s="245"/>
      <c r="G90" s="246">
        <f>ROUND(E90*F90,2)</f>
        <v>0</v>
      </c>
      <c r="H90" s="245"/>
      <c r="I90" s="246">
        <f>ROUND(E90*H90,2)</f>
        <v>0</v>
      </c>
      <c r="J90" s="245"/>
      <c r="K90" s="246">
        <f>ROUND(E90*J90,2)</f>
        <v>0</v>
      </c>
      <c r="L90" s="246">
        <v>21</v>
      </c>
      <c r="M90" s="246">
        <f>G90*(1+L90/100)</f>
        <v>0</v>
      </c>
      <c r="N90" s="244">
        <v>0</v>
      </c>
      <c r="O90" s="244">
        <f>ROUND(E90*N90,2)</f>
        <v>0</v>
      </c>
      <c r="P90" s="244">
        <v>0</v>
      </c>
      <c r="Q90" s="244">
        <f>ROUND(E90*P90,2)</f>
        <v>0</v>
      </c>
      <c r="R90" s="246"/>
      <c r="S90" s="246" t="s">
        <v>544</v>
      </c>
      <c r="T90" s="247" t="s">
        <v>545</v>
      </c>
      <c r="U90" s="221">
        <v>0</v>
      </c>
      <c r="V90" s="221">
        <f>ROUND(E90*U90,2)</f>
        <v>0</v>
      </c>
      <c r="W90" s="221"/>
      <c r="X90" s="221" t="s">
        <v>273</v>
      </c>
      <c r="Y90" s="221" t="s">
        <v>274</v>
      </c>
      <c r="Z90" s="210"/>
      <c r="AA90" s="210"/>
      <c r="AB90" s="210"/>
      <c r="AC90" s="210"/>
      <c r="AD90" s="210"/>
      <c r="AE90" s="210"/>
      <c r="AF90" s="210"/>
      <c r="AG90" s="210" t="s">
        <v>1635</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41">
        <v>77</v>
      </c>
      <c r="B91" s="242" t="s">
        <v>1973</v>
      </c>
      <c r="C91" s="254" t="s">
        <v>1974</v>
      </c>
      <c r="D91" s="243" t="s">
        <v>378</v>
      </c>
      <c r="E91" s="244">
        <v>1</v>
      </c>
      <c r="F91" s="245"/>
      <c r="G91" s="246">
        <f>ROUND(E91*F91,2)</f>
        <v>0</v>
      </c>
      <c r="H91" s="245"/>
      <c r="I91" s="246">
        <f>ROUND(E91*H91,2)</f>
        <v>0</v>
      </c>
      <c r="J91" s="245"/>
      <c r="K91" s="246">
        <f>ROUND(E91*J91,2)</f>
        <v>0</v>
      </c>
      <c r="L91" s="246">
        <v>21</v>
      </c>
      <c r="M91" s="246">
        <f>G91*(1+L91/100)</f>
        <v>0</v>
      </c>
      <c r="N91" s="244">
        <v>0</v>
      </c>
      <c r="O91" s="244">
        <f>ROUND(E91*N91,2)</f>
        <v>0</v>
      </c>
      <c r="P91" s="244">
        <v>0</v>
      </c>
      <c r="Q91" s="244">
        <f>ROUND(E91*P91,2)</f>
        <v>0</v>
      </c>
      <c r="R91" s="246"/>
      <c r="S91" s="246" t="s">
        <v>544</v>
      </c>
      <c r="T91" s="247" t="s">
        <v>545</v>
      </c>
      <c r="U91" s="221">
        <v>0</v>
      </c>
      <c r="V91" s="221">
        <f>ROUND(E91*U91,2)</f>
        <v>0</v>
      </c>
      <c r="W91" s="221"/>
      <c r="X91" s="221" t="s">
        <v>273</v>
      </c>
      <c r="Y91" s="221" t="s">
        <v>274</v>
      </c>
      <c r="Z91" s="210"/>
      <c r="AA91" s="210"/>
      <c r="AB91" s="210"/>
      <c r="AC91" s="210"/>
      <c r="AD91" s="210"/>
      <c r="AE91" s="210"/>
      <c r="AF91" s="210"/>
      <c r="AG91" s="210" t="s">
        <v>1635</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41">
        <v>78</v>
      </c>
      <c r="B92" s="242" t="s">
        <v>1975</v>
      </c>
      <c r="C92" s="254" t="s">
        <v>1976</v>
      </c>
      <c r="D92" s="243" t="s">
        <v>378</v>
      </c>
      <c r="E92" s="244">
        <v>1</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544</v>
      </c>
      <c r="T92" s="247" t="s">
        <v>545</v>
      </c>
      <c r="U92" s="221">
        <v>0</v>
      </c>
      <c r="V92" s="221">
        <f>ROUND(E92*U92,2)</f>
        <v>0</v>
      </c>
      <c r="W92" s="221"/>
      <c r="X92" s="221" t="s">
        <v>876</v>
      </c>
      <c r="Y92" s="221" t="s">
        <v>274</v>
      </c>
      <c r="Z92" s="210"/>
      <c r="AA92" s="210"/>
      <c r="AB92" s="210"/>
      <c r="AC92" s="210"/>
      <c r="AD92" s="210"/>
      <c r="AE92" s="210"/>
      <c r="AF92" s="210"/>
      <c r="AG92" s="210" t="s">
        <v>1608</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41">
        <v>79</v>
      </c>
      <c r="B93" s="242" t="s">
        <v>31</v>
      </c>
      <c r="C93" s="254" t="s">
        <v>1977</v>
      </c>
      <c r="D93" s="243" t="s">
        <v>378</v>
      </c>
      <c r="E93" s="244">
        <v>1</v>
      </c>
      <c r="F93" s="245"/>
      <c r="G93" s="246">
        <f>ROUND(E93*F93,2)</f>
        <v>0</v>
      </c>
      <c r="H93" s="245"/>
      <c r="I93" s="246">
        <f>ROUND(E93*H93,2)</f>
        <v>0</v>
      </c>
      <c r="J93" s="245"/>
      <c r="K93" s="246">
        <f>ROUND(E93*J93,2)</f>
        <v>0</v>
      </c>
      <c r="L93" s="246">
        <v>21</v>
      </c>
      <c r="M93" s="246">
        <f>G93*(1+L93/100)</f>
        <v>0</v>
      </c>
      <c r="N93" s="244">
        <v>0</v>
      </c>
      <c r="O93" s="244">
        <f>ROUND(E93*N93,2)</f>
        <v>0</v>
      </c>
      <c r="P93" s="244">
        <v>0</v>
      </c>
      <c r="Q93" s="244">
        <f>ROUND(E93*P93,2)</f>
        <v>0</v>
      </c>
      <c r="R93" s="246"/>
      <c r="S93" s="246" t="s">
        <v>544</v>
      </c>
      <c r="T93" s="247" t="s">
        <v>545</v>
      </c>
      <c r="U93" s="221">
        <v>0</v>
      </c>
      <c r="V93" s="221">
        <f>ROUND(E93*U93,2)</f>
        <v>0</v>
      </c>
      <c r="W93" s="221"/>
      <c r="X93" s="221" t="s">
        <v>273</v>
      </c>
      <c r="Y93" s="221" t="s">
        <v>274</v>
      </c>
      <c r="Z93" s="210"/>
      <c r="AA93" s="210"/>
      <c r="AB93" s="210"/>
      <c r="AC93" s="210"/>
      <c r="AD93" s="210"/>
      <c r="AE93" s="210"/>
      <c r="AF93" s="210"/>
      <c r="AG93" s="210" t="s">
        <v>1635</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outlineLevel="1" x14ac:dyDescent="0.2">
      <c r="A94" s="241">
        <v>80</v>
      </c>
      <c r="B94" s="242" t="s">
        <v>1978</v>
      </c>
      <c r="C94" s="254" t="s">
        <v>1979</v>
      </c>
      <c r="D94" s="243" t="s">
        <v>378</v>
      </c>
      <c r="E94" s="244">
        <v>16</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544</v>
      </c>
      <c r="T94" s="247" t="s">
        <v>545</v>
      </c>
      <c r="U94" s="221">
        <v>0</v>
      </c>
      <c r="V94" s="221">
        <f>ROUND(E94*U94,2)</f>
        <v>0</v>
      </c>
      <c r="W94" s="221"/>
      <c r="X94" s="221" t="s">
        <v>876</v>
      </c>
      <c r="Y94" s="221" t="s">
        <v>274</v>
      </c>
      <c r="Z94" s="210"/>
      <c r="AA94" s="210"/>
      <c r="AB94" s="210"/>
      <c r="AC94" s="210"/>
      <c r="AD94" s="210"/>
      <c r="AE94" s="210"/>
      <c r="AF94" s="210"/>
      <c r="AG94" s="210" t="s">
        <v>1608</v>
      </c>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row>
    <row r="95" spans="1:60" outlineLevel="1" x14ac:dyDescent="0.2">
      <c r="A95" s="241">
        <v>81</v>
      </c>
      <c r="B95" s="242" t="s">
        <v>1980</v>
      </c>
      <c r="C95" s="254" t="s">
        <v>1981</v>
      </c>
      <c r="D95" s="243" t="s">
        <v>378</v>
      </c>
      <c r="E95" s="244">
        <v>16</v>
      </c>
      <c r="F95" s="245"/>
      <c r="G95" s="246">
        <f>ROUND(E95*F95,2)</f>
        <v>0</v>
      </c>
      <c r="H95" s="245"/>
      <c r="I95" s="246">
        <f>ROUND(E95*H95,2)</f>
        <v>0</v>
      </c>
      <c r="J95" s="245"/>
      <c r="K95" s="246">
        <f>ROUND(E95*J95,2)</f>
        <v>0</v>
      </c>
      <c r="L95" s="246">
        <v>21</v>
      </c>
      <c r="M95" s="246">
        <f>G95*(1+L95/100)</f>
        <v>0</v>
      </c>
      <c r="N95" s="244">
        <v>0</v>
      </c>
      <c r="O95" s="244">
        <f>ROUND(E95*N95,2)</f>
        <v>0</v>
      </c>
      <c r="P95" s="244">
        <v>0</v>
      </c>
      <c r="Q95" s="244">
        <f>ROUND(E95*P95,2)</f>
        <v>0</v>
      </c>
      <c r="R95" s="246"/>
      <c r="S95" s="246" t="s">
        <v>544</v>
      </c>
      <c r="T95" s="247" t="s">
        <v>545</v>
      </c>
      <c r="U95" s="221">
        <v>0</v>
      </c>
      <c r="V95" s="221">
        <f>ROUND(E95*U95,2)</f>
        <v>0</v>
      </c>
      <c r="W95" s="221"/>
      <c r="X95" s="221" t="s">
        <v>876</v>
      </c>
      <c r="Y95" s="221" t="s">
        <v>274</v>
      </c>
      <c r="Z95" s="210"/>
      <c r="AA95" s="210"/>
      <c r="AB95" s="210"/>
      <c r="AC95" s="210"/>
      <c r="AD95" s="210"/>
      <c r="AE95" s="210"/>
      <c r="AF95" s="210"/>
      <c r="AG95" s="210" t="s">
        <v>1608</v>
      </c>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1" x14ac:dyDescent="0.2">
      <c r="A96" s="241">
        <v>82</v>
      </c>
      <c r="B96" s="242" t="s">
        <v>1982</v>
      </c>
      <c r="C96" s="254" t="s">
        <v>1983</v>
      </c>
      <c r="D96" s="243" t="s">
        <v>378</v>
      </c>
      <c r="E96" s="244">
        <v>16</v>
      </c>
      <c r="F96" s="245"/>
      <c r="G96" s="246">
        <f>ROUND(E96*F96,2)</f>
        <v>0</v>
      </c>
      <c r="H96" s="245"/>
      <c r="I96" s="246">
        <f>ROUND(E96*H96,2)</f>
        <v>0</v>
      </c>
      <c r="J96" s="245"/>
      <c r="K96" s="246">
        <f>ROUND(E96*J96,2)</f>
        <v>0</v>
      </c>
      <c r="L96" s="246">
        <v>21</v>
      </c>
      <c r="M96" s="246">
        <f>G96*(1+L96/100)</f>
        <v>0</v>
      </c>
      <c r="N96" s="244">
        <v>0</v>
      </c>
      <c r="O96" s="244">
        <f>ROUND(E96*N96,2)</f>
        <v>0</v>
      </c>
      <c r="P96" s="244">
        <v>0</v>
      </c>
      <c r="Q96" s="244">
        <f>ROUND(E96*P96,2)</f>
        <v>0</v>
      </c>
      <c r="R96" s="246"/>
      <c r="S96" s="246" t="s">
        <v>544</v>
      </c>
      <c r="T96" s="247" t="s">
        <v>545</v>
      </c>
      <c r="U96" s="221">
        <v>0</v>
      </c>
      <c r="V96" s="221">
        <f>ROUND(E96*U96,2)</f>
        <v>0</v>
      </c>
      <c r="W96" s="221"/>
      <c r="X96" s="221" t="s">
        <v>273</v>
      </c>
      <c r="Y96" s="221" t="s">
        <v>274</v>
      </c>
      <c r="Z96" s="210"/>
      <c r="AA96" s="210"/>
      <c r="AB96" s="210"/>
      <c r="AC96" s="210"/>
      <c r="AD96" s="210"/>
      <c r="AE96" s="210"/>
      <c r="AF96" s="210"/>
      <c r="AG96" s="210" t="s">
        <v>1635</v>
      </c>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outlineLevel="1" x14ac:dyDescent="0.2">
      <c r="A97" s="241">
        <v>83</v>
      </c>
      <c r="B97" s="242" t="s">
        <v>1984</v>
      </c>
      <c r="C97" s="254" t="s">
        <v>1985</v>
      </c>
      <c r="D97" s="243" t="s">
        <v>378</v>
      </c>
      <c r="E97" s="244">
        <v>3</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544</v>
      </c>
      <c r="T97" s="247" t="s">
        <v>545</v>
      </c>
      <c r="U97" s="221">
        <v>0</v>
      </c>
      <c r="V97" s="221">
        <f>ROUND(E97*U97,2)</f>
        <v>0</v>
      </c>
      <c r="W97" s="221"/>
      <c r="X97" s="221" t="s">
        <v>876</v>
      </c>
      <c r="Y97" s="221" t="s">
        <v>274</v>
      </c>
      <c r="Z97" s="210"/>
      <c r="AA97" s="210"/>
      <c r="AB97" s="210"/>
      <c r="AC97" s="210"/>
      <c r="AD97" s="210"/>
      <c r="AE97" s="210"/>
      <c r="AF97" s="210"/>
      <c r="AG97" s="210" t="s">
        <v>1608</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outlineLevel="1" x14ac:dyDescent="0.2">
      <c r="A98" s="241">
        <v>84</v>
      </c>
      <c r="B98" s="242" t="s">
        <v>1986</v>
      </c>
      <c r="C98" s="254" t="s">
        <v>1987</v>
      </c>
      <c r="D98" s="243" t="s">
        <v>378</v>
      </c>
      <c r="E98" s="244">
        <v>3</v>
      </c>
      <c r="F98" s="245"/>
      <c r="G98" s="246">
        <f>ROUND(E98*F98,2)</f>
        <v>0</v>
      </c>
      <c r="H98" s="245"/>
      <c r="I98" s="246">
        <f>ROUND(E98*H98,2)</f>
        <v>0</v>
      </c>
      <c r="J98" s="245"/>
      <c r="K98" s="246">
        <f>ROUND(E98*J98,2)</f>
        <v>0</v>
      </c>
      <c r="L98" s="246">
        <v>21</v>
      </c>
      <c r="M98" s="246">
        <f>G98*(1+L98/100)</f>
        <v>0</v>
      </c>
      <c r="N98" s="244">
        <v>0</v>
      </c>
      <c r="O98" s="244">
        <f>ROUND(E98*N98,2)</f>
        <v>0</v>
      </c>
      <c r="P98" s="244">
        <v>0</v>
      </c>
      <c r="Q98" s="244">
        <f>ROUND(E98*P98,2)</f>
        <v>0</v>
      </c>
      <c r="R98" s="246"/>
      <c r="S98" s="246" t="s">
        <v>544</v>
      </c>
      <c r="T98" s="247" t="s">
        <v>545</v>
      </c>
      <c r="U98" s="221">
        <v>0</v>
      </c>
      <c r="V98" s="221">
        <f>ROUND(E98*U98,2)</f>
        <v>0</v>
      </c>
      <c r="W98" s="221"/>
      <c r="X98" s="221" t="s">
        <v>273</v>
      </c>
      <c r="Y98" s="221" t="s">
        <v>274</v>
      </c>
      <c r="Z98" s="210"/>
      <c r="AA98" s="210"/>
      <c r="AB98" s="210"/>
      <c r="AC98" s="210"/>
      <c r="AD98" s="210"/>
      <c r="AE98" s="210"/>
      <c r="AF98" s="210"/>
      <c r="AG98" s="210" t="s">
        <v>1635</v>
      </c>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row>
    <row r="99" spans="1:60" outlineLevel="1" x14ac:dyDescent="0.2">
      <c r="A99" s="241">
        <v>85</v>
      </c>
      <c r="B99" s="242" t="s">
        <v>1988</v>
      </c>
      <c r="C99" s="254" t="s">
        <v>1989</v>
      </c>
      <c r="D99" s="243" t="s">
        <v>378</v>
      </c>
      <c r="E99" s="244">
        <v>1</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544</v>
      </c>
      <c r="T99" s="247" t="s">
        <v>545</v>
      </c>
      <c r="U99" s="221">
        <v>0</v>
      </c>
      <c r="V99" s="221">
        <f>ROUND(E99*U99,2)</f>
        <v>0</v>
      </c>
      <c r="W99" s="221"/>
      <c r="X99" s="221" t="s">
        <v>876</v>
      </c>
      <c r="Y99" s="221" t="s">
        <v>274</v>
      </c>
      <c r="Z99" s="210"/>
      <c r="AA99" s="210"/>
      <c r="AB99" s="210"/>
      <c r="AC99" s="210"/>
      <c r="AD99" s="210"/>
      <c r="AE99" s="210"/>
      <c r="AF99" s="210"/>
      <c r="AG99" s="210" t="s">
        <v>1608</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1" x14ac:dyDescent="0.2">
      <c r="A100" s="241">
        <v>86</v>
      </c>
      <c r="B100" s="242" t="s">
        <v>1990</v>
      </c>
      <c r="C100" s="254" t="s">
        <v>1991</v>
      </c>
      <c r="D100" s="243" t="s">
        <v>378</v>
      </c>
      <c r="E100" s="244">
        <v>1</v>
      </c>
      <c r="F100" s="245"/>
      <c r="G100" s="246">
        <f>ROUND(E100*F100,2)</f>
        <v>0</v>
      </c>
      <c r="H100" s="245"/>
      <c r="I100" s="246">
        <f>ROUND(E100*H100,2)</f>
        <v>0</v>
      </c>
      <c r="J100" s="245"/>
      <c r="K100" s="246">
        <f>ROUND(E100*J100,2)</f>
        <v>0</v>
      </c>
      <c r="L100" s="246">
        <v>21</v>
      </c>
      <c r="M100" s="246">
        <f>G100*(1+L100/100)</f>
        <v>0</v>
      </c>
      <c r="N100" s="244">
        <v>0</v>
      </c>
      <c r="O100" s="244">
        <f>ROUND(E100*N100,2)</f>
        <v>0</v>
      </c>
      <c r="P100" s="244">
        <v>0</v>
      </c>
      <c r="Q100" s="244">
        <f>ROUND(E100*P100,2)</f>
        <v>0</v>
      </c>
      <c r="R100" s="246"/>
      <c r="S100" s="246" t="s">
        <v>544</v>
      </c>
      <c r="T100" s="247" t="s">
        <v>545</v>
      </c>
      <c r="U100" s="221">
        <v>0</v>
      </c>
      <c r="V100" s="221">
        <f>ROUND(E100*U100,2)</f>
        <v>0</v>
      </c>
      <c r="W100" s="221"/>
      <c r="X100" s="221" t="s">
        <v>273</v>
      </c>
      <c r="Y100" s="221" t="s">
        <v>274</v>
      </c>
      <c r="Z100" s="210"/>
      <c r="AA100" s="210"/>
      <c r="AB100" s="210"/>
      <c r="AC100" s="210"/>
      <c r="AD100" s="210"/>
      <c r="AE100" s="210"/>
      <c r="AF100" s="210"/>
      <c r="AG100" s="210" t="s">
        <v>1635</v>
      </c>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41">
        <v>87</v>
      </c>
      <c r="B101" s="242" t="s">
        <v>1992</v>
      </c>
      <c r="C101" s="254" t="s">
        <v>1993</v>
      </c>
      <c r="D101" s="243" t="s">
        <v>378</v>
      </c>
      <c r="E101" s="244">
        <v>3</v>
      </c>
      <c r="F101" s="245"/>
      <c r="G101" s="246">
        <f>ROUND(E101*F101,2)</f>
        <v>0</v>
      </c>
      <c r="H101" s="245"/>
      <c r="I101" s="246">
        <f>ROUND(E101*H101,2)</f>
        <v>0</v>
      </c>
      <c r="J101" s="245"/>
      <c r="K101" s="246">
        <f>ROUND(E101*J101,2)</f>
        <v>0</v>
      </c>
      <c r="L101" s="246">
        <v>21</v>
      </c>
      <c r="M101" s="246">
        <f>G101*(1+L101/100)</f>
        <v>0</v>
      </c>
      <c r="N101" s="244">
        <v>0</v>
      </c>
      <c r="O101" s="244">
        <f>ROUND(E101*N101,2)</f>
        <v>0</v>
      </c>
      <c r="P101" s="244">
        <v>0</v>
      </c>
      <c r="Q101" s="244">
        <f>ROUND(E101*P101,2)</f>
        <v>0</v>
      </c>
      <c r="R101" s="246"/>
      <c r="S101" s="246" t="s">
        <v>544</v>
      </c>
      <c r="T101" s="247" t="s">
        <v>545</v>
      </c>
      <c r="U101" s="221">
        <v>0</v>
      </c>
      <c r="V101" s="221">
        <f>ROUND(E101*U101,2)</f>
        <v>0</v>
      </c>
      <c r="W101" s="221"/>
      <c r="X101" s="221" t="s">
        <v>876</v>
      </c>
      <c r="Y101" s="221" t="s">
        <v>274</v>
      </c>
      <c r="Z101" s="210"/>
      <c r="AA101" s="210"/>
      <c r="AB101" s="210"/>
      <c r="AC101" s="210"/>
      <c r="AD101" s="210"/>
      <c r="AE101" s="210"/>
      <c r="AF101" s="210"/>
      <c r="AG101" s="210" t="s">
        <v>1608</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1" x14ac:dyDescent="0.2">
      <c r="A102" s="241">
        <v>88</v>
      </c>
      <c r="B102" s="242" t="s">
        <v>1990</v>
      </c>
      <c r="C102" s="254" t="s">
        <v>1994</v>
      </c>
      <c r="D102" s="243" t="s">
        <v>378</v>
      </c>
      <c r="E102" s="244">
        <v>3</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544</v>
      </c>
      <c r="T102" s="247" t="s">
        <v>545</v>
      </c>
      <c r="U102" s="221">
        <v>0</v>
      </c>
      <c r="V102" s="221">
        <f>ROUND(E102*U102,2)</f>
        <v>0</v>
      </c>
      <c r="W102" s="221"/>
      <c r="X102" s="221" t="s">
        <v>1681</v>
      </c>
      <c r="Y102" s="221" t="s">
        <v>274</v>
      </c>
      <c r="Z102" s="210"/>
      <c r="AA102" s="210"/>
      <c r="AB102" s="210"/>
      <c r="AC102" s="210"/>
      <c r="AD102" s="210"/>
      <c r="AE102" s="210"/>
      <c r="AF102" s="210"/>
      <c r="AG102" s="210" t="s">
        <v>1727</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1" x14ac:dyDescent="0.2">
      <c r="A103" s="241">
        <v>89</v>
      </c>
      <c r="B103" s="242" t="s">
        <v>1995</v>
      </c>
      <c r="C103" s="254" t="s">
        <v>1996</v>
      </c>
      <c r="D103" s="243" t="s">
        <v>378</v>
      </c>
      <c r="E103" s="244">
        <v>4</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c r="S103" s="246" t="s">
        <v>544</v>
      </c>
      <c r="T103" s="247" t="s">
        <v>545</v>
      </c>
      <c r="U103" s="221">
        <v>0</v>
      </c>
      <c r="V103" s="221">
        <f>ROUND(E103*U103,2)</f>
        <v>0</v>
      </c>
      <c r="W103" s="221"/>
      <c r="X103" s="221" t="s">
        <v>876</v>
      </c>
      <c r="Y103" s="221" t="s">
        <v>274</v>
      </c>
      <c r="Z103" s="210"/>
      <c r="AA103" s="210"/>
      <c r="AB103" s="210"/>
      <c r="AC103" s="210"/>
      <c r="AD103" s="210"/>
      <c r="AE103" s="210"/>
      <c r="AF103" s="210"/>
      <c r="AG103" s="210" t="s">
        <v>1608</v>
      </c>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1" x14ac:dyDescent="0.2">
      <c r="A104" s="241">
        <v>90</v>
      </c>
      <c r="B104" s="242" t="s">
        <v>1990</v>
      </c>
      <c r="C104" s="254" t="s">
        <v>1997</v>
      </c>
      <c r="D104" s="243" t="s">
        <v>378</v>
      </c>
      <c r="E104" s="244">
        <v>4</v>
      </c>
      <c r="F104" s="245"/>
      <c r="G104" s="246">
        <f>ROUND(E104*F104,2)</f>
        <v>0</v>
      </c>
      <c r="H104" s="245"/>
      <c r="I104" s="246">
        <f>ROUND(E104*H104,2)</f>
        <v>0</v>
      </c>
      <c r="J104" s="245"/>
      <c r="K104" s="246">
        <f>ROUND(E104*J104,2)</f>
        <v>0</v>
      </c>
      <c r="L104" s="246">
        <v>21</v>
      </c>
      <c r="M104" s="246">
        <f>G104*(1+L104/100)</f>
        <v>0</v>
      </c>
      <c r="N104" s="244">
        <v>0</v>
      </c>
      <c r="O104" s="244">
        <f>ROUND(E104*N104,2)</f>
        <v>0</v>
      </c>
      <c r="P104" s="244">
        <v>0</v>
      </c>
      <c r="Q104" s="244">
        <f>ROUND(E104*P104,2)</f>
        <v>0</v>
      </c>
      <c r="R104" s="246"/>
      <c r="S104" s="246" t="s">
        <v>544</v>
      </c>
      <c r="T104" s="247" t="s">
        <v>545</v>
      </c>
      <c r="U104" s="221">
        <v>0</v>
      </c>
      <c r="V104" s="221">
        <f>ROUND(E104*U104,2)</f>
        <v>0</v>
      </c>
      <c r="W104" s="221"/>
      <c r="X104" s="221" t="s">
        <v>1681</v>
      </c>
      <c r="Y104" s="221" t="s">
        <v>274</v>
      </c>
      <c r="Z104" s="210"/>
      <c r="AA104" s="210"/>
      <c r="AB104" s="210"/>
      <c r="AC104" s="210"/>
      <c r="AD104" s="210"/>
      <c r="AE104" s="210"/>
      <c r="AF104" s="210"/>
      <c r="AG104" s="210" t="s">
        <v>1727</v>
      </c>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1" x14ac:dyDescent="0.2">
      <c r="A105" s="241">
        <v>91</v>
      </c>
      <c r="B105" s="242" t="s">
        <v>1998</v>
      </c>
      <c r="C105" s="254" t="s">
        <v>1999</v>
      </c>
      <c r="D105" s="243" t="s">
        <v>378</v>
      </c>
      <c r="E105" s="244">
        <v>4</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544</v>
      </c>
      <c r="T105" s="247" t="s">
        <v>545</v>
      </c>
      <c r="U105" s="221">
        <v>0</v>
      </c>
      <c r="V105" s="221">
        <f>ROUND(E105*U105,2)</f>
        <v>0</v>
      </c>
      <c r="W105" s="221"/>
      <c r="X105" s="221" t="s">
        <v>876</v>
      </c>
      <c r="Y105" s="221" t="s">
        <v>274</v>
      </c>
      <c r="Z105" s="210"/>
      <c r="AA105" s="210"/>
      <c r="AB105" s="210"/>
      <c r="AC105" s="210"/>
      <c r="AD105" s="210"/>
      <c r="AE105" s="210"/>
      <c r="AF105" s="210"/>
      <c r="AG105" s="210" t="s">
        <v>1608</v>
      </c>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1" x14ac:dyDescent="0.2">
      <c r="A106" s="241">
        <v>92</v>
      </c>
      <c r="B106" s="242" t="s">
        <v>2000</v>
      </c>
      <c r="C106" s="254" t="s">
        <v>2001</v>
      </c>
      <c r="D106" s="243" t="s">
        <v>378</v>
      </c>
      <c r="E106" s="244">
        <v>1</v>
      </c>
      <c r="F106" s="245"/>
      <c r="G106" s="246">
        <f>ROUND(E106*F106,2)</f>
        <v>0</v>
      </c>
      <c r="H106" s="245"/>
      <c r="I106" s="246">
        <f>ROUND(E106*H106,2)</f>
        <v>0</v>
      </c>
      <c r="J106" s="245"/>
      <c r="K106" s="246">
        <f>ROUND(E106*J106,2)</f>
        <v>0</v>
      </c>
      <c r="L106" s="246">
        <v>21</v>
      </c>
      <c r="M106" s="246">
        <f>G106*(1+L106/100)</f>
        <v>0</v>
      </c>
      <c r="N106" s="244">
        <v>0</v>
      </c>
      <c r="O106" s="244">
        <f>ROUND(E106*N106,2)</f>
        <v>0</v>
      </c>
      <c r="P106" s="244">
        <v>0</v>
      </c>
      <c r="Q106" s="244">
        <f>ROUND(E106*P106,2)</f>
        <v>0</v>
      </c>
      <c r="R106" s="246"/>
      <c r="S106" s="246" t="s">
        <v>544</v>
      </c>
      <c r="T106" s="247" t="s">
        <v>545</v>
      </c>
      <c r="U106" s="221">
        <v>0</v>
      </c>
      <c r="V106" s="221">
        <f>ROUND(E106*U106,2)</f>
        <v>0</v>
      </c>
      <c r="W106" s="221"/>
      <c r="X106" s="221" t="s">
        <v>876</v>
      </c>
      <c r="Y106" s="221" t="s">
        <v>274</v>
      </c>
      <c r="Z106" s="210"/>
      <c r="AA106" s="210"/>
      <c r="AB106" s="210"/>
      <c r="AC106" s="210"/>
      <c r="AD106" s="210"/>
      <c r="AE106" s="210"/>
      <c r="AF106" s="210"/>
      <c r="AG106" s="210" t="s">
        <v>1608</v>
      </c>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1" x14ac:dyDescent="0.2">
      <c r="A107" s="241">
        <v>93</v>
      </c>
      <c r="B107" s="242" t="s">
        <v>2002</v>
      </c>
      <c r="C107" s="254" t="s">
        <v>2003</v>
      </c>
      <c r="D107" s="243" t="s">
        <v>378</v>
      </c>
      <c r="E107" s="244">
        <v>1</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544</v>
      </c>
      <c r="T107" s="247" t="s">
        <v>545</v>
      </c>
      <c r="U107" s="221">
        <v>0</v>
      </c>
      <c r="V107" s="221">
        <f>ROUND(E107*U107,2)</f>
        <v>0</v>
      </c>
      <c r="W107" s="221"/>
      <c r="X107" s="221" t="s">
        <v>273</v>
      </c>
      <c r="Y107" s="221" t="s">
        <v>274</v>
      </c>
      <c r="Z107" s="210"/>
      <c r="AA107" s="210"/>
      <c r="AB107" s="210"/>
      <c r="AC107" s="210"/>
      <c r="AD107" s="210"/>
      <c r="AE107" s="210"/>
      <c r="AF107" s="210"/>
      <c r="AG107" s="210" t="s">
        <v>1635</v>
      </c>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1" x14ac:dyDescent="0.2">
      <c r="A108" s="241">
        <v>94</v>
      </c>
      <c r="B108" s="242" t="s">
        <v>2004</v>
      </c>
      <c r="C108" s="254" t="s">
        <v>2005</v>
      </c>
      <c r="D108" s="243" t="s">
        <v>378</v>
      </c>
      <c r="E108" s="244">
        <v>5</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544</v>
      </c>
      <c r="T108" s="247" t="s">
        <v>545</v>
      </c>
      <c r="U108" s="221">
        <v>0</v>
      </c>
      <c r="V108" s="221">
        <f>ROUND(E108*U108,2)</f>
        <v>0</v>
      </c>
      <c r="W108" s="221"/>
      <c r="X108" s="221" t="s">
        <v>876</v>
      </c>
      <c r="Y108" s="221" t="s">
        <v>274</v>
      </c>
      <c r="Z108" s="210"/>
      <c r="AA108" s="210"/>
      <c r="AB108" s="210"/>
      <c r="AC108" s="210"/>
      <c r="AD108" s="210"/>
      <c r="AE108" s="210"/>
      <c r="AF108" s="210"/>
      <c r="AG108" s="210" t="s">
        <v>1608</v>
      </c>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1" x14ac:dyDescent="0.2">
      <c r="A109" s="241">
        <v>95</v>
      </c>
      <c r="B109" s="242" t="s">
        <v>2006</v>
      </c>
      <c r="C109" s="254" t="s">
        <v>2007</v>
      </c>
      <c r="D109" s="243" t="s">
        <v>378</v>
      </c>
      <c r="E109" s="244">
        <v>5</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544</v>
      </c>
      <c r="T109" s="247" t="s">
        <v>545</v>
      </c>
      <c r="U109" s="221">
        <v>0</v>
      </c>
      <c r="V109" s="221">
        <f>ROUND(E109*U109,2)</f>
        <v>0</v>
      </c>
      <c r="W109" s="221"/>
      <c r="X109" s="221" t="s">
        <v>273</v>
      </c>
      <c r="Y109" s="221" t="s">
        <v>274</v>
      </c>
      <c r="Z109" s="210"/>
      <c r="AA109" s="210"/>
      <c r="AB109" s="210"/>
      <c r="AC109" s="210"/>
      <c r="AD109" s="210"/>
      <c r="AE109" s="210"/>
      <c r="AF109" s="210"/>
      <c r="AG109" s="210" t="s">
        <v>1635</v>
      </c>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1" x14ac:dyDescent="0.2">
      <c r="A110" s="241">
        <v>96</v>
      </c>
      <c r="B110" s="242" t="s">
        <v>2008</v>
      </c>
      <c r="C110" s="254" t="s">
        <v>2009</v>
      </c>
      <c r="D110" s="243" t="s">
        <v>378</v>
      </c>
      <c r="E110" s="244">
        <v>3</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544</v>
      </c>
      <c r="T110" s="247" t="s">
        <v>545</v>
      </c>
      <c r="U110" s="221">
        <v>0</v>
      </c>
      <c r="V110" s="221">
        <f>ROUND(E110*U110,2)</f>
        <v>0</v>
      </c>
      <c r="W110" s="221"/>
      <c r="X110" s="221" t="s">
        <v>876</v>
      </c>
      <c r="Y110" s="221" t="s">
        <v>274</v>
      </c>
      <c r="Z110" s="210"/>
      <c r="AA110" s="210"/>
      <c r="AB110" s="210"/>
      <c r="AC110" s="210"/>
      <c r="AD110" s="210"/>
      <c r="AE110" s="210"/>
      <c r="AF110" s="210"/>
      <c r="AG110" s="210" t="s">
        <v>1608</v>
      </c>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41">
        <v>97</v>
      </c>
      <c r="B111" s="242" t="s">
        <v>2010</v>
      </c>
      <c r="C111" s="254" t="s">
        <v>2011</v>
      </c>
      <c r="D111" s="243" t="s">
        <v>378</v>
      </c>
      <c r="E111" s="244">
        <v>3</v>
      </c>
      <c r="F111" s="245"/>
      <c r="G111" s="246">
        <f>ROUND(E111*F111,2)</f>
        <v>0</v>
      </c>
      <c r="H111" s="245"/>
      <c r="I111" s="246">
        <f>ROUND(E111*H111,2)</f>
        <v>0</v>
      </c>
      <c r="J111" s="245"/>
      <c r="K111" s="246">
        <f>ROUND(E111*J111,2)</f>
        <v>0</v>
      </c>
      <c r="L111" s="246">
        <v>21</v>
      </c>
      <c r="M111" s="246">
        <f>G111*(1+L111/100)</f>
        <v>0</v>
      </c>
      <c r="N111" s="244">
        <v>0</v>
      </c>
      <c r="O111" s="244">
        <f>ROUND(E111*N111,2)</f>
        <v>0</v>
      </c>
      <c r="P111" s="244">
        <v>0</v>
      </c>
      <c r="Q111" s="244">
        <f>ROUND(E111*P111,2)</f>
        <v>0</v>
      </c>
      <c r="R111" s="246"/>
      <c r="S111" s="246" t="s">
        <v>544</v>
      </c>
      <c r="T111" s="247" t="s">
        <v>545</v>
      </c>
      <c r="U111" s="221">
        <v>0</v>
      </c>
      <c r="V111" s="221">
        <f>ROUND(E111*U111,2)</f>
        <v>0</v>
      </c>
      <c r="W111" s="221"/>
      <c r="X111" s="221" t="s">
        <v>876</v>
      </c>
      <c r="Y111" s="221" t="s">
        <v>274</v>
      </c>
      <c r="Z111" s="210"/>
      <c r="AA111" s="210"/>
      <c r="AB111" s="210"/>
      <c r="AC111" s="210"/>
      <c r="AD111" s="210"/>
      <c r="AE111" s="210"/>
      <c r="AF111" s="210"/>
      <c r="AG111" s="210" t="s">
        <v>1608</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1" x14ac:dyDescent="0.2">
      <c r="A112" s="241">
        <v>98</v>
      </c>
      <c r="B112" s="242" t="s">
        <v>2012</v>
      </c>
      <c r="C112" s="254" t="s">
        <v>2013</v>
      </c>
      <c r="D112" s="243" t="s">
        <v>378</v>
      </c>
      <c r="E112" s="244">
        <v>3</v>
      </c>
      <c r="F112" s="245"/>
      <c r="G112" s="246">
        <f>ROUND(E112*F112,2)</f>
        <v>0</v>
      </c>
      <c r="H112" s="245"/>
      <c r="I112" s="246">
        <f>ROUND(E112*H112,2)</f>
        <v>0</v>
      </c>
      <c r="J112" s="245"/>
      <c r="K112" s="246">
        <f>ROUND(E112*J112,2)</f>
        <v>0</v>
      </c>
      <c r="L112" s="246">
        <v>21</v>
      </c>
      <c r="M112" s="246">
        <f>G112*(1+L112/100)</f>
        <v>0</v>
      </c>
      <c r="N112" s="244">
        <v>0</v>
      </c>
      <c r="O112" s="244">
        <f>ROUND(E112*N112,2)</f>
        <v>0</v>
      </c>
      <c r="P112" s="244">
        <v>0</v>
      </c>
      <c r="Q112" s="244">
        <f>ROUND(E112*P112,2)</f>
        <v>0</v>
      </c>
      <c r="R112" s="246"/>
      <c r="S112" s="246" t="s">
        <v>544</v>
      </c>
      <c r="T112" s="247" t="s">
        <v>545</v>
      </c>
      <c r="U112" s="221">
        <v>0</v>
      </c>
      <c r="V112" s="221">
        <f>ROUND(E112*U112,2)</f>
        <v>0</v>
      </c>
      <c r="W112" s="221"/>
      <c r="X112" s="221" t="s">
        <v>273</v>
      </c>
      <c r="Y112" s="221" t="s">
        <v>274</v>
      </c>
      <c r="Z112" s="210"/>
      <c r="AA112" s="210"/>
      <c r="AB112" s="210"/>
      <c r="AC112" s="210"/>
      <c r="AD112" s="210"/>
      <c r="AE112" s="210"/>
      <c r="AF112" s="210"/>
      <c r="AG112" s="210" t="s">
        <v>1635</v>
      </c>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41">
        <v>99</v>
      </c>
      <c r="B113" s="242" t="s">
        <v>2014</v>
      </c>
      <c r="C113" s="254" t="s">
        <v>2015</v>
      </c>
      <c r="D113" s="243" t="s">
        <v>378</v>
      </c>
      <c r="E113" s="244">
        <v>2</v>
      </c>
      <c r="F113" s="245"/>
      <c r="G113" s="246">
        <f>ROUND(E113*F113,2)</f>
        <v>0</v>
      </c>
      <c r="H113" s="245"/>
      <c r="I113" s="246">
        <f>ROUND(E113*H113,2)</f>
        <v>0</v>
      </c>
      <c r="J113" s="245"/>
      <c r="K113" s="246">
        <f>ROUND(E113*J113,2)</f>
        <v>0</v>
      </c>
      <c r="L113" s="246">
        <v>21</v>
      </c>
      <c r="M113" s="246">
        <f>G113*(1+L113/100)</f>
        <v>0</v>
      </c>
      <c r="N113" s="244">
        <v>0</v>
      </c>
      <c r="O113" s="244">
        <f>ROUND(E113*N113,2)</f>
        <v>0</v>
      </c>
      <c r="P113" s="244">
        <v>0</v>
      </c>
      <c r="Q113" s="244">
        <f>ROUND(E113*P113,2)</f>
        <v>0</v>
      </c>
      <c r="R113" s="246"/>
      <c r="S113" s="246" t="s">
        <v>544</v>
      </c>
      <c r="T113" s="247" t="s">
        <v>545</v>
      </c>
      <c r="U113" s="221">
        <v>0</v>
      </c>
      <c r="V113" s="221">
        <f>ROUND(E113*U113,2)</f>
        <v>0</v>
      </c>
      <c r="W113" s="221"/>
      <c r="X113" s="221" t="s">
        <v>876</v>
      </c>
      <c r="Y113" s="221" t="s">
        <v>274</v>
      </c>
      <c r="Z113" s="210"/>
      <c r="AA113" s="210"/>
      <c r="AB113" s="210"/>
      <c r="AC113" s="210"/>
      <c r="AD113" s="210"/>
      <c r="AE113" s="210"/>
      <c r="AF113" s="210"/>
      <c r="AG113" s="210" t="s">
        <v>1608</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1" x14ac:dyDescent="0.2">
      <c r="A114" s="241">
        <v>100</v>
      </c>
      <c r="B114" s="242" t="s">
        <v>2016</v>
      </c>
      <c r="C114" s="254" t="s">
        <v>2017</v>
      </c>
      <c r="D114" s="243" t="s">
        <v>378</v>
      </c>
      <c r="E114" s="244">
        <v>2</v>
      </c>
      <c r="F114" s="245"/>
      <c r="G114" s="246">
        <f>ROUND(E114*F114,2)</f>
        <v>0</v>
      </c>
      <c r="H114" s="245"/>
      <c r="I114" s="246">
        <f>ROUND(E114*H114,2)</f>
        <v>0</v>
      </c>
      <c r="J114" s="245"/>
      <c r="K114" s="246">
        <f>ROUND(E114*J114,2)</f>
        <v>0</v>
      </c>
      <c r="L114" s="246">
        <v>21</v>
      </c>
      <c r="M114" s="246">
        <f>G114*(1+L114/100)</f>
        <v>0</v>
      </c>
      <c r="N114" s="244">
        <v>0</v>
      </c>
      <c r="O114" s="244">
        <f>ROUND(E114*N114,2)</f>
        <v>0</v>
      </c>
      <c r="P114" s="244">
        <v>0</v>
      </c>
      <c r="Q114" s="244">
        <f>ROUND(E114*P114,2)</f>
        <v>0</v>
      </c>
      <c r="R114" s="246"/>
      <c r="S114" s="246" t="s">
        <v>544</v>
      </c>
      <c r="T114" s="247" t="s">
        <v>545</v>
      </c>
      <c r="U114" s="221">
        <v>0</v>
      </c>
      <c r="V114" s="221">
        <f>ROUND(E114*U114,2)</f>
        <v>0</v>
      </c>
      <c r="W114" s="221"/>
      <c r="X114" s="221" t="s">
        <v>273</v>
      </c>
      <c r="Y114" s="221" t="s">
        <v>274</v>
      </c>
      <c r="Z114" s="210"/>
      <c r="AA114" s="210"/>
      <c r="AB114" s="210"/>
      <c r="AC114" s="210"/>
      <c r="AD114" s="210"/>
      <c r="AE114" s="210"/>
      <c r="AF114" s="210"/>
      <c r="AG114" s="210" t="s">
        <v>1635</v>
      </c>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1" x14ac:dyDescent="0.2">
      <c r="A115" s="241">
        <v>101</v>
      </c>
      <c r="B115" s="242" t="s">
        <v>2018</v>
      </c>
      <c r="C115" s="254" t="s">
        <v>2019</v>
      </c>
      <c r="D115" s="243" t="s">
        <v>378</v>
      </c>
      <c r="E115" s="244">
        <v>1</v>
      </c>
      <c r="F115" s="245"/>
      <c r="G115" s="246">
        <f>ROUND(E115*F115,2)</f>
        <v>0</v>
      </c>
      <c r="H115" s="245"/>
      <c r="I115" s="246">
        <f>ROUND(E115*H115,2)</f>
        <v>0</v>
      </c>
      <c r="J115" s="245"/>
      <c r="K115" s="246">
        <f>ROUND(E115*J115,2)</f>
        <v>0</v>
      </c>
      <c r="L115" s="246">
        <v>21</v>
      </c>
      <c r="M115" s="246">
        <f>G115*(1+L115/100)</f>
        <v>0</v>
      </c>
      <c r="N115" s="244">
        <v>0</v>
      </c>
      <c r="O115" s="244">
        <f>ROUND(E115*N115,2)</f>
        <v>0</v>
      </c>
      <c r="P115" s="244">
        <v>0</v>
      </c>
      <c r="Q115" s="244">
        <f>ROUND(E115*P115,2)</f>
        <v>0</v>
      </c>
      <c r="R115" s="246"/>
      <c r="S115" s="246" t="s">
        <v>544</v>
      </c>
      <c r="T115" s="247" t="s">
        <v>545</v>
      </c>
      <c r="U115" s="221">
        <v>0</v>
      </c>
      <c r="V115" s="221">
        <f>ROUND(E115*U115,2)</f>
        <v>0</v>
      </c>
      <c r="W115" s="221"/>
      <c r="X115" s="221" t="s">
        <v>876</v>
      </c>
      <c r="Y115" s="221" t="s">
        <v>274</v>
      </c>
      <c r="Z115" s="210"/>
      <c r="AA115" s="210"/>
      <c r="AB115" s="210"/>
      <c r="AC115" s="210"/>
      <c r="AD115" s="210"/>
      <c r="AE115" s="210"/>
      <c r="AF115" s="210"/>
      <c r="AG115" s="210" t="s">
        <v>1608</v>
      </c>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outlineLevel="1" x14ac:dyDescent="0.2">
      <c r="A116" s="241">
        <v>102</v>
      </c>
      <c r="B116" s="242" t="s">
        <v>2020</v>
      </c>
      <c r="C116" s="254" t="s">
        <v>2021</v>
      </c>
      <c r="D116" s="243" t="s">
        <v>378</v>
      </c>
      <c r="E116" s="244">
        <v>1</v>
      </c>
      <c r="F116" s="245"/>
      <c r="G116" s="246">
        <f>ROUND(E116*F116,2)</f>
        <v>0</v>
      </c>
      <c r="H116" s="245"/>
      <c r="I116" s="246">
        <f>ROUND(E116*H116,2)</f>
        <v>0</v>
      </c>
      <c r="J116" s="245"/>
      <c r="K116" s="246">
        <f>ROUND(E116*J116,2)</f>
        <v>0</v>
      </c>
      <c r="L116" s="246">
        <v>21</v>
      </c>
      <c r="M116" s="246">
        <f>G116*(1+L116/100)</f>
        <v>0</v>
      </c>
      <c r="N116" s="244">
        <v>0</v>
      </c>
      <c r="O116" s="244">
        <f>ROUND(E116*N116,2)</f>
        <v>0</v>
      </c>
      <c r="P116" s="244">
        <v>0</v>
      </c>
      <c r="Q116" s="244">
        <f>ROUND(E116*P116,2)</f>
        <v>0</v>
      </c>
      <c r="R116" s="246"/>
      <c r="S116" s="246" t="s">
        <v>544</v>
      </c>
      <c r="T116" s="247" t="s">
        <v>545</v>
      </c>
      <c r="U116" s="221">
        <v>0</v>
      </c>
      <c r="V116" s="221">
        <f>ROUND(E116*U116,2)</f>
        <v>0</v>
      </c>
      <c r="W116" s="221"/>
      <c r="X116" s="221" t="s">
        <v>876</v>
      </c>
      <c r="Y116" s="221" t="s">
        <v>274</v>
      </c>
      <c r="Z116" s="210"/>
      <c r="AA116" s="210"/>
      <c r="AB116" s="210"/>
      <c r="AC116" s="210"/>
      <c r="AD116" s="210"/>
      <c r="AE116" s="210"/>
      <c r="AF116" s="210"/>
      <c r="AG116" s="210" t="s">
        <v>1608</v>
      </c>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row>
    <row r="117" spans="1:60" outlineLevel="1" x14ac:dyDescent="0.2">
      <c r="A117" s="241">
        <v>103</v>
      </c>
      <c r="B117" s="242" t="s">
        <v>2022</v>
      </c>
      <c r="C117" s="254" t="s">
        <v>2023</v>
      </c>
      <c r="D117" s="243" t="s">
        <v>378</v>
      </c>
      <c r="E117" s="244">
        <v>1</v>
      </c>
      <c r="F117" s="245"/>
      <c r="G117" s="246">
        <f>ROUND(E117*F117,2)</f>
        <v>0</v>
      </c>
      <c r="H117" s="245"/>
      <c r="I117" s="246">
        <f>ROUND(E117*H117,2)</f>
        <v>0</v>
      </c>
      <c r="J117" s="245"/>
      <c r="K117" s="246">
        <f>ROUND(E117*J117,2)</f>
        <v>0</v>
      </c>
      <c r="L117" s="246">
        <v>21</v>
      </c>
      <c r="M117" s="246">
        <f>G117*(1+L117/100)</f>
        <v>0</v>
      </c>
      <c r="N117" s="244">
        <v>0</v>
      </c>
      <c r="O117" s="244">
        <f>ROUND(E117*N117,2)</f>
        <v>0</v>
      </c>
      <c r="P117" s="244">
        <v>0</v>
      </c>
      <c r="Q117" s="244">
        <f>ROUND(E117*P117,2)</f>
        <v>0</v>
      </c>
      <c r="R117" s="246"/>
      <c r="S117" s="246" t="s">
        <v>544</v>
      </c>
      <c r="T117" s="247" t="s">
        <v>545</v>
      </c>
      <c r="U117" s="221">
        <v>0</v>
      </c>
      <c r="V117" s="221">
        <f>ROUND(E117*U117,2)</f>
        <v>0</v>
      </c>
      <c r="W117" s="221"/>
      <c r="X117" s="221" t="s">
        <v>273</v>
      </c>
      <c r="Y117" s="221" t="s">
        <v>274</v>
      </c>
      <c r="Z117" s="210"/>
      <c r="AA117" s="210"/>
      <c r="AB117" s="210"/>
      <c r="AC117" s="210"/>
      <c r="AD117" s="210"/>
      <c r="AE117" s="210"/>
      <c r="AF117" s="210"/>
      <c r="AG117" s="210" t="s">
        <v>1635</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1" x14ac:dyDescent="0.2">
      <c r="A118" s="241">
        <v>104</v>
      </c>
      <c r="B118" s="242" t="s">
        <v>2024</v>
      </c>
      <c r="C118" s="254" t="s">
        <v>2025</v>
      </c>
      <c r="D118" s="243" t="s">
        <v>0</v>
      </c>
      <c r="E118" s="244">
        <v>4015.3607000000002</v>
      </c>
      <c r="F118" s="245"/>
      <c r="G118" s="246">
        <f>ROUND(E118*F118,2)</f>
        <v>0</v>
      </c>
      <c r="H118" s="245"/>
      <c r="I118" s="246">
        <f>ROUND(E118*H118,2)</f>
        <v>0</v>
      </c>
      <c r="J118" s="245"/>
      <c r="K118" s="246">
        <f>ROUND(E118*J118,2)</f>
        <v>0</v>
      </c>
      <c r="L118" s="246">
        <v>21</v>
      </c>
      <c r="M118" s="246">
        <f>G118*(1+L118/100)</f>
        <v>0</v>
      </c>
      <c r="N118" s="244">
        <v>0</v>
      </c>
      <c r="O118" s="244">
        <f>ROUND(E118*N118,2)</f>
        <v>0</v>
      </c>
      <c r="P118" s="244">
        <v>0</v>
      </c>
      <c r="Q118" s="244">
        <f>ROUND(E118*P118,2)</f>
        <v>0</v>
      </c>
      <c r="R118" s="246"/>
      <c r="S118" s="246" t="s">
        <v>544</v>
      </c>
      <c r="T118" s="247" t="s">
        <v>545</v>
      </c>
      <c r="U118" s="221">
        <v>0</v>
      </c>
      <c r="V118" s="221">
        <f>ROUND(E118*U118,2)</f>
        <v>0</v>
      </c>
      <c r="W118" s="221"/>
      <c r="X118" s="221" t="s">
        <v>273</v>
      </c>
      <c r="Y118" s="221" t="s">
        <v>274</v>
      </c>
      <c r="Z118" s="210"/>
      <c r="AA118" s="210"/>
      <c r="AB118" s="210"/>
      <c r="AC118" s="210"/>
      <c r="AD118" s="210"/>
      <c r="AE118" s="210"/>
      <c r="AF118" s="210"/>
      <c r="AG118" s="210" t="s">
        <v>1635</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row>
    <row r="119" spans="1:60" x14ac:dyDescent="0.2">
      <c r="A119" s="226" t="s">
        <v>265</v>
      </c>
      <c r="B119" s="227" t="s">
        <v>178</v>
      </c>
      <c r="C119" s="251" t="s">
        <v>179</v>
      </c>
      <c r="D119" s="228"/>
      <c r="E119" s="229"/>
      <c r="F119" s="230"/>
      <c r="G119" s="230">
        <f>SUMIF(AG120:AG133,"&lt;&gt;NOR",G120:G133)</f>
        <v>0</v>
      </c>
      <c r="H119" s="230"/>
      <c r="I119" s="230">
        <f>SUM(I120:I133)</f>
        <v>0</v>
      </c>
      <c r="J119" s="230"/>
      <c r="K119" s="230">
        <f>SUM(K120:K133)</f>
        <v>0</v>
      </c>
      <c r="L119" s="230"/>
      <c r="M119" s="230">
        <f>SUM(M120:M133)</f>
        <v>0</v>
      </c>
      <c r="N119" s="229"/>
      <c r="O119" s="229">
        <f>SUM(O120:O133)</f>
        <v>0</v>
      </c>
      <c r="P119" s="229"/>
      <c r="Q119" s="229">
        <f>SUM(Q120:Q133)</f>
        <v>0</v>
      </c>
      <c r="R119" s="230"/>
      <c r="S119" s="230"/>
      <c r="T119" s="231"/>
      <c r="U119" s="225"/>
      <c r="V119" s="225">
        <f>SUM(V120:V133)</f>
        <v>0</v>
      </c>
      <c r="W119" s="225"/>
      <c r="X119" s="225"/>
      <c r="Y119" s="225"/>
      <c r="AG119" t="s">
        <v>266</v>
      </c>
    </row>
    <row r="120" spans="1:60" outlineLevel="1" x14ac:dyDescent="0.2">
      <c r="A120" s="241">
        <v>105</v>
      </c>
      <c r="B120" s="242" t="s">
        <v>1797</v>
      </c>
      <c r="C120" s="254" t="s">
        <v>1798</v>
      </c>
      <c r="D120" s="243" t="s">
        <v>1377</v>
      </c>
      <c r="E120" s="244">
        <v>16</v>
      </c>
      <c r="F120" s="245"/>
      <c r="G120" s="246">
        <f>ROUND(E120*F120,2)</f>
        <v>0</v>
      </c>
      <c r="H120" s="245"/>
      <c r="I120" s="246">
        <f>ROUND(E120*H120,2)</f>
        <v>0</v>
      </c>
      <c r="J120" s="245"/>
      <c r="K120" s="246">
        <f>ROUND(E120*J120,2)</f>
        <v>0</v>
      </c>
      <c r="L120" s="246">
        <v>21</v>
      </c>
      <c r="M120" s="246">
        <f>G120*(1+L120/100)</f>
        <v>0</v>
      </c>
      <c r="N120" s="244">
        <v>0</v>
      </c>
      <c r="O120" s="244">
        <f>ROUND(E120*N120,2)</f>
        <v>0</v>
      </c>
      <c r="P120" s="244">
        <v>0</v>
      </c>
      <c r="Q120" s="244">
        <f>ROUND(E120*P120,2)</f>
        <v>0</v>
      </c>
      <c r="R120" s="246"/>
      <c r="S120" s="246" t="s">
        <v>544</v>
      </c>
      <c r="T120" s="247" t="s">
        <v>545</v>
      </c>
      <c r="U120" s="221">
        <v>0</v>
      </c>
      <c r="V120" s="221">
        <f>ROUND(E120*U120,2)</f>
        <v>0</v>
      </c>
      <c r="W120" s="221"/>
      <c r="X120" s="221" t="s">
        <v>273</v>
      </c>
      <c r="Y120" s="221" t="s">
        <v>274</v>
      </c>
      <c r="Z120" s="210"/>
      <c r="AA120" s="210"/>
      <c r="AB120" s="210"/>
      <c r="AC120" s="210"/>
      <c r="AD120" s="210"/>
      <c r="AE120" s="210"/>
      <c r="AF120" s="210"/>
      <c r="AG120" s="210" t="s">
        <v>1635</v>
      </c>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41">
        <v>106</v>
      </c>
      <c r="B121" s="242" t="s">
        <v>2026</v>
      </c>
      <c r="C121" s="254" t="s">
        <v>2027</v>
      </c>
      <c r="D121" s="243" t="s">
        <v>378</v>
      </c>
      <c r="E121" s="244">
        <v>16</v>
      </c>
      <c r="F121" s="245"/>
      <c r="G121" s="246">
        <f>ROUND(E121*F121,2)</f>
        <v>0</v>
      </c>
      <c r="H121" s="245"/>
      <c r="I121" s="246">
        <f>ROUND(E121*H121,2)</f>
        <v>0</v>
      </c>
      <c r="J121" s="245"/>
      <c r="K121" s="246">
        <f>ROUND(E121*J121,2)</f>
        <v>0</v>
      </c>
      <c r="L121" s="246">
        <v>21</v>
      </c>
      <c r="M121" s="246">
        <f>G121*(1+L121/100)</f>
        <v>0</v>
      </c>
      <c r="N121" s="244">
        <v>0</v>
      </c>
      <c r="O121" s="244">
        <f>ROUND(E121*N121,2)</f>
        <v>0</v>
      </c>
      <c r="P121" s="244">
        <v>0</v>
      </c>
      <c r="Q121" s="244">
        <f>ROUND(E121*P121,2)</f>
        <v>0</v>
      </c>
      <c r="R121" s="246"/>
      <c r="S121" s="246" t="s">
        <v>544</v>
      </c>
      <c r="T121" s="247" t="s">
        <v>545</v>
      </c>
      <c r="U121" s="221">
        <v>0</v>
      </c>
      <c r="V121" s="221">
        <f>ROUND(E121*U121,2)</f>
        <v>0</v>
      </c>
      <c r="W121" s="221"/>
      <c r="X121" s="221" t="s">
        <v>876</v>
      </c>
      <c r="Y121" s="221" t="s">
        <v>274</v>
      </c>
      <c r="Z121" s="210"/>
      <c r="AA121" s="210"/>
      <c r="AB121" s="210"/>
      <c r="AC121" s="210"/>
      <c r="AD121" s="210"/>
      <c r="AE121" s="210"/>
      <c r="AF121" s="210"/>
      <c r="AG121" s="210" t="s">
        <v>1608</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1" x14ac:dyDescent="0.2">
      <c r="A122" s="241">
        <v>107</v>
      </c>
      <c r="B122" s="242" t="s">
        <v>2028</v>
      </c>
      <c r="C122" s="254" t="s">
        <v>2029</v>
      </c>
      <c r="D122" s="243" t="s">
        <v>378</v>
      </c>
      <c r="E122" s="244">
        <v>4</v>
      </c>
      <c r="F122" s="245"/>
      <c r="G122" s="246">
        <f>ROUND(E122*F122,2)</f>
        <v>0</v>
      </c>
      <c r="H122" s="245"/>
      <c r="I122" s="246">
        <f>ROUND(E122*H122,2)</f>
        <v>0</v>
      </c>
      <c r="J122" s="245"/>
      <c r="K122" s="246">
        <f>ROUND(E122*J122,2)</f>
        <v>0</v>
      </c>
      <c r="L122" s="246">
        <v>21</v>
      </c>
      <c r="M122" s="246">
        <f>G122*(1+L122/100)</f>
        <v>0</v>
      </c>
      <c r="N122" s="244">
        <v>0</v>
      </c>
      <c r="O122" s="244">
        <f>ROUND(E122*N122,2)</f>
        <v>0</v>
      </c>
      <c r="P122" s="244">
        <v>0</v>
      </c>
      <c r="Q122" s="244">
        <f>ROUND(E122*P122,2)</f>
        <v>0</v>
      </c>
      <c r="R122" s="246"/>
      <c r="S122" s="246" t="s">
        <v>544</v>
      </c>
      <c r="T122" s="247" t="s">
        <v>545</v>
      </c>
      <c r="U122" s="221">
        <v>0</v>
      </c>
      <c r="V122" s="221">
        <f>ROUND(E122*U122,2)</f>
        <v>0</v>
      </c>
      <c r="W122" s="221"/>
      <c r="X122" s="221" t="s">
        <v>876</v>
      </c>
      <c r="Y122" s="221" t="s">
        <v>274</v>
      </c>
      <c r="Z122" s="210"/>
      <c r="AA122" s="210"/>
      <c r="AB122" s="210"/>
      <c r="AC122" s="210"/>
      <c r="AD122" s="210"/>
      <c r="AE122" s="210"/>
      <c r="AF122" s="210"/>
      <c r="AG122" s="210" t="s">
        <v>1608</v>
      </c>
      <c r="AH122" s="210"/>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1" x14ac:dyDescent="0.2">
      <c r="A123" s="241">
        <v>108</v>
      </c>
      <c r="B123" s="242" t="s">
        <v>2030</v>
      </c>
      <c r="C123" s="254" t="s">
        <v>2031</v>
      </c>
      <c r="D123" s="243" t="s">
        <v>378</v>
      </c>
      <c r="E123" s="244">
        <v>18</v>
      </c>
      <c r="F123" s="245"/>
      <c r="G123" s="246">
        <f>ROUND(E123*F123,2)</f>
        <v>0</v>
      </c>
      <c r="H123" s="245"/>
      <c r="I123" s="246">
        <f>ROUND(E123*H123,2)</f>
        <v>0</v>
      </c>
      <c r="J123" s="245"/>
      <c r="K123" s="246">
        <f>ROUND(E123*J123,2)</f>
        <v>0</v>
      </c>
      <c r="L123" s="246">
        <v>21</v>
      </c>
      <c r="M123" s="246">
        <f>G123*(1+L123/100)</f>
        <v>0</v>
      </c>
      <c r="N123" s="244">
        <v>0</v>
      </c>
      <c r="O123" s="244">
        <f>ROUND(E123*N123,2)</f>
        <v>0</v>
      </c>
      <c r="P123" s="244">
        <v>0</v>
      </c>
      <c r="Q123" s="244">
        <f>ROUND(E123*P123,2)</f>
        <v>0</v>
      </c>
      <c r="R123" s="246"/>
      <c r="S123" s="246" t="s">
        <v>544</v>
      </c>
      <c r="T123" s="247" t="s">
        <v>545</v>
      </c>
      <c r="U123" s="221">
        <v>0</v>
      </c>
      <c r="V123" s="221">
        <f>ROUND(E123*U123,2)</f>
        <v>0</v>
      </c>
      <c r="W123" s="221"/>
      <c r="X123" s="221" t="s">
        <v>876</v>
      </c>
      <c r="Y123" s="221" t="s">
        <v>274</v>
      </c>
      <c r="Z123" s="210"/>
      <c r="AA123" s="210"/>
      <c r="AB123" s="210"/>
      <c r="AC123" s="210"/>
      <c r="AD123" s="210"/>
      <c r="AE123" s="210"/>
      <c r="AF123" s="210"/>
      <c r="AG123" s="210" t="s">
        <v>1608</v>
      </c>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41">
        <v>109</v>
      </c>
      <c r="B124" s="242" t="s">
        <v>2032</v>
      </c>
      <c r="C124" s="254" t="s">
        <v>2033</v>
      </c>
      <c r="D124" s="243" t="s">
        <v>378</v>
      </c>
      <c r="E124" s="244">
        <v>2</v>
      </c>
      <c r="F124" s="245"/>
      <c r="G124" s="246">
        <f>ROUND(E124*F124,2)</f>
        <v>0</v>
      </c>
      <c r="H124" s="245"/>
      <c r="I124" s="246">
        <f>ROUND(E124*H124,2)</f>
        <v>0</v>
      </c>
      <c r="J124" s="245"/>
      <c r="K124" s="246">
        <f>ROUND(E124*J124,2)</f>
        <v>0</v>
      </c>
      <c r="L124" s="246">
        <v>21</v>
      </c>
      <c r="M124" s="246">
        <f>G124*(1+L124/100)</f>
        <v>0</v>
      </c>
      <c r="N124" s="244">
        <v>0</v>
      </c>
      <c r="O124" s="244">
        <f>ROUND(E124*N124,2)</f>
        <v>0</v>
      </c>
      <c r="P124" s="244">
        <v>0</v>
      </c>
      <c r="Q124" s="244">
        <f>ROUND(E124*P124,2)</f>
        <v>0</v>
      </c>
      <c r="R124" s="246"/>
      <c r="S124" s="246" t="s">
        <v>544</v>
      </c>
      <c r="T124" s="247" t="s">
        <v>545</v>
      </c>
      <c r="U124" s="221">
        <v>0</v>
      </c>
      <c r="V124" s="221">
        <f>ROUND(E124*U124,2)</f>
        <v>0</v>
      </c>
      <c r="W124" s="221"/>
      <c r="X124" s="221" t="s">
        <v>876</v>
      </c>
      <c r="Y124" s="221" t="s">
        <v>274</v>
      </c>
      <c r="Z124" s="210"/>
      <c r="AA124" s="210"/>
      <c r="AB124" s="210"/>
      <c r="AC124" s="210"/>
      <c r="AD124" s="210"/>
      <c r="AE124" s="210"/>
      <c r="AF124" s="210"/>
      <c r="AG124" s="210" t="s">
        <v>1608</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1" x14ac:dyDescent="0.2">
      <c r="A125" s="241">
        <v>110</v>
      </c>
      <c r="B125" s="242" t="s">
        <v>2034</v>
      </c>
      <c r="C125" s="254" t="s">
        <v>2035</v>
      </c>
      <c r="D125" s="243" t="s">
        <v>378</v>
      </c>
      <c r="E125" s="244">
        <v>4</v>
      </c>
      <c r="F125" s="245"/>
      <c r="G125" s="246">
        <f>ROUND(E125*F125,2)</f>
        <v>0</v>
      </c>
      <c r="H125" s="245"/>
      <c r="I125" s="246">
        <f>ROUND(E125*H125,2)</f>
        <v>0</v>
      </c>
      <c r="J125" s="245"/>
      <c r="K125" s="246">
        <f>ROUND(E125*J125,2)</f>
        <v>0</v>
      </c>
      <c r="L125" s="246">
        <v>21</v>
      </c>
      <c r="M125" s="246">
        <f>G125*(1+L125/100)</f>
        <v>0</v>
      </c>
      <c r="N125" s="244">
        <v>0</v>
      </c>
      <c r="O125" s="244">
        <f>ROUND(E125*N125,2)</f>
        <v>0</v>
      </c>
      <c r="P125" s="244">
        <v>0</v>
      </c>
      <c r="Q125" s="244">
        <f>ROUND(E125*P125,2)</f>
        <v>0</v>
      </c>
      <c r="R125" s="246"/>
      <c r="S125" s="246" t="s">
        <v>544</v>
      </c>
      <c r="T125" s="247" t="s">
        <v>545</v>
      </c>
      <c r="U125" s="221">
        <v>0</v>
      </c>
      <c r="V125" s="221">
        <f>ROUND(E125*U125,2)</f>
        <v>0</v>
      </c>
      <c r="W125" s="221"/>
      <c r="X125" s="221" t="s">
        <v>876</v>
      </c>
      <c r="Y125" s="221" t="s">
        <v>274</v>
      </c>
      <c r="Z125" s="210"/>
      <c r="AA125" s="210"/>
      <c r="AB125" s="210"/>
      <c r="AC125" s="210"/>
      <c r="AD125" s="210"/>
      <c r="AE125" s="210"/>
      <c r="AF125" s="210"/>
      <c r="AG125" s="210" t="s">
        <v>1608</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1" x14ac:dyDescent="0.2">
      <c r="A126" s="241">
        <v>111</v>
      </c>
      <c r="B126" s="242" t="s">
        <v>1814</v>
      </c>
      <c r="C126" s="254" t="s">
        <v>1815</v>
      </c>
      <c r="D126" s="243" t="s">
        <v>378</v>
      </c>
      <c r="E126" s="244">
        <v>38</v>
      </c>
      <c r="F126" s="245"/>
      <c r="G126" s="246">
        <f>ROUND(E126*F126,2)</f>
        <v>0</v>
      </c>
      <c r="H126" s="245"/>
      <c r="I126" s="246">
        <f>ROUND(E126*H126,2)</f>
        <v>0</v>
      </c>
      <c r="J126" s="245"/>
      <c r="K126" s="246">
        <f>ROUND(E126*J126,2)</f>
        <v>0</v>
      </c>
      <c r="L126" s="246">
        <v>21</v>
      </c>
      <c r="M126" s="246">
        <f>G126*(1+L126/100)</f>
        <v>0</v>
      </c>
      <c r="N126" s="244">
        <v>0</v>
      </c>
      <c r="O126" s="244">
        <f>ROUND(E126*N126,2)</f>
        <v>0</v>
      </c>
      <c r="P126" s="244">
        <v>0</v>
      </c>
      <c r="Q126" s="244">
        <f>ROUND(E126*P126,2)</f>
        <v>0</v>
      </c>
      <c r="R126" s="246"/>
      <c r="S126" s="246" t="s">
        <v>544</v>
      </c>
      <c r="T126" s="247" t="s">
        <v>545</v>
      </c>
      <c r="U126" s="221">
        <v>0</v>
      </c>
      <c r="V126" s="221">
        <f>ROUND(E126*U126,2)</f>
        <v>0</v>
      </c>
      <c r="W126" s="221"/>
      <c r="X126" s="221" t="s">
        <v>876</v>
      </c>
      <c r="Y126" s="221" t="s">
        <v>274</v>
      </c>
      <c r="Z126" s="210"/>
      <c r="AA126" s="210"/>
      <c r="AB126" s="210"/>
      <c r="AC126" s="210"/>
      <c r="AD126" s="210"/>
      <c r="AE126" s="210"/>
      <c r="AF126" s="210"/>
      <c r="AG126" s="210" t="s">
        <v>1608</v>
      </c>
      <c r="AH126" s="210"/>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1" x14ac:dyDescent="0.2">
      <c r="A127" s="241">
        <v>112</v>
      </c>
      <c r="B127" s="242" t="s">
        <v>1816</v>
      </c>
      <c r="C127" s="254" t="s">
        <v>1817</v>
      </c>
      <c r="D127" s="243" t="s">
        <v>378</v>
      </c>
      <c r="E127" s="244">
        <v>3</v>
      </c>
      <c r="F127" s="245"/>
      <c r="G127" s="246">
        <f>ROUND(E127*F127,2)</f>
        <v>0</v>
      </c>
      <c r="H127" s="245"/>
      <c r="I127" s="246">
        <f>ROUND(E127*H127,2)</f>
        <v>0</v>
      </c>
      <c r="J127" s="245"/>
      <c r="K127" s="246">
        <f>ROUND(E127*J127,2)</f>
        <v>0</v>
      </c>
      <c r="L127" s="246">
        <v>21</v>
      </c>
      <c r="M127" s="246">
        <f>G127*(1+L127/100)</f>
        <v>0</v>
      </c>
      <c r="N127" s="244">
        <v>0</v>
      </c>
      <c r="O127" s="244">
        <f>ROUND(E127*N127,2)</f>
        <v>0</v>
      </c>
      <c r="P127" s="244">
        <v>0</v>
      </c>
      <c r="Q127" s="244">
        <f>ROUND(E127*P127,2)</f>
        <v>0</v>
      </c>
      <c r="R127" s="246"/>
      <c r="S127" s="246" t="s">
        <v>544</v>
      </c>
      <c r="T127" s="247" t="s">
        <v>545</v>
      </c>
      <c r="U127" s="221">
        <v>0</v>
      </c>
      <c r="V127" s="221">
        <f>ROUND(E127*U127,2)</f>
        <v>0</v>
      </c>
      <c r="W127" s="221"/>
      <c r="X127" s="221" t="s">
        <v>876</v>
      </c>
      <c r="Y127" s="221" t="s">
        <v>274</v>
      </c>
      <c r="Z127" s="210"/>
      <c r="AA127" s="210"/>
      <c r="AB127" s="210"/>
      <c r="AC127" s="210"/>
      <c r="AD127" s="210"/>
      <c r="AE127" s="210"/>
      <c r="AF127" s="210"/>
      <c r="AG127" s="210" t="s">
        <v>1608</v>
      </c>
      <c r="AH127" s="210"/>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1" x14ac:dyDescent="0.2">
      <c r="A128" s="241">
        <v>113</v>
      </c>
      <c r="B128" s="242" t="s">
        <v>2036</v>
      </c>
      <c r="C128" s="254" t="s">
        <v>2037</v>
      </c>
      <c r="D128" s="243" t="s">
        <v>378</v>
      </c>
      <c r="E128" s="244">
        <v>2</v>
      </c>
      <c r="F128" s="245"/>
      <c r="G128" s="246">
        <f>ROUND(E128*F128,2)</f>
        <v>0</v>
      </c>
      <c r="H128" s="245"/>
      <c r="I128" s="246">
        <f>ROUND(E128*H128,2)</f>
        <v>0</v>
      </c>
      <c r="J128" s="245"/>
      <c r="K128" s="246">
        <f>ROUND(E128*J128,2)</f>
        <v>0</v>
      </c>
      <c r="L128" s="246">
        <v>21</v>
      </c>
      <c r="M128" s="246">
        <f>G128*(1+L128/100)</f>
        <v>0</v>
      </c>
      <c r="N128" s="244">
        <v>0</v>
      </c>
      <c r="O128" s="244">
        <f>ROUND(E128*N128,2)</f>
        <v>0</v>
      </c>
      <c r="P128" s="244">
        <v>0</v>
      </c>
      <c r="Q128" s="244">
        <f>ROUND(E128*P128,2)</f>
        <v>0</v>
      </c>
      <c r="R128" s="246"/>
      <c r="S128" s="246" t="s">
        <v>544</v>
      </c>
      <c r="T128" s="247" t="s">
        <v>545</v>
      </c>
      <c r="U128" s="221">
        <v>0</v>
      </c>
      <c r="V128" s="221">
        <f>ROUND(E128*U128,2)</f>
        <v>0</v>
      </c>
      <c r="W128" s="221"/>
      <c r="X128" s="221" t="s">
        <v>876</v>
      </c>
      <c r="Y128" s="221" t="s">
        <v>274</v>
      </c>
      <c r="Z128" s="210"/>
      <c r="AA128" s="210"/>
      <c r="AB128" s="210"/>
      <c r="AC128" s="210"/>
      <c r="AD128" s="210"/>
      <c r="AE128" s="210"/>
      <c r="AF128" s="210"/>
      <c r="AG128" s="210" t="s">
        <v>1608</v>
      </c>
      <c r="AH128" s="210"/>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41">
        <v>114</v>
      </c>
      <c r="B129" s="242" t="s">
        <v>1818</v>
      </c>
      <c r="C129" s="254" t="s">
        <v>1819</v>
      </c>
      <c r="D129" s="243" t="s">
        <v>1820</v>
      </c>
      <c r="E129" s="244">
        <v>38</v>
      </c>
      <c r="F129" s="245"/>
      <c r="G129" s="246">
        <f>ROUND(E129*F129,2)</f>
        <v>0</v>
      </c>
      <c r="H129" s="245"/>
      <c r="I129" s="246">
        <f>ROUND(E129*H129,2)</f>
        <v>0</v>
      </c>
      <c r="J129" s="245"/>
      <c r="K129" s="246">
        <f>ROUND(E129*J129,2)</f>
        <v>0</v>
      </c>
      <c r="L129" s="246">
        <v>21</v>
      </c>
      <c r="M129" s="246">
        <f>G129*(1+L129/100)</f>
        <v>0</v>
      </c>
      <c r="N129" s="244">
        <v>0</v>
      </c>
      <c r="O129" s="244">
        <f>ROUND(E129*N129,2)</f>
        <v>0</v>
      </c>
      <c r="P129" s="244">
        <v>0</v>
      </c>
      <c r="Q129" s="244">
        <f>ROUND(E129*P129,2)</f>
        <v>0</v>
      </c>
      <c r="R129" s="246"/>
      <c r="S129" s="246" t="s">
        <v>544</v>
      </c>
      <c r="T129" s="247" t="s">
        <v>545</v>
      </c>
      <c r="U129" s="221">
        <v>0</v>
      </c>
      <c r="V129" s="221">
        <f>ROUND(E129*U129,2)</f>
        <v>0</v>
      </c>
      <c r="W129" s="221"/>
      <c r="X129" s="221" t="s">
        <v>876</v>
      </c>
      <c r="Y129" s="221" t="s">
        <v>274</v>
      </c>
      <c r="Z129" s="210"/>
      <c r="AA129" s="210"/>
      <c r="AB129" s="210"/>
      <c r="AC129" s="210"/>
      <c r="AD129" s="210"/>
      <c r="AE129" s="210"/>
      <c r="AF129" s="210"/>
      <c r="AG129" s="210" t="s">
        <v>1608</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outlineLevel="1" x14ac:dyDescent="0.2">
      <c r="A130" s="241">
        <v>115</v>
      </c>
      <c r="B130" s="242" t="s">
        <v>1821</v>
      </c>
      <c r="C130" s="254" t="s">
        <v>1822</v>
      </c>
      <c r="D130" s="243" t="s">
        <v>378</v>
      </c>
      <c r="E130" s="244">
        <v>38</v>
      </c>
      <c r="F130" s="245"/>
      <c r="G130" s="246">
        <f>ROUND(E130*F130,2)</f>
        <v>0</v>
      </c>
      <c r="H130" s="245"/>
      <c r="I130" s="246">
        <f>ROUND(E130*H130,2)</f>
        <v>0</v>
      </c>
      <c r="J130" s="245"/>
      <c r="K130" s="246">
        <f>ROUND(E130*J130,2)</f>
        <v>0</v>
      </c>
      <c r="L130" s="246">
        <v>21</v>
      </c>
      <c r="M130" s="246">
        <f>G130*(1+L130/100)</f>
        <v>0</v>
      </c>
      <c r="N130" s="244">
        <v>0</v>
      </c>
      <c r="O130" s="244">
        <f>ROUND(E130*N130,2)</f>
        <v>0</v>
      </c>
      <c r="P130" s="244">
        <v>0</v>
      </c>
      <c r="Q130" s="244">
        <f>ROUND(E130*P130,2)</f>
        <v>0</v>
      </c>
      <c r="R130" s="246"/>
      <c r="S130" s="246" t="s">
        <v>544</v>
      </c>
      <c r="T130" s="247" t="s">
        <v>545</v>
      </c>
      <c r="U130" s="221">
        <v>0</v>
      </c>
      <c r="V130" s="221">
        <f>ROUND(E130*U130,2)</f>
        <v>0</v>
      </c>
      <c r="W130" s="221"/>
      <c r="X130" s="221" t="s">
        <v>876</v>
      </c>
      <c r="Y130" s="221" t="s">
        <v>274</v>
      </c>
      <c r="Z130" s="210"/>
      <c r="AA130" s="210"/>
      <c r="AB130" s="210"/>
      <c r="AC130" s="210"/>
      <c r="AD130" s="210"/>
      <c r="AE130" s="210"/>
      <c r="AF130" s="210"/>
      <c r="AG130" s="210" t="s">
        <v>1608</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10"/>
      <c r="BB130" s="210"/>
      <c r="BC130" s="210"/>
      <c r="BD130" s="210"/>
      <c r="BE130" s="210"/>
      <c r="BF130" s="210"/>
      <c r="BG130" s="210"/>
      <c r="BH130" s="210"/>
    </row>
    <row r="131" spans="1:60" outlineLevel="1" x14ac:dyDescent="0.2">
      <c r="A131" s="241">
        <v>116</v>
      </c>
      <c r="B131" s="242" t="s">
        <v>1823</v>
      </c>
      <c r="C131" s="254" t="s">
        <v>1824</v>
      </c>
      <c r="D131" s="243" t="s">
        <v>378</v>
      </c>
      <c r="E131" s="244">
        <v>5</v>
      </c>
      <c r="F131" s="245"/>
      <c r="G131" s="246">
        <f>ROUND(E131*F131,2)</f>
        <v>0</v>
      </c>
      <c r="H131" s="245"/>
      <c r="I131" s="246">
        <f>ROUND(E131*H131,2)</f>
        <v>0</v>
      </c>
      <c r="J131" s="245"/>
      <c r="K131" s="246">
        <f>ROUND(E131*J131,2)</f>
        <v>0</v>
      </c>
      <c r="L131" s="246">
        <v>21</v>
      </c>
      <c r="M131" s="246">
        <f>G131*(1+L131/100)</f>
        <v>0</v>
      </c>
      <c r="N131" s="244">
        <v>0</v>
      </c>
      <c r="O131" s="244">
        <f>ROUND(E131*N131,2)</f>
        <v>0</v>
      </c>
      <c r="P131" s="244">
        <v>0</v>
      </c>
      <c r="Q131" s="244">
        <f>ROUND(E131*P131,2)</f>
        <v>0</v>
      </c>
      <c r="R131" s="246"/>
      <c r="S131" s="246" t="s">
        <v>544</v>
      </c>
      <c r="T131" s="247" t="s">
        <v>545</v>
      </c>
      <c r="U131" s="221">
        <v>0</v>
      </c>
      <c r="V131" s="221">
        <f>ROUND(E131*U131,2)</f>
        <v>0</v>
      </c>
      <c r="W131" s="221"/>
      <c r="X131" s="221" t="s">
        <v>876</v>
      </c>
      <c r="Y131" s="221" t="s">
        <v>274</v>
      </c>
      <c r="Z131" s="210"/>
      <c r="AA131" s="210"/>
      <c r="AB131" s="210"/>
      <c r="AC131" s="210"/>
      <c r="AD131" s="210"/>
      <c r="AE131" s="210"/>
      <c r="AF131" s="210"/>
      <c r="AG131" s="210" t="s">
        <v>1608</v>
      </c>
      <c r="AH131" s="210"/>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1" x14ac:dyDescent="0.2">
      <c r="A132" s="241">
        <v>117</v>
      </c>
      <c r="B132" s="242" t="s">
        <v>2038</v>
      </c>
      <c r="C132" s="254" t="s">
        <v>2039</v>
      </c>
      <c r="D132" s="243" t="s">
        <v>269</v>
      </c>
      <c r="E132" s="244">
        <v>0.5</v>
      </c>
      <c r="F132" s="245"/>
      <c r="G132" s="246">
        <f>ROUND(E132*F132,2)</f>
        <v>0</v>
      </c>
      <c r="H132" s="245"/>
      <c r="I132" s="246">
        <f>ROUND(E132*H132,2)</f>
        <v>0</v>
      </c>
      <c r="J132" s="245"/>
      <c r="K132" s="246">
        <f>ROUND(E132*J132,2)</f>
        <v>0</v>
      </c>
      <c r="L132" s="246">
        <v>21</v>
      </c>
      <c r="M132" s="246">
        <f>G132*(1+L132/100)</f>
        <v>0</v>
      </c>
      <c r="N132" s="244">
        <v>0</v>
      </c>
      <c r="O132" s="244">
        <f>ROUND(E132*N132,2)</f>
        <v>0</v>
      </c>
      <c r="P132" s="244">
        <v>0</v>
      </c>
      <c r="Q132" s="244">
        <f>ROUND(E132*P132,2)</f>
        <v>0</v>
      </c>
      <c r="R132" s="246"/>
      <c r="S132" s="246" t="s">
        <v>544</v>
      </c>
      <c r="T132" s="247" t="s">
        <v>545</v>
      </c>
      <c r="U132" s="221">
        <v>0</v>
      </c>
      <c r="V132" s="221">
        <f>ROUND(E132*U132,2)</f>
        <v>0</v>
      </c>
      <c r="W132" s="221"/>
      <c r="X132" s="221" t="s">
        <v>273</v>
      </c>
      <c r="Y132" s="221" t="s">
        <v>274</v>
      </c>
      <c r="Z132" s="210"/>
      <c r="AA132" s="210"/>
      <c r="AB132" s="210"/>
      <c r="AC132" s="210"/>
      <c r="AD132" s="210"/>
      <c r="AE132" s="210"/>
      <c r="AF132" s="210"/>
      <c r="AG132" s="210" t="s">
        <v>1635</v>
      </c>
      <c r="AH132" s="210"/>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33">
        <v>118</v>
      </c>
      <c r="B133" s="234" t="s">
        <v>1825</v>
      </c>
      <c r="C133" s="252" t="s">
        <v>1826</v>
      </c>
      <c r="D133" s="235" t="s">
        <v>0</v>
      </c>
      <c r="E133" s="236">
        <v>116.26300000000001</v>
      </c>
      <c r="F133" s="237"/>
      <c r="G133" s="238">
        <f>ROUND(E133*F133,2)</f>
        <v>0</v>
      </c>
      <c r="H133" s="237"/>
      <c r="I133" s="238">
        <f>ROUND(E133*H133,2)</f>
        <v>0</v>
      </c>
      <c r="J133" s="237"/>
      <c r="K133" s="238">
        <f>ROUND(E133*J133,2)</f>
        <v>0</v>
      </c>
      <c r="L133" s="238">
        <v>21</v>
      </c>
      <c r="M133" s="238">
        <f>G133*(1+L133/100)</f>
        <v>0</v>
      </c>
      <c r="N133" s="236">
        <v>0</v>
      </c>
      <c r="O133" s="236">
        <f>ROUND(E133*N133,2)</f>
        <v>0</v>
      </c>
      <c r="P133" s="236">
        <v>0</v>
      </c>
      <c r="Q133" s="236">
        <f>ROUND(E133*P133,2)</f>
        <v>0</v>
      </c>
      <c r="R133" s="238"/>
      <c r="S133" s="238" t="s">
        <v>544</v>
      </c>
      <c r="T133" s="239" t="s">
        <v>545</v>
      </c>
      <c r="U133" s="221">
        <v>0</v>
      </c>
      <c r="V133" s="221">
        <f>ROUND(E133*U133,2)</f>
        <v>0</v>
      </c>
      <c r="W133" s="221"/>
      <c r="X133" s="221" t="s">
        <v>273</v>
      </c>
      <c r="Y133" s="221" t="s">
        <v>274</v>
      </c>
      <c r="Z133" s="210"/>
      <c r="AA133" s="210"/>
      <c r="AB133" s="210"/>
      <c r="AC133" s="210"/>
      <c r="AD133" s="210"/>
      <c r="AE133" s="210"/>
      <c r="AF133" s="210"/>
      <c r="AG133" s="210" t="s">
        <v>1635</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x14ac:dyDescent="0.2">
      <c r="A134" s="3"/>
      <c r="B134" s="4"/>
      <c r="C134" s="258"/>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251</v>
      </c>
    </row>
    <row r="135" spans="1:60" x14ac:dyDescent="0.2">
      <c r="A135" s="213"/>
      <c r="B135" s="214" t="s">
        <v>29</v>
      </c>
      <c r="C135" s="259"/>
      <c r="D135" s="215"/>
      <c r="E135" s="216"/>
      <c r="F135" s="216"/>
      <c r="G135" s="232">
        <f>G8+G15+G31+G45+G50+G119</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584</v>
      </c>
    </row>
    <row r="136" spans="1:60" x14ac:dyDescent="0.2">
      <c r="C136" s="260"/>
      <c r="D136" s="10"/>
      <c r="AG136" t="s">
        <v>585</v>
      </c>
    </row>
    <row r="137" spans="1:60" x14ac:dyDescent="0.2">
      <c r="D137" s="10"/>
    </row>
    <row r="138" spans="1:60" x14ac:dyDescent="0.2">
      <c r="D138" s="10"/>
    </row>
    <row r="139" spans="1:60" x14ac:dyDescent="0.2">
      <c r="D139" s="10"/>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d17ULgDTCN+fvl2t+9xVVeC1k4AaTfblk6+yped5SAGExlH/g74QMnU4xmbqcqUKgZkpTD8qHtspAJ7PolQog==" saltValue="YGxdbaOfOP3ZTUfGfLrqAg==" spinCount="100000" sheet="1" formatRows="0"/>
  <mergeCells count="6">
    <mergeCell ref="A1:G1"/>
    <mergeCell ref="C2:G2"/>
    <mergeCell ref="C3:G3"/>
    <mergeCell ref="C4:G4"/>
    <mergeCell ref="C52:G52"/>
    <mergeCell ref="C56:G5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EA60-3645-4D10-8FE5-E7F6FE26369D}">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238</v>
      </c>
      <c r="B1" s="195"/>
      <c r="C1" s="195"/>
      <c r="D1" s="195"/>
      <c r="E1" s="195"/>
      <c r="F1" s="195"/>
      <c r="G1" s="195"/>
      <c r="AG1" t="s">
        <v>239</v>
      </c>
    </row>
    <row r="2" spans="1:60" ht="24.95" customHeight="1" x14ac:dyDescent="0.2">
      <c r="A2" s="196" t="s">
        <v>7</v>
      </c>
      <c r="B2" s="49" t="s">
        <v>43</v>
      </c>
      <c r="C2" s="199" t="s">
        <v>44</v>
      </c>
      <c r="D2" s="197"/>
      <c r="E2" s="197"/>
      <c r="F2" s="197"/>
      <c r="G2" s="198"/>
      <c r="AG2" t="s">
        <v>240</v>
      </c>
    </row>
    <row r="3" spans="1:60" ht="24.95" customHeight="1" x14ac:dyDescent="0.2">
      <c r="A3" s="196" t="s">
        <v>8</v>
      </c>
      <c r="B3" s="49" t="s">
        <v>55</v>
      </c>
      <c r="C3" s="199" t="s">
        <v>56</v>
      </c>
      <c r="D3" s="197"/>
      <c r="E3" s="197"/>
      <c r="F3" s="197"/>
      <c r="G3" s="198"/>
      <c r="AC3" s="174" t="s">
        <v>240</v>
      </c>
      <c r="AG3" t="s">
        <v>241</v>
      </c>
    </row>
    <row r="4" spans="1:60" ht="24.95" customHeight="1" x14ac:dyDescent="0.2">
      <c r="A4" s="200" t="s">
        <v>9</v>
      </c>
      <c r="B4" s="201" t="s">
        <v>61</v>
      </c>
      <c r="C4" s="202" t="s">
        <v>62</v>
      </c>
      <c r="D4" s="203"/>
      <c r="E4" s="203"/>
      <c r="F4" s="203"/>
      <c r="G4" s="204"/>
      <c r="AG4" t="s">
        <v>242</v>
      </c>
    </row>
    <row r="5" spans="1:60" x14ac:dyDescent="0.2">
      <c r="D5" s="10"/>
    </row>
    <row r="6" spans="1:60" ht="38.25" x14ac:dyDescent="0.2">
      <c r="A6" s="206" t="s">
        <v>243</v>
      </c>
      <c r="B6" s="208" t="s">
        <v>244</v>
      </c>
      <c r="C6" s="208" t="s">
        <v>245</v>
      </c>
      <c r="D6" s="207" t="s">
        <v>246</v>
      </c>
      <c r="E6" s="206" t="s">
        <v>247</v>
      </c>
      <c r="F6" s="205" t="s">
        <v>248</v>
      </c>
      <c r="G6" s="206" t="s">
        <v>29</v>
      </c>
      <c r="H6" s="209" t="s">
        <v>30</v>
      </c>
      <c r="I6" s="209" t="s">
        <v>249</v>
      </c>
      <c r="J6" s="209" t="s">
        <v>31</v>
      </c>
      <c r="K6" s="209" t="s">
        <v>250</v>
      </c>
      <c r="L6" s="209" t="s">
        <v>251</v>
      </c>
      <c r="M6" s="209" t="s">
        <v>252</v>
      </c>
      <c r="N6" s="209" t="s">
        <v>253</v>
      </c>
      <c r="O6" s="209" t="s">
        <v>254</v>
      </c>
      <c r="P6" s="209" t="s">
        <v>255</v>
      </c>
      <c r="Q6" s="209" t="s">
        <v>256</v>
      </c>
      <c r="R6" s="209" t="s">
        <v>257</v>
      </c>
      <c r="S6" s="209" t="s">
        <v>258</v>
      </c>
      <c r="T6" s="209" t="s">
        <v>259</v>
      </c>
      <c r="U6" s="209" t="s">
        <v>260</v>
      </c>
      <c r="V6" s="209" t="s">
        <v>261</v>
      </c>
      <c r="W6" s="209" t="s">
        <v>262</v>
      </c>
      <c r="X6" s="209" t="s">
        <v>263</v>
      </c>
      <c r="Y6" s="209" t="s">
        <v>264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6" t="s">
        <v>265</v>
      </c>
      <c r="B8" s="227" t="s">
        <v>182</v>
      </c>
      <c r="C8" s="251" t="s">
        <v>183</v>
      </c>
      <c r="D8" s="228"/>
      <c r="E8" s="229"/>
      <c r="F8" s="230"/>
      <c r="G8" s="230">
        <f>SUMIF(AG9:AG12,"&lt;&gt;NOR",G9:G12)</f>
        <v>0</v>
      </c>
      <c r="H8" s="230"/>
      <c r="I8" s="230">
        <f>SUM(I9:I12)</f>
        <v>0</v>
      </c>
      <c r="J8" s="230"/>
      <c r="K8" s="230">
        <f>SUM(K9:K12)</f>
        <v>0</v>
      </c>
      <c r="L8" s="230"/>
      <c r="M8" s="230">
        <f>SUM(M9:M12)</f>
        <v>0</v>
      </c>
      <c r="N8" s="229"/>
      <c r="O8" s="229">
        <f>SUM(O9:O12)</f>
        <v>0</v>
      </c>
      <c r="P8" s="229"/>
      <c r="Q8" s="229">
        <f>SUM(Q9:Q12)</f>
        <v>0</v>
      </c>
      <c r="R8" s="230"/>
      <c r="S8" s="230"/>
      <c r="T8" s="231"/>
      <c r="U8" s="225"/>
      <c r="V8" s="225">
        <f>SUM(V9:V12)</f>
        <v>0</v>
      </c>
      <c r="W8" s="225"/>
      <c r="X8" s="225"/>
      <c r="Y8" s="225"/>
      <c r="AG8" t="s">
        <v>266</v>
      </c>
    </row>
    <row r="9" spans="1:60" outlineLevel="1" x14ac:dyDescent="0.2">
      <c r="A9" s="241">
        <v>1</v>
      </c>
      <c r="B9" s="242" t="s">
        <v>2040</v>
      </c>
      <c r="C9" s="254" t="s">
        <v>2041</v>
      </c>
      <c r="D9" s="243" t="s">
        <v>378</v>
      </c>
      <c r="E9" s="244">
        <v>4</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544</v>
      </c>
      <c r="T9" s="247" t="s">
        <v>545</v>
      </c>
      <c r="U9" s="221">
        <v>0</v>
      </c>
      <c r="V9" s="221">
        <f>ROUND(E9*U9,2)</f>
        <v>0</v>
      </c>
      <c r="W9" s="221"/>
      <c r="X9" s="221" t="s">
        <v>273</v>
      </c>
      <c r="Y9" s="221" t="s">
        <v>274</v>
      </c>
      <c r="Z9" s="210"/>
      <c r="AA9" s="210"/>
      <c r="AB9" s="210"/>
      <c r="AC9" s="210"/>
      <c r="AD9" s="210"/>
      <c r="AE9" s="210"/>
      <c r="AF9" s="210"/>
      <c r="AG9" s="210" t="s">
        <v>1635</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ht="22.5" outlineLevel="1" x14ac:dyDescent="0.2">
      <c r="A10" s="241">
        <v>2</v>
      </c>
      <c r="B10" s="242" t="s">
        <v>2042</v>
      </c>
      <c r="C10" s="254" t="s">
        <v>2043</v>
      </c>
      <c r="D10" s="243" t="s">
        <v>378</v>
      </c>
      <c r="E10" s="244">
        <v>4</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544</v>
      </c>
      <c r="T10" s="247" t="s">
        <v>545</v>
      </c>
      <c r="U10" s="221">
        <v>0</v>
      </c>
      <c r="V10" s="221">
        <f>ROUND(E10*U10,2)</f>
        <v>0</v>
      </c>
      <c r="W10" s="221"/>
      <c r="X10" s="221" t="s">
        <v>273</v>
      </c>
      <c r="Y10" s="221" t="s">
        <v>274</v>
      </c>
      <c r="Z10" s="210"/>
      <c r="AA10" s="210"/>
      <c r="AB10" s="210"/>
      <c r="AC10" s="210"/>
      <c r="AD10" s="210"/>
      <c r="AE10" s="210"/>
      <c r="AF10" s="210"/>
      <c r="AG10" s="210" t="s">
        <v>1635</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41">
        <v>3</v>
      </c>
      <c r="B11" s="242" t="s">
        <v>2044</v>
      </c>
      <c r="C11" s="254" t="s">
        <v>2045</v>
      </c>
      <c r="D11" s="243" t="s">
        <v>374</v>
      </c>
      <c r="E11" s="244">
        <v>42</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544</v>
      </c>
      <c r="T11" s="247" t="s">
        <v>545</v>
      </c>
      <c r="U11" s="221">
        <v>0</v>
      </c>
      <c r="V11" s="221">
        <f>ROUND(E11*U11,2)</f>
        <v>0</v>
      </c>
      <c r="W11" s="221"/>
      <c r="X11" s="221" t="s">
        <v>273</v>
      </c>
      <c r="Y11" s="221" t="s">
        <v>274</v>
      </c>
      <c r="Z11" s="210"/>
      <c r="AA11" s="210"/>
      <c r="AB11" s="210"/>
      <c r="AC11" s="210"/>
      <c r="AD11" s="210"/>
      <c r="AE11" s="210"/>
      <c r="AF11" s="210"/>
      <c r="AG11" s="210" t="s">
        <v>1635</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41">
        <v>4</v>
      </c>
      <c r="B12" s="242" t="s">
        <v>2046</v>
      </c>
      <c r="C12" s="254" t="s">
        <v>2047</v>
      </c>
      <c r="D12" s="243" t="s">
        <v>374</v>
      </c>
      <c r="E12" s="244">
        <v>18</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544</v>
      </c>
      <c r="T12" s="247" t="s">
        <v>545</v>
      </c>
      <c r="U12" s="221">
        <v>0</v>
      </c>
      <c r="V12" s="221">
        <f>ROUND(E12*U12,2)</f>
        <v>0</v>
      </c>
      <c r="W12" s="221"/>
      <c r="X12" s="221" t="s">
        <v>273</v>
      </c>
      <c r="Y12" s="221" t="s">
        <v>274</v>
      </c>
      <c r="Z12" s="210"/>
      <c r="AA12" s="210"/>
      <c r="AB12" s="210"/>
      <c r="AC12" s="210"/>
      <c r="AD12" s="210"/>
      <c r="AE12" s="210"/>
      <c r="AF12" s="210"/>
      <c r="AG12" s="210" t="s">
        <v>1635</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x14ac:dyDescent="0.2">
      <c r="A13" s="226" t="s">
        <v>265</v>
      </c>
      <c r="B13" s="227" t="s">
        <v>138</v>
      </c>
      <c r="C13" s="251" t="s">
        <v>139</v>
      </c>
      <c r="D13" s="228"/>
      <c r="E13" s="229"/>
      <c r="F13" s="230"/>
      <c r="G13" s="230">
        <f>SUMIF(AG14:AG74,"&lt;&gt;NOR",G14:G74)</f>
        <v>0</v>
      </c>
      <c r="H13" s="230"/>
      <c r="I13" s="230">
        <f>SUM(I14:I74)</f>
        <v>0</v>
      </c>
      <c r="J13" s="230"/>
      <c r="K13" s="230">
        <f>SUM(K14:K74)</f>
        <v>0</v>
      </c>
      <c r="L13" s="230"/>
      <c r="M13" s="230">
        <f>SUM(M14:M74)</f>
        <v>0</v>
      </c>
      <c r="N13" s="229"/>
      <c r="O13" s="229">
        <f>SUM(O14:O74)</f>
        <v>0</v>
      </c>
      <c r="P13" s="229"/>
      <c r="Q13" s="229">
        <f>SUM(Q14:Q74)</f>
        <v>0</v>
      </c>
      <c r="R13" s="230"/>
      <c r="S13" s="230"/>
      <c r="T13" s="231"/>
      <c r="U13" s="225"/>
      <c r="V13" s="225">
        <f>SUM(V14:V74)</f>
        <v>0</v>
      </c>
      <c r="W13" s="225"/>
      <c r="X13" s="225"/>
      <c r="Y13" s="225"/>
      <c r="AG13" t="s">
        <v>266</v>
      </c>
    </row>
    <row r="14" spans="1:60" ht="22.5" outlineLevel="1" x14ac:dyDescent="0.2">
      <c r="A14" s="233">
        <v>5</v>
      </c>
      <c r="B14" s="234" t="s">
        <v>2048</v>
      </c>
      <c r="C14" s="252" t="s">
        <v>2049</v>
      </c>
      <c r="D14" s="235" t="s">
        <v>282</v>
      </c>
      <c r="E14" s="236">
        <v>1.5</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c r="S14" s="238" t="s">
        <v>544</v>
      </c>
      <c r="T14" s="239" t="s">
        <v>545</v>
      </c>
      <c r="U14" s="221">
        <v>0</v>
      </c>
      <c r="V14" s="221">
        <f>ROUND(E14*U14,2)</f>
        <v>0</v>
      </c>
      <c r="W14" s="221"/>
      <c r="X14" s="221" t="s">
        <v>273</v>
      </c>
      <c r="Y14" s="221" t="s">
        <v>274</v>
      </c>
      <c r="Z14" s="210"/>
      <c r="AA14" s="210"/>
      <c r="AB14" s="210"/>
      <c r="AC14" s="210"/>
      <c r="AD14" s="210"/>
      <c r="AE14" s="210"/>
      <c r="AF14" s="210"/>
      <c r="AG14" s="210" t="s">
        <v>1635</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2" x14ac:dyDescent="0.2">
      <c r="A15" s="217"/>
      <c r="B15" s="218"/>
      <c r="C15" s="256" t="s">
        <v>2050</v>
      </c>
      <c r="D15" s="223"/>
      <c r="E15" s="224"/>
      <c r="F15" s="221"/>
      <c r="G15" s="221"/>
      <c r="H15" s="221"/>
      <c r="I15" s="221"/>
      <c r="J15" s="221"/>
      <c r="K15" s="221"/>
      <c r="L15" s="221"/>
      <c r="M15" s="221"/>
      <c r="N15" s="220"/>
      <c r="O15" s="220"/>
      <c r="P15" s="220"/>
      <c r="Q15" s="220"/>
      <c r="R15" s="221"/>
      <c r="S15" s="221"/>
      <c r="T15" s="221"/>
      <c r="U15" s="221"/>
      <c r="V15" s="221"/>
      <c r="W15" s="221"/>
      <c r="X15" s="221"/>
      <c r="Y15" s="221"/>
      <c r="Z15" s="210"/>
      <c r="AA15" s="210"/>
      <c r="AB15" s="210"/>
      <c r="AC15" s="210"/>
      <c r="AD15" s="210"/>
      <c r="AE15" s="210"/>
      <c r="AF15" s="210"/>
      <c r="AG15" s="210" t="s">
        <v>288</v>
      </c>
      <c r="AH15" s="210">
        <v>0</v>
      </c>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3" x14ac:dyDescent="0.2">
      <c r="A16" s="217"/>
      <c r="B16" s="218"/>
      <c r="C16" s="256" t="s">
        <v>2051</v>
      </c>
      <c r="D16" s="223"/>
      <c r="E16" s="224">
        <v>1.5</v>
      </c>
      <c r="F16" s="221"/>
      <c r="G16" s="221"/>
      <c r="H16" s="221"/>
      <c r="I16" s="221"/>
      <c r="J16" s="221"/>
      <c r="K16" s="221"/>
      <c r="L16" s="221"/>
      <c r="M16" s="221"/>
      <c r="N16" s="220"/>
      <c r="O16" s="220"/>
      <c r="P16" s="220"/>
      <c r="Q16" s="220"/>
      <c r="R16" s="221"/>
      <c r="S16" s="221"/>
      <c r="T16" s="221"/>
      <c r="U16" s="221"/>
      <c r="V16" s="221"/>
      <c r="W16" s="221"/>
      <c r="X16" s="221"/>
      <c r="Y16" s="221"/>
      <c r="Z16" s="210"/>
      <c r="AA16" s="210"/>
      <c r="AB16" s="210"/>
      <c r="AC16" s="210"/>
      <c r="AD16" s="210"/>
      <c r="AE16" s="210"/>
      <c r="AF16" s="210"/>
      <c r="AG16" s="210" t="s">
        <v>288</v>
      </c>
      <c r="AH16" s="210">
        <v>0</v>
      </c>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22.5" outlineLevel="1" x14ac:dyDescent="0.2">
      <c r="A17" s="233">
        <v>6</v>
      </c>
      <c r="B17" s="234" t="s">
        <v>2052</v>
      </c>
      <c r="C17" s="252" t="s">
        <v>2053</v>
      </c>
      <c r="D17" s="235" t="s">
        <v>282</v>
      </c>
      <c r="E17" s="236">
        <v>90.132000000000005</v>
      </c>
      <c r="F17" s="237"/>
      <c r="G17" s="238">
        <f>ROUND(E17*F17,2)</f>
        <v>0</v>
      </c>
      <c r="H17" s="237"/>
      <c r="I17" s="238">
        <f>ROUND(E17*H17,2)</f>
        <v>0</v>
      </c>
      <c r="J17" s="237"/>
      <c r="K17" s="238">
        <f>ROUND(E17*J17,2)</f>
        <v>0</v>
      </c>
      <c r="L17" s="238">
        <v>21</v>
      </c>
      <c r="M17" s="238">
        <f>G17*(1+L17/100)</f>
        <v>0</v>
      </c>
      <c r="N17" s="236">
        <v>0</v>
      </c>
      <c r="O17" s="236">
        <f>ROUND(E17*N17,2)</f>
        <v>0</v>
      </c>
      <c r="P17" s="236">
        <v>0</v>
      </c>
      <c r="Q17" s="236">
        <f>ROUND(E17*P17,2)</f>
        <v>0</v>
      </c>
      <c r="R17" s="238"/>
      <c r="S17" s="238" t="s">
        <v>544</v>
      </c>
      <c r="T17" s="239" t="s">
        <v>545</v>
      </c>
      <c r="U17" s="221">
        <v>0</v>
      </c>
      <c r="V17" s="221">
        <f>ROUND(E17*U17,2)</f>
        <v>0</v>
      </c>
      <c r="W17" s="221"/>
      <c r="X17" s="221" t="s">
        <v>273</v>
      </c>
      <c r="Y17" s="221" t="s">
        <v>274</v>
      </c>
      <c r="Z17" s="210"/>
      <c r="AA17" s="210"/>
      <c r="AB17" s="210"/>
      <c r="AC17" s="210"/>
      <c r="AD17" s="210"/>
      <c r="AE17" s="210"/>
      <c r="AF17" s="210"/>
      <c r="AG17" s="210" t="s">
        <v>1635</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2" x14ac:dyDescent="0.2">
      <c r="A18" s="217"/>
      <c r="B18" s="218"/>
      <c r="C18" s="256" t="s">
        <v>2054</v>
      </c>
      <c r="D18" s="223"/>
      <c r="E18" s="224"/>
      <c r="F18" s="221"/>
      <c r="G18" s="221"/>
      <c r="H18" s="221"/>
      <c r="I18" s="221"/>
      <c r="J18" s="221"/>
      <c r="K18" s="221"/>
      <c r="L18" s="221"/>
      <c r="M18" s="221"/>
      <c r="N18" s="220"/>
      <c r="O18" s="220"/>
      <c r="P18" s="220"/>
      <c r="Q18" s="220"/>
      <c r="R18" s="221"/>
      <c r="S18" s="221"/>
      <c r="T18" s="221"/>
      <c r="U18" s="221"/>
      <c r="V18" s="221"/>
      <c r="W18" s="221"/>
      <c r="X18" s="221"/>
      <c r="Y18" s="221"/>
      <c r="Z18" s="210"/>
      <c r="AA18" s="210"/>
      <c r="AB18" s="210"/>
      <c r="AC18" s="210"/>
      <c r="AD18" s="210"/>
      <c r="AE18" s="210"/>
      <c r="AF18" s="210"/>
      <c r="AG18" s="210" t="s">
        <v>288</v>
      </c>
      <c r="AH18" s="210">
        <v>0</v>
      </c>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3" x14ac:dyDescent="0.2">
      <c r="A19" s="217"/>
      <c r="B19" s="218"/>
      <c r="C19" s="256" t="s">
        <v>2055</v>
      </c>
      <c r="D19" s="223"/>
      <c r="E19" s="224"/>
      <c r="F19" s="221"/>
      <c r="G19" s="221"/>
      <c r="H19" s="221"/>
      <c r="I19" s="221"/>
      <c r="J19" s="221"/>
      <c r="K19" s="221"/>
      <c r="L19" s="221"/>
      <c r="M19" s="221"/>
      <c r="N19" s="220"/>
      <c r="O19" s="220"/>
      <c r="P19" s="220"/>
      <c r="Q19" s="220"/>
      <c r="R19" s="221"/>
      <c r="S19" s="221"/>
      <c r="T19" s="221"/>
      <c r="U19" s="221"/>
      <c r="V19" s="221"/>
      <c r="W19" s="221"/>
      <c r="X19" s="221"/>
      <c r="Y19" s="221"/>
      <c r="Z19" s="210"/>
      <c r="AA19" s="210"/>
      <c r="AB19" s="210"/>
      <c r="AC19" s="210"/>
      <c r="AD19" s="210"/>
      <c r="AE19" s="210"/>
      <c r="AF19" s="210"/>
      <c r="AG19" s="210" t="s">
        <v>288</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6" t="s">
        <v>2056</v>
      </c>
      <c r="D20" s="223"/>
      <c r="E20" s="224"/>
      <c r="F20" s="221"/>
      <c r="G20" s="221"/>
      <c r="H20" s="221"/>
      <c r="I20" s="221"/>
      <c r="J20" s="221"/>
      <c r="K20" s="221"/>
      <c r="L20" s="221"/>
      <c r="M20" s="221"/>
      <c r="N20" s="220"/>
      <c r="O20" s="220"/>
      <c r="P20" s="220"/>
      <c r="Q20" s="220"/>
      <c r="R20" s="221"/>
      <c r="S20" s="221"/>
      <c r="T20" s="221"/>
      <c r="U20" s="221"/>
      <c r="V20" s="221"/>
      <c r="W20" s="221"/>
      <c r="X20" s="221"/>
      <c r="Y20" s="221"/>
      <c r="Z20" s="210"/>
      <c r="AA20" s="210"/>
      <c r="AB20" s="210"/>
      <c r="AC20" s="210"/>
      <c r="AD20" s="210"/>
      <c r="AE20" s="210"/>
      <c r="AF20" s="210"/>
      <c r="AG20" s="210" t="s">
        <v>288</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3" x14ac:dyDescent="0.2">
      <c r="A21" s="217"/>
      <c r="B21" s="218"/>
      <c r="C21" s="256" t="s">
        <v>2057</v>
      </c>
      <c r="D21" s="223"/>
      <c r="E21" s="224"/>
      <c r="F21" s="221"/>
      <c r="G21" s="221"/>
      <c r="H21" s="221"/>
      <c r="I21" s="221"/>
      <c r="J21" s="221"/>
      <c r="K21" s="221"/>
      <c r="L21" s="221"/>
      <c r="M21" s="221"/>
      <c r="N21" s="220"/>
      <c r="O21" s="220"/>
      <c r="P21" s="220"/>
      <c r="Q21" s="220"/>
      <c r="R21" s="221"/>
      <c r="S21" s="221"/>
      <c r="T21" s="221"/>
      <c r="U21" s="221"/>
      <c r="V21" s="221"/>
      <c r="W21" s="221"/>
      <c r="X21" s="221"/>
      <c r="Y21" s="221"/>
      <c r="Z21" s="210"/>
      <c r="AA21" s="210"/>
      <c r="AB21" s="210"/>
      <c r="AC21" s="210"/>
      <c r="AD21" s="210"/>
      <c r="AE21" s="210"/>
      <c r="AF21" s="210"/>
      <c r="AG21" s="210" t="s">
        <v>288</v>
      </c>
      <c r="AH21" s="210">
        <v>0</v>
      </c>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3" x14ac:dyDescent="0.2">
      <c r="A22" s="217"/>
      <c r="B22" s="218"/>
      <c r="C22" s="256" t="s">
        <v>2058</v>
      </c>
      <c r="D22" s="223"/>
      <c r="E22" s="224"/>
      <c r="F22" s="221"/>
      <c r="G22" s="221"/>
      <c r="H22" s="221"/>
      <c r="I22" s="221"/>
      <c r="J22" s="221"/>
      <c r="K22" s="221"/>
      <c r="L22" s="221"/>
      <c r="M22" s="221"/>
      <c r="N22" s="220"/>
      <c r="O22" s="220"/>
      <c r="P22" s="220"/>
      <c r="Q22" s="220"/>
      <c r="R22" s="221"/>
      <c r="S22" s="221"/>
      <c r="T22" s="221"/>
      <c r="U22" s="221"/>
      <c r="V22" s="221"/>
      <c r="W22" s="221"/>
      <c r="X22" s="221"/>
      <c r="Y22" s="221"/>
      <c r="Z22" s="210"/>
      <c r="AA22" s="210"/>
      <c r="AB22" s="210"/>
      <c r="AC22" s="210"/>
      <c r="AD22" s="210"/>
      <c r="AE22" s="210"/>
      <c r="AF22" s="210"/>
      <c r="AG22" s="210" t="s">
        <v>288</v>
      </c>
      <c r="AH22" s="210">
        <v>0</v>
      </c>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3" x14ac:dyDescent="0.2">
      <c r="A23" s="217"/>
      <c r="B23" s="218"/>
      <c r="C23" s="256" t="s">
        <v>2059</v>
      </c>
      <c r="D23" s="223"/>
      <c r="E23" s="224"/>
      <c r="F23" s="221"/>
      <c r="G23" s="221"/>
      <c r="H23" s="221"/>
      <c r="I23" s="221"/>
      <c r="J23" s="221"/>
      <c r="K23" s="221"/>
      <c r="L23" s="221"/>
      <c r="M23" s="221"/>
      <c r="N23" s="220"/>
      <c r="O23" s="220"/>
      <c r="P23" s="220"/>
      <c r="Q23" s="220"/>
      <c r="R23" s="221"/>
      <c r="S23" s="221"/>
      <c r="T23" s="221"/>
      <c r="U23" s="221"/>
      <c r="V23" s="221"/>
      <c r="W23" s="221"/>
      <c r="X23" s="221"/>
      <c r="Y23" s="221"/>
      <c r="Z23" s="210"/>
      <c r="AA23" s="210"/>
      <c r="AB23" s="210"/>
      <c r="AC23" s="210"/>
      <c r="AD23" s="210"/>
      <c r="AE23" s="210"/>
      <c r="AF23" s="210"/>
      <c r="AG23" s="210" t="s">
        <v>288</v>
      </c>
      <c r="AH23" s="210">
        <v>0</v>
      </c>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6" t="s">
        <v>2060</v>
      </c>
      <c r="D24" s="223"/>
      <c r="E24" s="224">
        <v>90.13</v>
      </c>
      <c r="F24" s="221"/>
      <c r="G24" s="221"/>
      <c r="H24" s="221"/>
      <c r="I24" s="221"/>
      <c r="J24" s="221"/>
      <c r="K24" s="221"/>
      <c r="L24" s="221"/>
      <c r="M24" s="221"/>
      <c r="N24" s="220"/>
      <c r="O24" s="220"/>
      <c r="P24" s="220"/>
      <c r="Q24" s="220"/>
      <c r="R24" s="221"/>
      <c r="S24" s="221"/>
      <c r="T24" s="221"/>
      <c r="U24" s="221"/>
      <c r="V24" s="221"/>
      <c r="W24" s="221"/>
      <c r="X24" s="221"/>
      <c r="Y24" s="221"/>
      <c r="Z24" s="210"/>
      <c r="AA24" s="210"/>
      <c r="AB24" s="210"/>
      <c r="AC24" s="210"/>
      <c r="AD24" s="210"/>
      <c r="AE24" s="210"/>
      <c r="AF24" s="210"/>
      <c r="AG24" s="210" t="s">
        <v>288</v>
      </c>
      <c r="AH24" s="210">
        <v>0</v>
      </c>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41">
        <v>7</v>
      </c>
      <c r="B25" s="242" t="s">
        <v>2061</v>
      </c>
      <c r="C25" s="254" t="s">
        <v>2062</v>
      </c>
      <c r="D25" s="243" t="s">
        <v>282</v>
      </c>
      <c r="E25" s="244">
        <v>91.632000000000005</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544</v>
      </c>
      <c r="T25" s="247" t="s">
        <v>545</v>
      </c>
      <c r="U25" s="221">
        <v>0</v>
      </c>
      <c r="V25" s="221">
        <f>ROUND(E25*U25,2)</f>
        <v>0</v>
      </c>
      <c r="W25" s="221"/>
      <c r="X25" s="221" t="s">
        <v>273</v>
      </c>
      <c r="Y25" s="221" t="s">
        <v>274</v>
      </c>
      <c r="Z25" s="210"/>
      <c r="AA25" s="210"/>
      <c r="AB25" s="210"/>
      <c r="AC25" s="210"/>
      <c r="AD25" s="210"/>
      <c r="AE25" s="210"/>
      <c r="AF25" s="210"/>
      <c r="AG25" s="210" t="s">
        <v>1635</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ht="22.5" outlineLevel="1" x14ac:dyDescent="0.2">
      <c r="A26" s="233">
        <v>8</v>
      </c>
      <c r="B26" s="234" t="s">
        <v>2063</v>
      </c>
      <c r="C26" s="252" t="s">
        <v>2064</v>
      </c>
      <c r="D26" s="235" t="s">
        <v>282</v>
      </c>
      <c r="E26" s="236">
        <v>45.816000000000003</v>
      </c>
      <c r="F26" s="237"/>
      <c r="G26" s="238">
        <f>ROUND(E26*F26,2)</f>
        <v>0</v>
      </c>
      <c r="H26" s="237"/>
      <c r="I26" s="238">
        <f>ROUND(E26*H26,2)</f>
        <v>0</v>
      </c>
      <c r="J26" s="237"/>
      <c r="K26" s="238">
        <f>ROUND(E26*J26,2)</f>
        <v>0</v>
      </c>
      <c r="L26" s="238">
        <v>21</v>
      </c>
      <c r="M26" s="238">
        <f>G26*(1+L26/100)</f>
        <v>0</v>
      </c>
      <c r="N26" s="236">
        <v>0</v>
      </c>
      <c r="O26" s="236">
        <f>ROUND(E26*N26,2)</f>
        <v>0</v>
      </c>
      <c r="P26" s="236">
        <v>0</v>
      </c>
      <c r="Q26" s="236">
        <f>ROUND(E26*P26,2)</f>
        <v>0</v>
      </c>
      <c r="R26" s="238"/>
      <c r="S26" s="238" t="s">
        <v>544</v>
      </c>
      <c r="T26" s="239" t="s">
        <v>545</v>
      </c>
      <c r="U26" s="221">
        <v>0</v>
      </c>
      <c r="V26" s="221">
        <f>ROUND(E26*U26,2)</f>
        <v>0</v>
      </c>
      <c r="W26" s="221"/>
      <c r="X26" s="221" t="s">
        <v>273</v>
      </c>
      <c r="Y26" s="221" t="s">
        <v>274</v>
      </c>
      <c r="Z26" s="210"/>
      <c r="AA26" s="210"/>
      <c r="AB26" s="210"/>
      <c r="AC26" s="210"/>
      <c r="AD26" s="210"/>
      <c r="AE26" s="210"/>
      <c r="AF26" s="210"/>
      <c r="AG26" s="210" t="s">
        <v>1635</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2" x14ac:dyDescent="0.2">
      <c r="A27" s="217"/>
      <c r="B27" s="218"/>
      <c r="C27" s="256" t="s">
        <v>2065</v>
      </c>
      <c r="D27" s="223"/>
      <c r="E27" s="224"/>
      <c r="F27" s="221"/>
      <c r="G27" s="221"/>
      <c r="H27" s="221"/>
      <c r="I27" s="221"/>
      <c r="J27" s="221"/>
      <c r="K27" s="221"/>
      <c r="L27" s="221"/>
      <c r="M27" s="221"/>
      <c r="N27" s="220"/>
      <c r="O27" s="220"/>
      <c r="P27" s="220"/>
      <c r="Q27" s="220"/>
      <c r="R27" s="221"/>
      <c r="S27" s="221"/>
      <c r="T27" s="221"/>
      <c r="U27" s="221"/>
      <c r="V27" s="221"/>
      <c r="W27" s="221"/>
      <c r="X27" s="221"/>
      <c r="Y27" s="221"/>
      <c r="Z27" s="210"/>
      <c r="AA27" s="210"/>
      <c r="AB27" s="210"/>
      <c r="AC27" s="210"/>
      <c r="AD27" s="210"/>
      <c r="AE27" s="210"/>
      <c r="AF27" s="210"/>
      <c r="AG27" s="210" t="s">
        <v>288</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6" t="s">
        <v>2066</v>
      </c>
      <c r="D28" s="223"/>
      <c r="E28" s="224">
        <v>45.82</v>
      </c>
      <c r="F28" s="221"/>
      <c r="G28" s="221"/>
      <c r="H28" s="221"/>
      <c r="I28" s="221"/>
      <c r="J28" s="221"/>
      <c r="K28" s="221"/>
      <c r="L28" s="221"/>
      <c r="M28" s="221"/>
      <c r="N28" s="220"/>
      <c r="O28" s="220"/>
      <c r="P28" s="220"/>
      <c r="Q28" s="220"/>
      <c r="R28" s="221"/>
      <c r="S28" s="221"/>
      <c r="T28" s="221"/>
      <c r="U28" s="221"/>
      <c r="V28" s="221"/>
      <c r="W28" s="221"/>
      <c r="X28" s="221"/>
      <c r="Y28" s="221"/>
      <c r="Z28" s="210"/>
      <c r="AA28" s="210"/>
      <c r="AB28" s="210"/>
      <c r="AC28" s="210"/>
      <c r="AD28" s="210"/>
      <c r="AE28" s="210"/>
      <c r="AF28" s="210"/>
      <c r="AG28" s="210" t="s">
        <v>288</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ht="22.5" outlineLevel="1" x14ac:dyDescent="0.2">
      <c r="A29" s="233">
        <v>9</v>
      </c>
      <c r="B29" s="234" t="s">
        <v>2067</v>
      </c>
      <c r="C29" s="252" t="s">
        <v>2068</v>
      </c>
      <c r="D29" s="235" t="s">
        <v>282</v>
      </c>
      <c r="E29" s="236">
        <v>43.17</v>
      </c>
      <c r="F29" s="237"/>
      <c r="G29" s="238">
        <f>ROUND(E29*F29,2)</f>
        <v>0</v>
      </c>
      <c r="H29" s="237"/>
      <c r="I29" s="238">
        <f>ROUND(E29*H29,2)</f>
        <v>0</v>
      </c>
      <c r="J29" s="237"/>
      <c r="K29" s="238">
        <f>ROUND(E29*J29,2)</f>
        <v>0</v>
      </c>
      <c r="L29" s="238">
        <v>21</v>
      </c>
      <c r="M29" s="238">
        <f>G29*(1+L29/100)</f>
        <v>0</v>
      </c>
      <c r="N29" s="236">
        <v>0</v>
      </c>
      <c r="O29" s="236">
        <f>ROUND(E29*N29,2)</f>
        <v>0</v>
      </c>
      <c r="P29" s="236">
        <v>0</v>
      </c>
      <c r="Q29" s="236">
        <f>ROUND(E29*P29,2)</f>
        <v>0</v>
      </c>
      <c r="R29" s="238"/>
      <c r="S29" s="238" t="s">
        <v>544</v>
      </c>
      <c r="T29" s="239" t="s">
        <v>545</v>
      </c>
      <c r="U29" s="221">
        <v>0</v>
      </c>
      <c r="V29" s="221">
        <f>ROUND(E29*U29,2)</f>
        <v>0</v>
      </c>
      <c r="W29" s="221"/>
      <c r="X29" s="221" t="s">
        <v>273</v>
      </c>
      <c r="Y29" s="221" t="s">
        <v>274</v>
      </c>
      <c r="Z29" s="210"/>
      <c r="AA29" s="210"/>
      <c r="AB29" s="210"/>
      <c r="AC29" s="210"/>
      <c r="AD29" s="210"/>
      <c r="AE29" s="210"/>
      <c r="AF29" s="210"/>
      <c r="AG29" s="210" t="s">
        <v>1635</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2" x14ac:dyDescent="0.2">
      <c r="A30" s="217"/>
      <c r="B30" s="218"/>
      <c r="C30" s="256" t="s">
        <v>2054</v>
      </c>
      <c r="D30" s="223"/>
      <c r="E30" s="224"/>
      <c r="F30" s="221"/>
      <c r="G30" s="221"/>
      <c r="H30" s="221"/>
      <c r="I30" s="221"/>
      <c r="J30" s="221"/>
      <c r="K30" s="221"/>
      <c r="L30" s="221"/>
      <c r="M30" s="221"/>
      <c r="N30" s="220"/>
      <c r="O30" s="220"/>
      <c r="P30" s="220"/>
      <c r="Q30" s="220"/>
      <c r="R30" s="221"/>
      <c r="S30" s="221"/>
      <c r="T30" s="221"/>
      <c r="U30" s="221"/>
      <c r="V30" s="221"/>
      <c r="W30" s="221"/>
      <c r="X30" s="221"/>
      <c r="Y30" s="221"/>
      <c r="Z30" s="210"/>
      <c r="AA30" s="210"/>
      <c r="AB30" s="210"/>
      <c r="AC30" s="210"/>
      <c r="AD30" s="210"/>
      <c r="AE30" s="210"/>
      <c r="AF30" s="210"/>
      <c r="AG30" s="210" t="s">
        <v>288</v>
      </c>
      <c r="AH30" s="210">
        <v>0</v>
      </c>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3" x14ac:dyDescent="0.2">
      <c r="A31" s="217"/>
      <c r="B31" s="218"/>
      <c r="C31" s="256" t="s">
        <v>2055</v>
      </c>
      <c r="D31" s="223"/>
      <c r="E31" s="224"/>
      <c r="F31" s="221"/>
      <c r="G31" s="221"/>
      <c r="H31" s="221"/>
      <c r="I31" s="221"/>
      <c r="J31" s="221"/>
      <c r="K31" s="221"/>
      <c r="L31" s="221"/>
      <c r="M31" s="221"/>
      <c r="N31" s="220"/>
      <c r="O31" s="220"/>
      <c r="P31" s="220"/>
      <c r="Q31" s="220"/>
      <c r="R31" s="221"/>
      <c r="S31" s="221"/>
      <c r="T31" s="221"/>
      <c r="U31" s="221"/>
      <c r="V31" s="221"/>
      <c r="W31" s="221"/>
      <c r="X31" s="221"/>
      <c r="Y31" s="221"/>
      <c r="Z31" s="210"/>
      <c r="AA31" s="210"/>
      <c r="AB31" s="210"/>
      <c r="AC31" s="210"/>
      <c r="AD31" s="210"/>
      <c r="AE31" s="210"/>
      <c r="AF31" s="210"/>
      <c r="AG31" s="210" t="s">
        <v>288</v>
      </c>
      <c r="AH31" s="210">
        <v>0</v>
      </c>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3" x14ac:dyDescent="0.2">
      <c r="A32" s="217"/>
      <c r="B32" s="218"/>
      <c r="C32" s="256" t="s">
        <v>2069</v>
      </c>
      <c r="D32" s="223"/>
      <c r="E32" s="224"/>
      <c r="F32" s="221"/>
      <c r="G32" s="221"/>
      <c r="H32" s="221"/>
      <c r="I32" s="221"/>
      <c r="J32" s="221"/>
      <c r="K32" s="221"/>
      <c r="L32" s="221"/>
      <c r="M32" s="221"/>
      <c r="N32" s="220"/>
      <c r="O32" s="220"/>
      <c r="P32" s="220"/>
      <c r="Q32" s="220"/>
      <c r="R32" s="221"/>
      <c r="S32" s="221"/>
      <c r="T32" s="221"/>
      <c r="U32" s="221"/>
      <c r="V32" s="221"/>
      <c r="W32" s="221"/>
      <c r="X32" s="221"/>
      <c r="Y32" s="221"/>
      <c r="Z32" s="210"/>
      <c r="AA32" s="210"/>
      <c r="AB32" s="210"/>
      <c r="AC32" s="210"/>
      <c r="AD32" s="210"/>
      <c r="AE32" s="210"/>
      <c r="AF32" s="210"/>
      <c r="AG32" s="210" t="s">
        <v>288</v>
      </c>
      <c r="AH32" s="210">
        <v>0</v>
      </c>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3" x14ac:dyDescent="0.2">
      <c r="A33" s="217"/>
      <c r="B33" s="218"/>
      <c r="C33" s="256" t="s">
        <v>2070</v>
      </c>
      <c r="D33" s="223"/>
      <c r="E33" s="224"/>
      <c r="F33" s="221"/>
      <c r="G33" s="221"/>
      <c r="H33" s="221"/>
      <c r="I33" s="221"/>
      <c r="J33" s="221"/>
      <c r="K33" s="221"/>
      <c r="L33" s="221"/>
      <c r="M33" s="221"/>
      <c r="N33" s="220"/>
      <c r="O33" s="220"/>
      <c r="P33" s="220"/>
      <c r="Q33" s="220"/>
      <c r="R33" s="221"/>
      <c r="S33" s="221"/>
      <c r="T33" s="221"/>
      <c r="U33" s="221"/>
      <c r="V33" s="221"/>
      <c r="W33" s="221"/>
      <c r="X33" s="221"/>
      <c r="Y33" s="221"/>
      <c r="Z33" s="210"/>
      <c r="AA33" s="210"/>
      <c r="AB33" s="210"/>
      <c r="AC33" s="210"/>
      <c r="AD33" s="210"/>
      <c r="AE33" s="210"/>
      <c r="AF33" s="210"/>
      <c r="AG33" s="210" t="s">
        <v>288</v>
      </c>
      <c r="AH33" s="210">
        <v>0</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56" t="s">
        <v>2071</v>
      </c>
      <c r="D34" s="223"/>
      <c r="E34" s="224"/>
      <c r="F34" s="221"/>
      <c r="G34" s="221"/>
      <c r="H34" s="221"/>
      <c r="I34" s="221"/>
      <c r="J34" s="221"/>
      <c r="K34" s="221"/>
      <c r="L34" s="221"/>
      <c r="M34" s="221"/>
      <c r="N34" s="220"/>
      <c r="O34" s="220"/>
      <c r="P34" s="220"/>
      <c r="Q34" s="220"/>
      <c r="R34" s="221"/>
      <c r="S34" s="221"/>
      <c r="T34" s="221"/>
      <c r="U34" s="221"/>
      <c r="V34" s="221"/>
      <c r="W34" s="221"/>
      <c r="X34" s="221"/>
      <c r="Y34" s="221"/>
      <c r="Z34" s="210"/>
      <c r="AA34" s="210"/>
      <c r="AB34" s="210"/>
      <c r="AC34" s="210"/>
      <c r="AD34" s="210"/>
      <c r="AE34" s="210"/>
      <c r="AF34" s="210"/>
      <c r="AG34" s="210" t="s">
        <v>288</v>
      </c>
      <c r="AH34" s="210">
        <v>0</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3" x14ac:dyDescent="0.2">
      <c r="A35" s="217"/>
      <c r="B35" s="218"/>
      <c r="C35" s="256" t="s">
        <v>2072</v>
      </c>
      <c r="D35" s="223"/>
      <c r="E35" s="224"/>
      <c r="F35" s="221"/>
      <c r="G35" s="221"/>
      <c r="H35" s="221"/>
      <c r="I35" s="221"/>
      <c r="J35" s="221"/>
      <c r="K35" s="221"/>
      <c r="L35" s="221"/>
      <c r="M35" s="221"/>
      <c r="N35" s="220"/>
      <c r="O35" s="220"/>
      <c r="P35" s="220"/>
      <c r="Q35" s="220"/>
      <c r="R35" s="221"/>
      <c r="S35" s="221"/>
      <c r="T35" s="221"/>
      <c r="U35" s="221"/>
      <c r="V35" s="221"/>
      <c r="W35" s="221"/>
      <c r="X35" s="221"/>
      <c r="Y35" s="221"/>
      <c r="Z35" s="210"/>
      <c r="AA35" s="210"/>
      <c r="AB35" s="210"/>
      <c r="AC35" s="210"/>
      <c r="AD35" s="210"/>
      <c r="AE35" s="210"/>
      <c r="AF35" s="210"/>
      <c r="AG35" s="210" t="s">
        <v>288</v>
      </c>
      <c r="AH35" s="210">
        <v>0</v>
      </c>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3" x14ac:dyDescent="0.2">
      <c r="A36" s="217"/>
      <c r="B36" s="218"/>
      <c r="C36" s="256" t="s">
        <v>2073</v>
      </c>
      <c r="D36" s="223"/>
      <c r="E36" s="224"/>
      <c r="F36" s="221"/>
      <c r="G36" s="221"/>
      <c r="H36" s="221"/>
      <c r="I36" s="221"/>
      <c r="J36" s="221"/>
      <c r="K36" s="221"/>
      <c r="L36" s="221"/>
      <c r="M36" s="221"/>
      <c r="N36" s="220"/>
      <c r="O36" s="220"/>
      <c r="P36" s="220"/>
      <c r="Q36" s="220"/>
      <c r="R36" s="221"/>
      <c r="S36" s="221"/>
      <c r="T36" s="221"/>
      <c r="U36" s="221"/>
      <c r="V36" s="221"/>
      <c r="W36" s="221"/>
      <c r="X36" s="221"/>
      <c r="Y36" s="221"/>
      <c r="Z36" s="210"/>
      <c r="AA36" s="210"/>
      <c r="AB36" s="210"/>
      <c r="AC36" s="210"/>
      <c r="AD36" s="210"/>
      <c r="AE36" s="210"/>
      <c r="AF36" s="210"/>
      <c r="AG36" s="210" t="s">
        <v>288</v>
      </c>
      <c r="AH36" s="210">
        <v>0</v>
      </c>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3" x14ac:dyDescent="0.2">
      <c r="A37" s="217"/>
      <c r="B37" s="218"/>
      <c r="C37" s="256" t="s">
        <v>2074</v>
      </c>
      <c r="D37" s="223"/>
      <c r="E37" s="224">
        <v>43.17</v>
      </c>
      <c r="F37" s="221"/>
      <c r="G37" s="221"/>
      <c r="H37" s="221"/>
      <c r="I37" s="221"/>
      <c r="J37" s="221"/>
      <c r="K37" s="221"/>
      <c r="L37" s="221"/>
      <c r="M37" s="221"/>
      <c r="N37" s="220"/>
      <c r="O37" s="220"/>
      <c r="P37" s="220"/>
      <c r="Q37" s="220"/>
      <c r="R37" s="221"/>
      <c r="S37" s="221"/>
      <c r="T37" s="221"/>
      <c r="U37" s="221"/>
      <c r="V37" s="221"/>
      <c r="W37" s="221"/>
      <c r="X37" s="221"/>
      <c r="Y37" s="221"/>
      <c r="Z37" s="210"/>
      <c r="AA37" s="210"/>
      <c r="AB37" s="210"/>
      <c r="AC37" s="210"/>
      <c r="AD37" s="210"/>
      <c r="AE37" s="210"/>
      <c r="AF37" s="210"/>
      <c r="AG37" s="210" t="s">
        <v>288</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33">
        <v>10</v>
      </c>
      <c r="B38" s="234" t="s">
        <v>2075</v>
      </c>
      <c r="C38" s="252" t="s">
        <v>2076</v>
      </c>
      <c r="D38" s="235" t="s">
        <v>282</v>
      </c>
      <c r="E38" s="236">
        <v>48.462000000000003</v>
      </c>
      <c r="F38" s="237"/>
      <c r="G38" s="238">
        <f>ROUND(E38*F38,2)</f>
        <v>0</v>
      </c>
      <c r="H38" s="237"/>
      <c r="I38" s="238">
        <f>ROUND(E38*H38,2)</f>
        <v>0</v>
      </c>
      <c r="J38" s="237"/>
      <c r="K38" s="238">
        <f>ROUND(E38*J38,2)</f>
        <v>0</v>
      </c>
      <c r="L38" s="238">
        <v>21</v>
      </c>
      <c r="M38" s="238">
        <f>G38*(1+L38/100)</f>
        <v>0</v>
      </c>
      <c r="N38" s="236">
        <v>0</v>
      </c>
      <c r="O38" s="236">
        <f>ROUND(E38*N38,2)</f>
        <v>0</v>
      </c>
      <c r="P38" s="236">
        <v>0</v>
      </c>
      <c r="Q38" s="236">
        <f>ROUND(E38*P38,2)</f>
        <v>0</v>
      </c>
      <c r="R38" s="238"/>
      <c r="S38" s="238" t="s">
        <v>544</v>
      </c>
      <c r="T38" s="239" t="s">
        <v>545</v>
      </c>
      <c r="U38" s="221">
        <v>0</v>
      </c>
      <c r="V38" s="221">
        <f>ROUND(E38*U38,2)</f>
        <v>0</v>
      </c>
      <c r="W38" s="221"/>
      <c r="X38" s="221" t="s">
        <v>273</v>
      </c>
      <c r="Y38" s="221" t="s">
        <v>274</v>
      </c>
      <c r="Z38" s="210"/>
      <c r="AA38" s="210"/>
      <c r="AB38" s="210"/>
      <c r="AC38" s="210"/>
      <c r="AD38" s="210"/>
      <c r="AE38" s="210"/>
      <c r="AF38" s="210"/>
      <c r="AG38" s="210" t="s">
        <v>1635</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2" x14ac:dyDescent="0.2">
      <c r="A39" s="217"/>
      <c r="B39" s="218"/>
      <c r="C39" s="256" t="s">
        <v>2077</v>
      </c>
      <c r="D39" s="223"/>
      <c r="E39" s="224"/>
      <c r="F39" s="221"/>
      <c r="G39" s="221"/>
      <c r="H39" s="221"/>
      <c r="I39" s="221"/>
      <c r="J39" s="221"/>
      <c r="K39" s="221"/>
      <c r="L39" s="221"/>
      <c r="M39" s="221"/>
      <c r="N39" s="220"/>
      <c r="O39" s="220"/>
      <c r="P39" s="220"/>
      <c r="Q39" s="220"/>
      <c r="R39" s="221"/>
      <c r="S39" s="221"/>
      <c r="T39" s="221"/>
      <c r="U39" s="221"/>
      <c r="V39" s="221"/>
      <c r="W39" s="221"/>
      <c r="X39" s="221"/>
      <c r="Y39" s="221"/>
      <c r="Z39" s="210"/>
      <c r="AA39" s="210"/>
      <c r="AB39" s="210"/>
      <c r="AC39" s="210"/>
      <c r="AD39" s="210"/>
      <c r="AE39" s="210"/>
      <c r="AF39" s="210"/>
      <c r="AG39" s="210" t="s">
        <v>288</v>
      </c>
      <c r="AH39" s="210">
        <v>0</v>
      </c>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3" x14ac:dyDescent="0.2">
      <c r="A40" s="217"/>
      <c r="B40" s="218"/>
      <c r="C40" s="256" t="s">
        <v>2078</v>
      </c>
      <c r="D40" s="223"/>
      <c r="E40" s="224"/>
      <c r="F40" s="221"/>
      <c r="G40" s="221"/>
      <c r="H40" s="221"/>
      <c r="I40" s="221"/>
      <c r="J40" s="221"/>
      <c r="K40" s="221"/>
      <c r="L40" s="221"/>
      <c r="M40" s="221"/>
      <c r="N40" s="220"/>
      <c r="O40" s="220"/>
      <c r="P40" s="220"/>
      <c r="Q40" s="220"/>
      <c r="R40" s="221"/>
      <c r="S40" s="221"/>
      <c r="T40" s="221"/>
      <c r="U40" s="221"/>
      <c r="V40" s="221"/>
      <c r="W40" s="221"/>
      <c r="X40" s="221"/>
      <c r="Y40" s="221"/>
      <c r="Z40" s="210"/>
      <c r="AA40" s="210"/>
      <c r="AB40" s="210"/>
      <c r="AC40" s="210"/>
      <c r="AD40" s="210"/>
      <c r="AE40" s="210"/>
      <c r="AF40" s="210"/>
      <c r="AG40" s="210" t="s">
        <v>288</v>
      </c>
      <c r="AH40" s="210">
        <v>0</v>
      </c>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3" x14ac:dyDescent="0.2">
      <c r="A41" s="217"/>
      <c r="B41" s="218"/>
      <c r="C41" s="256" t="s">
        <v>2079</v>
      </c>
      <c r="D41" s="223"/>
      <c r="E41" s="224">
        <v>48.46</v>
      </c>
      <c r="F41" s="221"/>
      <c r="G41" s="221"/>
      <c r="H41" s="221"/>
      <c r="I41" s="221"/>
      <c r="J41" s="221"/>
      <c r="K41" s="221"/>
      <c r="L41" s="221"/>
      <c r="M41" s="221"/>
      <c r="N41" s="220"/>
      <c r="O41" s="220"/>
      <c r="P41" s="220"/>
      <c r="Q41" s="220"/>
      <c r="R41" s="221"/>
      <c r="S41" s="221"/>
      <c r="T41" s="221"/>
      <c r="U41" s="221"/>
      <c r="V41" s="221"/>
      <c r="W41" s="221"/>
      <c r="X41" s="221"/>
      <c r="Y41" s="221"/>
      <c r="Z41" s="210"/>
      <c r="AA41" s="210"/>
      <c r="AB41" s="210"/>
      <c r="AC41" s="210"/>
      <c r="AD41" s="210"/>
      <c r="AE41" s="210"/>
      <c r="AF41" s="210"/>
      <c r="AG41" s="210" t="s">
        <v>288</v>
      </c>
      <c r="AH41" s="210">
        <v>0</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33">
        <v>11</v>
      </c>
      <c r="B42" s="234" t="s">
        <v>2080</v>
      </c>
      <c r="C42" s="252" t="s">
        <v>2081</v>
      </c>
      <c r="D42" s="235" t="s">
        <v>282</v>
      </c>
      <c r="E42" s="236">
        <v>83.182000000000002</v>
      </c>
      <c r="F42" s="237"/>
      <c r="G42" s="238">
        <f>ROUND(E42*F42,2)</f>
        <v>0</v>
      </c>
      <c r="H42" s="237"/>
      <c r="I42" s="238">
        <f>ROUND(E42*H42,2)</f>
        <v>0</v>
      </c>
      <c r="J42" s="237"/>
      <c r="K42" s="238">
        <f>ROUND(E42*J42,2)</f>
        <v>0</v>
      </c>
      <c r="L42" s="238">
        <v>21</v>
      </c>
      <c r="M42" s="238">
        <f>G42*(1+L42/100)</f>
        <v>0</v>
      </c>
      <c r="N42" s="236">
        <v>0</v>
      </c>
      <c r="O42" s="236">
        <f>ROUND(E42*N42,2)</f>
        <v>0</v>
      </c>
      <c r="P42" s="236">
        <v>0</v>
      </c>
      <c r="Q42" s="236">
        <f>ROUND(E42*P42,2)</f>
        <v>0</v>
      </c>
      <c r="R42" s="238"/>
      <c r="S42" s="238" t="s">
        <v>544</v>
      </c>
      <c r="T42" s="239" t="s">
        <v>545</v>
      </c>
      <c r="U42" s="221">
        <v>0</v>
      </c>
      <c r="V42" s="221">
        <f>ROUND(E42*U42,2)</f>
        <v>0</v>
      </c>
      <c r="W42" s="221"/>
      <c r="X42" s="221" t="s">
        <v>273</v>
      </c>
      <c r="Y42" s="221" t="s">
        <v>274</v>
      </c>
      <c r="Z42" s="210"/>
      <c r="AA42" s="210"/>
      <c r="AB42" s="210"/>
      <c r="AC42" s="210"/>
      <c r="AD42" s="210"/>
      <c r="AE42" s="210"/>
      <c r="AF42" s="210"/>
      <c r="AG42" s="210" t="s">
        <v>1635</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2" x14ac:dyDescent="0.2">
      <c r="A43" s="217"/>
      <c r="B43" s="218"/>
      <c r="C43" s="256" t="s">
        <v>2054</v>
      </c>
      <c r="D43" s="223"/>
      <c r="E43" s="224"/>
      <c r="F43" s="221"/>
      <c r="G43" s="221"/>
      <c r="H43" s="221"/>
      <c r="I43" s="221"/>
      <c r="J43" s="221"/>
      <c r="K43" s="221"/>
      <c r="L43" s="221"/>
      <c r="M43" s="221"/>
      <c r="N43" s="220"/>
      <c r="O43" s="220"/>
      <c r="P43" s="220"/>
      <c r="Q43" s="220"/>
      <c r="R43" s="221"/>
      <c r="S43" s="221"/>
      <c r="T43" s="221"/>
      <c r="U43" s="221"/>
      <c r="V43" s="221"/>
      <c r="W43" s="221"/>
      <c r="X43" s="221"/>
      <c r="Y43" s="221"/>
      <c r="Z43" s="210"/>
      <c r="AA43" s="210"/>
      <c r="AB43" s="210"/>
      <c r="AC43" s="210"/>
      <c r="AD43" s="210"/>
      <c r="AE43" s="210"/>
      <c r="AF43" s="210"/>
      <c r="AG43" s="210" t="s">
        <v>288</v>
      </c>
      <c r="AH43" s="210">
        <v>0</v>
      </c>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3" x14ac:dyDescent="0.2">
      <c r="A44" s="217"/>
      <c r="B44" s="218"/>
      <c r="C44" s="256" t="s">
        <v>2055</v>
      </c>
      <c r="D44" s="223"/>
      <c r="E44" s="224"/>
      <c r="F44" s="221"/>
      <c r="G44" s="221"/>
      <c r="H44" s="221"/>
      <c r="I44" s="221"/>
      <c r="J44" s="221"/>
      <c r="K44" s="221"/>
      <c r="L44" s="221"/>
      <c r="M44" s="221"/>
      <c r="N44" s="220"/>
      <c r="O44" s="220"/>
      <c r="P44" s="220"/>
      <c r="Q44" s="220"/>
      <c r="R44" s="221"/>
      <c r="S44" s="221"/>
      <c r="T44" s="221"/>
      <c r="U44" s="221"/>
      <c r="V44" s="221"/>
      <c r="W44" s="221"/>
      <c r="X44" s="221"/>
      <c r="Y44" s="221"/>
      <c r="Z44" s="210"/>
      <c r="AA44" s="210"/>
      <c r="AB44" s="210"/>
      <c r="AC44" s="210"/>
      <c r="AD44" s="210"/>
      <c r="AE44" s="210"/>
      <c r="AF44" s="210"/>
      <c r="AG44" s="210" t="s">
        <v>288</v>
      </c>
      <c r="AH44" s="210">
        <v>0</v>
      </c>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3" x14ac:dyDescent="0.2">
      <c r="A45" s="217"/>
      <c r="B45" s="218"/>
      <c r="C45" s="256" t="s">
        <v>2069</v>
      </c>
      <c r="D45" s="223"/>
      <c r="E45" s="224"/>
      <c r="F45" s="221"/>
      <c r="G45" s="221"/>
      <c r="H45" s="221"/>
      <c r="I45" s="221"/>
      <c r="J45" s="221"/>
      <c r="K45" s="221"/>
      <c r="L45" s="221"/>
      <c r="M45" s="221"/>
      <c r="N45" s="220"/>
      <c r="O45" s="220"/>
      <c r="P45" s="220"/>
      <c r="Q45" s="220"/>
      <c r="R45" s="221"/>
      <c r="S45" s="221"/>
      <c r="T45" s="221"/>
      <c r="U45" s="221"/>
      <c r="V45" s="221"/>
      <c r="W45" s="221"/>
      <c r="X45" s="221"/>
      <c r="Y45" s="221"/>
      <c r="Z45" s="210"/>
      <c r="AA45" s="210"/>
      <c r="AB45" s="210"/>
      <c r="AC45" s="210"/>
      <c r="AD45" s="210"/>
      <c r="AE45" s="210"/>
      <c r="AF45" s="210"/>
      <c r="AG45" s="210" t="s">
        <v>288</v>
      </c>
      <c r="AH45" s="210">
        <v>0</v>
      </c>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6" t="s">
        <v>2070</v>
      </c>
      <c r="D46" s="223"/>
      <c r="E46" s="224"/>
      <c r="F46" s="221"/>
      <c r="G46" s="221"/>
      <c r="H46" s="221"/>
      <c r="I46" s="221"/>
      <c r="J46" s="221"/>
      <c r="K46" s="221"/>
      <c r="L46" s="221"/>
      <c r="M46" s="221"/>
      <c r="N46" s="220"/>
      <c r="O46" s="220"/>
      <c r="P46" s="220"/>
      <c r="Q46" s="220"/>
      <c r="R46" s="221"/>
      <c r="S46" s="221"/>
      <c r="T46" s="221"/>
      <c r="U46" s="221"/>
      <c r="V46" s="221"/>
      <c r="W46" s="221"/>
      <c r="X46" s="221"/>
      <c r="Y46" s="221"/>
      <c r="Z46" s="210"/>
      <c r="AA46" s="210"/>
      <c r="AB46" s="210"/>
      <c r="AC46" s="210"/>
      <c r="AD46" s="210"/>
      <c r="AE46" s="210"/>
      <c r="AF46" s="210"/>
      <c r="AG46" s="210" t="s">
        <v>288</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3" x14ac:dyDescent="0.2">
      <c r="A47" s="217"/>
      <c r="B47" s="218"/>
      <c r="C47" s="256" t="s">
        <v>2071</v>
      </c>
      <c r="D47" s="223"/>
      <c r="E47" s="224"/>
      <c r="F47" s="221"/>
      <c r="G47" s="221"/>
      <c r="H47" s="221"/>
      <c r="I47" s="221"/>
      <c r="J47" s="221"/>
      <c r="K47" s="221"/>
      <c r="L47" s="221"/>
      <c r="M47" s="221"/>
      <c r="N47" s="220"/>
      <c r="O47" s="220"/>
      <c r="P47" s="220"/>
      <c r="Q47" s="220"/>
      <c r="R47" s="221"/>
      <c r="S47" s="221"/>
      <c r="T47" s="221"/>
      <c r="U47" s="221"/>
      <c r="V47" s="221"/>
      <c r="W47" s="221"/>
      <c r="X47" s="221"/>
      <c r="Y47" s="221"/>
      <c r="Z47" s="210"/>
      <c r="AA47" s="210"/>
      <c r="AB47" s="210"/>
      <c r="AC47" s="210"/>
      <c r="AD47" s="210"/>
      <c r="AE47" s="210"/>
      <c r="AF47" s="210"/>
      <c r="AG47" s="210" t="s">
        <v>288</v>
      </c>
      <c r="AH47" s="210">
        <v>0</v>
      </c>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3" x14ac:dyDescent="0.2">
      <c r="A48" s="217"/>
      <c r="B48" s="218"/>
      <c r="C48" s="256" t="s">
        <v>2072</v>
      </c>
      <c r="D48" s="223"/>
      <c r="E48" s="224"/>
      <c r="F48" s="221"/>
      <c r="G48" s="221"/>
      <c r="H48" s="221"/>
      <c r="I48" s="221"/>
      <c r="J48" s="221"/>
      <c r="K48" s="221"/>
      <c r="L48" s="221"/>
      <c r="M48" s="221"/>
      <c r="N48" s="220"/>
      <c r="O48" s="220"/>
      <c r="P48" s="220"/>
      <c r="Q48" s="220"/>
      <c r="R48" s="221"/>
      <c r="S48" s="221"/>
      <c r="T48" s="221"/>
      <c r="U48" s="221"/>
      <c r="V48" s="221"/>
      <c r="W48" s="221"/>
      <c r="X48" s="221"/>
      <c r="Y48" s="221"/>
      <c r="Z48" s="210"/>
      <c r="AA48" s="210"/>
      <c r="AB48" s="210"/>
      <c r="AC48" s="210"/>
      <c r="AD48" s="210"/>
      <c r="AE48" s="210"/>
      <c r="AF48" s="210"/>
      <c r="AG48" s="210" t="s">
        <v>288</v>
      </c>
      <c r="AH48" s="210">
        <v>0</v>
      </c>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3" x14ac:dyDescent="0.2">
      <c r="A49" s="217"/>
      <c r="B49" s="218"/>
      <c r="C49" s="256" t="s">
        <v>2073</v>
      </c>
      <c r="D49" s="223"/>
      <c r="E49" s="224"/>
      <c r="F49" s="221"/>
      <c r="G49" s="221"/>
      <c r="H49" s="221"/>
      <c r="I49" s="221"/>
      <c r="J49" s="221"/>
      <c r="K49" s="221"/>
      <c r="L49" s="221"/>
      <c r="M49" s="221"/>
      <c r="N49" s="220"/>
      <c r="O49" s="220"/>
      <c r="P49" s="220"/>
      <c r="Q49" s="220"/>
      <c r="R49" s="221"/>
      <c r="S49" s="221"/>
      <c r="T49" s="221"/>
      <c r="U49" s="221"/>
      <c r="V49" s="221"/>
      <c r="W49" s="221"/>
      <c r="X49" s="221"/>
      <c r="Y49" s="221"/>
      <c r="Z49" s="210"/>
      <c r="AA49" s="210"/>
      <c r="AB49" s="210"/>
      <c r="AC49" s="210"/>
      <c r="AD49" s="210"/>
      <c r="AE49" s="210"/>
      <c r="AF49" s="210"/>
      <c r="AG49" s="210" t="s">
        <v>288</v>
      </c>
      <c r="AH49" s="210">
        <v>0</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56" t="s">
        <v>2082</v>
      </c>
      <c r="D50" s="223"/>
      <c r="E50" s="224">
        <v>83.18</v>
      </c>
      <c r="F50" s="221"/>
      <c r="G50" s="221"/>
      <c r="H50" s="221"/>
      <c r="I50" s="221"/>
      <c r="J50" s="221"/>
      <c r="K50" s="221"/>
      <c r="L50" s="221"/>
      <c r="M50" s="221"/>
      <c r="N50" s="220"/>
      <c r="O50" s="220"/>
      <c r="P50" s="220"/>
      <c r="Q50" s="220"/>
      <c r="R50" s="221"/>
      <c r="S50" s="221"/>
      <c r="T50" s="221"/>
      <c r="U50" s="221"/>
      <c r="V50" s="221"/>
      <c r="W50" s="221"/>
      <c r="X50" s="221"/>
      <c r="Y50" s="221"/>
      <c r="Z50" s="210"/>
      <c r="AA50" s="210"/>
      <c r="AB50" s="210"/>
      <c r="AC50" s="210"/>
      <c r="AD50" s="210"/>
      <c r="AE50" s="210"/>
      <c r="AF50" s="210"/>
      <c r="AG50" s="210" t="s">
        <v>288</v>
      </c>
      <c r="AH50" s="210">
        <v>0</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33">
        <v>12</v>
      </c>
      <c r="B51" s="234" t="s">
        <v>2083</v>
      </c>
      <c r="C51" s="252" t="s">
        <v>2084</v>
      </c>
      <c r="D51" s="235" t="s">
        <v>559</v>
      </c>
      <c r="E51" s="236">
        <v>141.40899999999999</v>
      </c>
      <c r="F51" s="237"/>
      <c r="G51" s="238">
        <f>ROUND(E51*F51,2)</f>
        <v>0</v>
      </c>
      <c r="H51" s="237"/>
      <c r="I51" s="238">
        <f>ROUND(E51*H51,2)</f>
        <v>0</v>
      </c>
      <c r="J51" s="237"/>
      <c r="K51" s="238">
        <f>ROUND(E51*J51,2)</f>
        <v>0</v>
      </c>
      <c r="L51" s="238">
        <v>21</v>
      </c>
      <c r="M51" s="238">
        <f>G51*(1+L51/100)</f>
        <v>0</v>
      </c>
      <c r="N51" s="236">
        <v>0</v>
      </c>
      <c r="O51" s="236">
        <f>ROUND(E51*N51,2)</f>
        <v>0</v>
      </c>
      <c r="P51" s="236">
        <v>0</v>
      </c>
      <c r="Q51" s="236">
        <f>ROUND(E51*P51,2)</f>
        <v>0</v>
      </c>
      <c r="R51" s="238"/>
      <c r="S51" s="238" t="s">
        <v>544</v>
      </c>
      <c r="T51" s="239" t="s">
        <v>545</v>
      </c>
      <c r="U51" s="221">
        <v>0</v>
      </c>
      <c r="V51" s="221">
        <f>ROUND(E51*U51,2)</f>
        <v>0</v>
      </c>
      <c r="W51" s="221"/>
      <c r="X51" s="221" t="s">
        <v>876</v>
      </c>
      <c r="Y51" s="221" t="s">
        <v>274</v>
      </c>
      <c r="Z51" s="210"/>
      <c r="AA51" s="210"/>
      <c r="AB51" s="210"/>
      <c r="AC51" s="210"/>
      <c r="AD51" s="210"/>
      <c r="AE51" s="210"/>
      <c r="AF51" s="210"/>
      <c r="AG51" s="210" t="s">
        <v>1608</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6" t="s">
        <v>2085</v>
      </c>
      <c r="D52" s="223"/>
      <c r="E52" s="224"/>
      <c r="F52" s="221"/>
      <c r="G52" s="221"/>
      <c r="H52" s="221"/>
      <c r="I52" s="221"/>
      <c r="J52" s="221"/>
      <c r="K52" s="221"/>
      <c r="L52" s="221"/>
      <c r="M52" s="221"/>
      <c r="N52" s="220"/>
      <c r="O52" s="220"/>
      <c r="P52" s="220"/>
      <c r="Q52" s="220"/>
      <c r="R52" s="221"/>
      <c r="S52" s="221"/>
      <c r="T52" s="221"/>
      <c r="U52" s="221"/>
      <c r="V52" s="221"/>
      <c r="W52" s="221"/>
      <c r="X52" s="221"/>
      <c r="Y52" s="221"/>
      <c r="Z52" s="210"/>
      <c r="AA52" s="210"/>
      <c r="AB52" s="210"/>
      <c r="AC52" s="210"/>
      <c r="AD52" s="210"/>
      <c r="AE52" s="210"/>
      <c r="AF52" s="210"/>
      <c r="AG52" s="210" t="s">
        <v>288</v>
      </c>
      <c r="AH52" s="210">
        <v>0</v>
      </c>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3" x14ac:dyDescent="0.2">
      <c r="A53" s="217"/>
      <c r="B53" s="218"/>
      <c r="C53" s="256" t="s">
        <v>2086</v>
      </c>
      <c r="D53" s="223"/>
      <c r="E53" s="224">
        <v>141.41</v>
      </c>
      <c r="F53" s="221"/>
      <c r="G53" s="221"/>
      <c r="H53" s="221"/>
      <c r="I53" s="221"/>
      <c r="J53" s="221"/>
      <c r="K53" s="221"/>
      <c r="L53" s="221"/>
      <c r="M53" s="221"/>
      <c r="N53" s="220"/>
      <c r="O53" s="220"/>
      <c r="P53" s="220"/>
      <c r="Q53" s="220"/>
      <c r="R53" s="221"/>
      <c r="S53" s="221"/>
      <c r="T53" s="221"/>
      <c r="U53" s="221"/>
      <c r="V53" s="221"/>
      <c r="W53" s="221"/>
      <c r="X53" s="221"/>
      <c r="Y53" s="221"/>
      <c r="Z53" s="210"/>
      <c r="AA53" s="210"/>
      <c r="AB53" s="210"/>
      <c r="AC53" s="210"/>
      <c r="AD53" s="210"/>
      <c r="AE53" s="210"/>
      <c r="AF53" s="210"/>
      <c r="AG53" s="210" t="s">
        <v>288</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33">
        <v>13</v>
      </c>
      <c r="B54" s="234" t="s">
        <v>2087</v>
      </c>
      <c r="C54" s="252" t="s">
        <v>2088</v>
      </c>
      <c r="D54" s="235" t="s">
        <v>559</v>
      </c>
      <c r="E54" s="236">
        <v>17.271999999999998</v>
      </c>
      <c r="F54" s="237"/>
      <c r="G54" s="238">
        <f>ROUND(E54*F54,2)</f>
        <v>0</v>
      </c>
      <c r="H54" s="237"/>
      <c r="I54" s="238">
        <f>ROUND(E54*H54,2)</f>
        <v>0</v>
      </c>
      <c r="J54" s="237"/>
      <c r="K54" s="238">
        <f>ROUND(E54*J54,2)</f>
        <v>0</v>
      </c>
      <c r="L54" s="238">
        <v>21</v>
      </c>
      <c r="M54" s="238">
        <f>G54*(1+L54/100)</f>
        <v>0</v>
      </c>
      <c r="N54" s="236">
        <v>0</v>
      </c>
      <c r="O54" s="236">
        <f>ROUND(E54*N54,2)</f>
        <v>0</v>
      </c>
      <c r="P54" s="236">
        <v>0</v>
      </c>
      <c r="Q54" s="236">
        <f>ROUND(E54*P54,2)</f>
        <v>0</v>
      </c>
      <c r="R54" s="238"/>
      <c r="S54" s="238" t="s">
        <v>544</v>
      </c>
      <c r="T54" s="239" t="s">
        <v>545</v>
      </c>
      <c r="U54" s="221">
        <v>0</v>
      </c>
      <c r="V54" s="221">
        <f>ROUND(E54*U54,2)</f>
        <v>0</v>
      </c>
      <c r="W54" s="221"/>
      <c r="X54" s="221" t="s">
        <v>876</v>
      </c>
      <c r="Y54" s="221" t="s">
        <v>274</v>
      </c>
      <c r="Z54" s="210"/>
      <c r="AA54" s="210"/>
      <c r="AB54" s="210"/>
      <c r="AC54" s="210"/>
      <c r="AD54" s="210"/>
      <c r="AE54" s="210"/>
      <c r="AF54" s="210"/>
      <c r="AG54" s="210" t="s">
        <v>1608</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2" x14ac:dyDescent="0.2">
      <c r="A55" s="217"/>
      <c r="B55" s="218"/>
      <c r="C55" s="256" t="s">
        <v>2089</v>
      </c>
      <c r="D55" s="223"/>
      <c r="E55" s="224"/>
      <c r="F55" s="221"/>
      <c r="G55" s="221"/>
      <c r="H55" s="221"/>
      <c r="I55" s="221"/>
      <c r="J55" s="221"/>
      <c r="K55" s="221"/>
      <c r="L55" s="221"/>
      <c r="M55" s="221"/>
      <c r="N55" s="220"/>
      <c r="O55" s="220"/>
      <c r="P55" s="220"/>
      <c r="Q55" s="220"/>
      <c r="R55" s="221"/>
      <c r="S55" s="221"/>
      <c r="T55" s="221"/>
      <c r="U55" s="221"/>
      <c r="V55" s="221"/>
      <c r="W55" s="221"/>
      <c r="X55" s="221"/>
      <c r="Y55" s="221"/>
      <c r="Z55" s="210"/>
      <c r="AA55" s="210"/>
      <c r="AB55" s="210"/>
      <c r="AC55" s="210"/>
      <c r="AD55" s="210"/>
      <c r="AE55" s="210"/>
      <c r="AF55" s="210"/>
      <c r="AG55" s="210" t="s">
        <v>288</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6" t="s">
        <v>2090</v>
      </c>
      <c r="D56" s="223"/>
      <c r="E56" s="224"/>
      <c r="F56" s="221"/>
      <c r="G56" s="221"/>
      <c r="H56" s="221"/>
      <c r="I56" s="221"/>
      <c r="J56" s="221"/>
      <c r="K56" s="221"/>
      <c r="L56" s="221"/>
      <c r="M56" s="221"/>
      <c r="N56" s="220"/>
      <c r="O56" s="220"/>
      <c r="P56" s="220"/>
      <c r="Q56" s="220"/>
      <c r="R56" s="221"/>
      <c r="S56" s="221"/>
      <c r="T56" s="221"/>
      <c r="U56" s="221"/>
      <c r="V56" s="221"/>
      <c r="W56" s="221"/>
      <c r="X56" s="221"/>
      <c r="Y56" s="221"/>
      <c r="Z56" s="210"/>
      <c r="AA56" s="210"/>
      <c r="AB56" s="210"/>
      <c r="AC56" s="210"/>
      <c r="AD56" s="210"/>
      <c r="AE56" s="210"/>
      <c r="AF56" s="210"/>
      <c r="AG56" s="210" t="s">
        <v>288</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3" x14ac:dyDescent="0.2">
      <c r="A57" s="217"/>
      <c r="B57" s="218"/>
      <c r="C57" s="256" t="s">
        <v>2091</v>
      </c>
      <c r="D57" s="223"/>
      <c r="E57" s="224"/>
      <c r="F57" s="221"/>
      <c r="G57" s="221"/>
      <c r="H57" s="221"/>
      <c r="I57" s="221"/>
      <c r="J57" s="221"/>
      <c r="K57" s="221"/>
      <c r="L57" s="221"/>
      <c r="M57" s="221"/>
      <c r="N57" s="220"/>
      <c r="O57" s="220"/>
      <c r="P57" s="220"/>
      <c r="Q57" s="220"/>
      <c r="R57" s="221"/>
      <c r="S57" s="221"/>
      <c r="T57" s="221"/>
      <c r="U57" s="221"/>
      <c r="V57" s="221"/>
      <c r="W57" s="221"/>
      <c r="X57" s="221"/>
      <c r="Y57" s="221"/>
      <c r="Z57" s="210"/>
      <c r="AA57" s="210"/>
      <c r="AB57" s="210"/>
      <c r="AC57" s="210"/>
      <c r="AD57" s="210"/>
      <c r="AE57" s="210"/>
      <c r="AF57" s="210"/>
      <c r="AG57" s="210" t="s">
        <v>288</v>
      </c>
      <c r="AH57" s="210">
        <v>0</v>
      </c>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3" x14ac:dyDescent="0.2">
      <c r="A58" s="217"/>
      <c r="B58" s="218"/>
      <c r="C58" s="256" t="s">
        <v>2092</v>
      </c>
      <c r="D58" s="223"/>
      <c r="E58" s="224"/>
      <c r="F58" s="221"/>
      <c r="G58" s="221"/>
      <c r="H58" s="221"/>
      <c r="I58" s="221"/>
      <c r="J58" s="221"/>
      <c r="K58" s="221"/>
      <c r="L58" s="221"/>
      <c r="M58" s="221"/>
      <c r="N58" s="220"/>
      <c r="O58" s="220"/>
      <c r="P58" s="220"/>
      <c r="Q58" s="220"/>
      <c r="R58" s="221"/>
      <c r="S58" s="221"/>
      <c r="T58" s="221"/>
      <c r="U58" s="221"/>
      <c r="V58" s="221"/>
      <c r="W58" s="221"/>
      <c r="X58" s="221"/>
      <c r="Y58" s="221"/>
      <c r="Z58" s="210"/>
      <c r="AA58" s="210"/>
      <c r="AB58" s="210"/>
      <c r="AC58" s="210"/>
      <c r="AD58" s="210"/>
      <c r="AE58" s="210"/>
      <c r="AF58" s="210"/>
      <c r="AG58" s="210" t="s">
        <v>288</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3" x14ac:dyDescent="0.2">
      <c r="A59" s="217"/>
      <c r="B59" s="218"/>
      <c r="C59" s="256" t="s">
        <v>2093</v>
      </c>
      <c r="D59" s="223"/>
      <c r="E59" s="224"/>
      <c r="F59" s="221"/>
      <c r="G59" s="221"/>
      <c r="H59" s="221"/>
      <c r="I59" s="221"/>
      <c r="J59" s="221"/>
      <c r="K59" s="221"/>
      <c r="L59" s="221"/>
      <c r="M59" s="221"/>
      <c r="N59" s="220"/>
      <c r="O59" s="220"/>
      <c r="P59" s="220"/>
      <c r="Q59" s="220"/>
      <c r="R59" s="221"/>
      <c r="S59" s="221"/>
      <c r="T59" s="221"/>
      <c r="U59" s="221"/>
      <c r="V59" s="221"/>
      <c r="W59" s="221"/>
      <c r="X59" s="221"/>
      <c r="Y59" s="221"/>
      <c r="Z59" s="210"/>
      <c r="AA59" s="210"/>
      <c r="AB59" s="210"/>
      <c r="AC59" s="210"/>
      <c r="AD59" s="210"/>
      <c r="AE59" s="210"/>
      <c r="AF59" s="210"/>
      <c r="AG59" s="210" t="s">
        <v>288</v>
      </c>
      <c r="AH59" s="210">
        <v>0</v>
      </c>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outlineLevel="3" x14ac:dyDescent="0.2">
      <c r="A60" s="217"/>
      <c r="B60" s="218"/>
      <c r="C60" s="256" t="s">
        <v>2094</v>
      </c>
      <c r="D60" s="223"/>
      <c r="E60" s="224"/>
      <c r="F60" s="221"/>
      <c r="G60" s="221"/>
      <c r="H60" s="221"/>
      <c r="I60" s="221"/>
      <c r="J60" s="221"/>
      <c r="K60" s="221"/>
      <c r="L60" s="221"/>
      <c r="M60" s="221"/>
      <c r="N60" s="220"/>
      <c r="O60" s="220"/>
      <c r="P60" s="220"/>
      <c r="Q60" s="220"/>
      <c r="R60" s="221"/>
      <c r="S60" s="221"/>
      <c r="T60" s="221"/>
      <c r="U60" s="221"/>
      <c r="V60" s="221"/>
      <c r="W60" s="221"/>
      <c r="X60" s="221"/>
      <c r="Y60" s="221"/>
      <c r="Z60" s="210"/>
      <c r="AA60" s="210"/>
      <c r="AB60" s="210"/>
      <c r="AC60" s="210"/>
      <c r="AD60" s="210"/>
      <c r="AE60" s="210"/>
      <c r="AF60" s="210"/>
      <c r="AG60" s="210" t="s">
        <v>288</v>
      </c>
      <c r="AH60" s="210">
        <v>0</v>
      </c>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3" x14ac:dyDescent="0.2">
      <c r="A61" s="217"/>
      <c r="B61" s="218"/>
      <c r="C61" s="256" t="s">
        <v>2095</v>
      </c>
      <c r="D61" s="223"/>
      <c r="E61" s="224">
        <v>17.27</v>
      </c>
      <c r="F61" s="221"/>
      <c r="G61" s="221"/>
      <c r="H61" s="221"/>
      <c r="I61" s="221"/>
      <c r="J61" s="221"/>
      <c r="K61" s="221"/>
      <c r="L61" s="221"/>
      <c r="M61" s="221"/>
      <c r="N61" s="220"/>
      <c r="O61" s="220"/>
      <c r="P61" s="220"/>
      <c r="Q61" s="220"/>
      <c r="R61" s="221"/>
      <c r="S61" s="221"/>
      <c r="T61" s="221"/>
      <c r="U61" s="221"/>
      <c r="V61" s="221"/>
      <c r="W61" s="221"/>
      <c r="X61" s="221"/>
      <c r="Y61" s="221"/>
      <c r="Z61" s="210"/>
      <c r="AA61" s="210"/>
      <c r="AB61" s="210"/>
      <c r="AC61" s="210"/>
      <c r="AD61" s="210"/>
      <c r="AE61" s="210"/>
      <c r="AF61" s="210"/>
      <c r="AG61" s="210" t="s">
        <v>288</v>
      </c>
      <c r="AH61" s="210">
        <v>0</v>
      </c>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33">
        <v>14</v>
      </c>
      <c r="B62" s="234" t="s">
        <v>2096</v>
      </c>
      <c r="C62" s="252" t="s">
        <v>2097</v>
      </c>
      <c r="D62" s="235" t="s">
        <v>374</v>
      </c>
      <c r="E62" s="236">
        <v>80</v>
      </c>
      <c r="F62" s="237"/>
      <c r="G62" s="238">
        <f>ROUND(E62*F62,2)</f>
        <v>0</v>
      </c>
      <c r="H62" s="237"/>
      <c r="I62" s="238">
        <f>ROUND(E62*H62,2)</f>
        <v>0</v>
      </c>
      <c r="J62" s="237"/>
      <c r="K62" s="238">
        <f>ROUND(E62*J62,2)</f>
        <v>0</v>
      </c>
      <c r="L62" s="238">
        <v>21</v>
      </c>
      <c r="M62" s="238">
        <f>G62*(1+L62/100)</f>
        <v>0</v>
      </c>
      <c r="N62" s="236">
        <v>0</v>
      </c>
      <c r="O62" s="236">
        <f>ROUND(E62*N62,2)</f>
        <v>0</v>
      </c>
      <c r="P62" s="236">
        <v>0</v>
      </c>
      <c r="Q62" s="236">
        <f>ROUND(E62*P62,2)</f>
        <v>0</v>
      </c>
      <c r="R62" s="238"/>
      <c r="S62" s="238" t="s">
        <v>544</v>
      </c>
      <c r="T62" s="239" t="s">
        <v>545</v>
      </c>
      <c r="U62" s="221">
        <v>0</v>
      </c>
      <c r="V62" s="221">
        <f>ROUND(E62*U62,2)</f>
        <v>0</v>
      </c>
      <c r="W62" s="221"/>
      <c r="X62" s="221" t="s">
        <v>273</v>
      </c>
      <c r="Y62" s="221" t="s">
        <v>274</v>
      </c>
      <c r="Z62" s="210"/>
      <c r="AA62" s="210"/>
      <c r="AB62" s="210"/>
      <c r="AC62" s="210"/>
      <c r="AD62" s="210"/>
      <c r="AE62" s="210"/>
      <c r="AF62" s="210"/>
      <c r="AG62" s="210" t="s">
        <v>1635</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2" x14ac:dyDescent="0.2">
      <c r="A63" s="217"/>
      <c r="B63" s="218"/>
      <c r="C63" s="256" t="s">
        <v>2098</v>
      </c>
      <c r="D63" s="223"/>
      <c r="E63" s="224"/>
      <c r="F63" s="221"/>
      <c r="G63" s="221"/>
      <c r="H63" s="221"/>
      <c r="I63" s="221"/>
      <c r="J63" s="221"/>
      <c r="K63" s="221"/>
      <c r="L63" s="221"/>
      <c r="M63" s="221"/>
      <c r="N63" s="220"/>
      <c r="O63" s="220"/>
      <c r="P63" s="220"/>
      <c r="Q63" s="220"/>
      <c r="R63" s="221"/>
      <c r="S63" s="221"/>
      <c r="T63" s="221"/>
      <c r="U63" s="221"/>
      <c r="V63" s="221"/>
      <c r="W63" s="221"/>
      <c r="X63" s="221"/>
      <c r="Y63" s="221"/>
      <c r="Z63" s="210"/>
      <c r="AA63" s="210"/>
      <c r="AB63" s="210"/>
      <c r="AC63" s="210"/>
      <c r="AD63" s="210"/>
      <c r="AE63" s="210"/>
      <c r="AF63" s="210"/>
      <c r="AG63" s="210" t="s">
        <v>288</v>
      </c>
      <c r="AH63" s="210">
        <v>0</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3" x14ac:dyDescent="0.2">
      <c r="A64" s="217"/>
      <c r="B64" s="218"/>
      <c r="C64" s="256" t="s">
        <v>2099</v>
      </c>
      <c r="D64" s="223"/>
      <c r="E64" s="224">
        <v>80</v>
      </c>
      <c r="F64" s="221"/>
      <c r="G64" s="221"/>
      <c r="H64" s="221"/>
      <c r="I64" s="221"/>
      <c r="J64" s="221"/>
      <c r="K64" s="221"/>
      <c r="L64" s="221"/>
      <c r="M64" s="221"/>
      <c r="N64" s="220"/>
      <c r="O64" s="220"/>
      <c r="P64" s="220"/>
      <c r="Q64" s="220"/>
      <c r="R64" s="221"/>
      <c r="S64" s="221"/>
      <c r="T64" s="221"/>
      <c r="U64" s="221"/>
      <c r="V64" s="221"/>
      <c r="W64" s="221"/>
      <c r="X64" s="221"/>
      <c r="Y64" s="221"/>
      <c r="Z64" s="210"/>
      <c r="AA64" s="210"/>
      <c r="AB64" s="210"/>
      <c r="AC64" s="210"/>
      <c r="AD64" s="210"/>
      <c r="AE64" s="210"/>
      <c r="AF64" s="210"/>
      <c r="AG64" s="210" t="s">
        <v>288</v>
      </c>
      <c r="AH64" s="210">
        <v>0</v>
      </c>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ht="22.5" outlineLevel="1" x14ac:dyDescent="0.2">
      <c r="A65" s="233">
        <v>15</v>
      </c>
      <c r="B65" s="234" t="s">
        <v>2100</v>
      </c>
      <c r="C65" s="252" t="s">
        <v>2101</v>
      </c>
      <c r="D65" s="235" t="s">
        <v>559</v>
      </c>
      <c r="E65" s="236">
        <v>77.706000000000003</v>
      </c>
      <c r="F65" s="237"/>
      <c r="G65" s="238">
        <f>ROUND(E65*F65,2)</f>
        <v>0</v>
      </c>
      <c r="H65" s="237"/>
      <c r="I65" s="238">
        <f>ROUND(E65*H65,2)</f>
        <v>0</v>
      </c>
      <c r="J65" s="237"/>
      <c r="K65" s="238">
        <f>ROUND(E65*J65,2)</f>
        <v>0</v>
      </c>
      <c r="L65" s="238">
        <v>21</v>
      </c>
      <c r="M65" s="238">
        <f>G65*(1+L65/100)</f>
        <v>0</v>
      </c>
      <c r="N65" s="236">
        <v>0</v>
      </c>
      <c r="O65" s="236">
        <f>ROUND(E65*N65,2)</f>
        <v>0</v>
      </c>
      <c r="P65" s="236">
        <v>0</v>
      </c>
      <c r="Q65" s="236">
        <f>ROUND(E65*P65,2)</f>
        <v>0</v>
      </c>
      <c r="R65" s="238"/>
      <c r="S65" s="238" t="s">
        <v>544</v>
      </c>
      <c r="T65" s="239" t="s">
        <v>545</v>
      </c>
      <c r="U65" s="221">
        <v>0</v>
      </c>
      <c r="V65" s="221">
        <f>ROUND(E65*U65,2)</f>
        <v>0</v>
      </c>
      <c r="W65" s="221"/>
      <c r="X65" s="221" t="s">
        <v>273</v>
      </c>
      <c r="Y65" s="221" t="s">
        <v>274</v>
      </c>
      <c r="Z65" s="210"/>
      <c r="AA65" s="210"/>
      <c r="AB65" s="210"/>
      <c r="AC65" s="210"/>
      <c r="AD65" s="210"/>
      <c r="AE65" s="210"/>
      <c r="AF65" s="210"/>
      <c r="AG65" s="210" t="s">
        <v>1635</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2" x14ac:dyDescent="0.2">
      <c r="A66" s="217"/>
      <c r="B66" s="218"/>
      <c r="C66" s="256" t="s">
        <v>2102</v>
      </c>
      <c r="D66" s="223"/>
      <c r="E66" s="224"/>
      <c r="F66" s="221"/>
      <c r="G66" s="221"/>
      <c r="H66" s="221"/>
      <c r="I66" s="221"/>
      <c r="J66" s="221"/>
      <c r="K66" s="221"/>
      <c r="L66" s="221"/>
      <c r="M66" s="221"/>
      <c r="N66" s="220"/>
      <c r="O66" s="220"/>
      <c r="P66" s="220"/>
      <c r="Q66" s="220"/>
      <c r="R66" s="221"/>
      <c r="S66" s="221"/>
      <c r="T66" s="221"/>
      <c r="U66" s="221"/>
      <c r="V66" s="221"/>
      <c r="W66" s="221"/>
      <c r="X66" s="221"/>
      <c r="Y66" s="221"/>
      <c r="Z66" s="210"/>
      <c r="AA66" s="210"/>
      <c r="AB66" s="210"/>
      <c r="AC66" s="210"/>
      <c r="AD66" s="210"/>
      <c r="AE66" s="210"/>
      <c r="AF66" s="210"/>
      <c r="AG66" s="210" t="s">
        <v>288</v>
      </c>
      <c r="AH66" s="210">
        <v>0</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6" t="s">
        <v>2103</v>
      </c>
      <c r="D67" s="223"/>
      <c r="E67" s="224">
        <v>77.709999999999994</v>
      </c>
      <c r="F67" s="221"/>
      <c r="G67" s="221"/>
      <c r="H67" s="221"/>
      <c r="I67" s="221"/>
      <c r="J67" s="221"/>
      <c r="K67" s="221"/>
      <c r="L67" s="221"/>
      <c r="M67" s="221"/>
      <c r="N67" s="220"/>
      <c r="O67" s="220"/>
      <c r="P67" s="220"/>
      <c r="Q67" s="220"/>
      <c r="R67" s="221"/>
      <c r="S67" s="221"/>
      <c r="T67" s="221"/>
      <c r="U67" s="221"/>
      <c r="V67" s="221"/>
      <c r="W67" s="221"/>
      <c r="X67" s="221"/>
      <c r="Y67" s="221"/>
      <c r="Z67" s="210"/>
      <c r="AA67" s="210"/>
      <c r="AB67" s="210"/>
      <c r="AC67" s="210"/>
      <c r="AD67" s="210"/>
      <c r="AE67" s="210"/>
      <c r="AF67" s="210"/>
      <c r="AG67" s="210" t="s">
        <v>288</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1" x14ac:dyDescent="0.2">
      <c r="A68" s="241">
        <v>16</v>
      </c>
      <c r="B68" s="242" t="s">
        <v>2104</v>
      </c>
      <c r="C68" s="254" t="s">
        <v>2105</v>
      </c>
      <c r="D68" s="243" t="s">
        <v>559</v>
      </c>
      <c r="E68" s="244">
        <v>214.708</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544</v>
      </c>
      <c r="T68" s="247" t="s">
        <v>545</v>
      </c>
      <c r="U68" s="221">
        <v>0</v>
      </c>
      <c r="V68" s="221">
        <f>ROUND(E68*U68,2)</f>
        <v>0</v>
      </c>
      <c r="W68" s="221"/>
      <c r="X68" s="221" t="s">
        <v>273</v>
      </c>
      <c r="Y68" s="221" t="s">
        <v>274</v>
      </c>
      <c r="Z68" s="210"/>
      <c r="AA68" s="210"/>
      <c r="AB68" s="210"/>
      <c r="AC68" s="210"/>
      <c r="AD68" s="210"/>
      <c r="AE68" s="210"/>
      <c r="AF68" s="210"/>
      <c r="AG68" s="210" t="s">
        <v>1635</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33">
        <v>17</v>
      </c>
      <c r="B69" s="234" t="s">
        <v>2106</v>
      </c>
      <c r="C69" s="252" t="s">
        <v>2107</v>
      </c>
      <c r="D69" s="235" t="s">
        <v>559</v>
      </c>
      <c r="E69" s="236">
        <v>1.554</v>
      </c>
      <c r="F69" s="237"/>
      <c r="G69" s="238">
        <f>ROUND(E69*F69,2)</f>
        <v>0</v>
      </c>
      <c r="H69" s="237"/>
      <c r="I69" s="238">
        <f>ROUND(E69*H69,2)</f>
        <v>0</v>
      </c>
      <c r="J69" s="237"/>
      <c r="K69" s="238">
        <f>ROUND(E69*J69,2)</f>
        <v>0</v>
      </c>
      <c r="L69" s="238">
        <v>21</v>
      </c>
      <c r="M69" s="238">
        <f>G69*(1+L69/100)</f>
        <v>0</v>
      </c>
      <c r="N69" s="236">
        <v>0</v>
      </c>
      <c r="O69" s="236">
        <f>ROUND(E69*N69,2)</f>
        <v>0</v>
      </c>
      <c r="P69" s="236">
        <v>0</v>
      </c>
      <c r="Q69" s="236">
        <f>ROUND(E69*P69,2)</f>
        <v>0</v>
      </c>
      <c r="R69" s="238"/>
      <c r="S69" s="238" t="s">
        <v>544</v>
      </c>
      <c r="T69" s="239" t="s">
        <v>545</v>
      </c>
      <c r="U69" s="221">
        <v>0</v>
      </c>
      <c r="V69" s="221">
        <f>ROUND(E69*U69,2)</f>
        <v>0</v>
      </c>
      <c r="W69" s="221"/>
      <c r="X69" s="221" t="s">
        <v>273</v>
      </c>
      <c r="Y69" s="221" t="s">
        <v>274</v>
      </c>
      <c r="Z69" s="210"/>
      <c r="AA69" s="210"/>
      <c r="AB69" s="210"/>
      <c r="AC69" s="210"/>
      <c r="AD69" s="210"/>
      <c r="AE69" s="210"/>
      <c r="AF69" s="210"/>
      <c r="AG69" s="210" t="s">
        <v>1635</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6" t="s">
        <v>2108</v>
      </c>
      <c r="D70" s="223"/>
      <c r="E70" s="224"/>
      <c r="F70" s="221"/>
      <c r="G70" s="221"/>
      <c r="H70" s="221"/>
      <c r="I70" s="221"/>
      <c r="J70" s="221"/>
      <c r="K70" s="221"/>
      <c r="L70" s="221"/>
      <c r="M70" s="221"/>
      <c r="N70" s="220"/>
      <c r="O70" s="220"/>
      <c r="P70" s="220"/>
      <c r="Q70" s="220"/>
      <c r="R70" s="221"/>
      <c r="S70" s="221"/>
      <c r="T70" s="221"/>
      <c r="U70" s="221"/>
      <c r="V70" s="221"/>
      <c r="W70" s="221"/>
      <c r="X70" s="221"/>
      <c r="Y70" s="221"/>
      <c r="Z70" s="210"/>
      <c r="AA70" s="210"/>
      <c r="AB70" s="210"/>
      <c r="AC70" s="210"/>
      <c r="AD70" s="210"/>
      <c r="AE70" s="210"/>
      <c r="AF70" s="210"/>
      <c r="AG70" s="210" t="s">
        <v>288</v>
      </c>
      <c r="AH70" s="210">
        <v>0</v>
      </c>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3" x14ac:dyDescent="0.2">
      <c r="A71" s="217"/>
      <c r="B71" s="218"/>
      <c r="C71" s="256" t="s">
        <v>2109</v>
      </c>
      <c r="D71" s="223"/>
      <c r="E71" s="224">
        <v>1.55</v>
      </c>
      <c r="F71" s="221"/>
      <c r="G71" s="221"/>
      <c r="H71" s="221"/>
      <c r="I71" s="221"/>
      <c r="J71" s="221"/>
      <c r="K71" s="221"/>
      <c r="L71" s="221"/>
      <c r="M71" s="221"/>
      <c r="N71" s="220"/>
      <c r="O71" s="220"/>
      <c r="P71" s="220"/>
      <c r="Q71" s="220"/>
      <c r="R71" s="221"/>
      <c r="S71" s="221"/>
      <c r="T71" s="221"/>
      <c r="U71" s="221"/>
      <c r="V71" s="221"/>
      <c r="W71" s="221"/>
      <c r="X71" s="221"/>
      <c r="Y71" s="221"/>
      <c r="Z71" s="210"/>
      <c r="AA71" s="210"/>
      <c r="AB71" s="210"/>
      <c r="AC71" s="210"/>
      <c r="AD71" s="210"/>
      <c r="AE71" s="210"/>
      <c r="AF71" s="210"/>
      <c r="AG71" s="210" t="s">
        <v>288</v>
      </c>
      <c r="AH71" s="210">
        <v>0</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41">
        <v>18</v>
      </c>
      <c r="B72" s="242" t="s">
        <v>2110</v>
      </c>
      <c r="C72" s="254" t="s">
        <v>2111</v>
      </c>
      <c r="D72" s="243" t="s">
        <v>374</v>
      </c>
      <c r="E72" s="244">
        <v>40</v>
      </c>
      <c r="F72" s="245"/>
      <c r="G72" s="246">
        <f>ROUND(E72*F72,2)</f>
        <v>0</v>
      </c>
      <c r="H72" s="245"/>
      <c r="I72" s="246">
        <f>ROUND(E72*H72,2)</f>
        <v>0</v>
      </c>
      <c r="J72" s="245"/>
      <c r="K72" s="246">
        <f>ROUND(E72*J72,2)</f>
        <v>0</v>
      </c>
      <c r="L72" s="246">
        <v>21</v>
      </c>
      <c r="M72" s="246">
        <f>G72*(1+L72/100)</f>
        <v>0</v>
      </c>
      <c r="N72" s="244">
        <v>0</v>
      </c>
      <c r="O72" s="244">
        <f>ROUND(E72*N72,2)</f>
        <v>0</v>
      </c>
      <c r="P72" s="244">
        <v>0</v>
      </c>
      <c r="Q72" s="244">
        <f>ROUND(E72*P72,2)</f>
        <v>0</v>
      </c>
      <c r="R72" s="246"/>
      <c r="S72" s="246" t="s">
        <v>544</v>
      </c>
      <c r="T72" s="247" t="s">
        <v>545</v>
      </c>
      <c r="U72" s="221">
        <v>0</v>
      </c>
      <c r="V72" s="221">
        <f>ROUND(E72*U72,2)</f>
        <v>0</v>
      </c>
      <c r="W72" s="221"/>
      <c r="X72" s="221" t="s">
        <v>273</v>
      </c>
      <c r="Y72" s="221" t="s">
        <v>274</v>
      </c>
      <c r="Z72" s="210"/>
      <c r="AA72" s="210"/>
      <c r="AB72" s="210"/>
      <c r="AC72" s="210"/>
      <c r="AD72" s="210"/>
      <c r="AE72" s="210"/>
      <c r="AF72" s="210"/>
      <c r="AG72" s="210" t="s">
        <v>1635</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41">
        <v>19</v>
      </c>
      <c r="B73" s="242" t="s">
        <v>2112</v>
      </c>
      <c r="C73" s="254" t="s">
        <v>2113</v>
      </c>
      <c r="D73" s="243" t="s">
        <v>1754</v>
      </c>
      <c r="E73" s="244">
        <v>1</v>
      </c>
      <c r="F73" s="245"/>
      <c r="G73" s="246">
        <f>ROUND(E73*F73,2)</f>
        <v>0</v>
      </c>
      <c r="H73" s="245"/>
      <c r="I73" s="246">
        <f>ROUND(E73*H73,2)</f>
        <v>0</v>
      </c>
      <c r="J73" s="245"/>
      <c r="K73" s="246">
        <f>ROUND(E73*J73,2)</f>
        <v>0</v>
      </c>
      <c r="L73" s="246">
        <v>21</v>
      </c>
      <c r="M73" s="246">
        <f>G73*(1+L73/100)</f>
        <v>0</v>
      </c>
      <c r="N73" s="244">
        <v>0</v>
      </c>
      <c r="O73" s="244">
        <f>ROUND(E73*N73,2)</f>
        <v>0</v>
      </c>
      <c r="P73" s="244">
        <v>0</v>
      </c>
      <c r="Q73" s="244">
        <f>ROUND(E73*P73,2)</f>
        <v>0</v>
      </c>
      <c r="R73" s="246"/>
      <c r="S73" s="246" t="s">
        <v>544</v>
      </c>
      <c r="T73" s="247" t="s">
        <v>545</v>
      </c>
      <c r="U73" s="221">
        <v>0</v>
      </c>
      <c r="V73" s="221">
        <f>ROUND(E73*U73,2)</f>
        <v>0</v>
      </c>
      <c r="W73" s="221"/>
      <c r="X73" s="221" t="s">
        <v>273</v>
      </c>
      <c r="Y73" s="221" t="s">
        <v>274</v>
      </c>
      <c r="Z73" s="210"/>
      <c r="AA73" s="210"/>
      <c r="AB73" s="210"/>
      <c r="AC73" s="210"/>
      <c r="AD73" s="210"/>
      <c r="AE73" s="210"/>
      <c r="AF73" s="210"/>
      <c r="AG73" s="210" t="s">
        <v>1635</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41">
        <v>20</v>
      </c>
      <c r="B74" s="242" t="s">
        <v>2114</v>
      </c>
      <c r="C74" s="254" t="s">
        <v>2115</v>
      </c>
      <c r="D74" s="243" t="s">
        <v>1754</v>
      </c>
      <c r="E74" s="244">
        <v>1</v>
      </c>
      <c r="F74" s="245"/>
      <c r="G74" s="246">
        <f>ROUND(E74*F74,2)</f>
        <v>0</v>
      </c>
      <c r="H74" s="245"/>
      <c r="I74" s="246">
        <f>ROUND(E74*H74,2)</f>
        <v>0</v>
      </c>
      <c r="J74" s="245"/>
      <c r="K74" s="246">
        <f>ROUND(E74*J74,2)</f>
        <v>0</v>
      </c>
      <c r="L74" s="246">
        <v>21</v>
      </c>
      <c r="M74" s="246">
        <f>G74*(1+L74/100)</f>
        <v>0</v>
      </c>
      <c r="N74" s="244">
        <v>0</v>
      </c>
      <c r="O74" s="244">
        <f>ROUND(E74*N74,2)</f>
        <v>0</v>
      </c>
      <c r="P74" s="244">
        <v>0</v>
      </c>
      <c r="Q74" s="244">
        <f>ROUND(E74*P74,2)</f>
        <v>0</v>
      </c>
      <c r="R74" s="246"/>
      <c r="S74" s="246" t="s">
        <v>544</v>
      </c>
      <c r="T74" s="247" t="s">
        <v>545</v>
      </c>
      <c r="U74" s="221">
        <v>0</v>
      </c>
      <c r="V74" s="221">
        <f>ROUND(E74*U74,2)</f>
        <v>0</v>
      </c>
      <c r="W74" s="221"/>
      <c r="X74" s="221" t="s">
        <v>273</v>
      </c>
      <c r="Y74" s="221" t="s">
        <v>274</v>
      </c>
      <c r="Z74" s="210"/>
      <c r="AA74" s="210"/>
      <c r="AB74" s="210"/>
      <c r="AC74" s="210"/>
      <c r="AD74" s="210"/>
      <c r="AE74" s="210"/>
      <c r="AF74" s="210"/>
      <c r="AG74" s="210" t="s">
        <v>1635</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x14ac:dyDescent="0.2">
      <c r="A75" s="226" t="s">
        <v>265</v>
      </c>
      <c r="B75" s="227" t="s">
        <v>196</v>
      </c>
      <c r="C75" s="251" t="s">
        <v>197</v>
      </c>
      <c r="D75" s="228"/>
      <c r="E75" s="229"/>
      <c r="F75" s="230"/>
      <c r="G75" s="230">
        <f>SUMIF(AG76:AG83,"&lt;&gt;NOR",G76:G83)</f>
        <v>0</v>
      </c>
      <c r="H75" s="230"/>
      <c r="I75" s="230">
        <f>SUM(I76:I83)</f>
        <v>0</v>
      </c>
      <c r="J75" s="230"/>
      <c r="K75" s="230">
        <f>SUM(K76:K83)</f>
        <v>0</v>
      </c>
      <c r="L75" s="230"/>
      <c r="M75" s="230">
        <f>SUM(M76:M83)</f>
        <v>0</v>
      </c>
      <c r="N75" s="229"/>
      <c r="O75" s="229">
        <f>SUM(O76:O83)</f>
        <v>0</v>
      </c>
      <c r="P75" s="229"/>
      <c r="Q75" s="229">
        <f>SUM(Q76:Q83)</f>
        <v>0</v>
      </c>
      <c r="R75" s="230"/>
      <c r="S75" s="230"/>
      <c r="T75" s="231"/>
      <c r="U75" s="225"/>
      <c r="V75" s="225">
        <f>SUM(V76:V83)</f>
        <v>0</v>
      </c>
      <c r="W75" s="225"/>
      <c r="X75" s="225"/>
      <c r="Y75" s="225"/>
      <c r="AG75" t="s">
        <v>266</v>
      </c>
    </row>
    <row r="76" spans="1:60" ht="22.5" outlineLevel="1" x14ac:dyDescent="0.2">
      <c r="A76" s="233">
        <v>21</v>
      </c>
      <c r="B76" s="234" t="s">
        <v>2116</v>
      </c>
      <c r="C76" s="252" t="s">
        <v>2117</v>
      </c>
      <c r="D76" s="235" t="s">
        <v>559</v>
      </c>
      <c r="E76" s="236">
        <v>2.7</v>
      </c>
      <c r="F76" s="237"/>
      <c r="G76" s="238">
        <f>ROUND(E76*F76,2)</f>
        <v>0</v>
      </c>
      <c r="H76" s="237"/>
      <c r="I76" s="238">
        <f>ROUND(E76*H76,2)</f>
        <v>0</v>
      </c>
      <c r="J76" s="237"/>
      <c r="K76" s="238">
        <f>ROUND(E76*J76,2)</f>
        <v>0</v>
      </c>
      <c r="L76" s="238">
        <v>21</v>
      </c>
      <c r="M76" s="238">
        <f>G76*(1+L76/100)</f>
        <v>0</v>
      </c>
      <c r="N76" s="236">
        <v>0</v>
      </c>
      <c r="O76" s="236">
        <f>ROUND(E76*N76,2)</f>
        <v>0</v>
      </c>
      <c r="P76" s="236">
        <v>0</v>
      </c>
      <c r="Q76" s="236">
        <f>ROUND(E76*P76,2)</f>
        <v>0</v>
      </c>
      <c r="R76" s="238"/>
      <c r="S76" s="238" t="s">
        <v>544</v>
      </c>
      <c r="T76" s="239" t="s">
        <v>545</v>
      </c>
      <c r="U76" s="221">
        <v>0</v>
      </c>
      <c r="V76" s="221">
        <f>ROUND(E76*U76,2)</f>
        <v>0</v>
      </c>
      <c r="W76" s="221"/>
      <c r="X76" s="221" t="s">
        <v>273</v>
      </c>
      <c r="Y76" s="221" t="s">
        <v>274</v>
      </c>
      <c r="Z76" s="210"/>
      <c r="AA76" s="210"/>
      <c r="AB76" s="210"/>
      <c r="AC76" s="210"/>
      <c r="AD76" s="210"/>
      <c r="AE76" s="210"/>
      <c r="AF76" s="210"/>
      <c r="AG76" s="210" t="s">
        <v>1635</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2" x14ac:dyDescent="0.2">
      <c r="A77" s="217"/>
      <c r="B77" s="218"/>
      <c r="C77" s="256" t="s">
        <v>2118</v>
      </c>
      <c r="D77" s="223"/>
      <c r="E77" s="224"/>
      <c r="F77" s="221"/>
      <c r="G77" s="221"/>
      <c r="H77" s="221"/>
      <c r="I77" s="221"/>
      <c r="J77" s="221"/>
      <c r="K77" s="221"/>
      <c r="L77" s="221"/>
      <c r="M77" s="221"/>
      <c r="N77" s="220"/>
      <c r="O77" s="220"/>
      <c r="P77" s="220"/>
      <c r="Q77" s="220"/>
      <c r="R77" s="221"/>
      <c r="S77" s="221"/>
      <c r="T77" s="221"/>
      <c r="U77" s="221"/>
      <c r="V77" s="221"/>
      <c r="W77" s="221"/>
      <c r="X77" s="221"/>
      <c r="Y77" s="221"/>
      <c r="Z77" s="210"/>
      <c r="AA77" s="210"/>
      <c r="AB77" s="210"/>
      <c r="AC77" s="210"/>
      <c r="AD77" s="210"/>
      <c r="AE77" s="210"/>
      <c r="AF77" s="210"/>
      <c r="AG77" s="210" t="s">
        <v>288</v>
      </c>
      <c r="AH77" s="210">
        <v>0</v>
      </c>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3" x14ac:dyDescent="0.2">
      <c r="A78" s="217"/>
      <c r="B78" s="218"/>
      <c r="C78" s="256" t="s">
        <v>2119</v>
      </c>
      <c r="D78" s="223"/>
      <c r="E78" s="224">
        <v>2.7</v>
      </c>
      <c r="F78" s="221"/>
      <c r="G78" s="221"/>
      <c r="H78" s="221"/>
      <c r="I78" s="221"/>
      <c r="J78" s="221"/>
      <c r="K78" s="221"/>
      <c r="L78" s="221"/>
      <c r="M78" s="221"/>
      <c r="N78" s="220"/>
      <c r="O78" s="220"/>
      <c r="P78" s="220"/>
      <c r="Q78" s="220"/>
      <c r="R78" s="221"/>
      <c r="S78" s="221"/>
      <c r="T78" s="221"/>
      <c r="U78" s="221"/>
      <c r="V78" s="221"/>
      <c r="W78" s="221"/>
      <c r="X78" s="221"/>
      <c r="Y78" s="221"/>
      <c r="Z78" s="210"/>
      <c r="AA78" s="210"/>
      <c r="AB78" s="210"/>
      <c r="AC78" s="210"/>
      <c r="AD78" s="210"/>
      <c r="AE78" s="210"/>
      <c r="AF78" s="210"/>
      <c r="AG78" s="210" t="s">
        <v>288</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41">
        <v>22</v>
      </c>
      <c r="B79" s="242" t="s">
        <v>2104</v>
      </c>
      <c r="C79" s="254" t="s">
        <v>2105</v>
      </c>
      <c r="D79" s="243" t="s">
        <v>559</v>
      </c>
      <c r="E79" s="244">
        <v>2.7</v>
      </c>
      <c r="F79" s="245"/>
      <c r="G79" s="246">
        <f>ROUND(E79*F79,2)</f>
        <v>0</v>
      </c>
      <c r="H79" s="245"/>
      <c r="I79" s="246">
        <f>ROUND(E79*H79,2)</f>
        <v>0</v>
      </c>
      <c r="J79" s="245"/>
      <c r="K79" s="246">
        <f>ROUND(E79*J79,2)</f>
        <v>0</v>
      </c>
      <c r="L79" s="246">
        <v>21</v>
      </c>
      <c r="M79" s="246">
        <f>G79*(1+L79/100)</f>
        <v>0</v>
      </c>
      <c r="N79" s="244">
        <v>0</v>
      </c>
      <c r="O79" s="244">
        <f>ROUND(E79*N79,2)</f>
        <v>0</v>
      </c>
      <c r="P79" s="244">
        <v>0</v>
      </c>
      <c r="Q79" s="244">
        <f>ROUND(E79*P79,2)</f>
        <v>0</v>
      </c>
      <c r="R79" s="246"/>
      <c r="S79" s="246" t="s">
        <v>544</v>
      </c>
      <c r="T79" s="247" t="s">
        <v>545</v>
      </c>
      <c r="U79" s="221">
        <v>0</v>
      </c>
      <c r="V79" s="221">
        <f>ROUND(E79*U79,2)</f>
        <v>0</v>
      </c>
      <c r="W79" s="221"/>
      <c r="X79" s="221" t="s">
        <v>273</v>
      </c>
      <c r="Y79" s="221" t="s">
        <v>274</v>
      </c>
      <c r="Z79" s="210"/>
      <c r="AA79" s="210"/>
      <c r="AB79" s="210"/>
      <c r="AC79" s="210"/>
      <c r="AD79" s="210"/>
      <c r="AE79" s="210"/>
      <c r="AF79" s="210"/>
      <c r="AG79" s="210" t="s">
        <v>1635</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33">
        <v>23</v>
      </c>
      <c r="B80" s="234" t="s">
        <v>2106</v>
      </c>
      <c r="C80" s="252" t="s">
        <v>2107</v>
      </c>
      <c r="D80" s="235" t="s">
        <v>559</v>
      </c>
      <c r="E80" s="236">
        <v>54</v>
      </c>
      <c r="F80" s="237"/>
      <c r="G80" s="238">
        <f>ROUND(E80*F80,2)</f>
        <v>0</v>
      </c>
      <c r="H80" s="237"/>
      <c r="I80" s="238">
        <f>ROUND(E80*H80,2)</f>
        <v>0</v>
      </c>
      <c r="J80" s="237"/>
      <c r="K80" s="238">
        <f>ROUND(E80*J80,2)</f>
        <v>0</v>
      </c>
      <c r="L80" s="238">
        <v>21</v>
      </c>
      <c r="M80" s="238">
        <f>G80*(1+L80/100)</f>
        <v>0</v>
      </c>
      <c r="N80" s="236">
        <v>0</v>
      </c>
      <c r="O80" s="236">
        <f>ROUND(E80*N80,2)</f>
        <v>0</v>
      </c>
      <c r="P80" s="236">
        <v>0</v>
      </c>
      <c r="Q80" s="236">
        <f>ROUND(E80*P80,2)</f>
        <v>0</v>
      </c>
      <c r="R80" s="238"/>
      <c r="S80" s="238" t="s">
        <v>544</v>
      </c>
      <c r="T80" s="239" t="s">
        <v>545</v>
      </c>
      <c r="U80" s="221">
        <v>0</v>
      </c>
      <c r="V80" s="221">
        <f>ROUND(E80*U80,2)</f>
        <v>0</v>
      </c>
      <c r="W80" s="221"/>
      <c r="X80" s="221" t="s">
        <v>273</v>
      </c>
      <c r="Y80" s="221" t="s">
        <v>274</v>
      </c>
      <c r="Z80" s="210"/>
      <c r="AA80" s="210"/>
      <c r="AB80" s="210"/>
      <c r="AC80" s="210"/>
      <c r="AD80" s="210"/>
      <c r="AE80" s="210"/>
      <c r="AF80" s="210"/>
      <c r="AG80" s="210" t="s">
        <v>1635</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6" t="s">
        <v>2120</v>
      </c>
      <c r="D81" s="223"/>
      <c r="E81" s="224"/>
      <c r="F81" s="221"/>
      <c r="G81" s="221"/>
      <c r="H81" s="221"/>
      <c r="I81" s="221"/>
      <c r="J81" s="221"/>
      <c r="K81" s="221"/>
      <c r="L81" s="221"/>
      <c r="M81" s="221"/>
      <c r="N81" s="220"/>
      <c r="O81" s="220"/>
      <c r="P81" s="220"/>
      <c r="Q81" s="220"/>
      <c r="R81" s="221"/>
      <c r="S81" s="221"/>
      <c r="T81" s="221"/>
      <c r="U81" s="221"/>
      <c r="V81" s="221"/>
      <c r="W81" s="221"/>
      <c r="X81" s="221"/>
      <c r="Y81" s="221"/>
      <c r="Z81" s="210"/>
      <c r="AA81" s="210"/>
      <c r="AB81" s="210"/>
      <c r="AC81" s="210"/>
      <c r="AD81" s="210"/>
      <c r="AE81" s="210"/>
      <c r="AF81" s="210"/>
      <c r="AG81" s="210" t="s">
        <v>288</v>
      </c>
      <c r="AH81" s="210">
        <v>0</v>
      </c>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3" x14ac:dyDescent="0.2">
      <c r="A82" s="217"/>
      <c r="B82" s="218"/>
      <c r="C82" s="256" t="s">
        <v>2121</v>
      </c>
      <c r="D82" s="223"/>
      <c r="E82" s="224">
        <v>54</v>
      </c>
      <c r="F82" s="221"/>
      <c r="G82" s="221"/>
      <c r="H82" s="221"/>
      <c r="I82" s="221"/>
      <c r="J82" s="221"/>
      <c r="K82" s="221"/>
      <c r="L82" s="221"/>
      <c r="M82" s="221"/>
      <c r="N82" s="220"/>
      <c r="O82" s="220"/>
      <c r="P82" s="220"/>
      <c r="Q82" s="220"/>
      <c r="R82" s="221"/>
      <c r="S82" s="221"/>
      <c r="T82" s="221"/>
      <c r="U82" s="221"/>
      <c r="V82" s="221"/>
      <c r="W82" s="221"/>
      <c r="X82" s="221"/>
      <c r="Y82" s="221"/>
      <c r="Z82" s="210"/>
      <c r="AA82" s="210"/>
      <c r="AB82" s="210"/>
      <c r="AC82" s="210"/>
      <c r="AD82" s="210"/>
      <c r="AE82" s="210"/>
      <c r="AF82" s="210"/>
      <c r="AG82" s="210" t="s">
        <v>288</v>
      </c>
      <c r="AH82" s="210">
        <v>0</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ht="22.5" outlineLevel="1" x14ac:dyDescent="0.2">
      <c r="A83" s="233">
        <v>24</v>
      </c>
      <c r="B83" s="234" t="s">
        <v>2122</v>
      </c>
      <c r="C83" s="252" t="s">
        <v>2123</v>
      </c>
      <c r="D83" s="235" t="s">
        <v>559</v>
      </c>
      <c r="E83" s="236">
        <v>2.7</v>
      </c>
      <c r="F83" s="237"/>
      <c r="G83" s="238">
        <f>ROUND(E83*F83,2)</f>
        <v>0</v>
      </c>
      <c r="H83" s="237"/>
      <c r="I83" s="238">
        <f>ROUND(E83*H83,2)</f>
        <v>0</v>
      </c>
      <c r="J83" s="237"/>
      <c r="K83" s="238">
        <f>ROUND(E83*J83,2)</f>
        <v>0</v>
      </c>
      <c r="L83" s="238">
        <v>21</v>
      </c>
      <c r="M83" s="238">
        <f>G83*(1+L83/100)</f>
        <v>0</v>
      </c>
      <c r="N83" s="236">
        <v>0</v>
      </c>
      <c r="O83" s="236">
        <f>ROUND(E83*N83,2)</f>
        <v>0</v>
      </c>
      <c r="P83" s="236">
        <v>0</v>
      </c>
      <c r="Q83" s="236">
        <f>ROUND(E83*P83,2)</f>
        <v>0</v>
      </c>
      <c r="R83" s="238"/>
      <c r="S83" s="238" t="s">
        <v>544</v>
      </c>
      <c r="T83" s="239" t="s">
        <v>545</v>
      </c>
      <c r="U83" s="221">
        <v>0</v>
      </c>
      <c r="V83" s="221">
        <f>ROUND(E83*U83,2)</f>
        <v>0</v>
      </c>
      <c r="W83" s="221"/>
      <c r="X83" s="221" t="s">
        <v>273</v>
      </c>
      <c r="Y83" s="221" t="s">
        <v>274</v>
      </c>
      <c r="Z83" s="210"/>
      <c r="AA83" s="210"/>
      <c r="AB83" s="210"/>
      <c r="AC83" s="210"/>
      <c r="AD83" s="210"/>
      <c r="AE83" s="210"/>
      <c r="AF83" s="210"/>
      <c r="AG83" s="210" t="s">
        <v>1635</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x14ac:dyDescent="0.2">
      <c r="A84" s="3"/>
      <c r="B84" s="4"/>
      <c r="C84" s="258"/>
      <c r="D84" s="6"/>
      <c r="E84" s="3"/>
      <c r="F84" s="3"/>
      <c r="G84" s="3"/>
      <c r="H84" s="3"/>
      <c r="I84" s="3"/>
      <c r="J84" s="3"/>
      <c r="K84" s="3"/>
      <c r="L84" s="3"/>
      <c r="M84" s="3"/>
      <c r="N84" s="3"/>
      <c r="O84" s="3"/>
      <c r="P84" s="3"/>
      <c r="Q84" s="3"/>
      <c r="R84" s="3"/>
      <c r="S84" s="3"/>
      <c r="T84" s="3"/>
      <c r="U84" s="3"/>
      <c r="V84" s="3"/>
      <c r="W84" s="3"/>
      <c r="X84" s="3"/>
      <c r="Y84" s="3"/>
      <c r="AE84">
        <v>12</v>
      </c>
      <c r="AF84">
        <v>21</v>
      </c>
      <c r="AG84" t="s">
        <v>251</v>
      </c>
    </row>
    <row r="85" spans="1:60" x14ac:dyDescent="0.2">
      <c r="A85" s="213"/>
      <c r="B85" s="214" t="s">
        <v>29</v>
      </c>
      <c r="C85" s="259"/>
      <c r="D85" s="215"/>
      <c r="E85" s="216"/>
      <c r="F85" s="216"/>
      <c r="G85" s="232">
        <f>G8+G13+G75</f>
        <v>0</v>
      </c>
      <c r="H85" s="3"/>
      <c r="I85" s="3"/>
      <c r="J85" s="3"/>
      <c r="K85" s="3"/>
      <c r="L85" s="3"/>
      <c r="M85" s="3"/>
      <c r="N85" s="3"/>
      <c r="O85" s="3"/>
      <c r="P85" s="3"/>
      <c r="Q85" s="3"/>
      <c r="R85" s="3"/>
      <c r="S85" s="3"/>
      <c r="T85" s="3"/>
      <c r="U85" s="3"/>
      <c r="V85" s="3"/>
      <c r="W85" s="3"/>
      <c r="X85" s="3"/>
      <c r="Y85" s="3"/>
      <c r="AE85">
        <f>SUMIF(L7:L83,AE84,G7:G83)</f>
        <v>0</v>
      </c>
      <c r="AF85">
        <f>SUMIF(L7:L83,AF84,G7:G83)</f>
        <v>0</v>
      </c>
      <c r="AG85" t="s">
        <v>584</v>
      </c>
    </row>
    <row r="86" spans="1:60" x14ac:dyDescent="0.2">
      <c r="C86" s="260"/>
      <c r="D86" s="10"/>
      <c r="AG86" t="s">
        <v>585</v>
      </c>
    </row>
    <row r="87" spans="1:60" x14ac:dyDescent="0.2">
      <c r="D87" s="10"/>
    </row>
    <row r="88" spans="1:60" x14ac:dyDescent="0.2">
      <c r="D88" s="10"/>
    </row>
    <row r="89" spans="1:60" x14ac:dyDescent="0.2">
      <c r="D89" s="10"/>
    </row>
    <row r="90" spans="1:60" x14ac:dyDescent="0.2">
      <c r="D90" s="10"/>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7EzUzVPD0kx0lt4ef43zZsooqzlYYKGvdLj6cJWhqLyqoNuvaySoueFyJZJRs0Vtnb+19/KNY7/gQQWu3YI3g==" saltValue="hIeUoHMPdFA3Ld05bDSIc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70</vt:i4>
      </vt:variant>
    </vt:vector>
  </HeadingPairs>
  <TitlesOfParts>
    <vt:vector size="85" baseType="lpstr">
      <vt:lpstr>Pokyny pro vyplnění</vt:lpstr>
      <vt:lpstr>Stavba</vt:lpstr>
      <vt:lpstr>VzorPolozky</vt:lpstr>
      <vt:lpstr>01 0101 Pol</vt:lpstr>
      <vt:lpstr>01 0102 Pol</vt:lpstr>
      <vt:lpstr>01 0103 Pol</vt:lpstr>
      <vt:lpstr>02 0201 Pol</vt:lpstr>
      <vt:lpstr>02 0202 Pol</vt:lpstr>
      <vt:lpstr>02 0203 Pol</vt:lpstr>
      <vt:lpstr>03 0301 Pol</vt:lpstr>
      <vt:lpstr>03 0302 Pol</vt:lpstr>
      <vt:lpstr>03 0303 Pol</vt:lpstr>
      <vt:lpstr>04 0401 Pol</vt:lpstr>
      <vt:lpstr>04 0402 Pol</vt:lpstr>
      <vt:lpstr>05 0501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0101 Pol'!Názvy_tisku</vt:lpstr>
      <vt:lpstr>'01 0102 Pol'!Názvy_tisku</vt:lpstr>
      <vt:lpstr>'01 0103 Pol'!Názvy_tisku</vt:lpstr>
      <vt:lpstr>'02 0201 Pol'!Názvy_tisku</vt:lpstr>
      <vt:lpstr>'02 0202 Pol'!Názvy_tisku</vt:lpstr>
      <vt:lpstr>'02 0203 Pol'!Názvy_tisku</vt:lpstr>
      <vt:lpstr>'03 0301 Pol'!Názvy_tisku</vt:lpstr>
      <vt:lpstr>'03 0302 Pol'!Názvy_tisku</vt:lpstr>
      <vt:lpstr>'03 0303 Pol'!Názvy_tisku</vt:lpstr>
      <vt:lpstr>'04 0401 Pol'!Názvy_tisku</vt:lpstr>
      <vt:lpstr>'04 0402 Pol'!Názvy_tisku</vt:lpstr>
      <vt:lpstr>'05 0501 Pol'!Názvy_tisku</vt:lpstr>
      <vt:lpstr>oadresa</vt:lpstr>
      <vt:lpstr>Stavba!Objednatel</vt:lpstr>
      <vt:lpstr>Stavba!Objekt</vt:lpstr>
      <vt:lpstr>'01 0101 Pol'!Oblast_tisku</vt:lpstr>
      <vt:lpstr>'01 0102 Pol'!Oblast_tisku</vt:lpstr>
      <vt:lpstr>'01 0103 Pol'!Oblast_tisku</vt:lpstr>
      <vt:lpstr>'02 0201 Pol'!Oblast_tisku</vt:lpstr>
      <vt:lpstr>'02 0202 Pol'!Oblast_tisku</vt:lpstr>
      <vt:lpstr>'02 0203 Pol'!Oblast_tisku</vt:lpstr>
      <vt:lpstr>'03 0301 Pol'!Oblast_tisku</vt:lpstr>
      <vt:lpstr>'03 0302 Pol'!Oblast_tisku</vt:lpstr>
      <vt:lpstr>'03 0303 Pol'!Oblast_tisku</vt:lpstr>
      <vt:lpstr>'04 0401 Pol'!Oblast_tisku</vt:lpstr>
      <vt:lpstr>'04 0402 Pol'!Oblast_tisku</vt:lpstr>
      <vt:lpstr>'05 0501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Kryštof Horák</dc:creator>
  <cp:lastModifiedBy>Kryštof Horák</cp:lastModifiedBy>
  <cp:lastPrinted>2019-03-19T12:27:02Z</cp:lastPrinted>
  <dcterms:created xsi:type="dcterms:W3CDTF">2009-04-08T07:15:50Z</dcterms:created>
  <dcterms:modified xsi:type="dcterms:W3CDTF">2026-04-02T19:36:28Z</dcterms:modified>
</cp:coreProperties>
</file>