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lexandra_vicanova_bcs_bratislava_sk/Documents/Pracovná plocha/Sa/00_Zákazky/03_BCS_CVO_IKT/07_opakovanie_časť č. 1/"/>
    </mc:Choice>
  </mc:AlternateContent>
  <xr:revisionPtr revIDLastSave="32" documentId="8_{440DF838-C53D-422A-BA04-BEB3760D1EC6}" xr6:coauthVersionLast="47" xr6:coauthVersionMax="47" xr10:uidLastSave="{E98BDD63-946C-4B16-B6F5-C06355B04D7E}"/>
  <bookViews>
    <workbookView xWindow="28680" yWindow="-120" windowWidth="29040" windowHeight="15720" xr2:uid="{2E2475D4-5953-4738-9884-0479B5795590}"/>
  </bookViews>
  <sheets>
    <sheet name="Položkový zozn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1" i="1" l="1"/>
  <c r="H21" i="1"/>
  <c r="G21" i="1"/>
  <c r="G5" i="1"/>
  <c r="H5" i="1"/>
  <c r="I5" i="1" s="1"/>
  <c r="G6" i="1"/>
  <c r="H6" i="1"/>
  <c r="I6" i="1"/>
  <c r="G7" i="1"/>
  <c r="H7" i="1" s="1"/>
  <c r="I7" i="1" s="1"/>
  <c r="G8" i="1"/>
  <c r="H8" i="1" s="1"/>
  <c r="G9" i="1"/>
  <c r="H9" i="1"/>
  <c r="I9" i="1" s="1"/>
  <c r="G10" i="1"/>
  <c r="H10" i="1"/>
  <c r="I10" i="1" s="1"/>
  <c r="G11" i="1"/>
  <c r="H11" i="1" s="1"/>
  <c r="G12" i="1"/>
  <c r="H12" i="1" s="1"/>
  <c r="G13" i="1"/>
  <c r="H13" i="1"/>
  <c r="I13" i="1" s="1"/>
  <c r="G14" i="1"/>
  <c r="H14" i="1"/>
  <c r="I14" i="1"/>
  <c r="G15" i="1"/>
  <c r="H15" i="1"/>
  <c r="I15" i="1"/>
  <c r="G16" i="1"/>
  <c r="H16" i="1" s="1"/>
  <c r="G17" i="1"/>
  <c r="H17" i="1"/>
  <c r="I17" i="1" s="1"/>
  <c r="G18" i="1"/>
  <c r="H18" i="1" s="1"/>
  <c r="G19" i="1"/>
  <c r="H19" i="1"/>
  <c r="I19" i="1"/>
  <c r="G20" i="1"/>
  <c r="H20" i="1" s="1"/>
  <c r="I18" i="1" l="1"/>
  <c r="I11" i="1"/>
  <c r="I8" i="1"/>
  <c r="I20" i="1"/>
  <c r="I16" i="1"/>
  <c r="I12" i="1"/>
</calcChain>
</file>

<file path=xl/sharedStrings.xml><?xml version="1.0" encoding="utf-8"?>
<sst xmlns="http://schemas.openxmlformats.org/spreadsheetml/2006/main" count="42" uniqueCount="27">
  <si>
    <t>Notebooky, monitory a stolové počítače</t>
  </si>
  <si>
    <t>P.č.</t>
  </si>
  <si>
    <t>Názov položky</t>
  </si>
  <si>
    <t>merná jednotka</t>
  </si>
  <si>
    <t>Počet kusov</t>
  </si>
  <si>
    <t>Jednotková cena v EUR bez DPH</t>
  </si>
  <si>
    <t>Cena celkom v EUR bez DPH</t>
  </si>
  <si>
    <t>Výška DPH</t>
  </si>
  <si>
    <t>Cena celkom v EUR s DPH</t>
  </si>
  <si>
    <t>Notebook - Low end (lehota dodania 30 kal. dní)</t>
  </si>
  <si>
    <t>ks</t>
  </si>
  <si>
    <t>Notebook - Low end (lehota dodania 14 kal. dní)</t>
  </si>
  <si>
    <t>Notebook - Middle end (lehota dodania 30 kal. dní)</t>
  </si>
  <si>
    <t>Notebook - Middle end (lehota dodania 14 kal. dní)</t>
  </si>
  <si>
    <t>Notebook - Middle end MC OS (lehota dodania 30 kal. dní)</t>
  </si>
  <si>
    <t>Notebook - Middle end MC OS (lehota dodania 14 kal. dní)</t>
  </si>
  <si>
    <t>Notebook - High end (lehota dodania 30 kal. dní)</t>
  </si>
  <si>
    <t>Notebook - High end (lehota dodania 14 kal. dní)</t>
  </si>
  <si>
    <t>Notebook - High end MAC OS (lehota dodania 30 kal. dní)</t>
  </si>
  <si>
    <t>Monitor 27 s dokovacou funkciou (lehota dodania 30 kal. dní)</t>
  </si>
  <si>
    <t>Monitor 27 klasický (lehota dodania 30 kal. dní)</t>
  </si>
  <si>
    <t>Monitor 24 s dokovacou funkciou (lehota dodania 30 kal. dní)</t>
  </si>
  <si>
    <t>Monitor 24 klasický (lehota dodania 30 kal. dní)</t>
  </si>
  <si>
    <t>Dokovacia stanica (lehota dodania 30 kal. dní)</t>
  </si>
  <si>
    <t>Stolové PC - Desktop tower (lehota dodania 30 kal. dní)</t>
  </si>
  <si>
    <t>Projektor (lehota dodania 30 kal. dní)</t>
  </si>
  <si>
    <t>Cena celkom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</si>
</sst>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Museo Sans 300"/>
      <family val="3"/>
    </font>
    <font>
      <sz val="14"/>
      <name val="Museo Sans 300"/>
      <family val="3"/>
    </font>
    <font>
      <sz val="9"/>
      <name val="Museo Sans 300"/>
      <family val="3"/>
    </font>
    <font>
      <b/>
      <sz val="11"/>
      <name val="Museo Sans 300"/>
      <family val="3"/>
    </font>
    <font>
      <b/>
      <sz val="11"/>
      <color theme="4" tint="-0.249977111117893"/>
      <name val="Museo Sans 900"/>
      <family val="3"/>
    </font>
    <font>
      <b/>
      <sz val="16"/>
      <color rgb="FF5346ED"/>
      <name val="Museo Sans 900"/>
      <family val="3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5">
    <xf numFmtId="0" fontId="0" fillId="0" borderId="0" xfId="0"/>
    <xf numFmtId="2" fontId="0" fillId="0" borderId="2" xfId="0" applyNumberFormat="1" applyBorder="1" applyAlignment="1">
      <alignment horizontal="center" vertical="center"/>
    </xf>
    <xf numFmtId="2" fontId="2" fillId="0" borderId="2" xfId="1" applyNumberFormat="1" applyFont="1" applyFill="1" applyBorder="1" applyAlignment="1" applyProtection="1">
      <alignment horizontal="center" vertical="center"/>
      <protection hidden="1"/>
    </xf>
    <xf numFmtId="2" fontId="3" fillId="3" borderId="2" xfId="2" applyNumberFormat="1" applyFont="1" applyFill="1" applyBorder="1" applyAlignment="1" applyProtection="1">
      <alignment horizontal="center" vertical="center"/>
      <protection locked="0"/>
    </xf>
    <xf numFmtId="0" fontId="4" fillId="0" borderId="2" xfId="2" applyFont="1" applyFill="1" applyBorder="1" applyAlignment="1" applyProtection="1">
      <alignment horizontal="center" vertical="center"/>
      <protection hidden="1"/>
    </xf>
    <xf numFmtId="0" fontId="4" fillId="0" borderId="2" xfId="2" applyFont="1" applyFill="1" applyBorder="1" applyAlignment="1" applyProtection="1">
      <alignment horizontal="left" vertical="center" wrapText="1" shrinkToFit="1"/>
      <protection hidden="1"/>
    </xf>
    <xf numFmtId="0" fontId="4" fillId="0" borderId="3" xfId="2" applyFont="1" applyFill="1" applyBorder="1" applyAlignment="1" applyProtection="1">
      <alignment horizontal="center" vertical="center"/>
      <protection hidden="1"/>
    </xf>
    <xf numFmtId="0" fontId="5" fillId="0" borderId="2" xfId="2" applyFont="1" applyFill="1" applyBorder="1" applyAlignment="1" applyProtection="1">
      <alignment horizontal="center" vertical="center" wrapText="1"/>
      <protection hidden="1"/>
    </xf>
    <xf numFmtId="0" fontId="7" fillId="0" borderId="6" xfId="2" applyFont="1" applyFill="1" applyBorder="1" applyAlignment="1" applyProtection="1">
      <alignment horizontal="center" vertical="center" wrapText="1"/>
      <protection hidden="1"/>
    </xf>
    <xf numFmtId="0" fontId="7" fillId="0" borderId="7" xfId="2" applyFont="1" applyFill="1" applyBorder="1" applyAlignment="1" applyProtection="1">
      <alignment horizontal="center" vertical="center" wrapText="1"/>
      <protection hidden="1"/>
    </xf>
    <xf numFmtId="0" fontId="6" fillId="0" borderId="8" xfId="2" applyFont="1" applyFill="1" applyBorder="1" applyAlignment="1" applyProtection="1">
      <alignment horizontal="center" vertical="center" wrapText="1"/>
      <protection hidden="1"/>
    </xf>
    <xf numFmtId="0" fontId="6" fillId="0" borderId="9" xfId="2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/>
    </xf>
    <xf numFmtId="0" fontId="4" fillId="0" borderId="5" xfId="2" applyFont="1" applyFill="1" applyBorder="1" applyAlignment="1" applyProtection="1">
      <alignment horizontal="center" vertical="center"/>
      <protection hidden="1"/>
    </xf>
    <xf numFmtId="0" fontId="4" fillId="0" borderId="4" xfId="2" applyFont="1" applyFill="1" applyBorder="1" applyAlignment="1" applyProtection="1">
      <alignment horizontal="center" vertical="center"/>
      <protection hidden="1"/>
    </xf>
  </cellXfs>
  <cellStyles count="3">
    <cellStyle name="Mena" xfId="1" builtinId="4"/>
    <cellStyle name="Normálna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863D-26F0-427C-AFFA-A3FFA8F61809}">
  <dimension ref="B1:I21"/>
  <sheetViews>
    <sheetView tabSelected="1" zoomScaleNormal="100" workbookViewId="0">
      <selection activeCell="C25" sqref="C25"/>
    </sheetView>
  </sheetViews>
  <sheetFormatPr defaultRowHeight="14.5" x14ac:dyDescent="0.35"/>
  <cols>
    <col min="3" max="3" width="48.54296875" customWidth="1"/>
    <col min="4" max="4" width="19.26953125" customWidth="1"/>
    <col min="6" max="6" width="28.81640625" customWidth="1"/>
    <col min="7" max="7" width="20.7265625" customWidth="1"/>
    <col min="8" max="8" width="14.7265625" customWidth="1"/>
    <col min="9" max="9" width="21.26953125" customWidth="1"/>
  </cols>
  <sheetData>
    <row r="1" spans="2:9" ht="15" thickBot="1" x14ac:dyDescent="0.4"/>
    <row r="2" spans="2:9" ht="21" thickBot="1" x14ac:dyDescent="0.4">
      <c r="B2" s="8" t="s">
        <v>0</v>
      </c>
      <c r="C2" s="9"/>
      <c r="D2" s="9"/>
      <c r="E2" s="9"/>
      <c r="F2" s="10"/>
      <c r="G2" s="10"/>
      <c r="H2" s="10"/>
      <c r="I2" s="11"/>
    </row>
    <row r="4" spans="2:9" ht="29" x14ac:dyDescent="0.35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</row>
    <row r="5" spans="2:9" ht="18" x14ac:dyDescent="0.35">
      <c r="B5" s="13">
        <v>1</v>
      </c>
      <c r="C5" s="5" t="s">
        <v>9</v>
      </c>
      <c r="D5" s="4" t="s">
        <v>10</v>
      </c>
      <c r="E5" s="4">
        <v>15</v>
      </c>
      <c r="F5" s="3"/>
      <c r="G5" s="2">
        <f t="shared" ref="G5:G20" si="0">E5*F5</f>
        <v>0</v>
      </c>
      <c r="H5" s="2">
        <f t="shared" ref="H5:H20" si="1">G5*0.23</f>
        <v>0</v>
      </c>
      <c r="I5" s="2">
        <f t="shared" ref="I5:I20" si="2">G5+H5</f>
        <v>0</v>
      </c>
    </row>
    <row r="6" spans="2:9" ht="18" x14ac:dyDescent="0.35">
      <c r="B6" s="14"/>
      <c r="C6" s="5" t="s">
        <v>11</v>
      </c>
      <c r="D6" s="4" t="s">
        <v>10</v>
      </c>
      <c r="E6" s="4">
        <v>15</v>
      </c>
      <c r="F6" s="3"/>
      <c r="G6" s="2">
        <f t="shared" si="0"/>
        <v>0</v>
      </c>
      <c r="H6" s="2">
        <f t="shared" si="1"/>
        <v>0</v>
      </c>
      <c r="I6" s="2">
        <f t="shared" si="2"/>
        <v>0</v>
      </c>
    </row>
    <row r="7" spans="2:9" ht="18" x14ac:dyDescent="0.35">
      <c r="B7" s="13">
        <v>2</v>
      </c>
      <c r="C7" s="5" t="s">
        <v>12</v>
      </c>
      <c r="D7" s="4" t="s">
        <v>10</v>
      </c>
      <c r="E7" s="4">
        <v>100</v>
      </c>
      <c r="F7" s="3"/>
      <c r="G7" s="2">
        <f t="shared" si="0"/>
        <v>0</v>
      </c>
      <c r="H7" s="2">
        <f t="shared" si="1"/>
        <v>0</v>
      </c>
      <c r="I7" s="2">
        <f t="shared" si="2"/>
        <v>0</v>
      </c>
    </row>
    <row r="8" spans="2:9" ht="18" x14ac:dyDescent="0.35">
      <c r="B8" s="14"/>
      <c r="C8" s="5" t="s">
        <v>13</v>
      </c>
      <c r="D8" s="4" t="s">
        <v>10</v>
      </c>
      <c r="E8" s="4">
        <v>50</v>
      </c>
      <c r="F8" s="3"/>
      <c r="G8" s="2">
        <f t="shared" si="0"/>
        <v>0</v>
      </c>
      <c r="H8" s="2">
        <f t="shared" si="1"/>
        <v>0</v>
      </c>
      <c r="I8" s="2">
        <f t="shared" si="2"/>
        <v>0</v>
      </c>
    </row>
    <row r="9" spans="2:9" ht="18" x14ac:dyDescent="0.35">
      <c r="B9" s="13">
        <v>3</v>
      </c>
      <c r="C9" s="5" t="s">
        <v>14</v>
      </c>
      <c r="D9" s="4" t="s">
        <v>10</v>
      </c>
      <c r="E9" s="4">
        <v>5</v>
      </c>
      <c r="F9" s="3"/>
      <c r="G9" s="2">
        <f t="shared" si="0"/>
        <v>0</v>
      </c>
      <c r="H9" s="2">
        <f t="shared" si="1"/>
        <v>0</v>
      </c>
      <c r="I9" s="2">
        <f t="shared" si="2"/>
        <v>0</v>
      </c>
    </row>
    <row r="10" spans="2:9" ht="18" x14ac:dyDescent="0.35">
      <c r="B10" s="14"/>
      <c r="C10" s="5" t="s">
        <v>15</v>
      </c>
      <c r="D10" s="4" t="s">
        <v>10</v>
      </c>
      <c r="E10" s="4">
        <v>5</v>
      </c>
      <c r="F10" s="3"/>
      <c r="G10" s="2">
        <f t="shared" si="0"/>
        <v>0</v>
      </c>
      <c r="H10" s="2">
        <f t="shared" si="1"/>
        <v>0</v>
      </c>
      <c r="I10" s="2">
        <f t="shared" si="2"/>
        <v>0</v>
      </c>
    </row>
    <row r="11" spans="2:9" ht="18" x14ac:dyDescent="0.35">
      <c r="B11" s="13">
        <v>4</v>
      </c>
      <c r="C11" s="5" t="s">
        <v>16</v>
      </c>
      <c r="D11" s="4" t="s">
        <v>10</v>
      </c>
      <c r="E11" s="4">
        <v>10</v>
      </c>
      <c r="F11" s="3"/>
      <c r="G11" s="2">
        <f t="shared" si="0"/>
        <v>0</v>
      </c>
      <c r="H11" s="2">
        <f t="shared" si="1"/>
        <v>0</v>
      </c>
      <c r="I11" s="2">
        <f t="shared" si="2"/>
        <v>0</v>
      </c>
    </row>
    <row r="12" spans="2:9" ht="18" x14ac:dyDescent="0.35">
      <c r="B12" s="14"/>
      <c r="C12" s="5" t="s">
        <v>17</v>
      </c>
      <c r="D12" s="4" t="s">
        <v>10</v>
      </c>
      <c r="E12" s="4">
        <v>10</v>
      </c>
      <c r="F12" s="3"/>
      <c r="G12" s="2">
        <f t="shared" si="0"/>
        <v>0</v>
      </c>
      <c r="H12" s="2">
        <f t="shared" si="1"/>
        <v>0</v>
      </c>
      <c r="I12" s="2">
        <f t="shared" si="2"/>
        <v>0</v>
      </c>
    </row>
    <row r="13" spans="2:9" ht="18" x14ac:dyDescent="0.35">
      <c r="B13" s="4">
        <v>5</v>
      </c>
      <c r="C13" s="5" t="s">
        <v>18</v>
      </c>
      <c r="D13" s="4" t="s">
        <v>10</v>
      </c>
      <c r="E13" s="4">
        <v>3</v>
      </c>
      <c r="F13" s="3"/>
      <c r="G13" s="2">
        <f t="shared" si="0"/>
        <v>0</v>
      </c>
      <c r="H13" s="2">
        <f t="shared" si="1"/>
        <v>0</v>
      </c>
      <c r="I13" s="2">
        <f t="shared" si="2"/>
        <v>0</v>
      </c>
    </row>
    <row r="14" spans="2:9" ht="18" x14ac:dyDescent="0.35">
      <c r="B14" s="4">
        <v>6</v>
      </c>
      <c r="C14" s="5" t="s">
        <v>19</v>
      </c>
      <c r="D14" s="4" t="s">
        <v>10</v>
      </c>
      <c r="E14" s="4">
        <v>150</v>
      </c>
      <c r="F14" s="3"/>
      <c r="G14" s="2">
        <f t="shared" si="0"/>
        <v>0</v>
      </c>
      <c r="H14" s="2">
        <f t="shared" si="1"/>
        <v>0</v>
      </c>
      <c r="I14" s="2">
        <f t="shared" si="2"/>
        <v>0</v>
      </c>
    </row>
    <row r="15" spans="2:9" ht="18" x14ac:dyDescent="0.35">
      <c r="B15" s="4">
        <v>7</v>
      </c>
      <c r="C15" s="5" t="s">
        <v>20</v>
      </c>
      <c r="D15" s="4" t="s">
        <v>10</v>
      </c>
      <c r="E15" s="4">
        <v>14</v>
      </c>
      <c r="F15" s="3"/>
      <c r="G15" s="2">
        <f t="shared" si="0"/>
        <v>0</v>
      </c>
      <c r="H15" s="2">
        <f t="shared" si="1"/>
        <v>0</v>
      </c>
      <c r="I15" s="2">
        <f t="shared" si="2"/>
        <v>0</v>
      </c>
    </row>
    <row r="16" spans="2:9" ht="18.5" customHeight="1" x14ac:dyDescent="0.35">
      <c r="B16" s="4">
        <v>8</v>
      </c>
      <c r="C16" s="5" t="s">
        <v>21</v>
      </c>
      <c r="D16" s="4" t="s">
        <v>10</v>
      </c>
      <c r="E16" s="4">
        <v>14</v>
      </c>
      <c r="F16" s="3"/>
      <c r="G16" s="2">
        <f t="shared" si="0"/>
        <v>0</v>
      </c>
      <c r="H16" s="2">
        <f t="shared" si="1"/>
        <v>0</v>
      </c>
      <c r="I16" s="2">
        <f t="shared" si="2"/>
        <v>0</v>
      </c>
    </row>
    <row r="17" spans="2:9" ht="18" x14ac:dyDescent="0.35">
      <c r="B17" s="4">
        <v>9</v>
      </c>
      <c r="C17" s="5" t="s">
        <v>22</v>
      </c>
      <c r="D17" s="4" t="s">
        <v>10</v>
      </c>
      <c r="E17" s="4">
        <v>14</v>
      </c>
      <c r="F17" s="3"/>
      <c r="G17" s="2">
        <f t="shared" si="0"/>
        <v>0</v>
      </c>
      <c r="H17" s="2">
        <f t="shared" si="1"/>
        <v>0</v>
      </c>
      <c r="I17" s="2">
        <f t="shared" si="2"/>
        <v>0</v>
      </c>
    </row>
    <row r="18" spans="2:9" ht="18" x14ac:dyDescent="0.35">
      <c r="B18" s="4">
        <v>10</v>
      </c>
      <c r="C18" s="5" t="s">
        <v>23</v>
      </c>
      <c r="D18" s="4" t="s">
        <v>10</v>
      </c>
      <c r="E18" s="4">
        <v>55</v>
      </c>
      <c r="F18" s="3"/>
      <c r="G18" s="2">
        <f t="shared" si="0"/>
        <v>0</v>
      </c>
      <c r="H18" s="2">
        <f t="shared" si="1"/>
        <v>0</v>
      </c>
      <c r="I18" s="2">
        <f t="shared" si="2"/>
        <v>0</v>
      </c>
    </row>
    <row r="19" spans="2:9" ht="18" x14ac:dyDescent="0.35">
      <c r="B19" s="4">
        <v>11</v>
      </c>
      <c r="C19" s="5" t="s">
        <v>24</v>
      </c>
      <c r="D19" s="4" t="s">
        <v>10</v>
      </c>
      <c r="E19" s="4">
        <v>11</v>
      </c>
      <c r="F19" s="3"/>
      <c r="G19" s="2">
        <f t="shared" si="0"/>
        <v>0</v>
      </c>
      <c r="H19" s="2">
        <f t="shared" si="1"/>
        <v>0</v>
      </c>
      <c r="I19" s="2">
        <f t="shared" si="2"/>
        <v>0</v>
      </c>
    </row>
    <row r="20" spans="2:9" ht="18" x14ac:dyDescent="0.35">
      <c r="B20" s="6">
        <v>12</v>
      </c>
      <c r="C20" s="5" t="s">
        <v>25</v>
      </c>
      <c r="D20" s="4" t="s">
        <v>10</v>
      </c>
      <c r="E20" s="4">
        <v>10</v>
      </c>
      <c r="F20" s="3"/>
      <c r="G20" s="2">
        <f t="shared" si="0"/>
        <v>0</v>
      </c>
      <c r="H20" s="2">
        <f t="shared" si="1"/>
        <v>0</v>
      </c>
      <c r="I20" s="2">
        <f t="shared" si="2"/>
        <v>0</v>
      </c>
    </row>
    <row r="21" spans="2:9" ht="27.75" customHeight="1" x14ac:dyDescent="0.35">
      <c r="B21" s="12" t="s">
        <v>26</v>
      </c>
      <c r="C21" s="12"/>
      <c r="D21" s="12"/>
      <c r="E21" s="12"/>
      <c r="F21" s="12"/>
      <c r="G21" s="1">
        <f>SUM(G5:G20)</f>
        <v>0</v>
      </c>
      <c r="H21" s="1">
        <f>G21*0.23</f>
        <v>0</v>
      </c>
      <c r="I21" s="1">
        <f>SUM(I5:I20)</f>
        <v>0</v>
      </c>
    </row>
  </sheetData>
  <mergeCells count="6">
    <mergeCell ref="B2:I2"/>
    <mergeCell ref="B21:F21"/>
    <mergeCell ref="B5:B6"/>
    <mergeCell ref="B7:B8"/>
    <mergeCell ref="B9:B10"/>
    <mergeCell ref="B11:B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0FD1B0-6CDD-4690-9615-6739E645F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31D17C-0086-4C6A-92B1-02063D1C03D8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0a517a2-c277-45b3-aa58-bae3ab78131b"/>
    <ds:schemaRef ds:uri="d21a2337-edf0-44f9-b8d5-66266062158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9380AC-AF0C-4ED0-93AB-47658F90F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063c0a-ee3c-4ad2-a167-d4d57b504aec}" enabled="0" method="" siteId="{de063c0a-ee3c-4ad2-a167-d4d57b504ae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Položkový zoznam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Alexandra Vičanová</cp:lastModifiedBy>
  <cp:revision/>
  <dcterms:created xsi:type="dcterms:W3CDTF">2026-05-14T07:39:13Z</dcterms:created>
  <dcterms:modified xsi:type="dcterms:W3CDTF">2026-08-26T08:30:50Z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