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artina_vesela_bratislava_sk/Documents/Súbory Microsoft Copilot Chat/Veselá ZZZ – new/SX Žandáris/vyhlásenie/"/>
    </mc:Choice>
  </mc:AlternateContent>
  <xr:revisionPtr revIDLastSave="7" documentId="8_{F2F3A1D2-8CAB-4DBD-9112-60B5C12D68AD}" xr6:coauthVersionLast="47" xr6:coauthVersionMax="47" xr10:uidLastSave="{7404517F-1A4A-427F-B996-C5AF4755DEAF}"/>
  <bookViews>
    <workbookView xWindow="28680" yWindow="-120" windowWidth="29040" windowHeight="15720" firstSheet="1" activeTab="1" xr2:uid="{89D3062A-3E8C-407B-A16C-9D1AA0F43D56}"/>
  </bookViews>
  <sheets>
    <sheet name="Zákl. nastavenie" sheetId="7" state="hidden" r:id="rId1"/>
    <sheet name="Ponuka " sheetId="8" r:id="rId2"/>
    <sheet name="Osobné postavenie" sheetId="11" r:id="rId3"/>
    <sheet name="Koneční užívatelia výhod" sheetId="5" r:id="rId4"/>
    <sheet name="Medzinárodné sankcie" sheetId="2" r:id="rId5"/>
  </sheets>
  <definedNames>
    <definedName name="_xlnm.Print_Area" localSheetId="3">'Koneční užívatelia výhod'!$B$1:$B$28</definedName>
    <definedName name="_xlnm.Print_Area" localSheetId="4">'Medzinárodné sankcie'!$B$1:$B$22</definedName>
    <definedName name="_xlnm.Print_Area" localSheetId="2">'Osobné postavenie'!$B$1:$B$19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7" l="1"/>
  <c r="E36" i="7"/>
  <c r="E50" i="7"/>
  <c r="E49" i="7"/>
  <c r="E37" i="7"/>
  <c r="G34" i="7"/>
  <c r="H34" i="7" s="1"/>
  <c r="K9" i="7"/>
  <c r="K10" i="7"/>
  <c r="K11" i="7"/>
  <c r="K12" i="7"/>
  <c r="K13" i="7"/>
  <c r="K5" i="7"/>
  <c r="K6" i="7"/>
  <c r="K7" i="7"/>
  <c r="K8" i="7"/>
  <c r="I36" i="7"/>
  <c r="I50" i="7"/>
  <c r="I51" i="7"/>
  <c r="I52" i="7"/>
  <c r="I53" i="7"/>
  <c r="I54" i="7"/>
  <c r="I55" i="7"/>
  <c r="I56" i="7"/>
  <c r="I57" i="7"/>
  <c r="I58" i="7"/>
  <c r="I49" i="7"/>
  <c r="G50" i="7"/>
  <c r="G51" i="7"/>
  <c r="G52" i="7"/>
  <c r="G53" i="7"/>
  <c r="G54" i="7"/>
  <c r="G55" i="7"/>
  <c r="G56" i="7"/>
  <c r="G57" i="7"/>
  <c r="G58" i="7"/>
  <c r="G49" i="7"/>
  <c r="I35" i="7"/>
  <c r="I37" i="7"/>
  <c r="I38" i="7"/>
  <c r="I39" i="7"/>
  <c r="I40" i="7"/>
  <c r="I41" i="7"/>
  <c r="I42" i="7"/>
  <c r="I43" i="7"/>
  <c r="I34" i="7"/>
  <c r="J34" i="7" s="1"/>
  <c r="G35" i="7"/>
  <c r="G36" i="7"/>
  <c r="G37" i="7"/>
  <c r="G38" i="7"/>
  <c r="G39" i="7"/>
  <c r="G40" i="7"/>
  <c r="G41" i="7"/>
  <c r="G42" i="7"/>
  <c r="G43" i="7"/>
  <c r="E51" i="7"/>
  <c r="E52" i="7"/>
  <c r="E53" i="7"/>
  <c r="E54" i="7"/>
  <c r="E55" i="7"/>
  <c r="E56" i="7"/>
  <c r="E57" i="7"/>
  <c r="E58" i="7"/>
  <c r="E38" i="7"/>
  <c r="E39" i="7"/>
  <c r="E40" i="7"/>
  <c r="E41" i="7"/>
  <c r="E42" i="7"/>
  <c r="E43" i="7"/>
  <c r="E34" i="7"/>
  <c r="K4" i="7"/>
  <c r="C19" i="7" a="1"/>
  <c r="C19" i="7" s="1"/>
  <c r="C34" i="7" s="1" a="1"/>
  <c r="C34" i="7" s="1"/>
  <c r="C49" i="7" s="1" a="1"/>
  <c r="C49" i="7" s="1"/>
  <c r="B19" i="7" a="1"/>
  <c r="B19" i="7" s="1"/>
  <c r="B34" i="7" s="1" a="1"/>
  <c r="B34" i="7" s="1"/>
  <c r="B49" i="7" s="1" a="1"/>
  <c r="B49" i="7" s="1"/>
  <c r="J49" i="7" l="1"/>
  <c r="F34" i="7"/>
  <c r="F49" i="7"/>
  <c r="H14" i="7" l="1"/>
  <c r="I7" i="7" s="1"/>
  <c r="H49" i="7"/>
  <c r="J52" i="7" l="1"/>
  <c r="J7" i="7"/>
  <c r="H52" i="7"/>
  <c r="H22" i="7"/>
  <c r="F22" i="7"/>
  <c r="J37" i="7"/>
  <c r="H37" i="7"/>
  <c r="F52" i="7"/>
  <c r="F37" i="7"/>
  <c r="J22" i="7"/>
  <c r="I10" i="7"/>
  <c r="I11" i="7"/>
  <c r="I13" i="7"/>
  <c r="I5" i="7"/>
  <c r="I9" i="7"/>
  <c r="I6" i="7"/>
  <c r="I4" i="7"/>
  <c r="I12" i="7"/>
  <c r="I8" i="7"/>
  <c r="J8" i="7" l="1"/>
  <c r="J24" i="7"/>
  <c r="F24" i="7"/>
  <c r="J9" i="7"/>
  <c r="H54" i="7"/>
  <c r="H24" i="7"/>
  <c r="F54" i="7"/>
  <c r="J54" i="7"/>
  <c r="H39" i="7"/>
  <c r="F39" i="7"/>
  <c r="J39" i="7"/>
  <c r="F40" i="7"/>
  <c r="H25" i="7"/>
  <c r="F55" i="7"/>
  <c r="J55" i="7"/>
  <c r="J25" i="7"/>
  <c r="F25" i="7"/>
  <c r="J10" i="7"/>
  <c r="H55" i="7"/>
  <c r="J40" i="7"/>
  <c r="H40" i="7"/>
  <c r="J51" i="7"/>
  <c r="H51" i="7"/>
  <c r="H21" i="7"/>
  <c r="F21" i="7"/>
  <c r="F51" i="7"/>
  <c r="H36" i="7"/>
  <c r="J36" i="7"/>
  <c r="F36" i="7"/>
  <c r="J21" i="7"/>
  <c r="J6" i="7"/>
  <c r="H41" i="7"/>
  <c r="F26" i="7"/>
  <c r="H26" i="7"/>
  <c r="F41" i="7"/>
  <c r="J11" i="7"/>
  <c r="J26" i="7"/>
  <c r="H56" i="7"/>
  <c r="F56" i="7"/>
  <c r="J41" i="7"/>
  <c r="J56" i="7"/>
  <c r="J23" i="7"/>
  <c r="J38" i="7"/>
  <c r="H38" i="7"/>
  <c r="J53" i="7"/>
  <c r="F23" i="7"/>
  <c r="H53" i="7"/>
  <c r="H23" i="7"/>
  <c r="F53" i="7"/>
  <c r="F38" i="7"/>
  <c r="J42" i="7"/>
  <c r="H42" i="7"/>
  <c r="F42" i="7"/>
  <c r="J27" i="7"/>
  <c r="F27" i="7"/>
  <c r="J57" i="7"/>
  <c r="H57" i="7"/>
  <c r="H27" i="7"/>
  <c r="F57" i="7"/>
  <c r="J12" i="7"/>
  <c r="H50" i="7"/>
  <c r="H35" i="7"/>
  <c r="F50" i="7"/>
  <c r="J35" i="7"/>
  <c r="J5" i="7"/>
  <c r="J50" i="7"/>
  <c r="H20" i="7"/>
  <c r="F20" i="7"/>
  <c r="F35" i="7"/>
  <c r="J20" i="7"/>
  <c r="F58" i="7"/>
  <c r="J13" i="7"/>
  <c r="J43" i="7"/>
  <c r="F43" i="7"/>
  <c r="H43" i="7"/>
  <c r="J28" i="7"/>
  <c r="J58" i="7"/>
  <c r="H58" i="7"/>
  <c r="H28" i="7"/>
  <c r="F28" i="7"/>
  <c r="H19" i="7"/>
  <c r="J4" i="7"/>
  <c r="J19" i="7"/>
  <c r="F19" i="7"/>
  <c r="I14" i="7"/>
  <c r="D19" i="7" a="1"/>
  <c r="D19" i="7" s="1"/>
  <c r="D29" i="7" s="1"/>
  <c r="J29" i="7" l="1"/>
  <c r="H29" i="7"/>
  <c r="J44" i="7"/>
  <c r="H44" i="7"/>
  <c r="J59" i="7"/>
  <c r="F59" i="7"/>
  <c r="H59" i="7"/>
  <c r="F29" i="7"/>
  <c r="F44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<sst xmlns="http://schemas.openxmlformats.org/spreadsheetml/2006/main" count="275" uniqueCount="127">
  <si>
    <t>Základné nastavenie súťaže</t>
  </si>
  <si>
    <t>Por. č.</t>
  </si>
  <si>
    <t>názov kritéria</t>
  </si>
  <si>
    <t>jednotka</t>
  </si>
  <si>
    <t>Max hodnota</t>
  </si>
  <si>
    <t>Min hodnota</t>
  </si>
  <si>
    <t xml:space="preserve">Logika kritéria </t>
  </si>
  <si>
    <t>Koľko sme ochotní priplatiť si za najlepšiu hodnotu?</t>
  </si>
  <si>
    <t>Váha kritériá (%)</t>
  </si>
  <si>
    <t>Hodnota MVP</t>
  </si>
  <si>
    <t>Hodnota jednotky</t>
  </si>
  <si>
    <t>čím menej, tým lepšie</t>
  </si>
  <si>
    <t>...</t>
  </si>
  <si>
    <t>spolu</t>
  </si>
  <si>
    <t>Spôsob hodnotenia - bodový</t>
  </si>
  <si>
    <t>Váha (%)</t>
  </si>
  <si>
    <t>Ponuka A</t>
  </si>
  <si>
    <t>Ponuka B</t>
  </si>
  <si>
    <t>Ponuka C</t>
  </si>
  <si>
    <t>Ponuka A - Body</t>
  </si>
  <si>
    <t>Ponuka B - Body</t>
  </si>
  <si>
    <t>C - EUR</t>
  </si>
  <si>
    <t>Spolu</t>
  </si>
  <si>
    <t>Spôsob hodnotenia - peňažný bonusový</t>
  </si>
  <si>
    <t>Ponuka A - EUR</t>
  </si>
  <si>
    <t>Ponuka B - EUR</t>
  </si>
  <si>
    <t xml:space="preserve">Obchodné meno uchádzača: </t>
  </si>
  <si>
    <t xml:space="preserve">Sídlo uchádzača: </t>
  </si>
  <si>
    <t>Štatutárny zástupca:</t>
  </si>
  <si>
    <t>IČO:</t>
  </si>
  <si>
    <t>IČ DPH:</t>
  </si>
  <si>
    <t>Tel. číslo:</t>
  </si>
  <si>
    <t>Platca/Neplatca DPH:</t>
  </si>
  <si>
    <t>Čestné vyhlásenia podľa zákona o verejnom obstarávaní</t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</si>
  <si>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Koneční užívatelia výhod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</si>
  <si>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Medzinárodné sankcie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</si>
  <si>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nemám uložený </t>
    </r>
    <r>
      <rPr>
        <b/>
        <sz val="11"/>
        <rFont val="Calibri"/>
        <family val="2"/>
        <charset val="238"/>
        <scheme val="minor"/>
      </rPr>
      <t xml:space="preserve">zákaz účasti </t>
    </r>
    <r>
      <rPr>
        <sz val="11"/>
        <rFont val="Calibri"/>
        <family val="2"/>
        <charset val="238"/>
        <scheme val="minor"/>
      </rPr>
      <t>vo verejnom obstarávaní potvrdený konečným rozhodnutím v Slovenskej republike a v štáte sídla, miesta podnikania alebo obvyklého pobytu.</t>
    </r>
  </si>
  <si>
    <t>V ...</t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</si>
  <si>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</si>
  <si>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</si>
  <si>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</si>
  <si>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</si>
  <si>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</si>
  <si>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</si>
  <si>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</si>
  <si>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</si>
  <si>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</si>
  <si>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</si>
  <si>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</si>
  <si>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</si>
  <si>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</si>
  <si>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</si>
  <si>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</si>
  <si>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</si>
  <si>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</si>
  <si>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</si>
  <si>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</si>
  <si>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</si>
  <si>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</si>
  <si>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</si>
  <si>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</si>
  <si>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</si>
  <si>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</si>
  <si>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</si>
  <si>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</si>
  <si>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t>Spôsob hodnotenia - peňažný malusový</t>
  </si>
  <si>
    <t>EUR s DPH</t>
  </si>
  <si>
    <t>žiadna</t>
  </si>
  <si>
    <t>čím viac, tým lepšie</t>
  </si>
  <si>
    <t>Cena celkom</t>
  </si>
  <si>
    <t>Čestné vyhlásenie podľa § 32 ods. 7 ZVO</t>
  </si>
  <si>
    <t>že v spoločnosti uchádazača pôsobia nasledovné osoby splňajúce podmienky stanovené v § 32 ods. 8 ZVO:</t>
  </si>
  <si>
    <t>Zároveň čestne vhylasujem, že všetky vyššie uvedené osoby spĺňajú podmienky účasti osobného postavenia podľa § 32 ods. 1 písm. a) ZVO.</t>
  </si>
  <si>
    <t>1. Meno Priezvisko, funkcia v spoločnosti</t>
  </si>
  <si>
    <t>2. Meno Priezvisko, funkcia v spoločnosti</t>
  </si>
  <si>
    <t>3. Meno Priezvisko, funkcia v spoločnosti</t>
  </si>
  <si>
    <t>4. ... v prípade potreby doplňte ďalšie riadky</t>
  </si>
  <si>
    <r>
      <t>Predložením tejto ponuky prehlasujem, že som sa oboznámil so znením čestného vyhlásenia uvedeným v hárku "</t>
    </r>
    <r>
      <rPr>
        <b/>
        <sz val="11"/>
        <color theme="1"/>
        <rFont val="Calibri"/>
        <family val="2"/>
        <charset val="238"/>
        <scheme val="minor"/>
      </rPr>
      <t>Osobné postavenie</t>
    </r>
    <r>
      <rPr>
        <sz val="11"/>
        <color theme="1"/>
        <rFont val="Calibri"/>
        <family val="2"/>
        <charset val="238"/>
        <scheme val="minor"/>
      </rPr>
      <t>" tohto dokumentu a potvrdzujem všetky tam uvedené skutočnosti.</t>
    </r>
  </si>
  <si>
    <t>V prípade, že vyššie nie sú uvedené žiadne osoby, čestne prehlasujem, že žiadne takéto osoby v našej spoločnosti nepôsobia.</t>
  </si>
  <si>
    <t>ks</t>
  </si>
  <si>
    <r>
      <t>Predložením tejto ponuky čestne vyhlasujem, že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spĺňam všetky podmienky účasti stanovené vo Výzve na predkladanie ponúk a postupujem v súlade s etickým kódexom uchádzača vydaným Úradom pre verejné obstarávanie: </t>
    </r>
    <r>
      <rPr>
        <sz val="11"/>
        <color theme="4"/>
        <rFont val="Calibri"/>
        <family val="2"/>
        <charset val="238"/>
        <scheme val="minor"/>
      </rPr>
      <t>https://www.uvo.gov.sk/zaujemca-uchadzac/eticky-kodex-zaujemcu-uchadzaca</t>
    </r>
    <r>
      <rPr>
        <sz val="11"/>
        <rFont val="Calibri"/>
        <family val="2"/>
        <charset val="238"/>
        <scheme val="minor"/>
      </rPr>
      <t xml:space="preserve"> </t>
    </r>
  </si>
  <si>
    <t>Technická a odborná spôsobilosť podľa § 34 ods. 1 písm. a) ZVO: Zoznam poskytnutých služieb</t>
  </si>
  <si>
    <t>Referencia, Objednávateľ:</t>
  </si>
  <si>
    <t>lehota dodania od - do (mesiac a rok)</t>
  </si>
  <si>
    <t>prevzatie existujúceho IS</t>
  </si>
  <si>
    <t>vykonanie auditu</t>
  </si>
  <si>
    <t>činnosť prevádzky SLA</t>
  </si>
  <si>
    <t>rozvoj IS</t>
  </si>
  <si>
    <t>e-mail:</t>
  </si>
  <si>
    <t>Tel. č.:</t>
  </si>
  <si>
    <t>ZVOĽ MOŽNOSŤ</t>
  </si>
  <si>
    <t>Technická a odborná spôsobilosť podľa § 34 ods. 1 písm. g) ZVO: Osoby určené na plnenie zmluvy</t>
  </si>
  <si>
    <t xml:space="preserve">Vyhlásenie k participácii na vypracovaní ponuky inou osobou </t>
  </si>
  <si>
    <t>Vypracoval uchádzač ponuku sám?</t>
  </si>
  <si>
    <t>áno</t>
  </si>
  <si>
    <t xml:space="preserve">Ak uchádzač nevypracoval ponuku sám, nižšie uvedie identifikáciu osoby, ktorej služby alebo podklady pri vypracovaní ponuky využil - ide o požiadavku v zmysle § 49 ods. 5 zákona č. 343/2015 Z. z. o verejnom obstarávaní a o zmene a doplnení niektorých zákonov v znení neskorších predpisov. Uchádzač ďalej vyhlasuje, že si je vedomý právnych následkov uvedenia nepravdivých informácií v tomto vyhlásení alebo zamlčania takejto osoby. </t>
  </si>
  <si>
    <t xml:space="preserve">Identifikačné údaje osoby, ktorá participovala na ponuke </t>
  </si>
  <si>
    <t>Meno a priezvisko:</t>
  </si>
  <si>
    <t>Obchodné meno alebo názov:</t>
  </si>
  <si>
    <t>Sídlo alebo miesto podnikania:</t>
  </si>
  <si>
    <t>Identifikačné číslo, ak bolo pridelené:</t>
  </si>
  <si>
    <t>Návrh riešenia procesu</t>
  </si>
  <si>
    <t>Osobné stretnutie</t>
  </si>
  <si>
    <t>Dotazníky spokojnosti pre Projektový manažér</t>
  </si>
  <si>
    <t>Dotazníky spokojnosti pre Tech Lead/Architekt</t>
  </si>
  <si>
    <t>Príloha č. 2 - Preukázanie splnenia podmienok účasti v zákazke „Rozvoj a prevádzka informačného systému mestskej polície ŽandárIS“</t>
  </si>
  <si>
    <t>integrácie na externé služby min. 100 používateľov</t>
  </si>
  <si>
    <t>DOPLŇ ČÍSLO</t>
  </si>
  <si>
    <r>
      <t xml:space="preserve">Meno osoby určenej na plnenie zmluvy v pozícií </t>
    </r>
    <r>
      <rPr>
        <b/>
        <sz val="11"/>
        <rFont val="Calibri"/>
        <family val="2"/>
        <charset val="238"/>
        <scheme val="minor"/>
      </rPr>
      <t>Projektový manažér</t>
    </r>
  </si>
  <si>
    <t>poverený riadením projektu</t>
  </si>
  <si>
    <t>čas poskytnutia služieb od - do (mesiac a rok)</t>
  </si>
  <si>
    <r>
      <t xml:space="preserve">Meno osoby určenej na plnenie zmluvy v pozícií </t>
    </r>
    <r>
      <rPr>
        <b/>
        <sz val="11"/>
        <rFont val="Calibri"/>
        <family val="2"/>
        <charset val="238"/>
        <scheme val="minor"/>
      </rPr>
      <t>Tech Lead/Architekt</t>
    </r>
  </si>
  <si>
    <t>dohľad nad kvalitou</t>
  </si>
  <si>
    <t xml:space="preserve">riešenie komplexných technických incidentov </t>
  </si>
  <si>
    <t>definovanie technických štandardov</t>
  </si>
  <si>
    <t>Podpis:</t>
  </si>
  <si>
    <t>Dátum:</t>
  </si>
  <si>
    <t xml:space="preserve">rozvoj IS </t>
  </si>
  <si>
    <t>činnosť prevádzky SLA a podpora</t>
  </si>
  <si>
    <r>
      <t xml:space="preserve">Jedna odborne spôsobilá osoba ako Projektový manažér, ktorý preukáže </t>
    </r>
    <r>
      <rPr>
        <b/>
        <sz val="11"/>
        <rFont val="Calibri"/>
        <family val="2"/>
        <charset val="238"/>
        <scheme val="minor"/>
      </rPr>
      <t>minimálne 1 skúsenosť</t>
    </r>
    <r>
      <rPr>
        <sz val="11"/>
        <rFont val="Calibri"/>
        <family val="2"/>
        <charset val="238"/>
        <scheme val="minor"/>
      </rPr>
      <t xml:space="preserve"> s riadením projektu v rámci prevzatia, auditu, prevádzky a rozvoja Informačného systému po dobu minimálne 12 mesiacov za predchádzajúcich 5 rokov od vyhlásenia verejného obstarávania s uvedením cien, lehôt dodania a odberateľov</t>
    </r>
  </si>
  <si>
    <r>
      <t xml:space="preserve">Jedna odborne spôsobilá osoba ako Tech Lead/Architekt, ktorý preukáže </t>
    </r>
    <r>
      <rPr>
        <b/>
        <sz val="11"/>
        <rFont val="Calibri"/>
        <family val="2"/>
        <charset val="238"/>
        <scheme val="minor"/>
      </rPr>
      <t>minimálne 1 skúsenosť</t>
    </r>
    <r>
      <rPr>
        <sz val="11"/>
        <rFont val="Calibri"/>
        <family val="2"/>
        <charset val="238"/>
        <scheme val="minor"/>
      </rPr>
      <t xml:space="preserve"> s prevzatím Informačného systému, prevádzky a rozvoja po dobu minimálne 12 mesiacov za predchádzajúcich 5 rokov od vyhlásenia verejného obstarávania s uvedením cien, lehôt dodania a odberateľov</t>
    </r>
  </si>
  <si>
    <t>zabezpečenie architektúry riešenia</t>
  </si>
  <si>
    <t xml:space="preserve">skúsenosť s technologickým stackom </t>
  </si>
  <si>
    <t>DOPLNIŤ NÁZOV</t>
  </si>
  <si>
    <t>prevzatie existujúceho IS vrátane integrácie na externé služby min. 100 používateľov</t>
  </si>
  <si>
    <t>Platca DPH</t>
  </si>
  <si>
    <r>
      <t xml:space="preserve">Zoznam musí obsahovať zákazky na dodanie služieb rovnakého alebo obdobného charakteru (Rozvoj a prevádzka informačného systému mestskej polície ŽandárIS) ako je predmet zákazky. Uchádzač musí preukázať prevzatie existujúceho IS vrátane integráciami na externé služby s min. počtom používateľov 100, vykonanie auditu, činnosť prevádzky SLA a rozvoj, pre minimálne 1 ks Informačného systému, po dobu min. 12 mesiacov, za predchádzajúcich 5 rokov od vyhlásenia verejného obstarávania s uvedením cien, lehôt dodania a odberateľov, ktorú preukáže </t>
    </r>
    <r>
      <rPr>
        <b/>
        <sz val="11"/>
        <rFont val="Calibri"/>
        <family val="2"/>
        <charset val="238"/>
        <scheme val="minor"/>
      </rPr>
      <t xml:space="preserve">maximálne dvomi referenčnými </t>
    </r>
    <r>
      <rPr>
        <sz val="11"/>
        <rFont val="Calibri"/>
        <family val="2"/>
        <charset val="238"/>
        <scheme val="minor"/>
      </rPr>
      <t>zákazkami skúsenosť v rozsahu: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</si>
</sst>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6"/>
      <color theme="4" tint="-0.249977111117893"/>
      <name val="Calibri Light"/>
      <family val="2"/>
      <charset val="238"/>
      <scheme val="major"/>
    </font>
    <font>
      <sz val="11"/>
      <color theme="4" tint="-0.249977111117893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6"/>
      <color theme="0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6"/>
      <color theme="4"/>
      <name val="Calibri Light"/>
      <family val="2"/>
      <charset val="238"/>
      <scheme val="major"/>
    </font>
    <font>
      <sz val="11"/>
      <color theme="4"/>
      <name val="Calibri Light"/>
      <family val="2"/>
      <charset val="238"/>
      <scheme val="major"/>
    </font>
    <font>
      <b/>
      <sz val="11"/>
      <color theme="1"/>
      <name val="Garamond"/>
      <family val="1"/>
      <charset val="238"/>
    </font>
    <font>
      <b/>
      <sz val="11"/>
      <name val="Calibri Light"/>
      <family val="2"/>
      <charset val="238"/>
      <scheme val="major"/>
    </font>
    <font>
      <sz val="11"/>
      <color theme="1"/>
      <name val="Garamond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9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B2B2B2"/>
      </bottom>
      <diagonal/>
    </border>
    <border>
      <left/>
      <right/>
      <top style="medium">
        <color indexed="64"/>
      </top>
      <bottom style="thin">
        <color rgb="FFB2B2B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 style="medium">
        <color indexed="64"/>
      </right>
      <top/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/>
      <top/>
      <bottom/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medium">
        <color indexed="64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medium">
        <color indexed="64"/>
      </top>
      <bottom style="thin">
        <color theme="0" tint="-0.249977111117893"/>
      </bottom>
      <diagonal/>
    </border>
    <border>
      <left/>
      <right style="thin">
        <color rgb="FFB2B2B2"/>
      </right>
      <top style="medium">
        <color indexed="64"/>
      </top>
      <bottom/>
      <diagonal/>
    </border>
    <border>
      <left/>
      <right style="thin">
        <color rgb="FFB2B2B2"/>
      </right>
      <top/>
      <bottom style="medium">
        <color indexed="64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/>
      <diagonal/>
    </border>
    <border>
      <left style="medium">
        <color indexed="64"/>
      </left>
      <right style="thin">
        <color theme="0" tint="-0.249977111117893"/>
      </right>
      <top style="medium">
        <color indexed="64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/>
      <right style="medium">
        <color indexed="64"/>
      </right>
      <top style="thin">
        <color theme="0" tint="-0.249977111117893"/>
      </top>
      <bottom style="medium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medium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theme="0" tint="-0.249977111117893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medium">
        <color indexed="64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medium">
        <color indexed="64"/>
      </top>
      <bottom/>
      <diagonal/>
    </border>
    <border>
      <left style="thin">
        <color theme="0" tint="-0.24997711111789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rgb="FFB2B2B2"/>
      </left>
      <right/>
      <top style="thin">
        <color rgb="FFB2B2B2"/>
      </top>
      <bottom style="medium">
        <color indexed="64"/>
      </bottom>
      <diagonal/>
    </border>
    <border>
      <left/>
      <right/>
      <top style="thin">
        <color rgb="FFB2B2B2"/>
      </top>
      <bottom style="medium">
        <color indexed="64"/>
      </bottom>
      <diagonal/>
    </border>
    <border>
      <left/>
      <right style="medium">
        <color indexed="64"/>
      </right>
      <top style="thin">
        <color rgb="FFB2B2B2"/>
      </top>
      <bottom style="medium">
        <color indexed="64"/>
      </bottom>
      <diagonal/>
    </border>
  </borders>
  <cellStyleXfs count="5">
    <xf numFmtId="0" fontId="0" fillId="0" borderId="0"/>
    <xf numFmtId="0" fontId="1" fillId="2" borderId="2" applyNumberFormat="0" applyFont="0" applyAlignment="0" applyProtection="0"/>
    <xf numFmtId="0" fontId="1" fillId="3" borderId="0" applyNumberFormat="0" applyBorder="0" applyAlignment="0" applyProtection="0"/>
    <xf numFmtId="43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268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5" fillId="0" borderId="54" xfId="0" applyFont="1" applyBorder="1" applyAlignment="1">
      <alignment horizontal="center" vertical="center"/>
    </xf>
    <xf numFmtId="0" fontId="6" fillId="0" borderId="35" xfId="0" applyFont="1" applyBorder="1" applyAlignment="1">
      <alignment horizontal="justify" vertical="center"/>
    </xf>
    <xf numFmtId="0" fontId="0" fillId="0" borderId="35" xfId="0" applyBorder="1" applyAlignment="1">
      <alignment horizontal="left" vertical="center" wrapText="1" indent="1"/>
    </xf>
    <xf numFmtId="0" fontId="6" fillId="0" borderId="35" xfId="0" applyFont="1" applyBorder="1" applyAlignment="1">
      <alignment horizontal="left" vertical="center" wrapText="1" indent="1"/>
    </xf>
    <xf numFmtId="0" fontId="2" fillId="0" borderId="35" xfId="0" applyFont="1" applyBorder="1" applyAlignment="1">
      <alignment horizontal="center" vertical="center" wrapText="1"/>
    </xf>
    <xf numFmtId="0" fontId="0" fillId="0" borderId="35" xfId="0" applyBorder="1" applyAlignment="1">
      <alignment horizontal="left" wrapText="1" indent="1"/>
    </xf>
    <xf numFmtId="0" fontId="6" fillId="0" borderId="36" xfId="0" applyFont="1" applyBorder="1" applyAlignment="1">
      <alignment vertical="center"/>
    </xf>
    <xf numFmtId="0" fontId="0" fillId="0" borderId="35" xfId="0" applyBorder="1" applyAlignment="1">
      <alignment horizontal="left" vertical="center" indent="1"/>
    </xf>
    <xf numFmtId="0" fontId="2" fillId="0" borderId="35" xfId="0" applyFont="1" applyBorder="1" applyAlignment="1">
      <alignment horizontal="center" vertical="center"/>
    </xf>
    <xf numFmtId="0" fontId="0" fillId="0" borderId="35" xfId="0" applyBorder="1" applyAlignment="1">
      <alignment horizontal="justify" vertical="center"/>
    </xf>
    <xf numFmtId="0" fontId="0" fillId="0" borderId="36" xfId="0" applyBorder="1"/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0" fontId="0" fillId="4" borderId="40" xfId="0" applyFill="1" applyBorder="1" applyAlignment="1" applyProtection="1">
      <alignment horizontal="center" wrapText="1"/>
      <protection hidden="1"/>
    </xf>
    <xf numFmtId="0" fontId="2" fillId="4" borderId="41" xfId="0" applyFont="1" applyFill="1" applyBorder="1" applyAlignment="1" applyProtection="1">
      <alignment wrapText="1"/>
      <protection hidden="1"/>
    </xf>
    <xf numFmtId="0" fontId="2" fillId="4" borderId="42" xfId="0" applyFont="1" applyFill="1" applyBorder="1" applyAlignment="1" applyProtection="1">
      <alignment wrapText="1"/>
      <protection hidden="1"/>
    </xf>
    <xf numFmtId="0" fontId="2" fillId="4" borderId="43" xfId="0" applyFont="1" applyFill="1" applyBorder="1" applyAlignment="1" applyProtection="1">
      <alignment wrapText="1"/>
      <protection hidden="1"/>
    </xf>
    <xf numFmtId="0" fontId="2" fillId="4" borderId="38" xfId="0" applyFont="1" applyFill="1" applyBorder="1" applyAlignment="1" applyProtection="1">
      <alignment wrapText="1"/>
      <protection hidden="1"/>
    </xf>
    <xf numFmtId="0" fontId="2" fillId="4" borderId="40" xfId="0" applyFont="1" applyFill="1" applyBorder="1" applyAlignment="1" applyProtection="1">
      <alignment wrapText="1"/>
      <protection hidden="1"/>
    </xf>
    <xf numFmtId="0" fontId="0" fillId="4" borderId="35" xfId="0" applyFill="1" applyBorder="1" applyAlignment="1" applyProtection="1">
      <alignment horizontal="center"/>
      <protection hidden="1"/>
    </xf>
    <xf numFmtId="0" fontId="0" fillId="0" borderId="28" xfId="0" applyBorder="1" applyAlignment="1" applyProtection="1">
      <alignment wrapText="1"/>
      <protection locked="0" hidden="1"/>
    </xf>
    <xf numFmtId="0" fontId="0" fillId="0" borderId="29" xfId="0" applyBorder="1" applyAlignment="1" applyProtection="1">
      <alignment wrapText="1"/>
      <protection locked="0" hidden="1"/>
    </xf>
    <xf numFmtId="2" fontId="0" fillId="0" borderId="29" xfId="3" applyNumberFormat="1" applyFont="1" applyFill="1" applyBorder="1" applyAlignment="1" applyProtection="1">
      <alignment wrapText="1"/>
      <protection locked="0" hidden="1"/>
    </xf>
    <xf numFmtId="0" fontId="1" fillId="0" borderId="29" xfId="1" applyFont="1" applyFill="1" applyBorder="1" applyProtection="1">
      <protection locked="0" hidden="1"/>
    </xf>
    <xf numFmtId="2" fontId="0" fillId="0" borderId="45" xfId="3" applyNumberFormat="1" applyFont="1" applyFill="1" applyBorder="1" applyAlignment="1" applyProtection="1">
      <alignment wrapText="1"/>
      <protection locked="0" hidden="1"/>
    </xf>
    <xf numFmtId="2" fontId="0" fillId="4" borderId="45" xfId="0" applyNumberFormat="1" applyFill="1" applyBorder="1" applyProtection="1">
      <protection hidden="1"/>
    </xf>
    <xf numFmtId="2" fontId="0" fillId="4" borderId="18" xfId="0" applyNumberFormat="1" applyFill="1" applyBorder="1" applyProtection="1">
      <protection hidden="1"/>
    </xf>
    <xf numFmtId="2" fontId="0" fillId="4" borderId="52" xfId="0" applyNumberFormat="1" applyFill="1" applyBorder="1" applyProtection="1">
      <protection hidden="1"/>
    </xf>
    <xf numFmtId="0" fontId="0" fillId="0" borderId="19" xfId="0" applyBorder="1" applyAlignment="1" applyProtection="1">
      <alignment wrapText="1"/>
      <protection locked="0" hidden="1"/>
    </xf>
    <xf numFmtId="0" fontId="0" fillId="0" borderId="18" xfId="0" applyBorder="1" applyAlignment="1" applyProtection="1">
      <alignment wrapText="1"/>
      <protection locked="0" hidden="1"/>
    </xf>
    <xf numFmtId="2" fontId="0" fillId="0" borderId="18" xfId="3" applyNumberFormat="1" applyFont="1" applyFill="1" applyBorder="1" applyAlignment="1" applyProtection="1">
      <alignment wrapText="1"/>
      <protection locked="0" hidden="1"/>
    </xf>
    <xf numFmtId="2" fontId="0" fillId="0" borderId="32" xfId="3" applyNumberFormat="1" applyFont="1" applyFill="1" applyBorder="1" applyAlignment="1" applyProtection="1">
      <alignment wrapText="1"/>
      <protection locked="0" hidden="1"/>
    </xf>
    <xf numFmtId="2" fontId="0" fillId="4" borderId="32" xfId="0" applyNumberFormat="1" applyFill="1" applyBorder="1" applyProtection="1">
      <protection hidden="1"/>
    </xf>
    <xf numFmtId="0" fontId="0" fillId="0" borderId="26" xfId="0" applyBorder="1" applyAlignment="1" applyProtection="1">
      <alignment wrapText="1"/>
      <protection locked="0" hidden="1"/>
    </xf>
    <xf numFmtId="0" fontId="0" fillId="0" borderId="27" xfId="0" applyBorder="1" applyAlignment="1" applyProtection="1">
      <alignment wrapText="1"/>
      <protection locked="0" hidden="1"/>
    </xf>
    <xf numFmtId="2" fontId="0" fillId="0" borderId="27" xfId="3" applyNumberFormat="1" applyFont="1" applyFill="1" applyBorder="1" applyAlignment="1" applyProtection="1">
      <alignment wrapText="1"/>
      <protection locked="0" hidden="1"/>
    </xf>
    <xf numFmtId="2" fontId="0" fillId="0" borderId="44" xfId="3" applyNumberFormat="1" applyFont="1" applyFill="1" applyBorder="1" applyAlignment="1" applyProtection="1">
      <alignment wrapText="1"/>
      <protection locked="0" hidden="1"/>
    </xf>
    <xf numFmtId="0" fontId="0" fillId="4" borderId="36" xfId="0" applyFill="1" applyBorder="1" applyProtection="1">
      <protection hidden="1"/>
    </xf>
    <xf numFmtId="0" fontId="0" fillId="4" borderId="21" xfId="0" applyFill="1" applyBorder="1" applyAlignment="1" applyProtection="1">
      <alignment wrapText="1"/>
      <protection hidden="1"/>
    </xf>
    <xf numFmtId="0" fontId="0" fillId="4" borderId="22" xfId="0" applyFill="1" applyBorder="1" applyAlignment="1" applyProtection="1">
      <alignment wrapText="1"/>
      <protection hidden="1"/>
    </xf>
    <xf numFmtId="2" fontId="0" fillId="4" borderId="46" xfId="0" applyNumberFormat="1" applyFill="1" applyBorder="1" applyAlignment="1" applyProtection="1">
      <alignment wrapText="1"/>
      <protection hidden="1"/>
    </xf>
    <xf numFmtId="2" fontId="0" fillId="4" borderId="46" xfId="0" applyNumberFormat="1" applyFill="1" applyBorder="1" applyProtection="1">
      <protection hidden="1"/>
    </xf>
    <xf numFmtId="2" fontId="0" fillId="4" borderId="22" xfId="0" applyNumberFormat="1" applyFill="1" applyBorder="1" applyProtection="1">
      <protection hidden="1"/>
    </xf>
    <xf numFmtId="0" fontId="0" fillId="4" borderId="53" xfId="0" applyFill="1" applyBorder="1" applyProtection="1">
      <protection hidden="1"/>
    </xf>
    <xf numFmtId="0" fontId="0" fillId="5" borderId="19" xfId="0" applyFill="1" applyBorder="1" applyProtection="1">
      <protection hidden="1"/>
    </xf>
    <xf numFmtId="0" fontId="0" fillId="5" borderId="20" xfId="0" applyFill="1" applyBorder="1" applyProtection="1">
      <protection hidden="1"/>
    </xf>
    <xf numFmtId="0" fontId="0" fillId="4" borderId="19" xfId="0" applyFill="1" applyBorder="1" applyProtection="1">
      <protection hidden="1"/>
    </xf>
    <xf numFmtId="0" fontId="0" fillId="4" borderId="20" xfId="0" applyFill="1" applyBorder="1" applyProtection="1">
      <protection hidden="1"/>
    </xf>
    <xf numFmtId="0" fontId="0" fillId="5" borderId="31" xfId="0" applyFill="1" applyBorder="1" applyProtection="1">
      <protection hidden="1"/>
    </xf>
    <xf numFmtId="0" fontId="0" fillId="4" borderId="18" xfId="0" applyFill="1" applyBorder="1" applyProtection="1">
      <protection hidden="1"/>
    </xf>
    <xf numFmtId="0" fontId="0" fillId="4" borderId="32" xfId="0" applyFill="1" applyBorder="1" applyAlignment="1" applyProtection="1">
      <alignment horizontal="center"/>
      <protection hidden="1"/>
    </xf>
    <xf numFmtId="2" fontId="0" fillId="0" borderId="19" xfId="0" applyNumberFormat="1" applyBorder="1" applyProtection="1">
      <protection locked="0" hidden="1"/>
    </xf>
    <xf numFmtId="2" fontId="0" fillId="5" borderId="20" xfId="0" applyNumberFormat="1" applyFill="1" applyBorder="1" applyProtection="1">
      <protection hidden="1"/>
    </xf>
    <xf numFmtId="2" fontId="0" fillId="4" borderId="20" xfId="0" applyNumberFormat="1" applyFill="1" applyBorder="1" applyProtection="1">
      <protection hidden="1"/>
    </xf>
    <xf numFmtId="0" fontId="0" fillId="5" borderId="21" xfId="0" applyFill="1" applyBorder="1" applyProtection="1">
      <protection hidden="1"/>
    </xf>
    <xf numFmtId="0" fontId="0" fillId="4" borderId="22" xfId="0" applyFill="1" applyBorder="1" applyProtection="1">
      <protection hidden="1"/>
    </xf>
    <xf numFmtId="0" fontId="0" fillId="4" borderId="46" xfId="0" applyFill="1" applyBorder="1" applyAlignment="1" applyProtection="1">
      <alignment horizontal="center"/>
      <protection hidden="1"/>
    </xf>
    <xf numFmtId="0" fontId="0" fillId="5" borderId="41" xfId="0" applyFill="1" applyBorder="1" applyProtection="1">
      <protection hidden="1"/>
    </xf>
    <xf numFmtId="0" fontId="0" fillId="5" borderId="42" xfId="0" applyFill="1" applyBorder="1" applyAlignment="1" applyProtection="1">
      <alignment wrapText="1"/>
      <protection hidden="1"/>
    </xf>
    <xf numFmtId="0" fontId="0" fillId="5" borderId="42" xfId="0" applyFill="1" applyBorder="1" applyAlignment="1" applyProtection="1">
      <alignment horizontal="center" wrapText="1"/>
      <protection hidden="1"/>
    </xf>
    <xf numFmtId="164" fontId="2" fillId="5" borderId="42" xfId="0" applyNumberFormat="1" applyFont="1" applyFill="1" applyBorder="1" applyAlignment="1" applyProtection="1">
      <alignment wrapText="1"/>
      <protection hidden="1"/>
    </xf>
    <xf numFmtId="2" fontId="2" fillId="5" borderId="42" xfId="0" applyNumberFormat="1" applyFont="1" applyFill="1" applyBorder="1" applyAlignment="1" applyProtection="1">
      <alignment wrapText="1"/>
      <protection hidden="1"/>
    </xf>
    <xf numFmtId="164" fontId="2" fillId="5" borderId="43" xfId="0" applyNumberFormat="1" applyFont="1" applyFill="1" applyBorder="1" applyAlignment="1" applyProtection="1">
      <alignment wrapText="1"/>
      <protection hidden="1"/>
    </xf>
    <xf numFmtId="0" fontId="0" fillId="8" borderId="19" xfId="0" applyFill="1" applyBorder="1" applyAlignment="1" applyProtection="1">
      <alignment wrapText="1"/>
      <protection hidden="1"/>
    </xf>
    <xf numFmtId="0" fontId="0" fillId="8" borderId="20" xfId="0" applyFill="1" applyBorder="1" applyAlignment="1" applyProtection="1">
      <alignment wrapText="1"/>
      <protection hidden="1"/>
    </xf>
    <xf numFmtId="0" fontId="0" fillId="7" borderId="19" xfId="0" applyFill="1" applyBorder="1" applyAlignment="1" applyProtection="1">
      <alignment wrapText="1"/>
      <protection hidden="1"/>
    </xf>
    <xf numFmtId="0" fontId="0" fillId="7" borderId="20" xfId="0" applyFill="1" applyBorder="1" applyAlignment="1" applyProtection="1">
      <alignment wrapText="1"/>
      <protection hidden="1"/>
    </xf>
    <xf numFmtId="0" fontId="0" fillId="8" borderId="31" xfId="0" applyFill="1" applyBorder="1" applyProtection="1">
      <protection hidden="1"/>
    </xf>
    <xf numFmtId="0" fontId="0" fillId="8" borderId="20" xfId="0" applyFill="1" applyBorder="1" applyProtection="1">
      <protection hidden="1"/>
    </xf>
    <xf numFmtId="0" fontId="0" fillId="8" borderId="19" xfId="0" applyFill="1" applyBorder="1" applyProtection="1">
      <protection hidden="1"/>
    </xf>
    <xf numFmtId="0" fontId="0" fillId="7" borderId="18" xfId="0" applyFill="1" applyBorder="1" applyProtection="1">
      <protection hidden="1"/>
    </xf>
    <xf numFmtId="0" fontId="0" fillId="7" borderId="32" xfId="0" applyFill="1" applyBorder="1" applyAlignment="1" applyProtection="1">
      <alignment wrapText="1"/>
      <protection hidden="1"/>
    </xf>
    <xf numFmtId="2" fontId="0" fillId="6" borderId="19" xfId="0" applyNumberFormat="1" applyFill="1" applyBorder="1" applyProtection="1">
      <protection hidden="1"/>
    </xf>
    <xf numFmtId="2" fontId="0" fillId="8" borderId="20" xfId="0" applyNumberFormat="1" applyFill="1" applyBorder="1" applyAlignment="1" applyProtection="1">
      <alignment wrapText="1"/>
      <protection hidden="1"/>
    </xf>
    <xf numFmtId="2" fontId="0" fillId="7" borderId="20" xfId="0" applyNumberFormat="1" applyFill="1" applyBorder="1" applyAlignment="1" applyProtection="1">
      <alignment wrapText="1"/>
      <protection hidden="1"/>
    </xf>
    <xf numFmtId="2" fontId="0" fillId="8" borderId="20" xfId="0" applyNumberFormat="1" applyFill="1" applyBorder="1" applyProtection="1">
      <protection hidden="1"/>
    </xf>
    <xf numFmtId="0" fontId="0" fillId="8" borderId="26" xfId="0" applyFill="1" applyBorder="1" applyProtection="1">
      <protection hidden="1"/>
    </xf>
    <xf numFmtId="0" fontId="0" fillId="7" borderId="27" xfId="0" applyFill="1" applyBorder="1" applyProtection="1">
      <protection hidden="1"/>
    </xf>
    <xf numFmtId="0" fontId="0" fillId="7" borderId="44" xfId="0" applyFill="1" applyBorder="1" applyAlignment="1" applyProtection="1">
      <alignment wrapText="1"/>
      <protection hidden="1"/>
    </xf>
    <xf numFmtId="0" fontId="0" fillId="8" borderId="41" xfId="0" applyFill="1" applyBorder="1" applyProtection="1">
      <protection hidden="1"/>
    </xf>
    <xf numFmtId="0" fontId="0" fillId="8" borderId="42" xfId="0" applyFill="1" applyBorder="1" applyAlignment="1" applyProtection="1">
      <alignment wrapText="1"/>
      <protection hidden="1"/>
    </xf>
    <xf numFmtId="2" fontId="0" fillId="8" borderId="42" xfId="0" applyNumberFormat="1" applyFill="1" applyBorder="1" applyAlignment="1" applyProtection="1">
      <alignment wrapText="1"/>
      <protection hidden="1"/>
    </xf>
    <xf numFmtId="2" fontId="0" fillId="8" borderId="43" xfId="0" applyNumberFormat="1" applyFill="1" applyBorder="1" applyAlignment="1" applyProtection="1">
      <alignment wrapText="1"/>
      <protection hidden="1"/>
    </xf>
    <xf numFmtId="0" fontId="0" fillId="9" borderId="19" xfId="0" applyFill="1" applyBorder="1" applyAlignment="1" applyProtection="1">
      <alignment wrapText="1"/>
      <protection hidden="1"/>
    </xf>
    <xf numFmtId="0" fontId="0" fillId="9" borderId="20" xfId="0" applyFill="1" applyBorder="1" applyAlignment="1" applyProtection="1">
      <alignment wrapText="1"/>
      <protection hidden="1"/>
    </xf>
    <xf numFmtId="0" fontId="0" fillId="10" borderId="19" xfId="0" applyFill="1" applyBorder="1" applyAlignment="1" applyProtection="1">
      <alignment wrapText="1"/>
      <protection hidden="1"/>
    </xf>
    <xf numFmtId="0" fontId="0" fillId="10" borderId="20" xfId="0" applyFill="1" applyBorder="1" applyAlignment="1" applyProtection="1">
      <alignment wrapText="1"/>
      <protection hidden="1"/>
    </xf>
    <xf numFmtId="0" fontId="0" fillId="9" borderId="31" xfId="0" applyFill="1" applyBorder="1" applyProtection="1">
      <protection hidden="1"/>
    </xf>
    <xf numFmtId="0" fontId="0" fillId="9" borderId="20" xfId="0" applyFill="1" applyBorder="1" applyProtection="1">
      <protection hidden="1"/>
    </xf>
    <xf numFmtId="0" fontId="0" fillId="9" borderId="19" xfId="0" applyFill="1" applyBorder="1" applyProtection="1">
      <protection hidden="1"/>
    </xf>
    <xf numFmtId="0" fontId="0" fillId="10" borderId="18" xfId="0" applyFill="1" applyBorder="1" applyProtection="1">
      <protection hidden="1"/>
    </xf>
    <xf numFmtId="0" fontId="0" fillId="10" borderId="32" xfId="0" applyFill="1" applyBorder="1" applyAlignment="1" applyProtection="1">
      <alignment wrapText="1"/>
      <protection hidden="1"/>
    </xf>
    <xf numFmtId="2" fontId="0" fillId="9" borderId="20" xfId="0" applyNumberFormat="1" applyFill="1" applyBorder="1" applyAlignment="1" applyProtection="1">
      <alignment wrapText="1"/>
      <protection hidden="1"/>
    </xf>
    <xf numFmtId="2" fontId="0" fillId="10" borderId="20" xfId="0" applyNumberFormat="1" applyFill="1" applyBorder="1" applyAlignment="1" applyProtection="1">
      <alignment wrapText="1"/>
      <protection hidden="1"/>
    </xf>
    <xf numFmtId="2" fontId="0" fillId="9" borderId="20" xfId="0" applyNumberFormat="1" applyFill="1" applyBorder="1" applyProtection="1">
      <protection hidden="1"/>
    </xf>
    <xf numFmtId="0" fontId="0" fillId="9" borderId="21" xfId="0" applyFill="1" applyBorder="1" applyProtection="1">
      <protection hidden="1"/>
    </xf>
    <xf numFmtId="0" fontId="0" fillId="10" borderId="22" xfId="0" applyFill="1" applyBorder="1" applyProtection="1">
      <protection hidden="1"/>
    </xf>
    <xf numFmtId="0" fontId="0" fillId="10" borderId="46" xfId="0" applyFill="1" applyBorder="1" applyAlignment="1" applyProtection="1">
      <alignment wrapText="1"/>
      <protection hidden="1"/>
    </xf>
    <xf numFmtId="0" fontId="0" fillId="9" borderId="41" xfId="0" applyFill="1" applyBorder="1" applyProtection="1">
      <protection hidden="1"/>
    </xf>
    <xf numFmtId="0" fontId="0" fillId="9" borderId="42" xfId="0" applyFill="1" applyBorder="1" applyAlignment="1" applyProtection="1">
      <alignment wrapText="1"/>
      <protection hidden="1"/>
    </xf>
    <xf numFmtId="2" fontId="0" fillId="9" borderId="42" xfId="0" applyNumberFormat="1" applyFill="1" applyBorder="1" applyAlignment="1" applyProtection="1">
      <alignment wrapText="1"/>
      <protection hidden="1"/>
    </xf>
    <xf numFmtId="2" fontId="0" fillId="9" borderId="43" xfId="0" applyNumberFormat="1" applyFill="1" applyBorder="1" applyAlignment="1" applyProtection="1">
      <alignment wrapText="1"/>
      <protection hidden="1"/>
    </xf>
    <xf numFmtId="0" fontId="15" fillId="0" borderId="35" xfId="4" applyBorder="1" applyAlignment="1">
      <alignment horizontal="left" vertical="center" wrapText="1" indent="1"/>
    </xf>
    <xf numFmtId="0" fontId="0" fillId="0" borderId="35" xfId="0" applyBorder="1" applyAlignment="1" applyProtection="1">
      <alignment horizontal="left" vertical="center" wrapText="1" indent="1"/>
      <protection locked="0"/>
    </xf>
    <xf numFmtId="0" fontId="18" fillId="0" borderId="26" xfId="0" applyFont="1" applyBorder="1" applyAlignment="1" applyProtection="1">
      <alignment wrapText="1"/>
      <protection locked="0" hidden="1"/>
    </xf>
    <xf numFmtId="0" fontId="11" fillId="4" borderId="61" xfId="1" applyFont="1" applyFill="1" applyBorder="1" applyProtection="1">
      <protection locked="0" hidden="1"/>
    </xf>
    <xf numFmtId="0" fontId="11" fillId="4" borderId="64" xfId="1" applyFont="1" applyFill="1" applyBorder="1" applyProtection="1">
      <protection locked="0" hidden="1"/>
    </xf>
    <xf numFmtId="0" fontId="11" fillId="4" borderId="62" xfId="1" applyFont="1" applyFill="1" applyBorder="1" applyAlignment="1" applyProtection="1">
      <alignment horizontal="center"/>
      <protection locked="0" hidden="1"/>
    </xf>
    <xf numFmtId="0" fontId="20" fillId="0" borderId="40" xfId="0" applyFont="1" applyBorder="1" applyAlignment="1" applyProtection="1">
      <alignment horizontal="justify" vertical="center" wrapText="1"/>
      <protection locked="0" hidden="1"/>
    </xf>
    <xf numFmtId="0" fontId="11" fillId="4" borderId="59" xfId="1" applyFont="1" applyFill="1" applyBorder="1" applyAlignment="1" applyProtection="1">
      <alignment horizontal="center" vertical="center" wrapText="1"/>
      <protection locked="0" hidden="1"/>
    </xf>
    <xf numFmtId="0" fontId="11" fillId="4" borderId="63" xfId="1" applyFont="1" applyFill="1" applyBorder="1" applyAlignment="1" applyProtection="1">
      <alignment horizontal="center" vertical="center" wrapText="1"/>
      <protection locked="0" hidden="1"/>
    </xf>
    <xf numFmtId="0" fontId="12" fillId="0" borderId="60" xfId="1" applyFont="1" applyFill="1" applyBorder="1" applyAlignment="1" applyProtection="1">
      <alignment horizontal="left" vertical="center" wrapText="1"/>
      <protection hidden="1"/>
    </xf>
    <xf numFmtId="0" fontId="12" fillId="0" borderId="58" xfId="1" applyFont="1" applyFill="1" applyBorder="1" applyAlignment="1" applyProtection="1">
      <alignment horizontal="left" vertical="center" wrapText="1"/>
      <protection hidden="1"/>
    </xf>
    <xf numFmtId="0" fontId="11" fillId="4" borderId="59" xfId="1" applyFont="1" applyFill="1" applyBorder="1" applyProtection="1">
      <protection locked="0" hidden="1"/>
    </xf>
    <xf numFmtId="0" fontId="11" fillId="4" borderId="73" xfId="1" applyFont="1" applyFill="1" applyBorder="1" applyProtection="1">
      <protection locked="0" hidden="1"/>
    </xf>
    <xf numFmtId="0" fontId="11" fillId="4" borderId="74" xfId="1" applyFont="1" applyFill="1" applyBorder="1" applyProtection="1">
      <protection locked="0" hidden="1"/>
    </xf>
    <xf numFmtId="0" fontId="11" fillId="4" borderId="66" xfId="1" applyFont="1" applyFill="1" applyBorder="1" applyProtection="1">
      <protection locked="0" hidden="1"/>
    </xf>
    <xf numFmtId="0" fontId="11" fillId="4" borderId="67" xfId="1" applyFont="1" applyFill="1" applyBorder="1" applyAlignment="1" applyProtection="1">
      <alignment vertical="center" wrapText="1"/>
      <protection locked="0" hidden="1"/>
    </xf>
    <xf numFmtId="0" fontId="11" fillId="4" borderId="85" xfId="1" applyFont="1" applyFill="1" applyBorder="1" applyAlignment="1" applyProtection="1">
      <alignment vertical="center" wrapText="1"/>
      <protection locked="0" hidden="1"/>
    </xf>
    <xf numFmtId="0" fontId="11" fillId="4" borderId="63" xfId="1" applyFont="1" applyFill="1" applyBorder="1" applyProtection="1">
      <protection locked="0" hidden="1"/>
    </xf>
    <xf numFmtId="0" fontId="11" fillId="4" borderId="59" xfId="1" applyFont="1" applyFill="1" applyBorder="1" applyAlignment="1" applyProtection="1">
      <alignment horizontal="left" vertical="center" wrapText="1"/>
      <protection locked="0" hidden="1"/>
    </xf>
    <xf numFmtId="0" fontId="0" fillId="0" borderId="59" xfId="0" applyBorder="1" applyProtection="1">
      <protection hidden="1"/>
    </xf>
    <xf numFmtId="0" fontId="11" fillId="0" borderId="59" xfId="1" applyFont="1" applyFill="1" applyBorder="1" applyAlignment="1" applyProtection="1">
      <alignment horizontal="left" vertical="center" wrapText="1"/>
      <protection hidden="1"/>
    </xf>
    <xf numFmtId="0" fontId="0" fillId="0" borderId="56" xfId="0" applyBorder="1" applyProtection="1">
      <protection hidden="1"/>
    </xf>
    <xf numFmtId="0" fontId="11" fillId="0" borderId="79" xfId="1" applyFont="1" applyFill="1" applyBorder="1" applyAlignment="1" applyProtection="1">
      <alignment horizontal="left" vertical="center" wrapText="1"/>
      <protection hidden="1"/>
    </xf>
    <xf numFmtId="0" fontId="11" fillId="0" borderId="86" xfId="1" applyFont="1" applyFill="1" applyBorder="1" applyAlignment="1" applyProtection="1">
      <alignment horizontal="left" vertical="center" wrapText="1"/>
      <protection hidden="1"/>
    </xf>
    <xf numFmtId="0" fontId="11" fillId="0" borderId="60" xfId="1" applyFont="1" applyFill="1" applyBorder="1" applyAlignment="1" applyProtection="1">
      <alignment horizontal="left" vertical="center" wrapText="1"/>
      <protection hidden="1"/>
    </xf>
    <xf numFmtId="0" fontId="11" fillId="0" borderId="0" xfId="1" applyFont="1" applyFill="1" applyBorder="1" applyProtection="1">
      <protection hidden="1"/>
    </xf>
    <xf numFmtId="0" fontId="11" fillId="0" borderId="62" xfId="1" applyFont="1" applyFill="1" applyBorder="1" applyProtection="1">
      <protection hidden="1"/>
    </xf>
    <xf numFmtId="0" fontId="11" fillId="0" borderId="63" xfId="1" applyFont="1" applyFill="1" applyBorder="1" applyAlignment="1" applyProtection="1">
      <alignment horizontal="left" vertical="center" wrapText="1"/>
      <protection hidden="1"/>
    </xf>
    <xf numFmtId="0" fontId="11" fillId="0" borderId="58" xfId="1" applyFont="1" applyFill="1" applyBorder="1" applyAlignment="1" applyProtection="1">
      <alignment horizontal="left" vertical="center" wrapText="1"/>
      <protection hidden="1"/>
    </xf>
    <xf numFmtId="0" fontId="11" fillId="0" borderId="73" xfId="1" applyFont="1" applyFill="1" applyBorder="1" applyAlignment="1" applyProtection="1">
      <alignment horizontal="left" vertical="center" wrapText="1"/>
      <protection hidden="1"/>
    </xf>
    <xf numFmtId="0" fontId="0" fillId="0" borderId="84" xfId="0" applyBorder="1" applyProtection="1">
      <protection hidden="1"/>
    </xf>
    <xf numFmtId="0" fontId="0" fillId="0" borderId="79" xfId="0" applyBorder="1" applyAlignment="1" applyProtection="1">
      <alignment wrapText="1"/>
      <protection hidden="1"/>
    </xf>
    <xf numFmtId="0" fontId="11" fillId="0" borderId="66" xfId="1" applyFont="1" applyFill="1" applyBorder="1" applyAlignment="1" applyProtection="1">
      <alignment horizontal="left" vertical="center" wrapText="1"/>
      <protection hidden="1"/>
    </xf>
    <xf numFmtId="0" fontId="11" fillId="0" borderId="80" xfId="1" applyFont="1" applyFill="1" applyBorder="1" applyAlignment="1" applyProtection="1">
      <alignment horizontal="left" vertical="center" wrapText="1"/>
      <protection hidden="1"/>
    </xf>
    <xf numFmtId="0" fontId="4" fillId="4" borderId="55" xfId="1" applyFont="1" applyFill="1" applyBorder="1" applyProtection="1">
      <protection hidden="1"/>
    </xf>
    <xf numFmtId="0" fontId="11" fillId="0" borderId="10" xfId="1" applyFont="1" applyFill="1" applyBorder="1" applyAlignment="1" applyProtection="1">
      <alignment vertical="center" wrapText="1"/>
      <protection hidden="1"/>
    </xf>
    <xf numFmtId="0" fontId="4" fillId="4" borderId="11" xfId="1" applyFont="1" applyFill="1" applyBorder="1" applyProtection="1">
      <protection hidden="1"/>
    </xf>
    <xf numFmtId="0" fontId="4" fillId="4" borderId="14" xfId="1" applyFont="1" applyFill="1" applyBorder="1" applyProtection="1">
      <protection hidden="1"/>
    </xf>
    <xf numFmtId="0" fontId="11" fillId="0" borderId="12" xfId="1" applyFont="1" applyFill="1" applyBorder="1" applyAlignment="1" applyProtection="1">
      <alignment vertical="center" wrapText="1"/>
      <protection hidden="1"/>
    </xf>
    <xf numFmtId="0" fontId="11" fillId="0" borderId="7" xfId="1" applyFont="1" applyFill="1" applyBorder="1" applyAlignment="1" applyProtection="1">
      <alignment vertical="center" wrapText="1"/>
      <protection hidden="1"/>
    </xf>
    <xf numFmtId="0" fontId="18" fillId="0" borderId="0" xfId="0" applyFont="1" applyAlignment="1" applyProtection="1">
      <alignment wrapText="1"/>
      <protection hidden="1"/>
    </xf>
    <xf numFmtId="0" fontId="0" fillId="0" borderId="89" xfId="0" applyBorder="1" applyAlignment="1" applyProtection="1">
      <alignment horizontal="left" wrapText="1"/>
      <protection hidden="1"/>
    </xf>
    <xf numFmtId="0" fontId="0" fillId="0" borderId="92" xfId="0" applyBorder="1" applyAlignment="1" applyProtection="1">
      <alignment horizontal="left" wrapText="1"/>
      <protection hidden="1"/>
    </xf>
    <xf numFmtId="0" fontId="1" fillId="4" borderId="93" xfId="2" applyFill="1" applyBorder="1" applyAlignment="1" applyProtection="1">
      <alignment horizontal="center" vertical="center" wrapText="1"/>
      <protection locked="0" hidden="1"/>
    </xf>
    <xf numFmtId="0" fontId="1" fillId="4" borderId="94" xfId="2" applyFill="1" applyBorder="1" applyAlignment="1" applyProtection="1">
      <alignment horizontal="center" vertical="center" wrapText="1"/>
      <protection locked="0" hidden="1"/>
    </xf>
    <xf numFmtId="0" fontId="1" fillId="4" borderId="95" xfId="2" applyFill="1" applyBorder="1" applyAlignment="1" applyProtection="1">
      <alignment horizontal="center" vertical="center" wrapText="1"/>
      <protection locked="0" hidden="1"/>
    </xf>
    <xf numFmtId="0" fontId="9" fillId="0" borderId="3" xfId="1" applyFont="1" applyFill="1" applyBorder="1" applyAlignment="1" applyProtection="1">
      <alignment horizontal="center" vertical="center" wrapText="1"/>
      <protection hidden="1"/>
    </xf>
    <xf numFmtId="0" fontId="10" fillId="0" borderId="4" xfId="1" applyFont="1" applyFill="1" applyBorder="1" applyAlignment="1" applyProtection="1">
      <alignment horizontal="center" vertical="center" wrapText="1"/>
      <protection hidden="1"/>
    </xf>
    <xf numFmtId="0" fontId="10" fillId="0" borderId="5" xfId="1" applyFont="1" applyFill="1" applyBorder="1" applyAlignment="1" applyProtection="1">
      <alignment horizontal="center" vertical="center" wrapText="1"/>
      <protection hidden="1"/>
    </xf>
    <xf numFmtId="0" fontId="11" fillId="0" borderId="10" xfId="1" applyFont="1" applyFill="1" applyBorder="1" applyAlignment="1" applyProtection="1">
      <alignment vertical="center" wrapText="1"/>
      <protection hidden="1"/>
    </xf>
    <xf numFmtId="0" fontId="11" fillId="0" borderId="2" xfId="1" applyFont="1" applyFill="1" applyAlignment="1" applyProtection="1">
      <alignment vertical="center" wrapText="1"/>
      <protection hidden="1"/>
    </xf>
    <xf numFmtId="0" fontId="11" fillId="0" borderId="10" xfId="1" applyFont="1" applyFill="1" applyBorder="1" applyAlignment="1" applyProtection="1">
      <alignment horizontal="left" vertical="center" wrapText="1"/>
      <protection hidden="1"/>
    </xf>
    <xf numFmtId="0" fontId="11" fillId="0" borderId="2" xfId="1" applyFont="1" applyFill="1" applyAlignment="1" applyProtection="1">
      <alignment horizontal="left" vertical="center" wrapText="1"/>
      <protection hidden="1"/>
    </xf>
    <xf numFmtId="0" fontId="4" fillId="4" borderId="66" xfId="1" applyFont="1" applyFill="1" applyBorder="1" applyAlignment="1" applyProtection="1">
      <alignment horizontal="center"/>
      <protection locked="0" hidden="1"/>
    </xf>
    <xf numFmtId="0" fontId="4" fillId="4" borderId="67" xfId="1" applyFont="1" applyFill="1" applyBorder="1" applyAlignment="1" applyProtection="1">
      <alignment horizontal="center"/>
      <protection locked="0" hidden="1"/>
    </xf>
    <xf numFmtId="0" fontId="11" fillId="0" borderId="34" xfId="1" applyFont="1" applyFill="1" applyBorder="1" applyAlignment="1" applyProtection="1">
      <alignment horizontal="center" vertical="center" wrapText="1"/>
      <protection hidden="1"/>
    </xf>
    <xf numFmtId="0" fontId="11" fillId="0" borderId="1" xfId="1" applyFont="1" applyFill="1" applyBorder="1" applyAlignment="1" applyProtection="1">
      <alignment horizontal="center" vertical="center" wrapText="1"/>
      <protection hidden="1"/>
    </xf>
    <xf numFmtId="0" fontId="11" fillId="0" borderId="33" xfId="1" applyFont="1" applyFill="1" applyBorder="1" applyAlignment="1" applyProtection="1">
      <alignment horizontal="center" vertical="center" wrapText="1"/>
      <protection hidden="1"/>
    </xf>
    <xf numFmtId="0" fontId="11" fillId="0" borderId="82" xfId="1" applyFont="1" applyFill="1" applyBorder="1" applyAlignment="1" applyProtection="1">
      <alignment horizontal="center" vertical="center" wrapText="1"/>
      <protection hidden="1"/>
    </xf>
    <xf numFmtId="0" fontId="11" fillId="0" borderId="76" xfId="1" applyFont="1" applyFill="1" applyBorder="1" applyAlignment="1" applyProtection="1">
      <alignment horizontal="center" vertical="center" wrapText="1"/>
      <protection hidden="1"/>
    </xf>
    <xf numFmtId="0" fontId="11" fillId="0" borderId="83" xfId="1" applyFont="1" applyFill="1" applyBorder="1" applyAlignment="1" applyProtection="1">
      <alignment horizontal="center" vertical="center" wrapText="1"/>
      <protection hidden="1"/>
    </xf>
    <xf numFmtId="0" fontId="4" fillId="0" borderId="60" xfId="1" applyFont="1" applyFill="1" applyBorder="1" applyAlignment="1" applyProtection="1">
      <alignment horizontal="center"/>
      <protection hidden="1"/>
    </xf>
    <xf numFmtId="0" fontId="4" fillId="0" borderId="0" xfId="1" applyFont="1" applyFill="1" applyBorder="1" applyAlignment="1" applyProtection="1">
      <alignment horizontal="center"/>
      <protection hidden="1"/>
    </xf>
    <xf numFmtId="0" fontId="4" fillId="0" borderId="62" xfId="1" applyFont="1" applyFill="1" applyBorder="1" applyAlignment="1" applyProtection="1">
      <alignment horizontal="center"/>
      <protection hidden="1"/>
    </xf>
    <xf numFmtId="0" fontId="11" fillId="0" borderId="34" xfId="1" applyFont="1" applyFill="1" applyBorder="1" applyAlignment="1" applyProtection="1">
      <alignment horizontal="left" wrapText="1"/>
      <protection hidden="1"/>
    </xf>
    <xf numFmtId="0" fontId="11" fillId="0" borderId="1" xfId="1" applyFont="1" applyFill="1" applyBorder="1" applyAlignment="1" applyProtection="1">
      <alignment horizontal="left" wrapText="1"/>
      <protection hidden="1"/>
    </xf>
    <xf numFmtId="0" fontId="11" fillId="4" borderId="87" xfId="1" applyFont="1" applyFill="1" applyBorder="1" applyAlignment="1" applyProtection="1">
      <alignment horizontal="center" wrapText="1"/>
      <protection locked="0" hidden="1"/>
    </xf>
    <xf numFmtId="0" fontId="11" fillId="4" borderId="88" xfId="1" applyFont="1" applyFill="1" applyBorder="1" applyAlignment="1" applyProtection="1">
      <alignment horizontal="center" wrapText="1"/>
      <protection locked="0" hidden="1"/>
    </xf>
    <xf numFmtId="0" fontId="11" fillId="0" borderId="78" xfId="1" applyFont="1" applyFill="1" applyBorder="1" applyAlignment="1" applyProtection="1">
      <alignment horizontal="left"/>
      <protection hidden="1"/>
    </xf>
    <xf numFmtId="0" fontId="11" fillId="0" borderId="66" xfId="1" applyFont="1" applyFill="1" applyBorder="1" applyAlignment="1" applyProtection="1">
      <alignment horizontal="left"/>
      <protection hidden="1"/>
    </xf>
    <xf numFmtId="0" fontId="11" fillId="0" borderId="89" xfId="1" applyFont="1" applyFill="1" applyBorder="1" applyAlignment="1" applyProtection="1">
      <alignment horizontal="center" wrapText="1"/>
      <protection hidden="1"/>
    </xf>
    <xf numFmtId="0" fontId="11" fillId="0" borderId="90" xfId="1" applyFont="1" applyFill="1" applyBorder="1" applyAlignment="1" applyProtection="1">
      <alignment horizontal="center" wrapText="1"/>
      <protection hidden="1"/>
    </xf>
    <xf numFmtId="0" fontId="11" fillId="0" borderId="91" xfId="1" applyFont="1" applyFill="1" applyBorder="1" applyAlignment="1" applyProtection="1">
      <alignment horizontal="center" wrapText="1"/>
      <protection hidden="1"/>
    </xf>
    <xf numFmtId="0" fontId="11" fillId="4" borderId="0" xfId="1" applyFont="1" applyFill="1" applyBorder="1" applyAlignment="1" applyProtection="1">
      <alignment horizontal="center" vertical="center" wrapText="1"/>
      <protection hidden="1"/>
    </xf>
    <xf numFmtId="0" fontId="11" fillId="4" borderId="62" xfId="1" applyFont="1" applyFill="1" applyBorder="1" applyAlignment="1" applyProtection="1">
      <alignment horizontal="center" vertical="center" wrapText="1"/>
      <protection hidden="1"/>
    </xf>
    <xf numFmtId="0" fontId="11" fillId="4" borderId="56" xfId="1" applyFont="1" applyFill="1" applyBorder="1" applyAlignment="1" applyProtection="1">
      <alignment horizontal="center" vertical="center" wrapText="1"/>
      <protection hidden="1"/>
    </xf>
    <xf numFmtId="0" fontId="11" fillId="4" borderId="65" xfId="1" applyFont="1" applyFill="1" applyBorder="1" applyAlignment="1" applyProtection="1">
      <alignment horizontal="center" vertical="center" wrapText="1"/>
      <protection hidden="1"/>
    </xf>
    <xf numFmtId="0" fontId="1" fillId="4" borderId="2" xfId="2" applyFill="1" applyBorder="1" applyAlignment="1" applyProtection="1">
      <alignment horizontal="left" vertical="center" wrapText="1"/>
      <protection locked="0" hidden="1"/>
    </xf>
    <xf numFmtId="0" fontId="1" fillId="4" borderId="11" xfId="2" applyFill="1" applyBorder="1" applyAlignment="1" applyProtection="1">
      <alignment horizontal="left" vertical="center" wrapText="1"/>
      <protection locked="0" hidden="1"/>
    </xf>
    <xf numFmtId="0" fontId="4" fillId="0" borderId="6" xfId="1" applyFont="1" applyFill="1" applyBorder="1" applyAlignment="1" applyProtection="1">
      <alignment horizontal="center"/>
      <protection hidden="1"/>
    </xf>
    <xf numFmtId="0" fontId="0" fillId="0" borderId="15" xfId="0" applyBorder="1" applyAlignment="1" applyProtection="1">
      <alignment horizontal="left" vertical="center" wrapText="1"/>
      <protection hidden="1"/>
    </xf>
    <xf numFmtId="0" fontId="0" fillId="0" borderId="16" xfId="0" applyBorder="1" applyAlignment="1" applyProtection="1">
      <alignment horizontal="left" vertical="center" wrapText="1"/>
      <protection hidden="1"/>
    </xf>
    <xf numFmtId="0" fontId="0" fillId="0" borderId="57" xfId="0" applyBorder="1" applyAlignment="1" applyProtection="1">
      <alignment horizontal="left" vertical="center" wrapText="1"/>
      <protection hidden="1"/>
    </xf>
    <xf numFmtId="0" fontId="11" fillId="0" borderId="12" xfId="1" applyFont="1" applyFill="1" applyBorder="1" applyAlignment="1" applyProtection="1">
      <alignment horizontal="left" vertical="center" wrapText="1"/>
      <protection hidden="1"/>
    </xf>
    <xf numFmtId="0" fontId="11" fillId="0" borderId="13" xfId="1" applyFont="1" applyFill="1" applyBorder="1" applyAlignment="1" applyProtection="1">
      <alignment horizontal="left" vertical="center" wrapText="1"/>
      <protection hidden="1"/>
    </xf>
    <xf numFmtId="0" fontId="11" fillId="0" borderId="17" xfId="1" applyFont="1" applyFill="1" applyBorder="1" applyAlignment="1" applyProtection="1">
      <alignment horizontal="center" vertical="center" wrapText="1"/>
      <protection hidden="1"/>
    </xf>
    <xf numFmtId="0" fontId="9" fillId="0" borderId="34" xfId="1" applyFont="1" applyFill="1" applyBorder="1" applyAlignment="1" applyProtection="1">
      <alignment horizontal="center" vertical="center" wrapText="1"/>
      <protection hidden="1"/>
    </xf>
    <xf numFmtId="0" fontId="9" fillId="0" borderId="1" xfId="1" applyFont="1" applyFill="1" applyBorder="1" applyAlignment="1" applyProtection="1">
      <alignment horizontal="center" vertical="center" wrapText="1"/>
      <protection hidden="1"/>
    </xf>
    <xf numFmtId="0" fontId="9" fillId="0" borderId="33" xfId="1" applyFont="1" applyFill="1" applyBorder="1" applyAlignment="1" applyProtection="1">
      <alignment horizontal="center" vertical="center" wrapText="1"/>
      <protection hidden="1"/>
    </xf>
    <xf numFmtId="0" fontId="19" fillId="0" borderId="60" xfId="1" applyFont="1" applyFill="1" applyBorder="1" applyAlignment="1" applyProtection="1">
      <alignment horizontal="left" vertical="center" wrapText="1"/>
      <protection hidden="1"/>
    </xf>
    <xf numFmtId="0" fontId="19" fillId="0" borderId="0" xfId="1" applyFont="1" applyFill="1" applyBorder="1" applyAlignment="1" applyProtection="1">
      <alignment horizontal="left" vertical="center" wrapText="1"/>
      <protection hidden="1"/>
    </xf>
    <xf numFmtId="0" fontId="11" fillId="0" borderId="60" xfId="1" applyFont="1" applyFill="1" applyBorder="1" applyAlignment="1" applyProtection="1">
      <alignment horizontal="left" wrapText="1"/>
      <protection hidden="1"/>
    </xf>
    <xf numFmtId="0" fontId="11" fillId="0" borderId="0" xfId="1" applyFont="1" applyFill="1" applyBorder="1" applyAlignment="1" applyProtection="1">
      <alignment horizontal="left" wrapText="1"/>
      <protection hidden="1"/>
    </xf>
    <xf numFmtId="0" fontId="11" fillId="0" borderId="62" xfId="1" applyFont="1" applyFill="1" applyBorder="1" applyAlignment="1" applyProtection="1">
      <alignment horizontal="left" wrapText="1"/>
      <protection hidden="1"/>
    </xf>
    <xf numFmtId="0" fontId="11" fillId="0" borderId="70" xfId="1" applyFont="1" applyFill="1" applyBorder="1" applyAlignment="1" applyProtection="1">
      <alignment horizontal="center" vertical="center" wrapText="1"/>
      <protection hidden="1"/>
    </xf>
    <xf numFmtId="0" fontId="11" fillId="0" borderId="0" xfId="1" applyFont="1" applyFill="1" applyBorder="1" applyAlignment="1" applyProtection="1">
      <alignment horizontal="center" vertical="center" wrapText="1"/>
      <protection hidden="1"/>
    </xf>
    <xf numFmtId="0" fontId="11" fillId="0" borderId="77" xfId="1" applyFont="1" applyFill="1" applyBorder="1" applyAlignment="1" applyProtection="1">
      <alignment horizontal="center" vertical="center" wrapText="1"/>
      <protection hidden="1"/>
    </xf>
    <xf numFmtId="0" fontId="0" fillId="0" borderId="75" xfId="0" applyBorder="1" applyAlignment="1" applyProtection="1">
      <alignment horizontal="center"/>
      <protection hidden="1"/>
    </xf>
    <xf numFmtId="0" fontId="0" fillId="0" borderId="81" xfId="0" applyBorder="1" applyAlignment="1" applyProtection="1">
      <alignment horizontal="center"/>
      <protection hidden="1"/>
    </xf>
    <xf numFmtId="0" fontId="0" fillId="0" borderId="71" xfId="0" applyBorder="1" applyAlignment="1" applyProtection="1">
      <alignment horizontal="center"/>
      <protection hidden="1"/>
    </xf>
    <xf numFmtId="0" fontId="0" fillId="0" borderId="72" xfId="0" applyBorder="1" applyAlignment="1" applyProtection="1">
      <alignment horizontal="center"/>
      <protection hidden="1"/>
    </xf>
    <xf numFmtId="0" fontId="16" fillId="0" borderId="3" xfId="1" applyFont="1" applyFill="1" applyBorder="1" applyAlignment="1" applyProtection="1">
      <alignment horizontal="center" vertical="center" wrapText="1"/>
      <protection hidden="1"/>
    </xf>
    <xf numFmtId="0" fontId="17" fillId="0" borderId="4" xfId="1" applyFont="1" applyFill="1" applyBorder="1" applyAlignment="1" applyProtection="1">
      <alignment horizontal="center" vertical="center" wrapText="1"/>
      <protection hidden="1"/>
    </xf>
    <xf numFmtId="0" fontId="17" fillId="0" borderId="5" xfId="1" applyFont="1" applyFill="1" applyBorder="1" applyAlignment="1" applyProtection="1">
      <alignment horizontal="center" vertical="center" wrapText="1"/>
      <protection hidden="1"/>
    </xf>
    <xf numFmtId="0" fontId="1" fillId="4" borderId="8" xfId="2" applyFill="1" applyBorder="1" applyAlignment="1" applyProtection="1">
      <alignment horizontal="left" vertical="center" wrapText="1"/>
      <protection locked="0" hidden="1"/>
    </xf>
    <xf numFmtId="0" fontId="1" fillId="4" borderId="9" xfId="2" applyFill="1" applyBorder="1" applyAlignment="1" applyProtection="1">
      <alignment horizontal="left" vertical="center" wrapText="1"/>
      <protection locked="0" hidden="1"/>
    </xf>
    <xf numFmtId="0" fontId="11" fillId="4" borderId="68" xfId="1" applyFont="1" applyFill="1" applyBorder="1" applyAlignment="1" applyProtection="1">
      <alignment horizontal="left"/>
      <protection locked="0" hidden="1"/>
    </xf>
    <xf numFmtId="0" fontId="11" fillId="4" borderId="69" xfId="1" applyFont="1" applyFill="1" applyBorder="1" applyAlignment="1" applyProtection="1">
      <alignment horizontal="left"/>
      <protection locked="0" hidden="1"/>
    </xf>
    <xf numFmtId="0" fontId="11" fillId="4" borderId="7" xfId="1" applyFont="1" applyFill="1" applyBorder="1" applyAlignment="1" applyProtection="1">
      <alignment horizontal="left"/>
      <protection locked="0" hidden="1"/>
    </xf>
    <xf numFmtId="0" fontId="11" fillId="4" borderId="12" xfId="1" applyFont="1" applyFill="1" applyBorder="1" applyAlignment="1" applyProtection="1">
      <alignment horizontal="left"/>
      <protection locked="0" hidden="1"/>
    </xf>
    <xf numFmtId="0" fontId="11" fillId="4" borderId="8" xfId="1" applyFont="1" applyFill="1" applyBorder="1" applyAlignment="1" applyProtection="1">
      <alignment horizontal="left"/>
      <protection locked="0" hidden="1"/>
    </xf>
    <xf numFmtId="0" fontId="11" fillId="4" borderId="9" xfId="1" applyFont="1" applyFill="1" applyBorder="1" applyAlignment="1" applyProtection="1">
      <alignment horizontal="left"/>
      <protection locked="0" hidden="1"/>
    </xf>
    <xf numFmtId="0" fontId="11" fillId="4" borderId="13" xfId="1" applyFont="1" applyFill="1" applyBorder="1" applyAlignment="1" applyProtection="1">
      <alignment horizontal="left"/>
      <protection locked="0" hidden="1"/>
    </xf>
    <xf numFmtId="0" fontId="11" fillId="4" borderId="14" xfId="1" applyFont="1" applyFill="1" applyBorder="1" applyAlignment="1" applyProtection="1">
      <alignment horizontal="left"/>
      <protection locked="0" hidden="1"/>
    </xf>
    <xf numFmtId="0" fontId="11" fillId="0" borderId="34" xfId="1" applyFont="1" applyFill="1" applyBorder="1" applyAlignment="1" applyProtection="1">
      <alignment horizontal="center" wrapText="1"/>
      <protection hidden="1"/>
    </xf>
    <xf numFmtId="0" fontId="11" fillId="0" borderId="1" xfId="1" applyFont="1" applyFill="1" applyBorder="1" applyAlignment="1" applyProtection="1">
      <alignment horizontal="center" wrapText="1"/>
      <protection hidden="1"/>
    </xf>
    <xf numFmtId="0" fontId="11" fillId="0" borderId="33" xfId="1" applyFont="1" applyFill="1" applyBorder="1" applyAlignment="1" applyProtection="1">
      <alignment horizontal="center" wrapText="1"/>
      <protection hidden="1"/>
    </xf>
    <xf numFmtId="0" fontId="14" fillId="5" borderId="38" xfId="0" applyFont="1" applyFill="1" applyBorder="1" applyAlignment="1" applyProtection="1">
      <alignment horizontal="center" vertical="center"/>
      <protection hidden="1"/>
    </xf>
    <xf numFmtId="0" fontId="14" fillId="5" borderId="17" xfId="0" applyFont="1" applyFill="1" applyBorder="1" applyAlignment="1" applyProtection="1">
      <alignment horizontal="center" vertical="center"/>
      <protection hidden="1"/>
    </xf>
    <xf numFmtId="0" fontId="14" fillId="5" borderId="39" xfId="0" applyFont="1" applyFill="1" applyBorder="1" applyAlignment="1" applyProtection="1">
      <alignment horizontal="center" vertical="center"/>
      <protection hidden="1"/>
    </xf>
    <xf numFmtId="0" fontId="0" fillId="4" borderId="50" xfId="0" applyFill="1" applyBorder="1" applyAlignment="1" applyProtection="1">
      <alignment horizontal="center" vertical="center"/>
      <protection hidden="1"/>
    </xf>
    <xf numFmtId="0" fontId="0" fillId="4" borderId="32" xfId="0" applyFill="1" applyBorder="1" applyAlignment="1" applyProtection="1">
      <alignment horizontal="center" vertical="center"/>
      <protection hidden="1"/>
    </xf>
    <xf numFmtId="0" fontId="2" fillId="4" borderId="24" xfId="0" applyFont="1" applyFill="1" applyBorder="1" applyAlignment="1" applyProtection="1">
      <alignment horizontal="left" vertical="center" wrapText="1"/>
      <protection hidden="1"/>
    </xf>
    <xf numFmtId="0" fontId="2" fillId="4" borderId="18" xfId="0" applyFont="1" applyFill="1" applyBorder="1" applyAlignment="1" applyProtection="1">
      <alignment horizontal="left" vertical="center" wrapText="1"/>
      <protection hidden="1"/>
    </xf>
    <xf numFmtId="0" fontId="14" fillId="8" borderId="41" xfId="0" applyFont="1" applyFill="1" applyBorder="1" applyAlignment="1" applyProtection="1">
      <alignment horizontal="center" vertical="center"/>
      <protection hidden="1"/>
    </xf>
    <xf numFmtId="0" fontId="14" fillId="8" borderId="42" xfId="0" applyFont="1" applyFill="1" applyBorder="1" applyAlignment="1" applyProtection="1">
      <alignment horizontal="center" vertical="center"/>
      <protection hidden="1"/>
    </xf>
    <xf numFmtId="0" fontId="14" fillId="8" borderId="43" xfId="0" applyFont="1" applyFill="1" applyBorder="1" applyAlignment="1" applyProtection="1">
      <alignment horizontal="center" vertical="center"/>
      <protection hidden="1"/>
    </xf>
    <xf numFmtId="0" fontId="0" fillId="8" borderId="28" xfId="0" applyFill="1" applyBorder="1" applyAlignment="1" applyProtection="1">
      <alignment horizontal="center" wrapText="1"/>
      <protection hidden="1"/>
    </xf>
    <xf numFmtId="0" fontId="0" fillId="8" borderId="19" xfId="0" applyFill="1" applyBorder="1" applyAlignment="1" applyProtection="1">
      <alignment horizontal="center" wrapText="1"/>
      <protection hidden="1"/>
    </xf>
    <xf numFmtId="0" fontId="2" fillId="7" borderId="29" xfId="0" applyFont="1" applyFill="1" applyBorder="1" applyAlignment="1" applyProtection="1">
      <alignment horizontal="left" vertical="center" wrapText="1"/>
      <protection hidden="1"/>
    </xf>
    <xf numFmtId="0" fontId="2" fillId="7" borderId="45" xfId="0" applyFont="1" applyFill="1" applyBorder="1" applyAlignment="1" applyProtection="1">
      <alignment horizontal="left" vertical="center" wrapText="1"/>
      <protection hidden="1"/>
    </xf>
    <xf numFmtId="0" fontId="2" fillId="7" borderId="18" xfId="0" applyFont="1" applyFill="1" applyBorder="1" applyAlignment="1" applyProtection="1">
      <alignment horizontal="left" vertical="center" wrapText="1"/>
      <protection hidden="1"/>
    </xf>
    <xf numFmtId="0" fontId="2" fillId="7" borderId="32" xfId="0" applyFont="1" applyFill="1" applyBorder="1" applyAlignment="1" applyProtection="1">
      <alignment horizontal="left" vertical="center" wrapText="1"/>
      <protection hidden="1"/>
    </xf>
    <xf numFmtId="0" fontId="0" fillId="8" borderId="37" xfId="0" applyFill="1" applyBorder="1" applyAlignment="1" applyProtection="1">
      <alignment horizontal="center"/>
      <protection hidden="1"/>
    </xf>
    <xf numFmtId="0" fontId="0" fillId="8" borderId="30" xfId="0" applyFill="1" applyBorder="1" applyAlignment="1" applyProtection="1">
      <alignment horizontal="center"/>
      <protection hidden="1"/>
    </xf>
    <xf numFmtId="0" fontId="0" fillId="7" borderId="23" xfId="0" applyFill="1" applyBorder="1" applyAlignment="1" applyProtection="1">
      <alignment horizontal="center" wrapText="1"/>
      <protection hidden="1"/>
    </xf>
    <xf numFmtId="0" fontId="0" fillId="7" borderId="25" xfId="0" applyFill="1" applyBorder="1" applyAlignment="1" applyProtection="1">
      <alignment horizontal="center" wrapText="1"/>
      <protection hidden="1"/>
    </xf>
    <xf numFmtId="0" fontId="0" fillId="8" borderId="23" xfId="0" applyFill="1" applyBorder="1" applyAlignment="1" applyProtection="1">
      <alignment horizontal="center" wrapText="1"/>
      <protection hidden="1"/>
    </xf>
    <xf numFmtId="0" fontId="0" fillId="8" borderId="25" xfId="0" applyFill="1" applyBorder="1" applyAlignment="1" applyProtection="1">
      <alignment horizontal="center" wrapText="1"/>
      <protection hidden="1"/>
    </xf>
    <xf numFmtId="0" fontId="2" fillId="10" borderId="24" xfId="0" applyFont="1" applyFill="1" applyBorder="1" applyAlignment="1" applyProtection="1">
      <alignment horizontal="left" vertical="center" wrapText="1"/>
      <protection hidden="1"/>
    </xf>
    <xf numFmtId="0" fontId="2" fillId="10" borderId="50" xfId="0" applyFont="1" applyFill="1" applyBorder="1" applyAlignment="1" applyProtection="1">
      <alignment horizontal="left" vertical="center" wrapText="1"/>
      <protection hidden="1"/>
    </xf>
    <xf numFmtId="0" fontId="2" fillId="10" borderId="18" xfId="0" applyFont="1" applyFill="1" applyBorder="1" applyAlignment="1" applyProtection="1">
      <alignment horizontal="left" vertical="center" wrapText="1"/>
      <protection hidden="1"/>
    </xf>
    <xf numFmtId="0" fontId="2" fillId="10" borderId="32" xfId="0" applyFont="1" applyFill="1" applyBorder="1" applyAlignment="1" applyProtection="1">
      <alignment horizontal="left" vertical="center" wrapText="1"/>
      <protection hidden="1"/>
    </xf>
    <xf numFmtId="0" fontId="0" fillId="9" borderId="23" xfId="0" applyFill="1" applyBorder="1" applyAlignment="1" applyProtection="1">
      <alignment horizontal="center" wrapText="1"/>
      <protection hidden="1"/>
    </xf>
    <xf numFmtId="0" fontId="0" fillId="9" borderId="25" xfId="0" applyFill="1" applyBorder="1" applyAlignment="1" applyProtection="1">
      <alignment horizontal="center" wrapText="1"/>
      <protection hidden="1"/>
    </xf>
    <xf numFmtId="0" fontId="0" fillId="10" borderId="23" xfId="0" applyFill="1" applyBorder="1" applyAlignment="1" applyProtection="1">
      <alignment horizontal="center" wrapText="1"/>
      <protection hidden="1"/>
    </xf>
    <xf numFmtId="0" fontId="0" fillId="10" borderId="25" xfId="0" applyFill="1" applyBorder="1" applyAlignment="1" applyProtection="1">
      <alignment horizontal="center" wrapText="1"/>
      <protection hidden="1"/>
    </xf>
    <xf numFmtId="0" fontId="0" fillId="9" borderId="51" xfId="0" applyFill="1" applyBorder="1" applyAlignment="1" applyProtection="1">
      <alignment horizontal="center"/>
      <protection hidden="1"/>
    </xf>
    <xf numFmtId="0" fontId="0" fillId="9" borderId="25" xfId="0" applyFill="1" applyBorder="1" applyAlignment="1" applyProtection="1">
      <alignment horizontal="center"/>
      <protection hidden="1"/>
    </xf>
    <xf numFmtId="0" fontId="14" fillId="5" borderId="48" xfId="0" applyFont="1" applyFill="1" applyBorder="1" applyAlignment="1" applyProtection="1">
      <alignment horizontal="center" vertical="center"/>
      <protection hidden="1"/>
    </xf>
    <xf numFmtId="0" fontId="14" fillId="5" borderId="49" xfId="0" applyFont="1" applyFill="1" applyBorder="1" applyAlignment="1" applyProtection="1">
      <alignment horizontal="center" vertical="center"/>
      <protection hidden="1"/>
    </xf>
    <xf numFmtId="0" fontId="14" fillId="5" borderId="47" xfId="0" applyFont="1" applyFill="1" applyBorder="1" applyAlignment="1" applyProtection="1">
      <alignment horizontal="center" vertical="center"/>
      <protection hidden="1"/>
    </xf>
    <xf numFmtId="0" fontId="0" fillId="5" borderId="23" xfId="0" applyFill="1" applyBorder="1" applyAlignment="1" applyProtection="1">
      <alignment horizontal="center" wrapText="1"/>
      <protection hidden="1"/>
    </xf>
    <xf numFmtId="0" fontId="0" fillId="5" borderId="19" xfId="0" applyFill="1" applyBorder="1" applyAlignment="1" applyProtection="1">
      <alignment horizontal="center" wrapText="1"/>
      <protection hidden="1"/>
    </xf>
    <xf numFmtId="0" fontId="0" fillId="5" borderId="23" xfId="0" applyFill="1" applyBorder="1" applyAlignment="1" applyProtection="1">
      <alignment horizontal="center"/>
      <protection hidden="1"/>
    </xf>
    <xf numFmtId="0" fontId="0" fillId="5" borderId="25" xfId="0" applyFill="1" applyBorder="1" applyAlignment="1" applyProtection="1">
      <alignment horizontal="center"/>
      <protection hidden="1"/>
    </xf>
    <xf numFmtId="0" fontId="0" fillId="4" borderId="23" xfId="0" applyFill="1" applyBorder="1" applyAlignment="1" applyProtection="1">
      <alignment horizontal="center"/>
      <protection hidden="1"/>
    </xf>
    <xf numFmtId="0" fontId="0" fillId="4" borderId="25" xfId="0" applyFill="1" applyBorder="1" applyAlignment="1" applyProtection="1">
      <alignment horizontal="center"/>
      <protection hidden="1"/>
    </xf>
    <xf numFmtId="0" fontId="0" fillId="5" borderId="51" xfId="0" applyFill="1" applyBorder="1" applyAlignment="1" applyProtection="1">
      <alignment horizontal="center"/>
      <protection hidden="1"/>
    </xf>
    <xf numFmtId="0" fontId="14" fillId="9" borderId="34" xfId="0" applyFont="1" applyFill="1" applyBorder="1" applyAlignment="1" applyProtection="1">
      <alignment horizontal="center" vertical="center"/>
      <protection hidden="1"/>
    </xf>
    <xf numFmtId="0" fontId="14" fillId="9" borderId="1" xfId="0" applyFont="1" applyFill="1" applyBorder="1" applyAlignment="1" applyProtection="1">
      <alignment horizontal="center" vertical="center"/>
      <protection hidden="1"/>
    </xf>
    <xf numFmtId="0" fontId="14" fillId="9" borderId="33" xfId="0" applyFont="1" applyFill="1" applyBorder="1" applyAlignment="1" applyProtection="1">
      <alignment horizontal="center" vertical="center"/>
      <protection hidden="1"/>
    </xf>
    <xf numFmtId="0" fontId="0" fillId="9" borderId="19" xfId="0" applyFill="1" applyBorder="1" applyAlignment="1" applyProtection="1">
      <alignment horizontal="center" wrapText="1"/>
      <protection hidden="1"/>
    </xf>
  </cellXfs>
  <cellStyles count="5">
    <cellStyle name="20 % - zvýraznenie3" xfId="2" builtinId="38"/>
    <cellStyle name="Čiarka" xfId="3" builtinId="3"/>
    <cellStyle name="Hypertextové prepojenie" xfId="4" builtinId="8"/>
    <cellStyle name="Normálna" xfId="0" builtinId="0"/>
    <cellStyle name="Poznámka" xfId="1" builtinId="10"/>
  </cellStyles>
  <dxfs count="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/>
        <right style="thin">
          <color auto="1"/>
        </right>
        <top/>
        <bottom style="thin">
          <color auto="1"/>
        </bottom>
        <vertical/>
        <horizontal/>
      </border>
    </dxf>
    <dxf>
      <font>
        <strike/>
      </font>
      <border>
        <left style="thin">
          <color auto="1"/>
        </left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</xdr:row>
          <xdr:rowOff>0</xdr:rowOff>
        </xdr:from>
        <xdr:to>
          <xdr:col>5</xdr:col>
          <xdr:colOff>161925</xdr:colOff>
          <xdr:row>13</xdr:row>
          <xdr:rowOff>9525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1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</xdr:row>
          <xdr:rowOff>0</xdr:rowOff>
        </xdr:from>
        <xdr:to>
          <xdr:col>5</xdr:col>
          <xdr:colOff>152400</xdr:colOff>
          <xdr:row>14</xdr:row>
          <xdr:rowOff>371475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00000000-0008-0000-01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15</xdr:row>
          <xdr:rowOff>0</xdr:rowOff>
        </xdr:from>
        <xdr:to>
          <xdr:col>5</xdr:col>
          <xdr:colOff>152400</xdr:colOff>
          <xdr:row>15</xdr:row>
          <xdr:rowOff>371475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00000000-0008-0000-0100-00000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16</xdr:row>
          <xdr:rowOff>0</xdr:rowOff>
        </xdr:from>
        <xdr:to>
          <xdr:col>5</xdr:col>
          <xdr:colOff>152400</xdr:colOff>
          <xdr:row>16</xdr:row>
          <xdr:rowOff>561975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  <a:ext uri="{FF2B5EF4-FFF2-40B4-BE49-F238E27FC236}">
                  <a16:creationId xmlns:a16="http://schemas.microsoft.com/office/drawing/2014/main" id="{00000000-0008-0000-0100-00000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13</xdr:row>
          <xdr:rowOff>0</xdr:rowOff>
        </xdr:from>
        <xdr:to>
          <xdr:col>5</xdr:col>
          <xdr:colOff>161925</xdr:colOff>
          <xdr:row>14</xdr:row>
          <xdr:rowOff>9525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  <a:ext uri="{FF2B5EF4-FFF2-40B4-BE49-F238E27FC236}">
                  <a16:creationId xmlns:a16="http://schemas.microsoft.com/office/drawing/2014/main" id="{00000000-0008-0000-0100-00000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3E9FE-FC84-48DC-97A1-A3F49022BD87}">
  <dimension ref="B1:K86"/>
  <sheetViews>
    <sheetView topLeftCell="B7" zoomScaleNormal="100" workbookViewId="0">
      <selection activeCell="M8" sqref="M8"/>
    </sheetView>
  </sheetViews>
  <sheetFormatPr defaultColWidth="9.1796875" defaultRowHeight="14.5" x14ac:dyDescent="0.35"/>
  <cols>
    <col min="1" max="1" width="3" style="14" customWidth="1"/>
    <col min="2" max="2" width="4.7265625" style="14" customWidth="1"/>
    <col min="3" max="3" width="38" style="15" customWidth="1"/>
    <col min="4" max="4" width="19" style="15" customWidth="1"/>
    <col min="5" max="5" width="15.7265625" style="15" customWidth="1"/>
    <col min="6" max="6" width="14.81640625" style="15" customWidth="1"/>
    <col min="7" max="7" width="19.81640625" style="15" customWidth="1"/>
    <col min="8" max="8" width="18.7265625" style="15" customWidth="1"/>
    <col min="9" max="9" width="14" style="14" customWidth="1"/>
    <col min="10" max="10" width="14.7265625" style="14" customWidth="1"/>
    <col min="11" max="11" width="12.81640625" style="14" bestFit="1" customWidth="1"/>
    <col min="12" max="12" width="15" style="14" bestFit="1" customWidth="1"/>
    <col min="13" max="13" width="16.81640625" style="14" customWidth="1"/>
    <col min="14" max="14" width="12.26953125" style="14" customWidth="1"/>
    <col min="15" max="15" width="15.453125" style="14" bestFit="1" customWidth="1"/>
    <col min="16" max="16" width="12.7265625" style="14" customWidth="1"/>
    <col min="17" max="17" width="15.453125" style="14" bestFit="1" customWidth="1"/>
    <col min="18" max="18" width="12.26953125" style="14" bestFit="1" customWidth="1"/>
    <col min="19" max="19" width="15" style="14" bestFit="1" customWidth="1"/>
    <col min="20" max="20" width="12.81640625" style="14" bestFit="1" customWidth="1"/>
    <col min="21" max="21" width="15" style="14" bestFit="1" customWidth="1"/>
    <col min="22" max="16384" width="9.1796875" style="14"/>
  </cols>
  <sheetData>
    <row r="1" spans="2:11" ht="15" thickBot="1" x14ac:dyDescent="0.4"/>
    <row r="2" spans="2:11" ht="36.75" customHeight="1" thickBot="1" x14ac:dyDescent="0.4">
      <c r="B2" s="222" t="s">
        <v>0</v>
      </c>
      <c r="C2" s="223"/>
      <c r="D2" s="223"/>
      <c r="E2" s="223"/>
      <c r="F2" s="223"/>
      <c r="G2" s="223"/>
      <c r="H2" s="223"/>
      <c r="I2" s="223"/>
      <c r="J2" s="223"/>
      <c r="K2" s="224"/>
    </row>
    <row r="3" spans="2:11" ht="44" thickBot="1" x14ac:dyDescent="0.4">
      <c r="B3" s="16" t="s">
        <v>1</v>
      </c>
      <c r="C3" s="17" t="s">
        <v>2</v>
      </c>
      <c r="D3" s="18" t="s">
        <v>3</v>
      </c>
      <c r="E3" s="18" t="s">
        <v>4</v>
      </c>
      <c r="F3" s="18" t="s">
        <v>5</v>
      </c>
      <c r="G3" s="18" t="s">
        <v>6</v>
      </c>
      <c r="H3" s="19" t="s">
        <v>7</v>
      </c>
      <c r="I3" s="20" t="s">
        <v>8</v>
      </c>
      <c r="J3" s="21" t="s">
        <v>9</v>
      </c>
      <c r="K3" s="21" t="s">
        <v>10</v>
      </c>
    </row>
    <row r="4" spans="2:11" x14ac:dyDescent="0.35">
      <c r="B4" s="22">
        <v>1</v>
      </c>
      <c r="C4" s="23" t="s">
        <v>69</v>
      </c>
      <c r="D4" s="24" t="s">
        <v>66</v>
      </c>
      <c r="E4" s="25">
        <v>310000</v>
      </c>
      <c r="F4" s="25">
        <v>0</v>
      </c>
      <c r="G4" s="26" t="s">
        <v>11</v>
      </c>
      <c r="H4" s="27">
        <v>310000</v>
      </c>
      <c r="I4" s="28">
        <f>H4/H$14*100</f>
        <v>62.753036437246969</v>
      </c>
      <c r="J4" s="29">
        <f t="shared" ref="J4:J6" si="0">IF(I4=0,0,(E4-F4)/I4)</f>
        <v>4940</v>
      </c>
      <c r="K4" s="30">
        <f t="shared" ref="K4:K5" si="1">IF((E4-F4)=0,0,H4/(E4-F4))</f>
        <v>1</v>
      </c>
    </row>
    <row r="5" spans="2:11" ht="29" x14ac:dyDescent="0.35">
      <c r="B5" s="22">
        <v>2</v>
      </c>
      <c r="C5" s="31" t="s">
        <v>103</v>
      </c>
      <c r="D5" s="32" t="s">
        <v>79</v>
      </c>
      <c r="E5" s="33">
        <v>5</v>
      </c>
      <c r="F5" s="33">
        <v>0</v>
      </c>
      <c r="G5" s="26" t="s">
        <v>68</v>
      </c>
      <c r="H5" s="34">
        <v>30000</v>
      </c>
      <c r="I5" s="35">
        <f t="shared" ref="I5:I13" si="2">H5/H$14*100</f>
        <v>6.0728744939271255</v>
      </c>
      <c r="J5" s="29">
        <f t="shared" si="0"/>
        <v>0.82333333333333336</v>
      </c>
      <c r="K5" s="30">
        <f t="shared" si="1"/>
        <v>6000</v>
      </c>
    </row>
    <row r="6" spans="2:11" ht="29" x14ac:dyDescent="0.35">
      <c r="B6" s="22">
        <v>3</v>
      </c>
      <c r="C6" s="31" t="s">
        <v>104</v>
      </c>
      <c r="D6" s="32" t="s">
        <v>79</v>
      </c>
      <c r="E6" s="33">
        <v>5</v>
      </c>
      <c r="F6" s="33">
        <v>0</v>
      </c>
      <c r="G6" s="26" t="s">
        <v>68</v>
      </c>
      <c r="H6" s="34">
        <v>30000</v>
      </c>
      <c r="I6" s="35">
        <f t="shared" si="2"/>
        <v>6.0728744939271255</v>
      </c>
      <c r="J6" s="29">
        <f t="shared" si="0"/>
        <v>0.82333333333333336</v>
      </c>
      <c r="K6" s="30">
        <f>IF((E6-F6)=0,0,H6/(E6-F6))</f>
        <v>6000</v>
      </c>
    </row>
    <row r="7" spans="2:11" ht="15" thickBot="1" x14ac:dyDescent="0.4">
      <c r="B7" s="22">
        <v>4</v>
      </c>
      <c r="C7" s="31" t="s">
        <v>101</v>
      </c>
      <c r="D7" s="32" t="s">
        <v>79</v>
      </c>
      <c r="E7" s="33">
        <v>1</v>
      </c>
      <c r="F7" s="33">
        <v>0</v>
      </c>
      <c r="G7" s="26" t="s">
        <v>68</v>
      </c>
      <c r="H7" s="34">
        <v>108500</v>
      </c>
      <c r="I7" s="35">
        <f t="shared" si="2"/>
        <v>21.963562753036435</v>
      </c>
      <c r="J7" s="29">
        <f>IF(I7=0,0,(E7-F7)/I7)</f>
        <v>4.5529953917050697E-2</v>
      </c>
      <c r="K7" s="30">
        <f>IF((E7-F7)=0,0,H7/(E7-F7))</f>
        <v>108500</v>
      </c>
    </row>
    <row r="8" spans="2:11" ht="15" thickBot="1" x14ac:dyDescent="0.4">
      <c r="B8" s="22">
        <v>5</v>
      </c>
      <c r="C8" s="111" t="s">
        <v>102</v>
      </c>
      <c r="D8" s="37" t="s">
        <v>79</v>
      </c>
      <c r="E8" s="38">
        <v>1</v>
      </c>
      <c r="F8" s="33">
        <v>0</v>
      </c>
      <c r="G8" s="26" t="s">
        <v>68</v>
      </c>
      <c r="H8" s="39">
        <v>15500</v>
      </c>
      <c r="I8" s="35">
        <f t="shared" si="2"/>
        <v>3.1376518218623479</v>
      </c>
      <c r="J8" s="29">
        <f>IF(I8=0,0,(E8-F8)/I8)</f>
        <v>0.31870967741935485</v>
      </c>
      <c r="K8" s="30">
        <f>IF((E8-F8)=0,0,H8/(E8-F8))</f>
        <v>15500</v>
      </c>
    </row>
    <row r="9" spans="2:11" x14ac:dyDescent="0.35">
      <c r="B9" s="22">
        <v>6</v>
      </c>
      <c r="C9" s="107" t="s">
        <v>12</v>
      </c>
      <c r="D9" s="37" t="s">
        <v>12</v>
      </c>
      <c r="E9" s="38">
        <v>0</v>
      </c>
      <c r="F9" s="33">
        <v>0</v>
      </c>
      <c r="G9" s="26" t="s">
        <v>67</v>
      </c>
      <c r="H9" s="39">
        <v>0</v>
      </c>
      <c r="I9" s="35">
        <f t="shared" si="2"/>
        <v>0</v>
      </c>
      <c r="J9" s="29">
        <f t="shared" ref="J9:J13" si="3">IF(I9=0,0,(E9-F9)/I9)</f>
        <v>0</v>
      </c>
      <c r="K9" s="30">
        <f t="shared" ref="K9:K13" si="4">IF((E9-F9)=0,0,H9/(E9-F9))</f>
        <v>0</v>
      </c>
    </row>
    <row r="10" spans="2:11" x14ac:dyDescent="0.35">
      <c r="B10" s="22">
        <v>7</v>
      </c>
      <c r="C10" s="36" t="s">
        <v>12</v>
      </c>
      <c r="D10" s="37" t="s">
        <v>12</v>
      </c>
      <c r="E10" s="38">
        <v>0</v>
      </c>
      <c r="F10" s="33">
        <v>0</v>
      </c>
      <c r="G10" s="26" t="s">
        <v>67</v>
      </c>
      <c r="H10" s="39">
        <v>0</v>
      </c>
      <c r="I10" s="35">
        <f t="shared" si="2"/>
        <v>0</v>
      </c>
      <c r="J10" s="29">
        <f t="shared" si="3"/>
        <v>0</v>
      </c>
      <c r="K10" s="30">
        <f t="shared" si="4"/>
        <v>0</v>
      </c>
    </row>
    <row r="11" spans="2:11" x14ac:dyDescent="0.35">
      <c r="B11" s="22">
        <v>8</v>
      </c>
      <c r="C11" s="36" t="s">
        <v>12</v>
      </c>
      <c r="D11" s="37" t="s">
        <v>12</v>
      </c>
      <c r="E11" s="38">
        <v>0</v>
      </c>
      <c r="F11" s="33">
        <v>0</v>
      </c>
      <c r="G11" s="26" t="s">
        <v>67</v>
      </c>
      <c r="H11" s="39">
        <v>0</v>
      </c>
      <c r="I11" s="35">
        <f t="shared" si="2"/>
        <v>0</v>
      </c>
      <c r="J11" s="29">
        <f t="shared" si="3"/>
        <v>0</v>
      </c>
      <c r="K11" s="30">
        <f t="shared" si="4"/>
        <v>0</v>
      </c>
    </row>
    <row r="12" spans="2:11" x14ac:dyDescent="0.35">
      <c r="B12" s="22">
        <v>9</v>
      </c>
      <c r="C12" s="36" t="s">
        <v>12</v>
      </c>
      <c r="D12" s="37" t="s">
        <v>12</v>
      </c>
      <c r="E12" s="38">
        <v>0</v>
      </c>
      <c r="F12" s="33">
        <v>0</v>
      </c>
      <c r="G12" s="26" t="s">
        <v>67</v>
      </c>
      <c r="H12" s="39">
        <v>0</v>
      </c>
      <c r="I12" s="35">
        <f t="shared" si="2"/>
        <v>0</v>
      </c>
      <c r="J12" s="29">
        <f t="shared" si="3"/>
        <v>0</v>
      </c>
      <c r="K12" s="30">
        <f t="shared" si="4"/>
        <v>0</v>
      </c>
    </row>
    <row r="13" spans="2:11" x14ac:dyDescent="0.35">
      <c r="B13" s="22">
        <v>10</v>
      </c>
      <c r="C13" s="36" t="s">
        <v>12</v>
      </c>
      <c r="D13" s="37" t="s">
        <v>12</v>
      </c>
      <c r="E13" s="38">
        <v>0</v>
      </c>
      <c r="F13" s="33">
        <v>0</v>
      </c>
      <c r="G13" s="26" t="s">
        <v>67</v>
      </c>
      <c r="H13" s="39">
        <v>0</v>
      </c>
      <c r="I13" s="35">
        <f t="shared" si="2"/>
        <v>0</v>
      </c>
      <c r="J13" s="29">
        <f t="shared" si="3"/>
        <v>0</v>
      </c>
      <c r="K13" s="30">
        <f t="shared" si="4"/>
        <v>0</v>
      </c>
    </row>
    <row r="14" spans="2:11" ht="15.75" customHeight="1" thickBot="1" x14ac:dyDescent="0.4">
      <c r="B14" s="40"/>
      <c r="C14" s="41" t="s">
        <v>13</v>
      </c>
      <c r="D14" s="42"/>
      <c r="E14" s="42"/>
      <c r="F14" s="42"/>
      <c r="G14" s="42"/>
      <c r="H14" s="43">
        <f>SUM(H4:H13)</f>
        <v>494000</v>
      </c>
      <c r="I14" s="44">
        <f>SUM(I4:I13)</f>
        <v>100.00000000000001</v>
      </c>
      <c r="J14" s="45"/>
      <c r="K14" s="46"/>
    </row>
    <row r="15" spans="2:11" ht="15" thickBot="1" x14ac:dyDescent="0.4"/>
    <row r="16" spans="2:11" ht="35.25" customHeight="1" x14ac:dyDescent="0.35">
      <c r="B16" s="254" t="s">
        <v>14</v>
      </c>
      <c r="C16" s="255"/>
      <c r="D16" s="255"/>
      <c r="E16" s="255"/>
      <c r="F16" s="255"/>
      <c r="G16" s="255"/>
      <c r="H16" s="255"/>
      <c r="I16" s="255"/>
      <c r="J16" s="256"/>
    </row>
    <row r="17" spans="2:10" x14ac:dyDescent="0.35">
      <c r="B17" s="257" t="s">
        <v>1</v>
      </c>
      <c r="C17" s="227" t="s">
        <v>2</v>
      </c>
      <c r="D17" s="225" t="s">
        <v>15</v>
      </c>
      <c r="E17" s="259" t="s">
        <v>16</v>
      </c>
      <c r="F17" s="260"/>
      <c r="G17" s="261" t="s">
        <v>17</v>
      </c>
      <c r="H17" s="262"/>
      <c r="I17" s="263" t="s">
        <v>18</v>
      </c>
      <c r="J17" s="260"/>
    </row>
    <row r="18" spans="2:10" x14ac:dyDescent="0.35">
      <c r="B18" s="258"/>
      <c r="C18" s="228"/>
      <c r="D18" s="226"/>
      <c r="E18" s="47" t="s">
        <v>16</v>
      </c>
      <c r="F18" s="48" t="s">
        <v>19</v>
      </c>
      <c r="G18" s="49" t="s">
        <v>17</v>
      </c>
      <c r="H18" s="50" t="s">
        <v>20</v>
      </c>
      <c r="I18" s="51" t="s">
        <v>18</v>
      </c>
      <c r="J18" s="48" t="s">
        <v>21</v>
      </c>
    </row>
    <row r="19" spans="2:10" x14ac:dyDescent="0.35">
      <c r="B19" s="47" cm="1">
        <f t="array" ref="B19:B28">B4:B13</f>
        <v>1</v>
      </c>
      <c r="C19" s="52" t="str" cm="1">
        <f t="array" ref="C19:C28">C4:C13</f>
        <v>Cena celkom</v>
      </c>
      <c r="D19" s="53" cm="1">
        <f t="array" ref="D19:D28">I4:I13</f>
        <v>62.753036437246969</v>
      </c>
      <c r="E19" s="54">
        <v>310000</v>
      </c>
      <c r="F19" s="55">
        <f>IF(I4=100,"0",IF((E4-F4)=0,0,(IF(G4="čím menej, tým lepšie",(I4*(E4-E19)/(E4-F4)),(I4*(E19-F4)/(E4-F4))))))</f>
        <v>0</v>
      </c>
      <c r="G19" s="54">
        <v>300000</v>
      </c>
      <c r="H19" s="56">
        <f>IF(I4=100,"0",IF((E4-F4)=0,0,IF(G4="čím menej, tým lepšie",(I4*(E4-G19)/(E4-F4)),(I4*(G19-F4)/(E4-F4)))))</f>
        <v>2.024291497975709</v>
      </c>
      <c r="I19" s="54">
        <v>200000</v>
      </c>
      <c r="J19" s="55">
        <f>IF(I4=100,"0",IF((E4-F4)=0,0,IF(G4="čím menej, tým lepšie",(I4*(E4-I19)/(E4-F4)),(I4*(I19-F4)/(E4-F4)))))</f>
        <v>22.267206477732795</v>
      </c>
    </row>
    <row r="20" spans="2:10" ht="15" customHeight="1" x14ac:dyDescent="0.35">
      <c r="B20" s="47">
        <v>2</v>
      </c>
      <c r="C20" s="52" t="str">
        <v>Dotazníky spokojnosti pre Projektový manažér</v>
      </c>
      <c r="D20" s="53">
        <v>6.0728744939271255</v>
      </c>
      <c r="E20" s="54">
        <v>5</v>
      </c>
      <c r="F20" s="55">
        <f>IF(I5=100,"0",IF((E5-F5)=0,0,(IF(G5="čím menej, tým lepšie",(I5*(E5-E20)/(E5-F5)),(I5*(E20-F5)/(E5-F5))))))</f>
        <v>6.0728744939271255</v>
      </c>
      <c r="G20" s="54">
        <v>5</v>
      </c>
      <c r="H20" s="56">
        <f t="shared" ref="H20:H28" si="5">IF(I5=100,"0",IF((E5-F5)=0,0,IF(G5="čím menej, tým lepšie",(I5*(E5-G20)/(E5-F5)),(I5*(G20-F5)/(E5-F5)))))</f>
        <v>6.0728744939271255</v>
      </c>
      <c r="I20" s="54">
        <v>0</v>
      </c>
      <c r="J20" s="55">
        <f t="shared" ref="J20:J28" si="6">IF(I5=100,"0",IF((E5-F5)=0,0,IF(G5="čím menej, tým lepšie",(I5*(E5-I20)/(E5-F5)),(I5*(I20-F5)/(E5-F5)))))</f>
        <v>0</v>
      </c>
    </row>
    <row r="21" spans="2:10" ht="15.75" customHeight="1" x14ac:dyDescent="0.35">
      <c r="B21" s="47">
        <v>3</v>
      </c>
      <c r="C21" s="52" t="str">
        <v>Dotazníky spokojnosti pre Tech Lead/Architekt</v>
      </c>
      <c r="D21" s="53">
        <v>6.0728744939271255</v>
      </c>
      <c r="E21" s="54">
        <v>5</v>
      </c>
      <c r="F21" s="55">
        <f>IF(I6=100,"0",IF((E6-F6)=0,0,(IF(G6="čím menej, tým lepšie",(I6*(E6-E21)/(E6-F6)),(I6*(E21-F6)/(E6-F6))))))</f>
        <v>6.0728744939271255</v>
      </c>
      <c r="G21" s="54">
        <v>4</v>
      </c>
      <c r="H21" s="56">
        <f t="shared" si="5"/>
        <v>4.8582995951417001</v>
      </c>
      <c r="I21" s="54">
        <v>0</v>
      </c>
      <c r="J21" s="55">
        <f t="shared" si="6"/>
        <v>0</v>
      </c>
    </row>
    <row r="22" spans="2:10" x14ac:dyDescent="0.35">
      <c r="B22" s="47">
        <v>4</v>
      </c>
      <c r="C22" s="52" t="str">
        <v>Návrh riešenia procesu</v>
      </c>
      <c r="D22" s="53">
        <v>21.963562753036435</v>
      </c>
      <c r="E22" s="54">
        <v>1</v>
      </c>
      <c r="F22" s="55">
        <f>IF(I7=100,"0",IF((E7-F7)=0,0,(IF(G7="čím menej, tým lepšie",(I7*(E7-E22)/(E7-F7)),(I7*(E22-F7)/(E7-F7))))))</f>
        <v>21.963562753036435</v>
      </c>
      <c r="G22" s="54">
        <v>1</v>
      </c>
      <c r="H22" s="56">
        <f t="shared" si="5"/>
        <v>21.963562753036435</v>
      </c>
      <c r="I22" s="54">
        <v>0</v>
      </c>
      <c r="J22" s="55">
        <f t="shared" si="6"/>
        <v>0</v>
      </c>
    </row>
    <row r="23" spans="2:10" x14ac:dyDescent="0.35">
      <c r="B23" s="47">
        <v>5</v>
      </c>
      <c r="C23" s="52" t="str">
        <v>Osobné stretnutie</v>
      </c>
      <c r="D23" s="53">
        <v>3.1376518218623479</v>
      </c>
      <c r="E23" s="54">
        <v>1</v>
      </c>
      <c r="F23" s="55">
        <f>IF(I8=100,"0",IF((E8-F8)=0,0,(IF(G8="čím menej, tým lepšie",(I8*(E8-E23)/(E8-F8)),(I8*(E23-F8)/(E8-F8))))))</f>
        <v>3.1376518218623479</v>
      </c>
      <c r="G23" s="54">
        <v>1</v>
      </c>
      <c r="H23" s="56">
        <f t="shared" si="5"/>
        <v>3.1376518218623479</v>
      </c>
      <c r="I23" s="54">
        <v>0</v>
      </c>
      <c r="J23" s="55">
        <f t="shared" si="6"/>
        <v>0</v>
      </c>
    </row>
    <row r="24" spans="2:10" x14ac:dyDescent="0.35">
      <c r="B24" s="47">
        <v>6</v>
      </c>
      <c r="C24" s="52" t="str">
        <v>...</v>
      </c>
      <c r="D24" s="53">
        <v>0</v>
      </c>
      <c r="E24" s="54">
        <v>0</v>
      </c>
      <c r="F24" s="55">
        <f t="shared" ref="F24:F28" si="7">IF(I9=100,"0",IF((E9-F9)=0,0,(IF(G9="čím menej, tým lepšie",(I9*(E9-E24)/(E9-F9)),(I9*(E24-F9)/(E9-F9))))))</f>
        <v>0</v>
      </c>
      <c r="G24" s="54">
        <v>0</v>
      </c>
      <c r="H24" s="56">
        <f t="shared" si="5"/>
        <v>0</v>
      </c>
      <c r="I24" s="54">
        <v>0</v>
      </c>
      <c r="J24" s="55">
        <f t="shared" si="6"/>
        <v>0</v>
      </c>
    </row>
    <row r="25" spans="2:10" x14ac:dyDescent="0.35">
      <c r="B25" s="47">
        <v>7</v>
      </c>
      <c r="C25" s="52" t="str">
        <v>...</v>
      </c>
      <c r="D25" s="53">
        <v>0</v>
      </c>
      <c r="E25" s="54">
        <v>0</v>
      </c>
      <c r="F25" s="55">
        <f t="shared" si="7"/>
        <v>0</v>
      </c>
      <c r="G25" s="54">
        <v>0</v>
      </c>
      <c r="H25" s="56">
        <f t="shared" si="5"/>
        <v>0</v>
      </c>
      <c r="I25" s="54">
        <v>0</v>
      </c>
      <c r="J25" s="55">
        <f t="shared" si="6"/>
        <v>0</v>
      </c>
    </row>
    <row r="26" spans="2:10" x14ac:dyDescent="0.35">
      <c r="B26" s="47">
        <v>8</v>
      </c>
      <c r="C26" s="52" t="str">
        <v>...</v>
      </c>
      <c r="D26" s="53">
        <v>0</v>
      </c>
      <c r="E26" s="54">
        <v>0</v>
      </c>
      <c r="F26" s="55">
        <f t="shared" si="7"/>
        <v>0</v>
      </c>
      <c r="G26" s="54">
        <v>0</v>
      </c>
      <c r="H26" s="56">
        <f t="shared" si="5"/>
        <v>0</v>
      </c>
      <c r="I26" s="54">
        <v>0</v>
      </c>
      <c r="J26" s="55">
        <f t="shared" si="6"/>
        <v>0</v>
      </c>
    </row>
    <row r="27" spans="2:10" x14ac:dyDescent="0.35">
      <c r="B27" s="47">
        <v>9</v>
      </c>
      <c r="C27" s="52" t="str">
        <v>...</v>
      </c>
      <c r="D27" s="53">
        <v>0</v>
      </c>
      <c r="E27" s="54">
        <v>0</v>
      </c>
      <c r="F27" s="55">
        <f t="shared" si="7"/>
        <v>0</v>
      </c>
      <c r="G27" s="54">
        <v>0</v>
      </c>
      <c r="H27" s="56">
        <f t="shared" si="5"/>
        <v>0</v>
      </c>
      <c r="I27" s="54">
        <v>0</v>
      </c>
      <c r="J27" s="55">
        <f t="shared" si="6"/>
        <v>0</v>
      </c>
    </row>
    <row r="28" spans="2:10" ht="15" thickBot="1" x14ac:dyDescent="0.4">
      <c r="B28" s="57">
        <v>10</v>
      </c>
      <c r="C28" s="58" t="str">
        <v>...</v>
      </c>
      <c r="D28" s="59">
        <v>0</v>
      </c>
      <c r="E28" s="54">
        <v>0</v>
      </c>
      <c r="F28" s="55">
        <f t="shared" si="7"/>
        <v>0</v>
      </c>
      <c r="G28" s="54">
        <v>0</v>
      </c>
      <c r="H28" s="56">
        <f t="shared" si="5"/>
        <v>0</v>
      </c>
      <c r="I28" s="54">
        <v>0</v>
      </c>
      <c r="J28" s="55">
        <f t="shared" si="6"/>
        <v>0</v>
      </c>
    </row>
    <row r="29" spans="2:10" ht="15" thickBot="1" x14ac:dyDescent="0.4">
      <c r="B29" s="60"/>
      <c r="C29" s="61" t="s">
        <v>22</v>
      </c>
      <c r="D29" s="62">
        <f>SUM(_xlfn.ANCHORARRAY(D19))</f>
        <v>100.00000000000001</v>
      </c>
      <c r="E29" s="61"/>
      <c r="F29" s="63">
        <f>SUM(F19:F28)</f>
        <v>37.246963562753038</v>
      </c>
      <c r="G29" s="64"/>
      <c r="H29" s="63">
        <f t="shared" ref="H29:J29" si="8">SUM(H19:H28)</f>
        <v>38.056680161943319</v>
      </c>
      <c r="I29" s="64"/>
      <c r="J29" s="65">
        <f t="shared" si="8"/>
        <v>22.267206477732795</v>
      </c>
    </row>
    <row r="31" spans="2:10" ht="36.75" customHeight="1" x14ac:dyDescent="0.35">
      <c r="B31" s="229" t="s">
        <v>23</v>
      </c>
      <c r="C31" s="230"/>
      <c r="D31" s="230"/>
      <c r="E31" s="230"/>
      <c r="F31" s="230"/>
      <c r="G31" s="230"/>
      <c r="H31" s="230"/>
      <c r="I31" s="230"/>
      <c r="J31" s="231"/>
    </row>
    <row r="32" spans="2:10" x14ac:dyDescent="0.35">
      <c r="B32" s="232" t="s">
        <v>1</v>
      </c>
      <c r="C32" s="234" t="s">
        <v>2</v>
      </c>
      <c r="D32" s="235"/>
      <c r="E32" s="242" t="s">
        <v>16</v>
      </c>
      <c r="F32" s="243"/>
      <c r="G32" s="240" t="s">
        <v>17</v>
      </c>
      <c r="H32" s="241"/>
      <c r="I32" s="238" t="s">
        <v>18</v>
      </c>
      <c r="J32" s="239"/>
    </row>
    <row r="33" spans="2:10" x14ac:dyDescent="0.35">
      <c r="B33" s="233"/>
      <c r="C33" s="236"/>
      <c r="D33" s="237"/>
      <c r="E33" s="66" t="s">
        <v>16</v>
      </c>
      <c r="F33" s="67" t="s">
        <v>24</v>
      </c>
      <c r="G33" s="68" t="s">
        <v>17</v>
      </c>
      <c r="H33" s="69" t="s">
        <v>25</v>
      </c>
      <c r="I33" s="70" t="s">
        <v>18</v>
      </c>
      <c r="J33" s="71" t="s">
        <v>21</v>
      </c>
    </row>
    <row r="34" spans="2:10" x14ac:dyDescent="0.35">
      <c r="B34" s="72" cm="1">
        <f t="array" ref="B34:B43">B19:B28</f>
        <v>1</v>
      </c>
      <c r="C34" s="73" t="str" cm="1">
        <f t="array" ref="C34:C43">C19:C28</f>
        <v>Cena celkom</v>
      </c>
      <c r="D34" s="74"/>
      <c r="E34" s="75">
        <f>E19</f>
        <v>310000</v>
      </c>
      <c r="F34" s="76">
        <f>E34</f>
        <v>310000</v>
      </c>
      <c r="G34" s="75">
        <f>G19</f>
        <v>300000</v>
      </c>
      <c r="H34" s="77">
        <f>G34</f>
        <v>300000</v>
      </c>
      <c r="I34" s="75">
        <f>I19</f>
        <v>200000</v>
      </c>
      <c r="J34" s="78">
        <f>I34</f>
        <v>200000</v>
      </c>
    </row>
    <row r="35" spans="2:10" x14ac:dyDescent="0.35">
      <c r="B35" s="72">
        <v>2</v>
      </c>
      <c r="C35" s="73" t="str">
        <v>Dotazníky spokojnosti pre Projektový manažér</v>
      </c>
      <c r="D35" s="74"/>
      <c r="E35" s="75">
        <f>E20</f>
        <v>5</v>
      </c>
      <c r="F35" s="76">
        <f>IF(I5=100,"0",IF((E5-F5)=0,0,IF(G5="čím menej, tým lepšie",(-(E5-E35)*(H5/(E5-F5))),-(E35-F5)*(H5/(E5-F5)))))</f>
        <v>-30000</v>
      </c>
      <c r="G35" s="75">
        <f t="shared" ref="G35:G43" si="9">G20</f>
        <v>5</v>
      </c>
      <c r="H35" s="77">
        <f>IF(I5=100,"0",IF((E5-F5)=0,0,IF(G5="čím menej, tým lepšie",(-(E5-G35)*(H5/(E5-F5))),-(G35-F5)*(H5/(E5-F5)))))</f>
        <v>-30000</v>
      </c>
      <c r="I35" s="75">
        <f t="shared" ref="I35:I43" si="10">I20</f>
        <v>0</v>
      </c>
      <c r="J35" s="78">
        <f>IF(I5=100,"0",IF((E5-F5)=0,0,IF(G5="čím menej, tým lepšie",(-(E5-I35)*(H5/(E5-F5))),-(I35-F5)*(H5/(E5-F5)))))</f>
        <v>0</v>
      </c>
    </row>
    <row r="36" spans="2:10" x14ac:dyDescent="0.35">
      <c r="B36" s="72">
        <v>3</v>
      </c>
      <c r="C36" s="73" t="str">
        <v>Dotazníky spokojnosti pre Tech Lead/Architekt</v>
      </c>
      <c r="D36" s="74"/>
      <c r="E36" s="75">
        <f t="shared" ref="E36:E43" si="11">E21</f>
        <v>5</v>
      </c>
      <c r="F36" s="76">
        <f t="shared" ref="F36:F43" si="12">IF(I6=100,"0",IF((E6-F6)=0,0,IF(G6="čím menej, tým lepšie",(-(E6-E36)*(H6/(E6-F6))),-(E36-F6)*(H6/(E6-F6)))))</f>
        <v>-30000</v>
      </c>
      <c r="G36" s="75">
        <f t="shared" si="9"/>
        <v>4</v>
      </c>
      <c r="H36" s="77">
        <f t="shared" ref="H36:H43" si="13">IF(I6=100,"0",IF((E6-F6)=0,0,IF(G6="čím menej, tým lepšie",(-(E6-G36)*(H6/(E6-F6))),-(G36-F6)*(H6/(E6-F6)))))</f>
        <v>-24000</v>
      </c>
      <c r="I36" s="75">
        <f>I21</f>
        <v>0</v>
      </c>
      <c r="J36" s="78">
        <f t="shared" ref="J36:J43" si="14">IF(I6=100,"0",IF((E6-F6)=0,0,IF(G6="čím menej, tým lepšie",(-(E6-I36)*(H6/(E6-F6))),-(I36-F6)*(H6/(E6-F6)))))</f>
        <v>0</v>
      </c>
    </row>
    <row r="37" spans="2:10" x14ac:dyDescent="0.35">
      <c r="B37" s="72">
        <v>4</v>
      </c>
      <c r="C37" s="73" t="str">
        <v>Návrh riešenia procesu</v>
      </c>
      <c r="D37" s="74"/>
      <c r="E37" s="75">
        <f t="shared" si="11"/>
        <v>1</v>
      </c>
      <c r="F37" s="76">
        <f t="shared" si="12"/>
        <v>-108500</v>
      </c>
      <c r="G37" s="75">
        <f t="shared" si="9"/>
        <v>1</v>
      </c>
      <c r="H37" s="77">
        <f t="shared" si="13"/>
        <v>-108500</v>
      </c>
      <c r="I37" s="75">
        <f t="shared" si="10"/>
        <v>0</v>
      </c>
      <c r="J37" s="78">
        <f t="shared" si="14"/>
        <v>0</v>
      </c>
    </row>
    <row r="38" spans="2:10" x14ac:dyDescent="0.35">
      <c r="B38" s="72">
        <v>5</v>
      </c>
      <c r="C38" s="73" t="str">
        <v>Osobné stretnutie</v>
      </c>
      <c r="D38" s="74"/>
      <c r="E38" s="75">
        <f t="shared" si="11"/>
        <v>1</v>
      </c>
      <c r="F38" s="76">
        <f t="shared" si="12"/>
        <v>-15500</v>
      </c>
      <c r="G38" s="75">
        <f t="shared" si="9"/>
        <v>1</v>
      </c>
      <c r="H38" s="77">
        <f t="shared" si="13"/>
        <v>-15500</v>
      </c>
      <c r="I38" s="75">
        <f t="shared" si="10"/>
        <v>0</v>
      </c>
      <c r="J38" s="78">
        <f t="shared" si="14"/>
        <v>0</v>
      </c>
    </row>
    <row r="39" spans="2:10" x14ac:dyDescent="0.35">
      <c r="B39" s="72">
        <v>6</v>
      </c>
      <c r="C39" s="73" t="str">
        <v>...</v>
      </c>
      <c r="D39" s="74"/>
      <c r="E39" s="75">
        <f t="shared" si="11"/>
        <v>0</v>
      </c>
      <c r="F39" s="76">
        <f t="shared" si="12"/>
        <v>0</v>
      </c>
      <c r="G39" s="75">
        <f t="shared" si="9"/>
        <v>0</v>
      </c>
      <c r="H39" s="77">
        <f t="shared" si="13"/>
        <v>0</v>
      </c>
      <c r="I39" s="75">
        <f t="shared" si="10"/>
        <v>0</v>
      </c>
      <c r="J39" s="78">
        <f t="shared" si="14"/>
        <v>0</v>
      </c>
    </row>
    <row r="40" spans="2:10" x14ac:dyDescent="0.35">
      <c r="B40" s="72">
        <v>7</v>
      </c>
      <c r="C40" s="73" t="str">
        <v>...</v>
      </c>
      <c r="D40" s="74"/>
      <c r="E40" s="75">
        <f t="shared" si="11"/>
        <v>0</v>
      </c>
      <c r="F40" s="76">
        <f t="shared" si="12"/>
        <v>0</v>
      </c>
      <c r="G40" s="75">
        <f t="shared" si="9"/>
        <v>0</v>
      </c>
      <c r="H40" s="77">
        <f t="shared" si="13"/>
        <v>0</v>
      </c>
      <c r="I40" s="75">
        <f t="shared" si="10"/>
        <v>0</v>
      </c>
      <c r="J40" s="78">
        <f t="shared" si="14"/>
        <v>0</v>
      </c>
    </row>
    <row r="41" spans="2:10" ht="15.75" customHeight="1" x14ac:dyDescent="0.35">
      <c r="B41" s="72">
        <v>8</v>
      </c>
      <c r="C41" s="73" t="str">
        <v>...</v>
      </c>
      <c r="D41" s="74"/>
      <c r="E41" s="75">
        <f t="shared" si="11"/>
        <v>0</v>
      </c>
      <c r="F41" s="76">
        <f t="shared" si="12"/>
        <v>0</v>
      </c>
      <c r="G41" s="75">
        <f t="shared" si="9"/>
        <v>0</v>
      </c>
      <c r="H41" s="77">
        <f t="shared" si="13"/>
        <v>0</v>
      </c>
      <c r="I41" s="75">
        <f t="shared" si="10"/>
        <v>0</v>
      </c>
      <c r="J41" s="78">
        <f t="shared" si="14"/>
        <v>0</v>
      </c>
    </row>
    <row r="42" spans="2:10" x14ac:dyDescent="0.35">
      <c r="B42" s="72">
        <v>9</v>
      </c>
      <c r="C42" s="73" t="str">
        <v>...</v>
      </c>
      <c r="D42" s="74"/>
      <c r="E42" s="75">
        <f t="shared" si="11"/>
        <v>0</v>
      </c>
      <c r="F42" s="76">
        <f t="shared" si="12"/>
        <v>0</v>
      </c>
      <c r="G42" s="75">
        <f t="shared" si="9"/>
        <v>0</v>
      </c>
      <c r="H42" s="77">
        <f t="shared" si="13"/>
        <v>0</v>
      </c>
      <c r="I42" s="75">
        <f t="shared" si="10"/>
        <v>0</v>
      </c>
      <c r="J42" s="78">
        <f t="shared" si="14"/>
        <v>0</v>
      </c>
    </row>
    <row r="43" spans="2:10" ht="15" thickBot="1" x14ac:dyDescent="0.4">
      <c r="B43" s="79">
        <v>10</v>
      </c>
      <c r="C43" s="80" t="str">
        <v>...</v>
      </c>
      <c r="D43" s="81"/>
      <c r="E43" s="75">
        <f t="shared" si="11"/>
        <v>0</v>
      </c>
      <c r="F43" s="76">
        <f t="shared" si="12"/>
        <v>0</v>
      </c>
      <c r="G43" s="75">
        <f t="shared" si="9"/>
        <v>0</v>
      </c>
      <c r="H43" s="77">
        <f t="shared" si="13"/>
        <v>0</v>
      </c>
      <c r="I43" s="75">
        <f t="shared" si="10"/>
        <v>0</v>
      </c>
      <c r="J43" s="78">
        <f t="shared" si="14"/>
        <v>0</v>
      </c>
    </row>
    <row r="44" spans="2:10" ht="15" thickBot="1" x14ac:dyDescent="0.4">
      <c r="B44" s="82"/>
      <c r="C44" s="83" t="s">
        <v>22</v>
      </c>
      <c r="D44" s="83"/>
      <c r="E44" s="83"/>
      <c r="F44" s="84">
        <f>SUM(F34:F43)</f>
        <v>126000</v>
      </c>
      <c r="G44" s="84"/>
      <c r="H44" s="84">
        <f t="shared" ref="H44:J44" si="15">SUM(H34:H43)</f>
        <v>122000</v>
      </c>
      <c r="I44" s="84"/>
      <c r="J44" s="85">
        <f t="shared" si="15"/>
        <v>200000</v>
      </c>
    </row>
    <row r="45" spans="2:10" ht="15" thickBot="1" x14ac:dyDescent="0.4"/>
    <row r="46" spans="2:10" ht="36" customHeight="1" thickBot="1" x14ac:dyDescent="0.4">
      <c r="B46" s="264" t="s">
        <v>65</v>
      </c>
      <c r="C46" s="265"/>
      <c r="D46" s="265"/>
      <c r="E46" s="265"/>
      <c r="F46" s="265"/>
      <c r="G46" s="265"/>
      <c r="H46" s="265"/>
      <c r="I46" s="265"/>
      <c r="J46" s="266"/>
    </row>
    <row r="47" spans="2:10" ht="15.75" customHeight="1" x14ac:dyDescent="0.35">
      <c r="B47" s="248" t="s">
        <v>1</v>
      </c>
      <c r="C47" s="244" t="s">
        <v>2</v>
      </c>
      <c r="D47" s="245"/>
      <c r="E47" s="248" t="s">
        <v>16</v>
      </c>
      <c r="F47" s="249"/>
      <c r="G47" s="250" t="s">
        <v>17</v>
      </c>
      <c r="H47" s="251"/>
      <c r="I47" s="252" t="s">
        <v>18</v>
      </c>
      <c r="J47" s="253"/>
    </row>
    <row r="48" spans="2:10" x14ac:dyDescent="0.35">
      <c r="B48" s="267"/>
      <c r="C48" s="246"/>
      <c r="D48" s="247"/>
      <c r="E48" s="86" t="s">
        <v>16</v>
      </c>
      <c r="F48" s="87" t="s">
        <v>24</v>
      </c>
      <c r="G48" s="88" t="s">
        <v>17</v>
      </c>
      <c r="H48" s="89" t="s">
        <v>25</v>
      </c>
      <c r="I48" s="90" t="s">
        <v>18</v>
      </c>
      <c r="J48" s="91" t="s">
        <v>21</v>
      </c>
    </row>
    <row r="49" spans="2:10" x14ac:dyDescent="0.35">
      <c r="B49" s="92" cm="1">
        <f t="array" ref="B49:B58">B34:B43</f>
        <v>1</v>
      </c>
      <c r="C49" s="93" t="str" cm="1">
        <f t="array" ref="C49:C58">C34:C43</f>
        <v>Cena celkom</v>
      </c>
      <c r="D49" s="94"/>
      <c r="E49" s="75">
        <f>E19</f>
        <v>310000</v>
      </c>
      <c r="F49" s="95">
        <f>E49</f>
        <v>310000</v>
      </c>
      <c r="G49" s="75">
        <f>G19</f>
        <v>300000</v>
      </c>
      <c r="H49" s="96">
        <f>G49</f>
        <v>300000</v>
      </c>
      <c r="I49" s="75">
        <f>I19</f>
        <v>200000</v>
      </c>
      <c r="J49" s="97">
        <f>I49</f>
        <v>200000</v>
      </c>
    </row>
    <row r="50" spans="2:10" x14ac:dyDescent="0.35">
      <c r="B50" s="92">
        <v>2</v>
      </c>
      <c r="C50" s="93" t="str">
        <v>Dotazníky spokojnosti pre Projektový manažér</v>
      </c>
      <c r="D50" s="94"/>
      <c r="E50" s="75">
        <f t="shared" ref="E50:E58" si="16">E20</f>
        <v>5</v>
      </c>
      <c r="F50" s="95">
        <f>IF(I5=100,"0",IF((E5-F5)=0,0,IF(G5="čím menej, tým lepšie",((E50-F5)*H5/(E5-F5)),(E5-E50)*(H5/(E5-F5)))))</f>
        <v>0</v>
      </c>
      <c r="G50" s="75">
        <f t="shared" ref="G50:G58" si="17">G20</f>
        <v>5</v>
      </c>
      <c r="H50" s="96">
        <f>IF(I5=100,"0",IF((E5-F5)=0,0,IF(G5="čím menej, tým lepšie",((G50-F5)*H5/(E5-F5)),(E5-G50)*(H5/(E5-F5)))))</f>
        <v>0</v>
      </c>
      <c r="I50" s="75">
        <f t="shared" ref="I50:I58" si="18">I20</f>
        <v>0</v>
      </c>
      <c r="J50" s="97">
        <f>IF(I5=100,"0",IF((E5-F5)=0,0,IF(G5="čím menej, tým lepšie",((I50-F5)*H5/(E5-F5)),(E5-I50)*(H5/(E5-F5)))))</f>
        <v>30000</v>
      </c>
    </row>
    <row r="51" spans="2:10" x14ac:dyDescent="0.35">
      <c r="B51" s="92">
        <v>3</v>
      </c>
      <c r="C51" s="93" t="str">
        <v>Dotazníky spokojnosti pre Tech Lead/Architekt</v>
      </c>
      <c r="D51" s="94"/>
      <c r="E51" s="75">
        <f t="shared" si="16"/>
        <v>5</v>
      </c>
      <c r="F51" s="95">
        <f t="shared" ref="F51:F58" si="19">IF(I6=100,"0",IF((E6-F6)=0,0,IF(G6="čím menej, tým lepšie",((E51-F6)*H6/(E6-F6)),(E6-E51)*(H6/(E6-F6)))))</f>
        <v>0</v>
      </c>
      <c r="G51" s="75">
        <f t="shared" si="17"/>
        <v>4</v>
      </c>
      <c r="H51" s="96">
        <f t="shared" ref="H51:H58" si="20">IF(I6=100,"0",IF((E6-F6)=0,0,IF(G6="čím menej, tým lepšie",((G51-F6)*H6/(E6-F6)),(E6-G51)*(H6/(E6-F6)))))</f>
        <v>6000</v>
      </c>
      <c r="I51" s="75">
        <f t="shared" si="18"/>
        <v>0</v>
      </c>
      <c r="J51" s="97">
        <f t="shared" ref="J51:J58" si="21">IF(I6=100,"0",IF((E6-F6)=0,0,IF(G6="čím menej, tým lepšie",((I51-F6)*H6/(E6-F6)),(E6-I51)*(H6/(E6-F6)))))</f>
        <v>30000</v>
      </c>
    </row>
    <row r="52" spans="2:10" ht="15.75" customHeight="1" x14ac:dyDescent="0.35">
      <c r="B52" s="92">
        <v>4</v>
      </c>
      <c r="C52" s="93" t="str">
        <v>Návrh riešenia procesu</v>
      </c>
      <c r="D52" s="94"/>
      <c r="E52" s="75">
        <f t="shared" si="16"/>
        <v>1</v>
      </c>
      <c r="F52" s="95">
        <f t="shared" si="19"/>
        <v>0</v>
      </c>
      <c r="G52" s="75">
        <f t="shared" si="17"/>
        <v>1</v>
      </c>
      <c r="H52" s="96">
        <f t="shared" si="20"/>
        <v>0</v>
      </c>
      <c r="I52" s="75">
        <f t="shared" si="18"/>
        <v>0</v>
      </c>
      <c r="J52" s="97">
        <f t="shared" si="21"/>
        <v>108500</v>
      </c>
    </row>
    <row r="53" spans="2:10" x14ac:dyDescent="0.35">
      <c r="B53" s="92">
        <v>5</v>
      </c>
      <c r="C53" s="93" t="str">
        <v>Osobné stretnutie</v>
      </c>
      <c r="D53" s="94"/>
      <c r="E53" s="75">
        <f t="shared" si="16"/>
        <v>1</v>
      </c>
      <c r="F53" s="95">
        <f t="shared" si="19"/>
        <v>0</v>
      </c>
      <c r="G53" s="75">
        <f t="shared" si="17"/>
        <v>1</v>
      </c>
      <c r="H53" s="96">
        <f t="shared" si="20"/>
        <v>0</v>
      </c>
      <c r="I53" s="75">
        <f t="shared" si="18"/>
        <v>0</v>
      </c>
      <c r="J53" s="97">
        <f t="shared" si="21"/>
        <v>15500</v>
      </c>
    </row>
    <row r="54" spans="2:10" x14ac:dyDescent="0.35">
      <c r="B54" s="92">
        <v>6</v>
      </c>
      <c r="C54" s="93" t="str">
        <v>...</v>
      </c>
      <c r="D54" s="94"/>
      <c r="E54" s="75">
        <f t="shared" si="16"/>
        <v>0</v>
      </c>
      <c r="F54" s="95">
        <f t="shared" si="19"/>
        <v>0</v>
      </c>
      <c r="G54" s="75">
        <f t="shared" si="17"/>
        <v>0</v>
      </c>
      <c r="H54" s="96">
        <f t="shared" si="20"/>
        <v>0</v>
      </c>
      <c r="I54" s="75">
        <f t="shared" si="18"/>
        <v>0</v>
      </c>
      <c r="J54" s="97">
        <f t="shared" si="21"/>
        <v>0</v>
      </c>
    </row>
    <row r="55" spans="2:10" x14ac:dyDescent="0.35">
      <c r="B55" s="92">
        <v>7</v>
      </c>
      <c r="C55" s="93" t="str">
        <v>...</v>
      </c>
      <c r="D55" s="94"/>
      <c r="E55" s="75">
        <f t="shared" si="16"/>
        <v>0</v>
      </c>
      <c r="F55" s="95">
        <f t="shared" si="19"/>
        <v>0</v>
      </c>
      <c r="G55" s="75">
        <f t="shared" si="17"/>
        <v>0</v>
      </c>
      <c r="H55" s="96">
        <f t="shared" si="20"/>
        <v>0</v>
      </c>
      <c r="I55" s="75">
        <f t="shared" si="18"/>
        <v>0</v>
      </c>
      <c r="J55" s="97">
        <f t="shared" si="21"/>
        <v>0</v>
      </c>
    </row>
    <row r="56" spans="2:10" x14ac:dyDescent="0.35">
      <c r="B56" s="92">
        <v>8</v>
      </c>
      <c r="C56" s="93" t="str">
        <v>...</v>
      </c>
      <c r="D56" s="94"/>
      <c r="E56" s="75">
        <f t="shared" si="16"/>
        <v>0</v>
      </c>
      <c r="F56" s="95">
        <f t="shared" si="19"/>
        <v>0</v>
      </c>
      <c r="G56" s="75">
        <f t="shared" si="17"/>
        <v>0</v>
      </c>
      <c r="H56" s="96">
        <f t="shared" si="20"/>
        <v>0</v>
      </c>
      <c r="I56" s="75">
        <f t="shared" si="18"/>
        <v>0</v>
      </c>
      <c r="J56" s="97">
        <f t="shared" si="21"/>
        <v>0</v>
      </c>
    </row>
    <row r="57" spans="2:10" x14ac:dyDescent="0.35">
      <c r="B57" s="92">
        <v>9</v>
      </c>
      <c r="C57" s="93" t="str">
        <v>...</v>
      </c>
      <c r="D57" s="94"/>
      <c r="E57" s="75">
        <f t="shared" si="16"/>
        <v>0</v>
      </c>
      <c r="F57" s="95">
        <f t="shared" si="19"/>
        <v>0</v>
      </c>
      <c r="G57" s="75">
        <f t="shared" si="17"/>
        <v>0</v>
      </c>
      <c r="H57" s="96">
        <f t="shared" si="20"/>
        <v>0</v>
      </c>
      <c r="I57" s="75">
        <f t="shared" si="18"/>
        <v>0</v>
      </c>
      <c r="J57" s="97">
        <f t="shared" si="21"/>
        <v>0</v>
      </c>
    </row>
    <row r="58" spans="2:10" ht="15" thickBot="1" x14ac:dyDescent="0.4">
      <c r="B58" s="98">
        <v>10</v>
      </c>
      <c r="C58" s="99" t="str">
        <v>...</v>
      </c>
      <c r="D58" s="100"/>
      <c r="E58" s="75">
        <f t="shared" si="16"/>
        <v>0</v>
      </c>
      <c r="F58" s="95">
        <f t="shared" si="19"/>
        <v>0</v>
      </c>
      <c r="G58" s="75">
        <f t="shared" si="17"/>
        <v>0</v>
      </c>
      <c r="H58" s="96">
        <f t="shared" si="20"/>
        <v>0</v>
      </c>
      <c r="I58" s="75">
        <f t="shared" si="18"/>
        <v>0</v>
      </c>
      <c r="J58" s="97">
        <f t="shared" si="21"/>
        <v>0</v>
      </c>
    </row>
    <row r="59" spans="2:10" ht="15" thickBot="1" x14ac:dyDescent="0.4">
      <c r="B59" s="101"/>
      <c r="C59" s="102" t="s">
        <v>22</v>
      </c>
      <c r="D59" s="102"/>
      <c r="E59" s="102"/>
      <c r="F59" s="103">
        <f>SUM(F49:F58)</f>
        <v>310000</v>
      </c>
      <c r="G59" s="103"/>
      <c r="H59" s="103">
        <f t="shared" ref="H59:J59" si="22">SUM(H49:H58)</f>
        <v>306000</v>
      </c>
      <c r="I59" s="103"/>
      <c r="J59" s="104">
        <f t="shared" si="22"/>
        <v>384000</v>
      </c>
    </row>
    <row r="61" spans="2:10" x14ac:dyDescent="0.35">
      <c r="C61" s="14"/>
      <c r="D61" s="14"/>
      <c r="E61" s="14"/>
      <c r="F61" s="14"/>
      <c r="G61" s="14"/>
      <c r="H61" s="14"/>
    </row>
    <row r="62" spans="2:10" ht="30.75" customHeight="1" x14ac:dyDescent="0.35">
      <c r="C62" s="14"/>
      <c r="D62" s="14"/>
      <c r="E62" s="14"/>
      <c r="F62" s="14"/>
      <c r="G62" s="14"/>
      <c r="H62" s="14"/>
    </row>
    <row r="63" spans="2:10" x14ac:dyDescent="0.35">
      <c r="C63" s="14"/>
      <c r="D63" s="14"/>
      <c r="E63" s="14"/>
      <c r="F63" s="14"/>
      <c r="G63" s="14"/>
      <c r="H63" s="14"/>
    </row>
    <row r="64" spans="2:10" x14ac:dyDescent="0.35">
      <c r="C64" s="14"/>
      <c r="D64" s="14"/>
      <c r="E64" s="14"/>
      <c r="F64" s="14"/>
      <c r="G64" s="14"/>
      <c r="H64" s="14"/>
    </row>
    <row r="65" s="14" customFormat="1" x14ac:dyDescent="0.35"/>
    <row r="66" s="14" customFormat="1" x14ac:dyDescent="0.35"/>
    <row r="67" s="14" customFormat="1" x14ac:dyDescent="0.35"/>
    <row r="68" s="14" customFormat="1" x14ac:dyDescent="0.35"/>
    <row r="69" s="14" customFormat="1" x14ac:dyDescent="0.35"/>
    <row r="70" s="14" customFormat="1" x14ac:dyDescent="0.35"/>
    <row r="71" s="14" customFormat="1" x14ac:dyDescent="0.35"/>
    <row r="72" s="14" customFormat="1" ht="15.75" customHeight="1" x14ac:dyDescent="0.35"/>
    <row r="73" s="14" customFormat="1" ht="15.75" customHeight="1" x14ac:dyDescent="0.35"/>
    <row r="74" s="14" customFormat="1" x14ac:dyDescent="0.35"/>
    <row r="75" s="14" customFormat="1" x14ac:dyDescent="0.35"/>
    <row r="76" s="14" customFormat="1" x14ac:dyDescent="0.35"/>
    <row r="77" s="14" customFormat="1" x14ac:dyDescent="0.35"/>
    <row r="78" s="14" customFormat="1" x14ac:dyDescent="0.35"/>
    <row r="79" s="14" customFormat="1" x14ac:dyDescent="0.35"/>
    <row r="80" s="14" customFormat="1" x14ac:dyDescent="0.35"/>
    <row r="81" s="14" customFormat="1" x14ac:dyDescent="0.35"/>
    <row r="82" s="14" customFormat="1" x14ac:dyDescent="0.35"/>
    <row r="83" s="14" customFormat="1" x14ac:dyDescent="0.35"/>
    <row r="84" s="14" customFormat="1" x14ac:dyDescent="0.35"/>
    <row r="85" s="14" customFormat="1" x14ac:dyDescent="0.35"/>
    <row r="86" s="14" customFormat="1" x14ac:dyDescent="0.35"/>
  </sheetData>
  <sheetProtection algorithmName="SHA-512" hashValue="pqZF5b2hxy5yF3iQZznPNLLDd9raKNx08fikCkyH3mdipEP5m7AuHOHrRxJP1e1vwSAnShrUF4YlOQCB+cbd5w==" saltValue="9lAhXbNrPBqdLCQa6TtKUw==" spinCount="100000" sheet="1" objects="1" scenarios="1"/>
  <mergeCells count="20">
    <mergeCell ref="C47:D48"/>
    <mergeCell ref="E47:F47"/>
    <mergeCell ref="G47:H47"/>
    <mergeCell ref="I47:J47"/>
    <mergeCell ref="B16:J16"/>
    <mergeCell ref="B17:B18"/>
    <mergeCell ref="E17:F17"/>
    <mergeCell ref="G17:H17"/>
    <mergeCell ref="I17:J17"/>
    <mergeCell ref="B46:J46"/>
    <mergeCell ref="B47:B48"/>
    <mergeCell ref="B2:K2"/>
    <mergeCell ref="D17:D18"/>
    <mergeCell ref="C17:C18"/>
    <mergeCell ref="B31:J31"/>
    <mergeCell ref="B32:B33"/>
    <mergeCell ref="C32:D33"/>
    <mergeCell ref="I32:J32"/>
    <mergeCell ref="G32:H32"/>
    <mergeCell ref="E32:F32"/>
  </mergeCells>
  <dataValidations xWindow="534" yWindow="640" count="2">
    <dataValidation type="list" allowBlank="1" showInputMessage="1" showErrorMessage="1" sqref="G4:G13" xr:uid="{C656F54A-B47B-4E42-9306-C4487E9856F3}">
      <mc:AlternateContent xmlns:x12ac="http://schemas.microsoft.com/office/spreadsheetml/2011/1/ac" xmlns:mc="http://schemas.openxmlformats.org/markup-compatibility/2006">
        <mc:Choice Requires="x12ac">
          <x12ac:list>žiadna,"čím menej, tým lepšie","čím viac, tým lepšie"</x12ac:list>
        </mc:Choice>
        <mc:Fallback>
          <formula1>"žiadna,čím menej, tým lepšie,čím viac, tým lepšie"</formula1>
        </mc:Fallback>
      </mc:AlternateContent>
    </dataValidation>
    <dataValidation type="whole" allowBlank="1" showInputMessage="1" showErrorMessage="1" errorTitle="Chyba" error="Vložili ste hodnotu mimo povolený rozsah" promptTitle="info" prompt="Do tohto poľa môžete vložiť len hodnotu od minima do maxima daného kritéria" sqref="E35:E43" xr:uid="{19587B58-372E-43D5-B421-BFFEBD4CD82B}">
      <formula1>F5</formula1>
      <formula2>E5</formula2>
    </dataValidation>
  </dataValidations>
  <pageMargins left="0.7" right="0.7" top="0.75" bottom="0.75" header="0.3" footer="0.3"/>
  <pageSetup paperSize="9" orientation="portrait" r:id="rId1"/>
  <ignoredErrors>
    <ignoredError sqref="F34 F49 H49 J49 G34:G43 I34:I35 G49:G58 I49:I58 I37:I43 F35:F43 H34:H43 F50:F58 H50:H5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3E5C8-8821-4FFE-8F4C-0B9AD620EC48}">
  <sheetPr>
    <tabColor theme="9"/>
  </sheetPr>
  <dimension ref="B1:K86"/>
  <sheetViews>
    <sheetView tabSelected="1" topLeftCell="A55" zoomScaleNormal="100" workbookViewId="0">
      <selection activeCell="D85" sqref="D85:E86"/>
    </sheetView>
  </sheetViews>
  <sheetFormatPr defaultColWidth="9.1796875" defaultRowHeight="14.5" x14ac:dyDescent="0.35"/>
  <cols>
    <col min="1" max="1" width="4.7265625" style="14" customWidth="1"/>
    <col min="2" max="2" width="44.453125" style="14" customWidth="1"/>
    <col min="3" max="3" width="22.81640625" style="14" customWidth="1"/>
    <col min="4" max="4" width="35.81640625" style="14" customWidth="1"/>
    <col min="5" max="5" width="26.1796875" style="14" customWidth="1"/>
    <col min="6" max="10" width="9.1796875" style="14"/>
    <col min="11" max="11" width="44.1796875" style="14" customWidth="1"/>
    <col min="12" max="16384" width="9.1796875" style="14"/>
  </cols>
  <sheetData>
    <row r="1" spans="2:11" ht="15" thickBot="1" x14ac:dyDescent="0.4"/>
    <row r="2" spans="2:11" ht="42.65" customHeight="1" thickBot="1" x14ac:dyDescent="0.4">
      <c r="B2" s="206" t="s">
        <v>105</v>
      </c>
      <c r="C2" s="207"/>
      <c r="D2" s="207"/>
      <c r="E2" s="208"/>
      <c r="K2" s="145"/>
    </row>
    <row r="3" spans="2:11" ht="15" thickBot="1" x14ac:dyDescent="0.4">
      <c r="B3" s="184"/>
      <c r="C3" s="184"/>
      <c r="D3" s="184"/>
      <c r="E3" s="184"/>
    </row>
    <row r="4" spans="2:11" x14ac:dyDescent="0.35">
      <c r="B4" s="144" t="s">
        <v>26</v>
      </c>
      <c r="C4" s="209"/>
      <c r="D4" s="209"/>
      <c r="E4" s="210"/>
    </row>
    <row r="5" spans="2:11" x14ac:dyDescent="0.35">
      <c r="B5" s="140" t="s">
        <v>27</v>
      </c>
      <c r="C5" s="182"/>
      <c r="D5" s="182"/>
      <c r="E5" s="183"/>
    </row>
    <row r="6" spans="2:11" x14ac:dyDescent="0.35">
      <c r="B6" s="140" t="s">
        <v>28</v>
      </c>
      <c r="C6" s="182"/>
      <c r="D6" s="182"/>
      <c r="E6" s="183"/>
      <c r="K6" s="15"/>
    </row>
    <row r="7" spans="2:11" x14ac:dyDescent="0.35">
      <c r="B7" s="140" t="s">
        <v>29</v>
      </c>
      <c r="C7" s="182"/>
      <c r="D7" s="182"/>
      <c r="E7" s="183"/>
    </row>
    <row r="8" spans="2:11" x14ac:dyDescent="0.35">
      <c r="B8" s="140" t="s">
        <v>30</v>
      </c>
      <c r="C8" s="182"/>
      <c r="D8" s="182"/>
      <c r="E8" s="183"/>
    </row>
    <row r="9" spans="2:11" x14ac:dyDescent="0.35">
      <c r="B9" s="140" t="s">
        <v>31</v>
      </c>
      <c r="C9" s="182"/>
      <c r="D9" s="182"/>
      <c r="E9" s="183"/>
    </row>
    <row r="10" spans="2:11" ht="15" thickBot="1" x14ac:dyDescent="0.4">
      <c r="B10" s="143" t="s">
        <v>32</v>
      </c>
      <c r="C10" s="148" t="s">
        <v>125</v>
      </c>
      <c r="D10" s="149"/>
      <c r="E10" s="150"/>
    </row>
    <row r="11" spans="2:11" ht="15" thickBot="1" x14ac:dyDescent="0.4">
      <c r="B11" s="184"/>
      <c r="C11" s="184"/>
      <c r="D11" s="184"/>
      <c r="E11" s="184"/>
    </row>
    <row r="12" spans="2:11" ht="30" customHeight="1" thickBot="1" x14ac:dyDescent="0.4">
      <c r="B12" s="151" t="s">
        <v>33</v>
      </c>
      <c r="C12" s="152"/>
      <c r="D12" s="152"/>
      <c r="E12" s="153"/>
    </row>
    <row r="13" spans="2:11" ht="31.5" customHeight="1" x14ac:dyDescent="0.35">
      <c r="B13" s="185" t="s">
        <v>77</v>
      </c>
      <c r="C13" s="186"/>
      <c r="D13" s="187"/>
      <c r="E13" s="139"/>
    </row>
    <row r="14" spans="2:11" ht="31.5" customHeight="1" x14ac:dyDescent="0.35">
      <c r="B14" s="154" t="s">
        <v>34</v>
      </c>
      <c r="C14" s="155"/>
      <c r="D14" s="155"/>
      <c r="E14" s="141"/>
    </row>
    <row r="15" spans="2:11" ht="30" customHeight="1" x14ac:dyDescent="0.35">
      <c r="B15" s="154" t="s">
        <v>35</v>
      </c>
      <c r="C15" s="155"/>
      <c r="D15" s="155"/>
      <c r="E15" s="141"/>
    </row>
    <row r="16" spans="2:11" ht="30" customHeight="1" x14ac:dyDescent="0.35">
      <c r="B16" s="156" t="s">
        <v>36</v>
      </c>
      <c r="C16" s="157"/>
      <c r="D16" s="157"/>
      <c r="E16" s="141"/>
    </row>
    <row r="17" spans="2:5" ht="45.75" customHeight="1" thickBot="1" x14ac:dyDescent="0.4">
      <c r="B17" s="188" t="s">
        <v>80</v>
      </c>
      <c r="C17" s="189"/>
      <c r="D17" s="189"/>
      <c r="E17" s="142"/>
    </row>
    <row r="18" spans="2:5" ht="15" thickBot="1" x14ac:dyDescent="0.4">
      <c r="B18" s="190"/>
      <c r="C18" s="190"/>
      <c r="D18" s="190"/>
      <c r="E18" s="190"/>
    </row>
    <row r="19" spans="2:5" ht="21" x14ac:dyDescent="0.35">
      <c r="B19" s="191" t="s">
        <v>92</v>
      </c>
      <c r="C19" s="192"/>
      <c r="D19" s="192"/>
      <c r="E19" s="193"/>
    </row>
    <row r="20" spans="2:5" ht="22" customHeight="1" x14ac:dyDescent="0.35">
      <c r="B20" s="194" t="s">
        <v>93</v>
      </c>
      <c r="C20" s="195"/>
      <c r="D20" s="195"/>
      <c r="E20" s="110" t="s">
        <v>94</v>
      </c>
    </row>
    <row r="21" spans="2:5" ht="46" customHeight="1" x14ac:dyDescent="0.35">
      <c r="B21" s="196" t="s">
        <v>95</v>
      </c>
      <c r="C21" s="197"/>
      <c r="D21" s="197"/>
      <c r="E21" s="198"/>
    </row>
    <row r="22" spans="2:5" ht="29" x14ac:dyDescent="0.35">
      <c r="B22" s="114" t="s">
        <v>96</v>
      </c>
      <c r="C22" s="178"/>
      <c r="D22" s="178"/>
      <c r="E22" s="179"/>
    </row>
    <row r="23" spans="2:5" x14ac:dyDescent="0.35">
      <c r="B23" s="114" t="s">
        <v>97</v>
      </c>
      <c r="C23" s="178"/>
      <c r="D23" s="178"/>
      <c r="E23" s="179"/>
    </row>
    <row r="24" spans="2:5" x14ac:dyDescent="0.35">
      <c r="B24" s="114" t="s">
        <v>98</v>
      </c>
      <c r="C24" s="178"/>
      <c r="D24" s="178"/>
      <c r="E24" s="179"/>
    </row>
    <row r="25" spans="2:5" x14ac:dyDescent="0.35">
      <c r="B25" s="114" t="s">
        <v>99</v>
      </c>
      <c r="C25" s="178"/>
      <c r="D25" s="178"/>
      <c r="E25" s="179"/>
    </row>
    <row r="26" spans="2:5" ht="15" thickBot="1" x14ac:dyDescent="0.4">
      <c r="B26" s="115" t="s">
        <v>100</v>
      </c>
      <c r="C26" s="180"/>
      <c r="D26" s="180"/>
      <c r="E26" s="181"/>
    </row>
    <row r="27" spans="2:5" ht="15" thickBot="1" x14ac:dyDescent="0.4">
      <c r="B27" s="190"/>
      <c r="C27" s="190"/>
      <c r="D27" s="190"/>
      <c r="E27" s="190"/>
    </row>
    <row r="28" spans="2:5" ht="24.65" customHeight="1" thickBot="1" x14ac:dyDescent="0.4">
      <c r="B28" s="151" t="s">
        <v>81</v>
      </c>
      <c r="C28" s="152"/>
      <c r="D28" s="152"/>
      <c r="E28" s="153"/>
    </row>
    <row r="29" spans="2:5" ht="75" customHeight="1" thickBot="1" x14ac:dyDescent="0.4">
      <c r="B29" s="160" t="s">
        <v>126</v>
      </c>
      <c r="C29" s="161"/>
      <c r="D29" s="161"/>
      <c r="E29" s="162"/>
    </row>
    <row r="30" spans="2:5" x14ac:dyDescent="0.35">
      <c r="B30" s="146" t="s">
        <v>124</v>
      </c>
      <c r="C30" s="119" t="s">
        <v>90</v>
      </c>
      <c r="D30" s="137" t="s">
        <v>82</v>
      </c>
      <c r="E30" s="120"/>
    </row>
    <row r="31" spans="2:5" x14ac:dyDescent="0.35">
      <c r="B31" s="147"/>
      <c r="C31" s="116" t="s">
        <v>107</v>
      </c>
      <c r="D31" s="125" t="s">
        <v>83</v>
      </c>
      <c r="E31" s="108"/>
    </row>
    <row r="32" spans="2:5" x14ac:dyDescent="0.35">
      <c r="B32" s="127" t="s">
        <v>85</v>
      </c>
      <c r="C32" s="116" t="s">
        <v>90</v>
      </c>
      <c r="D32" s="125" t="s">
        <v>89</v>
      </c>
      <c r="E32" s="108"/>
    </row>
    <row r="33" spans="2:5" ht="15" customHeight="1" x14ac:dyDescent="0.35">
      <c r="B33" s="127" t="s">
        <v>118</v>
      </c>
      <c r="C33" s="116" t="s">
        <v>90</v>
      </c>
      <c r="D33" s="125" t="s">
        <v>88</v>
      </c>
      <c r="E33" s="108"/>
    </row>
    <row r="34" spans="2:5" ht="15" thickBot="1" x14ac:dyDescent="0.4">
      <c r="B34" s="138" t="s">
        <v>117</v>
      </c>
      <c r="C34" s="118" t="s">
        <v>90</v>
      </c>
      <c r="D34" s="202"/>
      <c r="E34" s="203"/>
    </row>
    <row r="35" spans="2:5" ht="15" thickBot="1" x14ac:dyDescent="0.4">
      <c r="B35" s="163"/>
      <c r="C35" s="164"/>
      <c r="D35" s="164"/>
      <c r="E35" s="165"/>
    </row>
    <row r="36" spans="2:5" x14ac:dyDescent="0.35">
      <c r="B36" s="135" t="s">
        <v>84</v>
      </c>
      <c r="C36" s="117" t="s">
        <v>90</v>
      </c>
      <c r="D36" s="134" t="s">
        <v>82</v>
      </c>
      <c r="E36" s="121"/>
    </row>
    <row r="37" spans="2:5" x14ac:dyDescent="0.35">
      <c r="B37" s="136" t="s">
        <v>106</v>
      </c>
      <c r="C37" s="116" t="s">
        <v>107</v>
      </c>
      <c r="D37" s="125" t="s">
        <v>83</v>
      </c>
      <c r="E37" s="108"/>
    </row>
    <row r="38" spans="2:5" x14ac:dyDescent="0.35">
      <c r="B38" s="127" t="s">
        <v>85</v>
      </c>
      <c r="C38" s="116" t="s">
        <v>90</v>
      </c>
      <c r="D38" s="125" t="s">
        <v>89</v>
      </c>
      <c r="E38" s="108"/>
    </row>
    <row r="39" spans="2:5" x14ac:dyDescent="0.35">
      <c r="B39" s="127" t="s">
        <v>118</v>
      </c>
      <c r="C39" s="116" t="s">
        <v>90</v>
      </c>
      <c r="D39" s="125" t="s">
        <v>88</v>
      </c>
      <c r="E39" s="108"/>
    </row>
    <row r="40" spans="2:5" ht="15" thickBot="1" x14ac:dyDescent="0.4">
      <c r="B40" s="128" t="s">
        <v>117</v>
      </c>
      <c r="C40" s="122" t="s">
        <v>90</v>
      </c>
      <c r="D40" s="204"/>
      <c r="E40" s="205"/>
    </row>
    <row r="41" spans="2:5" ht="15" thickBot="1" x14ac:dyDescent="0.4">
      <c r="B41" s="199"/>
      <c r="C41" s="200"/>
      <c r="D41" s="200"/>
      <c r="E41" s="201"/>
    </row>
    <row r="42" spans="2:5" x14ac:dyDescent="0.35">
      <c r="B42" s="146" t="s">
        <v>124</v>
      </c>
      <c r="C42" s="119" t="s">
        <v>90</v>
      </c>
      <c r="D42" s="137" t="s">
        <v>82</v>
      </c>
      <c r="E42" s="120"/>
    </row>
    <row r="43" spans="2:5" x14ac:dyDescent="0.35">
      <c r="B43" s="147"/>
      <c r="C43" s="116" t="s">
        <v>107</v>
      </c>
      <c r="D43" s="125" t="s">
        <v>83</v>
      </c>
      <c r="E43" s="108"/>
    </row>
    <row r="44" spans="2:5" x14ac:dyDescent="0.35">
      <c r="B44" s="127" t="s">
        <v>85</v>
      </c>
      <c r="C44" s="116" t="s">
        <v>90</v>
      </c>
      <c r="D44" s="125" t="s">
        <v>89</v>
      </c>
      <c r="E44" s="108"/>
    </row>
    <row r="45" spans="2:5" x14ac:dyDescent="0.35">
      <c r="B45" s="127" t="s">
        <v>118</v>
      </c>
      <c r="C45" s="116" t="s">
        <v>90</v>
      </c>
      <c r="D45" s="125" t="s">
        <v>88</v>
      </c>
      <c r="E45" s="108"/>
    </row>
    <row r="46" spans="2:5" ht="15" thickBot="1" x14ac:dyDescent="0.4">
      <c r="B46" s="138" t="s">
        <v>117</v>
      </c>
      <c r="C46" s="118" t="s">
        <v>90</v>
      </c>
      <c r="D46" s="202"/>
      <c r="E46" s="203"/>
    </row>
    <row r="47" spans="2:5" ht="15" thickBot="1" x14ac:dyDescent="0.4">
      <c r="B47" s="163"/>
      <c r="C47" s="164"/>
      <c r="D47" s="164"/>
      <c r="E47" s="165"/>
    </row>
    <row r="48" spans="2:5" x14ac:dyDescent="0.35">
      <c r="B48" s="135" t="s">
        <v>84</v>
      </c>
      <c r="C48" s="117" t="s">
        <v>90</v>
      </c>
      <c r="D48" s="134" t="s">
        <v>82</v>
      </c>
      <c r="E48" s="121"/>
    </row>
    <row r="49" spans="2:5" x14ac:dyDescent="0.35">
      <c r="B49" s="136" t="s">
        <v>106</v>
      </c>
      <c r="C49" s="116" t="s">
        <v>107</v>
      </c>
      <c r="D49" s="125" t="s">
        <v>83</v>
      </c>
      <c r="E49" s="108"/>
    </row>
    <row r="50" spans="2:5" x14ac:dyDescent="0.35">
      <c r="B50" s="127" t="s">
        <v>85</v>
      </c>
      <c r="C50" s="116" t="s">
        <v>90</v>
      </c>
      <c r="D50" s="125" t="s">
        <v>89</v>
      </c>
      <c r="E50" s="108"/>
    </row>
    <row r="51" spans="2:5" x14ac:dyDescent="0.35">
      <c r="B51" s="127" t="s">
        <v>118</v>
      </c>
      <c r="C51" s="116" t="s">
        <v>90</v>
      </c>
      <c r="D51" s="125" t="s">
        <v>88</v>
      </c>
      <c r="E51" s="108"/>
    </row>
    <row r="52" spans="2:5" ht="15" thickBot="1" x14ac:dyDescent="0.4">
      <c r="B52" s="128" t="s">
        <v>117</v>
      </c>
      <c r="C52" s="122" t="s">
        <v>90</v>
      </c>
      <c r="D52" s="204"/>
      <c r="E52" s="205"/>
    </row>
    <row r="53" spans="2:5" ht="15" thickBot="1" x14ac:dyDescent="0.4">
      <c r="B53" s="184"/>
      <c r="C53" s="184"/>
      <c r="D53" s="184"/>
      <c r="E53" s="184"/>
    </row>
    <row r="54" spans="2:5" ht="23.5" customHeight="1" thickBot="1" x14ac:dyDescent="0.4">
      <c r="B54" s="151" t="s">
        <v>91</v>
      </c>
      <c r="C54" s="152"/>
      <c r="D54" s="152"/>
      <c r="E54" s="153"/>
    </row>
    <row r="55" spans="2:5" ht="46.5" customHeight="1" thickBot="1" x14ac:dyDescent="0.4">
      <c r="B55" s="219" t="s">
        <v>119</v>
      </c>
      <c r="C55" s="220"/>
      <c r="D55" s="220"/>
      <c r="E55" s="221"/>
    </row>
    <row r="56" spans="2:5" x14ac:dyDescent="0.35">
      <c r="B56" s="169" t="s">
        <v>108</v>
      </c>
      <c r="C56" s="170"/>
      <c r="D56" s="171"/>
      <c r="E56" s="172"/>
    </row>
    <row r="57" spans="2:5" x14ac:dyDescent="0.35">
      <c r="B57" s="129" t="s">
        <v>82</v>
      </c>
      <c r="C57" s="112"/>
      <c r="D57" s="14" t="s">
        <v>109</v>
      </c>
      <c r="E57" s="108" t="s">
        <v>90</v>
      </c>
    </row>
    <row r="58" spans="2:5" x14ac:dyDescent="0.35">
      <c r="B58" s="129" t="s">
        <v>110</v>
      </c>
      <c r="C58" s="112"/>
      <c r="D58" s="124" t="s">
        <v>84</v>
      </c>
      <c r="E58" s="108" t="s">
        <v>90</v>
      </c>
    </row>
    <row r="59" spans="2:5" x14ac:dyDescent="0.35">
      <c r="B59" s="129" t="s">
        <v>88</v>
      </c>
      <c r="C59" s="112"/>
      <c r="D59" s="125" t="s">
        <v>86</v>
      </c>
      <c r="E59" s="108" t="s">
        <v>90</v>
      </c>
    </row>
    <row r="60" spans="2:5" ht="15" thickBot="1" x14ac:dyDescent="0.4">
      <c r="B60" s="133" t="s">
        <v>89</v>
      </c>
      <c r="C60" s="113"/>
      <c r="D60" s="132" t="s">
        <v>87</v>
      </c>
      <c r="E60" s="109" t="s">
        <v>90</v>
      </c>
    </row>
    <row r="61" spans="2:5" ht="15" thickBot="1" x14ac:dyDescent="0.4">
      <c r="B61" s="160"/>
      <c r="C61" s="161"/>
      <c r="D61" s="161"/>
      <c r="E61" s="162"/>
    </row>
    <row r="62" spans="2:5" x14ac:dyDescent="0.35">
      <c r="B62" s="169" t="s">
        <v>108</v>
      </c>
      <c r="C62" s="170"/>
      <c r="D62" s="171"/>
      <c r="E62" s="172"/>
    </row>
    <row r="63" spans="2:5" x14ac:dyDescent="0.35">
      <c r="B63" s="129" t="s">
        <v>82</v>
      </c>
      <c r="C63" s="112"/>
      <c r="D63" s="14" t="s">
        <v>109</v>
      </c>
      <c r="E63" s="108" t="s">
        <v>90</v>
      </c>
    </row>
    <row r="64" spans="2:5" x14ac:dyDescent="0.35">
      <c r="B64" s="129" t="s">
        <v>110</v>
      </c>
      <c r="C64" s="112"/>
      <c r="D64" s="124" t="s">
        <v>84</v>
      </c>
      <c r="E64" s="108" t="s">
        <v>90</v>
      </c>
    </row>
    <row r="65" spans="2:5" x14ac:dyDescent="0.35">
      <c r="B65" s="129" t="s">
        <v>88</v>
      </c>
      <c r="C65" s="112"/>
      <c r="D65" s="125" t="s">
        <v>86</v>
      </c>
      <c r="E65" s="108" t="s">
        <v>90</v>
      </c>
    </row>
    <row r="66" spans="2:5" ht="15" thickBot="1" x14ac:dyDescent="0.4">
      <c r="B66" s="133" t="s">
        <v>89</v>
      </c>
      <c r="C66" s="113"/>
      <c r="D66" s="132" t="s">
        <v>87</v>
      </c>
      <c r="E66" s="109" t="s">
        <v>90</v>
      </c>
    </row>
    <row r="67" spans="2:5" ht="15" thickBot="1" x14ac:dyDescent="0.4">
      <c r="B67" s="166"/>
      <c r="C67" s="167"/>
      <c r="D67" s="167"/>
      <c r="E67" s="168"/>
    </row>
    <row r="68" spans="2:5" ht="33" customHeight="1" thickBot="1" x14ac:dyDescent="0.4">
      <c r="B68" s="175" t="s">
        <v>120</v>
      </c>
      <c r="C68" s="176"/>
      <c r="D68" s="176"/>
      <c r="E68" s="177"/>
    </row>
    <row r="69" spans="2:5" x14ac:dyDescent="0.35">
      <c r="B69" s="173" t="s">
        <v>111</v>
      </c>
      <c r="C69" s="174"/>
      <c r="D69" s="158"/>
      <c r="E69" s="159"/>
    </row>
    <row r="70" spans="2:5" x14ac:dyDescent="0.35">
      <c r="B70" s="127" t="s">
        <v>82</v>
      </c>
      <c r="C70" s="112"/>
      <c r="D70" s="124" t="s">
        <v>84</v>
      </c>
      <c r="E70" s="108" t="s">
        <v>90</v>
      </c>
    </row>
    <row r="71" spans="2:5" x14ac:dyDescent="0.35">
      <c r="B71" s="127" t="s">
        <v>110</v>
      </c>
      <c r="C71" s="112"/>
      <c r="D71" s="125" t="s">
        <v>86</v>
      </c>
      <c r="E71" s="108" t="s">
        <v>90</v>
      </c>
    </row>
    <row r="72" spans="2:5" x14ac:dyDescent="0.35">
      <c r="B72" s="127" t="s">
        <v>88</v>
      </c>
      <c r="C72" s="112"/>
      <c r="D72" s="125" t="s">
        <v>87</v>
      </c>
      <c r="E72" s="108" t="s">
        <v>90</v>
      </c>
    </row>
    <row r="73" spans="2:5" x14ac:dyDescent="0.35">
      <c r="B73" s="127" t="s">
        <v>89</v>
      </c>
      <c r="C73" s="112"/>
      <c r="D73" s="125" t="s">
        <v>121</v>
      </c>
      <c r="E73" s="108" t="s">
        <v>90</v>
      </c>
    </row>
    <row r="74" spans="2:5" x14ac:dyDescent="0.35">
      <c r="B74" s="127" t="s">
        <v>122</v>
      </c>
      <c r="C74" s="123" t="s">
        <v>123</v>
      </c>
      <c r="D74" s="125" t="s">
        <v>112</v>
      </c>
      <c r="E74" s="108" t="s">
        <v>90</v>
      </c>
    </row>
    <row r="75" spans="2:5" ht="15" thickBot="1" x14ac:dyDescent="0.4">
      <c r="B75" s="128" t="s">
        <v>113</v>
      </c>
      <c r="C75" s="122" t="s">
        <v>90</v>
      </c>
      <c r="D75" s="126" t="s">
        <v>114</v>
      </c>
      <c r="E75" s="109" t="s">
        <v>90</v>
      </c>
    </row>
    <row r="76" spans="2:5" ht="15" thickBot="1" x14ac:dyDescent="0.4">
      <c r="B76" s="129"/>
      <c r="C76" s="130"/>
      <c r="E76" s="131"/>
    </row>
    <row r="77" spans="2:5" x14ac:dyDescent="0.35">
      <c r="B77" s="173" t="s">
        <v>111</v>
      </c>
      <c r="C77" s="174"/>
      <c r="D77" s="158"/>
      <c r="E77" s="159"/>
    </row>
    <row r="78" spans="2:5" x14ac:dyDescent="0.35">
      <c r="B78" s="127" t="s">
        <v>82</v>
      </c>
      <c r="C78" s="112"/>
      <c r="D78" s="124" t="s">
        <v>84</v>
      </c>
      <c r="E78" s="108" t="s">
        <v>90</v>
      </c>
    </row>
    <row r="79" spans="2:5" x14ac:dyDescent="0.35">
      <c r="B79" s="127" t="s">
        <v>110</v>
      </c>
      <c r="C79" s="112"/>
      <c r="D79" s="125" t="s">
        <v>86</v>
      </c>
      <c r="E79" s="108" t="s">
        <v>90</v>
      </c>
    </row>
    <row r="80" spans="2:5" x14ac:dyDescent="0.35">
      <c r="B80" s="127" t="s">
        <v>88</v>
      </c>
      <c r="C80" s="112"/>
      <c r="D80" s="125" t="s">
        <v>87</v>
      </c>
      <c r="E80" s="108" t="s">
        <v>90</v>
      </c>
    </row>
    <row r="81" spans="2:5" x14ac:dyDescent="0.35">
      <c r="B81" s="127" t="s">
        <v>89</v>
      </c>
      <c r="C81" s="112"/>
      <c r="D81" s="125" t="s">
        <v>121</v>
      </c>
      <c r="E81" s="108" t="s">
        <v>90</v>
      </c>
    </row>
    <row r="82" spans="2:5" x14ac:dyDescent="0.35">
      <c r="B82" s="127" t="s">
        <v>122</v>
      </c>
      <c r="C82" s="123" t="s">
        <v>123</v>
      </c>
      <c r="D82" s="125" t="s">
        <v>112</v>
      </c>
      <c r="E82" s="108" t="s">
        <v>90</v>
      </c>
    </row>
    <row r="83" spans="2:5" ht="15" thickBot="1" x14ac:dyDescent="0.4">
      <c r="B83" s="128" t="s">
        <v>113</v>
      </c>
      <c r="C83" s="122" t="s">
        <v>90</v>
      </c>
      <c r="D83" s="126" t="s">
        <v>114</v>
      </c>
      <c r="E83" s="109" t="s">
        <v>90</v>
      </c>
    </row>
    <row r="84" spans="2:5" ht="15" thickBot="1" x14ac:dyDescent="0.4">
      <c r="B84" s="184"/>
      <c r="C84" s="184"/>
      <c r="D84" s="184"/>
      <c r="E84" s="184"/>
    </row>
    <row r="85" spans="2:5" x14ac:dyDescent="0.35">
      <c r="B85" s="213" t="s">
        <v>37</v>
      </c>
      <c r="C85" s="211" t="s">
        <v>116</v>
      </c>
      <c r="D85" s="215" t="s">
        <v>115</v>
      </c>
      <c r="E85" s="216"/>
    </row>
    <row r="86" spans="2:5" ht="15" thickBot="1" x14ac:dyDescent="0.4">
      <c r="B86" s="214"/>
      <c r="C86" s="212"/>
      <c r="D86" s="217"/>
      <c r="E86" s="218"/>
    </row>
  </sheetData>
  <sheetProtection algorithmName="SHA-512" hashValue="N+Ofltje2TzT/3iXU+97UOv4wJdPL9dOjeK4MRS3BJ3KOLEKZIBTMZs4xMqBHvEanrYRfBaB5n5NqnYdKFuC8w==" saltValue="qJYvvt/3rjNLlsCkJa9/Pw==" spinCount="100000" sheet="1" objects="1" scenarios="1" selectLockedCells="1"/>
  <mergeCells count="55">
    <mergeCell ref="D62:E62"/>
    <mergeCell ref="B61:E61"/>
    <mergeCell ref="B77:C77"/>
    <mergeCell ref="C85:C86"/>
    <mergeCell ref="B85:B86"/>
    <mergeCell ref="D85:E86"/>
    <mergeCell ref="B84:E84"/>
    <mergeCell ref="B2:E2"/>
    <mergeCell ref="B3:E3"/>
    <mergeCell ref="C4:E4"/>
    <mergeCell ref="C5:E5"/>
    <mergeCell ref="C6:E6"/>
    <mergeCell ref="C22:E22"/>
    <mergeCell ref="C23:E23"/>
    <mergeCell ref="C24:E24"/>
    <mergeCell ref="B41:E41"/>
    <mergeCell ref="D34:E34"/>
    <mergeCell ref="D40:E40"/>
    <mergeCell ref="C7:E7"/>
    <mergeCell ref="C8:E8"/>
    <mergeCell ref="C9:E9"/>
    <mergeCell ref="B11:E11"/>
    <mergeCell ref="B13:D13"/>
    <mergeCell ref="D77:E77"/>
    <mergeCell ref="B29:E29"/>
    <mergeCell ref="B35:E35"/>
    <mergeCell ref="B47:E47"/>
    <mergeCell ref="B67:E67"/>
    <mergeCell ref="B56:C56"/>
    <mergeCell ref="D56:E56"/>
    <mergeCell ref="B69:C69"/>
    <mergeCell ref="D69:E69"/>
    <mergeCell ref="B68:E68"/>
    <mergeCell ref="B53:E53"/>
    <mergeCell ref="B54:E54"/>
    <mergeCell ref="D46:E46"/>
    <mergeCell ref="B55:E55"/>
    <mergeCell ref="D52:E52"/>
    <mergeCell ref="B62:C62"/>
    <mergeCell ref="B30:B31"/>
    <mergeCell ref="B42:B43"/>
    <mergeCell ref="C10:E10"/>
    <mergeCell ref="B12:E12"/>
    <mergeCell ref="B14:D14"/>
    <mergeCell ref="B15:D15"/>
    <mergeCell ref="B16:D16"/>
    <mergeCell ref="C25:E25"/>
    <mergeCell ref="C26:E26"/>
    <mergeCell ref="B17:D17"/>
    <mergeCell ref="B28:E28"/>
    <mergeCell ref="B27:E27"/>
    <mergeCell ref="B18:E18"/>
    <mergeCell ref="B19:E19"/>
    <mergeCell ref="B20:D20"/>
    <mergeCell ref="B21:E21"/>
  </mergeCells>
  <conditionalFormatting sqref="B22:B26">
    <cfRule type="expression" dxfId="2" priority="3">
      <formula>$E$20="áno"</formula>
    </cfRule>
  </conditionalFormatting>
  <conditionalFormatting sqref="C22:E26">
    <cfRule type="expression" dxfId="1" priority="2" stopIfTrue="1">
      <formula>$E$20="áno"</formula>
    </cfRule>
  </conditionalFormatting>
  <conditionalFormatting sqref="E20">
    <cfRule type="expression" dxfId="0" priority="1">
      <formula>$E$20="áno"</formula>
    </cfRule>
  </conditionalFormatting>
  <dataValidations count="3">
    <dataValidation type="list" allowBlank="1" showInputMessage="1" showErrorMessage="1" sqref="C75:C76 C30 E57:E60 C32:C34 C36 C42 C44:C46 C38:C40 C48 C50:C52 E63:E66 C83 E70:E76 E78:E83" xr:uid="{90D3D600-3AF5-4C05-8E0C-BAD74F528C53}">
      <formula1>",ZVOĽ MOŽNOSŤ,ÁNO,NIE"</formula1>
    </dataValidation>
    <dataValidation type="list" allowBlank="1" showInputMessage="1" showErrorMessage="1" sqref="E20" xr:uid="{265CD50D-44C4-4EBB-832D-C42209BE7B41}">
      <formula1>"áno,nie"</formula1>
    </dataValidation>
    <dataValidation type="list" allowBlank="1" showInputMessage="1" showErrorMessage="1" sqref="C10:E10" xr:uid="{98E8F0FC-6CEA-4B49-9FAE-46876508E0C7}">
      <formula1>",Platca DPH,Neplatca DPH"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7" r:id="rId3" name="Check Box 5">
              <controlPr defaultSize="0" autoFill="0" autoLine="0" autoPict="0">
                <anchor moveWithCells="1">
                  <from>
                    <xdr:col>4</xdr:col>
                    <xdr:colOff>0</xdr:colOff>
                    <xdr:row>12</xdr:row>
                    <xdr:rowOff>0</xdr:rowOff>
                  </from>
                  <to>
                    <xdr:col>5</xdr:col>
                    <xdr:colOff>165100</xdr:colOff>
                    <xdr:row>13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4" name="Check Box 6">
              <controlPr defaultSize="0" autoFill="0" autoLine="0" autoPict="0">
                <anchor moveWithCells="1">
                  <from>
                    <xdr:col>4</xdr:col>
                    <xdr:colOff>0</xdr:colOff>
                    <xdr:row>14</xdr:row>
                    <xdr:rowOff>0</xdr:rowOff>
                  </from>
                  <to>
                    <xdr:col>5</xdr:col>
                    <xdr:colOff>152400</xdr:colOff>
                    <xdr:row>14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5" name="Check Box 7">
              <controlPr defaultSize="0" autoFill="0" autoLine="0" autoPict="0">
                <anchor moveWithCells="1">
                  <from>
                    <xdr:col>4</xdr:col>
                    <xdr:colOff>0</xdr:colOff>
                    <xdr:row>15</xdr:row>
                    <xdr:rowOff>0</xdr:rowOff>
                  </from>
                  <to>
                    <xdr:col>5</xdr:col>
                    <xdr:colOff>152400</xdr:colOff>
                    <xdr:row>15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6" name="Check Box 8">
              <controlPr defaultSize="0" autoFill="0" autoLine="0" autoPict="0">
                <anchor moveWithCells="1">
                  <from>
                    <xdr:col>4</xdr:col>
                    <xdr:colOff>12700</xdr:colOff>
                    <xdr:row>16</xdr:row>
                    <xdr:rowOff>0</xdr:rowOff>
                  </from>
                  <to>
                    <xdr:col>5</xdr:col>
                    <xdr:colOff>152400</xdr:colOff>
                    <xdr:row>16</xdr:row>
                    <xdr:rowOff>565150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7" name="Check Box 10">
              <controlPr defaultSize="0" autoFill="0" autoLine="0" autoPict="0">
                <anchor moveWithCells="1">
                  <from>
                    <xdr:col>4</xdr:col>
                    <xdr:colOff>0</xdr:colOff>
                    <xdr:row>13</xdr:row>
                    <xdr:rowOff>0</xdr:rowOff>
                  </from>
                  <to>
                    <xdr:col>5</xdr:col>
                    <xdr:colOff>165100</xdr:colOff>
                    <xdr:row>14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5D99B-5E15-41C1-A3DB-045470C32F4F}">
  <dimension ref="B1:B23"/>
  <sheetViews>
    <sheetView showGridLines="0" workbookViewId="0">
      <selection activeCell="B10" sqref="B10"/>
    </sheetView>
  </sheetViews>
  <sheetFormatPr defaultRowHeight="14.5" x14ac:dyDescent="0.35"/>
  <cols>
    <col min="1" max="1" width="3.1796875" customWidth="1"/>
    <col min="2" max="2" width="98.54296875" customWidth="1"/>
  </cols>
  <sheetData>
    <row r="1" spans="2:2" ht="15" thickBot="1" x14ac:dyDescent="0.4"/>
    <row r="2" spans="2:2" ht="42.75" customHeight="1" x14ac:dyDescent="0.35">
      <c r="B2" s="3" t="s">
        <v>70</v>
      </c>
    </row>
    <row r="3" spans="2:2" x14ac:dyDescent="0.35">
      <c r="B3" s="4"/>
    </row>
    <row r="4" spans="2:2" x14ac:dyDescent="0.35">
      <c r="B4" s="5" t="s">
        <v>39</v>
      </c>
    </row>
    <row r="5" spans="2:2" x14ac:dyDescent="0.35">
      <c r="B5" s="6"/>
    </row>
    <row r="6" spans="2:2" x14ac:dyDescent="0.35">
      <c r="B6" s="7" t="s">
        <v>40</v>
      </c>
    </row>
    <row r="7" spans="2:2" x14ac:dyDescent="0.35">
      <c r="B7" s="5"/>
    </row>
    <row r="8" spans="2:2" x14ac:dyDescent="0.35">
      <c r="B8" s="105" t="s">
        <v>71</v>
      </c>
    </row>
    <row r="9" spans="2:2" x14ac:dyDescent="0.35">
      <c r="B9" s="105"/>
    </row>
    <row r="10" spans="2:2" x14ac:dyDescent="0.35">
      <c r="B10" s="106" t="s">
        <v>73</v>
      </c>
    </row>
    <row r="11" spans="2:2" x14ac:dyDescent="0.35">
      <c r="B11" s="106" t="s">
        <v>74</v>
      </c>
    </row>
    <row r="12" spans="2:2" x14ac:dyDescent="0.35">
      <c r="B12" s="106" t="s">
        <v>75</v>
      </c>
    </row>
    <row r="13" spans="2:2" x14ac:dyDescent="0.35">
      <c r="B13" s="106" t="s">
        <v>76</v>
      </c>
    </row>
    <row r="14" spans="2:2" ht="16.5" customHeight="1" x14ac:dyDescent="0.35">
      <c r="B14" s="5"/>
    </row>
    <row r="15" spans="2:2" ht="29" x14ac:dyDescent="0.35">
      <c r="B15" s="105" t="s">
        <v>72</v>
      </c>
    </row>
    <row r="16" spans="2:2" x14ac:dyDescent="0.35">
      <c r="B16" s="8"/>
    </row>
    <row r="17" spans="2:2" ht="29" x14ac:dyDescent="0.35">
      <c r="B17" s="5" t="s">
        <v>78</v>
      </c>
    </row>
    <row r="18" spans="2:2" ht="15" thickBot="1" x14ac:dyDescent="0.4">
      <c r="B18" s="9"/>
    </row>
    <row r="19" spans="2:2" x14ac:dyDescent="0.35">
      <c r="B19" s="1"/>
    </row>
    <row r="20" spans="2:2" x14ac:dyDescent="0.35">
      <c r="B20" s="1"/>
    </row>
    <row r="21" spans="2:2" x14ac:dyDescent="0.35">
      <c r="B21" s="1"/>
    </row>
    <row r="22" spans="2:2" ht="13.5" customHeight="1" x14ac:dyDescent="0.35">
      <c r="B22" s="1"/>
    </row>
    <row r="23" spans="2:2" ht="15.5" x14ac:dyDescent="0.35">
      <c r="B23" s="2"/>
    </row>
  </sheetData>
  <sheetProtection algorithmName="SHA-512" hashValue="D5jDkh7X6iW8EwFvrlPJ8WmPAztOgrmhPL8PqcneAWj8VKb9rzSHLlrYS47KjUPjJ1CDlex+4OX42XEZ0IMPOg==" saltValue="KopRwGgB0GnwiG6WJgpO2A==" spinCount="100000" sheet="1" objects="1" scenarios="1" selectLockedCells="1"/>
  <hyperlinks>
    <hyperlink ref="B8" r:id="rId1" location="paragraf-32:~:text=Za%20osobu%20pod%C4%BEa,t%C3%A1to%20osoba%20riadi." display="že v spoločnosti uchádazača neexistuje iná osoba podľa § 32 osd. 8 ZVO." xr:uid="{E088AD26-2C41-4DEB-ADCF-4FB489B9F6D7}"/>
    <hyperlink ref="B15" r:id="rId2" location="paragraf-32.odsek-1.pismeno-a" xr:uid="{77D7599E-C391-4973-B79E-E7398F566AF7}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B1:B27"/>
  <sheetViews>
    <sheetView showGridLines="0" workbookViewId="0"/>
  </sheetViews>
  <sheetFormatPr defaultRowHeight="14.5" x14ac:dyDescent="0.35"/>
  <cols>
    <col min="1" max="1" width="3.7265625" customWidth="1"/>
    <col min="2" max="2" width="98.54296875" customWidth="1"/>
  </cols>
  <sheetData>
    <row r="1" spans="2:2" ht="15" thickBot="1" x14ac:dyDescent="0.4"/>
    <row r="2" spans="2:2" ht="42.75" customHeight="1" x14ac:dyDescent="0.35">
      <c r="B2" s="3" t="s">
        <v>38</v>
      </c>
    </row>
    <row r="3" spans="2:2" x14ac:dyDescent="0.35">
      <c r="B3" s="4"/>
    </row>
    <row r="4" spans="2:2" x14ac:dyDescent="0.35">
      <c r="B4" s="10" t="s">
        <v>39</v>
      </c>
    </row>
    <row r="5" spans="2:2" x14ac:dyDescent="0.35">
      <c r="B5" s="4"/>
    </row>
    <row r="6" spans="2:2" x14ac:dyDescent="0.35">
      <c r="B6" s="11" t="s">
        <v>40</v>
      </c>
    </row>
    <row r="7" spans="2:2" x14ac:dyDescent="0.35">
      <c r="B7" s="12"/>
    </row>
    <row r="8" spans="2:2" ht="60.75" customHeight="1" x14ac:dyDescent="0.35">
      <c r="B8" s="5" t="s">
        <v>41</v>
      </c>
    </row>
    <row r="9" spans="2:2" x14ac:dyDescent="0.35">
      <c r="B9" s="5"/>
    </row>
    <row r="10" spans="2:2" x14ac:dyDescent="0.35">
      <c r="B10" s="5" t="s">
        <v>42</v>
      </c>
    </row>
    <row r="11" spans="2:2" x14ac:dyDescent="0.35">
      <c r="B11" s="5" t="s">
        <v>43</v>
      </c>
    </row>
    <row r="12" spans="2:2" x14ac:dyDescent="0.35">
      <c r="B12" s="5" t="s">
        <v>44</v>
      </c>
    </row>
    <row r="13" spans="2:2" x14ac:dyDescent="0.35">
      <c r="B13" s="5" t="s">
        <v>45</v>
      </c>
    </row>
    <row r="14" spans="2:2" x14ac:dyDescent="0.35">
      <c r="B14" s="5" t="s">
        <v>46</v>
      </c>
    </row>
    <row r="15" spans="2:2" x14ac:dyDescent="0.35">
      <c r="B15" s="5" t="s">
        <v>47</v>
      </c>
    </row>
    <row r="16" spans="2:2" x14ac:dyDescent="0.35">
      <c r="B16" s="5" t="s">
        <v>48</v>
      </c>
    </row>
    <row r="17" spans="2:2" ht="29" x14ac:dyDescent="0.35">
      <c r="B17" s="5" t="s">
        <v>49</v>
      </c>
    </row>
    <row r="18" spans="2:2" x14ac:dyDescent="0.35">
      <c r="B18" s="5" t="s">
        <v>50</v>
      </c>
    </row>
    <row r="19" spans="2:2" x14ac:dyDescent="0.35">
      <c r="B19" s="5" t="s">
        <v>51</v>
      </c>
    </row>
    <row r="20" spans="2:2" x14ac:dyDescent="0.35">
      <c r="B20" s="5" t="s">
        <v>52</v>
      </c>
    </row>
    <row r="21" spans="2:2" ht="29" x14ac:dyDescent="0.35">
      <c r="B21" s="5" t="s">
        <v>53</v>
      </c>
    </row>
    <row r="22" spans="2:2" x14ac:dyDescent="0.35">
      <c r="B22" s="5" t="s">
        <v>54</v>
      </c>
    </row>
    <row r="23" spans="2:2" x14ac:dyDescent="0.35">
      <c r="B23" s="6"/>
    </row>
    <row r="24" spans="2:2" ht="58" x14ac:dyDescent="0.35">
      <c r="B24" s="5" t="s">
        <v>55</v>
      </c>
    </row>
    <row r="25" spans="2:2" ht="13.5" customHeight="1" x14ac:dyDescent="0.35">
      <c r="B25" s="5"/>
    </row>
    <row r="26" spans="2:2" ht="29" x14ac:dyDescent="0.35">
      <c r="B26" s="5" t="s">
        <v>56</v>
      </c>
    </row>
    <row r="27" spans="2:2" ht="15" thickBot="1" x14ac:dyDescent="0.4">
      <c r="B27" s="13"/>
    </row>
  </sheetData>
  <sheetProtection algorithmName="SHA-512" hashValue="mLKOiqisAGI1FlLWO4cXFLyOZLrvH53mdK85N5UOT+TqGIYidi4fAyjGtCmXn88SeGk6bZdoqYCvZ/9YsNCaWA==" saltValue="v4IIwmBBNbLk5iJ9o2Fbj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B1:B26"/>
  <sheetViews>
    <sheetView showGridLines="0" workbookViewId="0"/>
  </sheetViews>
  <sheetFormatPr defaultRowHeight="14.5" x14ac:dyDescent="0.35"/>
  <cols>
    <col min="1" max="1" width="3.1796875" customWidth="1"/>
    <col min="2" max="2" width="98.54296875" customWidth="1"/>
  </cols>
  <sheetData>
    <row r="1" spans="2:2" ht="15" thickBot="1" x14ac:dyDescent="0.4"/>
    <row r="2" spans="2:2" ht="42.75" customHeight="1" x14ac:dyDescent="0.35">
      <c r="B2" s="3" t="s">
        <v>57</v>
      </c>
    </row>
    <row r="3" spans="2:2" x14ac:dyDescent="0.35">
      <c r="B3" s="4"/>
    </row>
    <row r="4" spans="2:2" x14ac:dyDescent="0.35">
      <c r="B4" s="5" t="s">
        <v>39</v>
      </c>
    </row>
    <row r="5" spans="2:2" x14ac:dyDescent="0.35">
      <c r="B5" s="6"/>
    </row>
    <row r="6" spans="2:2" x14ac:dyDescent="0.35">
      <c r="B6" s="7" t="s">
        <v>40</v>
      </c>
    </row>
    <row r="7" spans="2:2" x14ac:dyDescent="0.35">
      <c r="B7" s="5"/>
    </row>
    <row r="8" spans="2:2" ht="60.75" customHeight="1" x14ac:dyDescent="0.35">
      <c r="B8" s="5" t="s">
        <v>58</v>
      </c>
    </row>
    <row r="9" spans="2:2" x14ac:dyDescent="0.35">
      <c r="B9" s="5" t="s">
        <v>59</v>
      </c>
    </row>
    <row r="10" spans="2:2" x14ac:dyDescent="0.35">
      <c r="B10" s="8"/>
    </row>
    <row r="11" spans="2:2" ht="29" x14ac:dyDescent="0.35">
      <c r="B11" s="5" t="s">
        <v>60</v>
      </c>
    </row>
    <row r="12" spans="2:2" x14ac:dyDescent="0.35">
      <c r="B12" s="5"/>
    </row>
    <row r="13" spans="2:2" ht="29" x14ac:dyDescent="0.35">
      <c r="B13" s="5" t="s">
        <v>61</v>
      </c>
    </row>
    <row r="14" spans="2:2" x14ac:dyDescent="0.35">
      <c r="B14" s="5"/>
    </row>
    <row r="15" spans="2:2" ht="29" x14ac:dyDescent="0.35">
      <c r="B15" s="5" t="s">
        <v>62</v>
      </c>
    </row>
    <row r="16" spans="2:2" x14ac:dyDescent="0.35">
      <c r="B16" s="5"/>
    </row>
    <row r="17" spans="2:2" ht="58" x14ac:dyDescent="0.35">
      <c r="B17" s="5" t="s">
        <v>63</v>
      </c>
    </row>
    <row r="18" spans="2:2" x14ac:dyDescent="0.35">
      <c r="B18" s="5"/>
    </row>
    <row r="19" spans="2:2" ht="72.5" x14ac:dyDescent="0.35">
      <c r="B19" s="5" t="s">
        <v>64</v>
      </c>
    </row>
    <row r="20" spans="2:2" ht="15" thickBot="1" x14ac:dyDescent="0.4">
      <c r="B20" s="9"/>
    </row>
    <row r="21" spans="2:2" x14ac:dyDescent="0.35">
      <c r="B21" s="1"/>
    </row>
    <row r="22" spans="2:2" x14ac:dyDescent="0.35">
      <c r="B22" s="1"/>
    </row>
    <row r="23" spans="2:2" x14ac:dyDescent="0.35">
      <c r="B23" s="1"/>
    </row>
    <row r="24" spans="2:2" x14ac:dyDescent="0.35">
      <c r="B24" s="1"/>
    </row>
    <row r="25" spans="2:2" ht="13.5" customHeight="1" x14ac:dyDescent="0.35">
      <c r="B25" s="1"/>
    </row>
    <row r="26" spans="2:2" ht="15.5" x14ac:dyDescent="0.35">
      <c r="B26" s="2"/>
    </row>
  </sheetData>
  <sheetProtection algorithmName="SHA-512" hashValue="oUpokPP3bomo5JtpWw850lYGNVBXzB2lT56+s442gGt/rnjAvG+QaTnnNES3Y+7ZbA6PAeBQvDXdnI8VcAVHAQ==" saltValue="c3Jc7jZKNn6E0uGXCQgaCQ==" spinCount="100000" sheet="1" objects="1" scenarios="1" select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B6E3B344D8A94B901E653045438B90" ma:contentTypeVersion="3" ma:contentTypeDescription="Create a new document." ma:contentTypeScope="" ma:versionID="2434e7801bdb77856a03b2655742568d">
  <xsd:schema xmlns:xsd="http://www.w3.org/2001/XMLSchema" xmlns:xs="http://www.w3.org/2001/XMLSchema" xmlns:p="http://schemas.microsoft.com/office/2006/metadata/properties" xmlns:ns2="498cf228-1510-425b-9d54-7d33596312a7" targetNamespace="http://schemas.microsoft.com/office/2006/metadata/properties" ma:root="true" ma:fieldsID="f2c9edcf276aec03285ace231224a8e9" ns2:_="">
    <xsd:import namespace="498cf228-1510-425b-9d54-7d33596312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cf228-1510-425b-9d54-7d33596312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1CF805-7966-4BEF-9A74-0004B29526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8cf228-1510-425b-9d54-7d33596312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3BD455-CE9E-4AB2-8BBB-ED95591DBF91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498cf228-1510-425b-9d54-7d33596312a7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3</vt:i4>
      </vt:variant>
    </vt:vector>
  </HeadingPairs>
  <TitlesOfParts>
    <vt:vector size="8" baseType="lpstr">
      <vt:lpstr>Zákl. nastavenie</vt:lpstr>
      <vt:lpstr>Ponuka </vt:lpstr>
      <vt:lpstr>Osobné postavenie</vt:lpstr>
      <vt:lpstr>Koneční užívatelia výhod</vt:lpstr>
      <vt:lpstr>Medzinárodné sankcie</vt:lpstr>
      <vt:lpstr>'Koneční užívatelia výhod'!Oblasť_tlače</vt:lpstr>
      <vt:lpstr>'Medzinárodné sankcie'!Oblasť_tlače</vt:lpstr>
      <vt:lpstr>'Osobné postavenie'!Oblasť_tlače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Veselá Martina</cp:lastModifiedBy>
  <cp:revision/>
  <dcterms:created xsi:type="dcterms:W3CDTF">2022-09-22T09:41:16Z</dcterms:created>
  <dcterms:modified xsi:type="dcterms:W3CDTF">2026-09-14T13:13:20Z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0x01010080B6E3B344D8A94B901E653045438B90</vt:lpwstr>
  </property>
  <property fmtid="{D5CDD505-2E9C-101B-9397-08002B2CF9AE}" pid="3" name="Order">
    <vt:r8>4600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