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ns2="http://schemas.libreoffice.org/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ularz ofertowy" sheetId="1" state="visible" r:id="rId3"/>
    <sheet name="Excelblog.pl - Kwoty słownie" sheetId="2" state="visible" r:id="rId4"/>
  </sheets>
  <definedNames>
    <definedName function="false" hidden="false" localSheetId="0" name="_xlnm.Print_Area" vbProcedure="false">'Formularz ofertowy'!$B$1:$L$151</definedName>
    <definedName function="false" hidden="false" name="excelblog_Dziesiatki" vbProcedure="false">{"dziesięć";"dwadzieścia";"trzydzieści";"czterdzieści";"pięćdziesiąt";"sześćdziesiąt";"siedemdziesiąt";"osiemdziesiąt";"dziewięćdziesiąt"}</definedName>
    <definedName function="false" hidden="false" name="excelblog_Jednosci" vbProcedure="false">{"jeden";"dwa";"trzy";"cztery";"pięć";"sześć";"siedem";"osiem";"dziewięć";"dziesięć";"jedenaście";"dwanaście";"trzynaście";"czternaście";"piętnaście";"szestnaście";"siedemnaście";"osiemnaście";"dziewiętnaście";"dwadzieścia"}</definedName>
    <definedName function="false" hidden="false" name="excelblog_Komunikat1" vbProcedure="false">"W polu z kwotą nie znajduje się liczba"</definedName>
    <definedName function="false" hidden="false" name="excelblog_Komunikat2" vbProcedure="false">"Kwota do zamiany jest nieprawidłowa (zbyt duża lub ujemna)"</definedName>
    <definedName function="false" hidden="false" name="excelblog_Setki" vbProcedure="false">{"sto";"dwieście";"trzysta";"czterysta";"pięćset";"sześćset";"siedemset";"osiemset";"dziewięcset"}</definedName>
    <definedName function="false" hidden="false" name="slownie" vbProcedure="false">'Excelblog.pl - Kwoty słownie'!$B$8</definedName>
    <definedName function="false" hidden="false" localSheetId="1" name="excelblog_Dziesiatki" vbProcedure="false">{"dziesięć";"dwadzieścia";"trzydzieści";"czterdzieści";"pięćdziesiąt";"sześćdziesiąt";"siedemdziesiąt";"osiemdziesiąt";"dziewięćdziesiąt"}</definedName>
    <definedName function="false" hidden="false" localSheetId="1" name="excelblog_Jednosci" vbProcedure="false">{"jeden";"dwa";"trzy";"cztery";"pięć";"sześć";"siedem";"osiem";"dziewięć";"dziesięć";"jedenaście";"dwanaście";"trzynaście";"czternaście";"piętnaście";"szesnaście";"siedemnaście";"osiemnaście";"dziewiętnaście";"dwadzieścia"}</definedName>
    <definedName function="false" hidden="false" localSheetId="1" name="excelblog_Setki" vbProcedure="false">{"sto";"dwieście";"trzysta";"czterysta";"pięćset";"sześćset";"siedemset";"osiemset";"dziewięćset"}</definedName>
  </definedNames>
  <calcPr iterateCount="100" refMode="A1" iterate="false" iterateDelta="0.001" calcMode="auto" fullCalcOnLoad="true" forceFullCalc="true" calcId="0"/>
  <extLst>
    <ext uri="{7626C862-2A13-11E5-B345-FEFF819CDC9F}">
      <ns2:extCalcPr stringRefSyntax="CalcA1"/>
    </ext>
  </extLst>
</workbook>
</file>

<file path=xl/sharedStrings.xml><?xml version="1.0" encoding="utf-8"?>
<sst xmlns="http://schemas.openxmlformats.org/spreadsheetml/2006/main" uniqueCount="181" count="277">
  <si>
    <t xml:space="preserve">Załącznik nr 1 do SWZ </t>
  </si>
  <si>
    <t xml:space="preserve">(Nazwa, NIP i adres wykonawcy/wykonawców - wszystkich)</t>
  </si>
  <si>
    <t xml:space="preserve">____________________________, dnia ______________</t>
  </si>
  <si>
    <t xml:space="preserve">,dnia</t>
  </si>
  <si>
    <t xml:space="preserve">FORMULARZ OFERTOWY</t>
  </si>
  <si>
    <t xml:space="preserve">Skarb Państwa</t>
  </si>
  <si>
    <t xml:space="preserve">Państwowe Gospodarstwo Leśne Lasy Państwowe</t>
  </si>
  <si>
    <t xml:space="preserve">Nadleśnictwo Dabrowa</t>
  </si>
  <si>
    <t xml:space="preserve">86-131 Jeżewo; Leśna 25                      </t>
  </si>
  <si>
    <t xml:space="preserve">1. Za wykonanie przedmiotu zamówienia w tym Pakiecie oferujemy następujące wynagrodzenie brutto (PLN):
</t>
  </si>
  <si>
    <t xml:space="preserve">2. Wynagrodzenie zaoferowane w pkt 1 powyżej wynika z poniższego Kosztorysu Ofertowego i stanowi sumę wartości całkowitych brutto za poszczególne pozycje (prace) tworzące ten Pakiet.</t>
  </si>
  <si>
    <t xml:space="preserve">Cięcia zupełne</t>
  </si>
  <si>
    <t xml:space="preserve">Lp.</t>
  </si>
  <si>
    <t xml:space="preserve">Nr poz.
w STWPL</t>
  </si>
  <si>
    <t xml:space="preserve">Kod czynności do rozliczenia</t>
  </si>
  <si>
    <t xml:space="preserve">Czynność - opis prac</t>
  </si>
  <si>
    <t xml:space="preserve">Jedn. miary</t>
  </si>
  <si>
    <t xml:space="preserve">Ilość</t>
  </si>
  <si>
    <t xml:space="preserve">Cena jednostkowa netto w PLN</t>
  </si>
  <si>
    <t xml:space="preserve">Wartość 
całkowita netto
w PLN</t>
  </si>
  <si>
    <t xml:space="preserve">Stawka VAT</t>
  </si>
  <si>
    <t xml:space="preserve">Wartość VAT w PLN</t>
  </si>
  <si>
    <t xml:space="preserve">Wartość całkowita brutto 
w PLN
</t>
  </si>
  <si>
    <t xml:space="preserve">CWD-D</t>
  </si>
  <si>
    <t xml:space="preserve">Całkowity wyrób drewna technologią dowolną</t>
  </si>
  <si>
    <t xml:space="preserve">M3</t>
  </si>
  <si>
    <t xml:space="preserve">Trzebieże późne i cięcia sanitarno – selekcyjne</t>
  </si>
  <si>
    <t xml:space="preserve">Trzebieże wczesne i czyszczenia późne z pozyskaniem masy, cięcia przygodne w trzebieżach wczesnych</t>
  </si>
  <si>
    <t xml:space="preserve">Cięcia przygodne w użytkach rębnych i w trzebieżach późnych, cięcia pozostałe</t>
  </si>
  <si>
    <t xml:space="preserve">21</t>
  </si>
  <si>
    <t xml:space="preserve">WPOD-BN</t>
  </si>
  <si>
    <t xml:space="preserve">Wycinanie podszytów i podrostów z pozostawieniem na powierzchni, bez znoszenia i układania w stosy (teren równy lub falisty)</t>
  </si>
  <si>
    <t xml:space="preserve">HA</t>
  </si>
  <si>
    <t xml:space="preserve">58</t>
  </si>
  <si>
    <t xml:space="preserve">WYK-TAL40</t>
  </si>
  <si>
    <t xml:space="preserve">Zdarcie pokrywy na talerzach 40 cm x 40 cm</t>
  </si>
  <si>
    <t xml:space="preserve">TSZT</t>
  </si>
  <si>
    <t xml:space="preserve">KMTR</t>
  </si>
  <si>
    <t xml:space="preserve">102</t>
  </si>
  <si>
    <t xml:space="preserve">SADZ 1R</t>
  </si>
  <si>
    <t xml:space="preserve">Sadzenie 1-latek z odkrytym systemem korzeniowym</t>
  </si>
  <si>
    <t xml:space="preserve">103</t>
  </si>
  <si>
    <t xml:space="preserve">SADZ WIEL</t>
  </si>
  <si>
    <t xml:space="preserve">Sadzenie wielolatek z odkrytym systemem korzeniowym</t>
  </si>
  <si>
    <t xml:space="preserve">105</t>
  </si>
  <si>
    <t xml:space="preserve">SADZ POP</t>
  </si>
  <si>
    <t xml:space="preserve">Sadzenie jednolatek i wielolatek w poprawkach i uzupełnieniach</t>
  </si>
  <si>
    <t xml:space="preserve">106</t>
  </si>
  <si>
    <t xml:space="preserve">SAD-BRYŁ</t>
  </si>
  <si>
    <t xml:space="preserve">Sadzenie sadzonek z zakrytym systemem korzeniowym</t>
  </si>
  <si>
    <t xml:space="preserve">111</t>
  </si>
  <si>
    <t xml:space="preserve">DOW-SADZ</t>
  </si>
  <si>
    <t xml:space="preserve">Dowóz sadzonek</t>
  </si>
  <si>
    <t xml:space="preserve">123</t>
  </si>
  <si>
    <t xml:space="preserve">KOSZ UA</t>
  </si>
  <si>
    <t xml:space="preserve">Wykaszanie chwastów w uprawach i usuwanie zbędnych nalotów - stopień trudności I i II</t>
  </si>
  <si>
    <t xml:space="preserve">124</t>
  </si>
  <si>
    <t xml:space="preserve">KOSZ UB</t>
  </si>
  <si>
    <t xml:space="preserve">Wykaszanie chwastów w uprawach i usuwanie zbędnych nalotów - stopień trudności III i IV</t>
  </si>
  <si>
    <t xml:space="preserve">128</t>
  </si>
  <si>
    <t xml:space="preserve">CW-W</t>
  </si>
  <si>
    <t xml:space="preserve">Czyszczenia wczesne</t>
  </si>
  <si>
    <t xml:space="preserve">132</t>
  </si>
  <si>
    <t xml:space="preserve">CP-W</t>
  </si>
  <si>
    <t xml:space="preserve">Czyszczenia późne</t>
  </si>
  <si>
    <t xml:space="preserve">140</t>
  </si>
  <si>
    <t xml:space="preserve">ZAB-OSŁZD</t>
  </si>
  <si>
    <t xml:space="preserve">Zdejmowanie osłonek z drzewek zabezpieczonych przed spałowaniem</t>
  </si>
  <si>
    <t xml:space="preserve">150</t>
  </si>
  <si>
    <t xml:space="preserve">GRODZ-DEM</t>
  </si>
  <si>
    <t xml:space="preserve">Demontaż (likwidacja) ogrodzeń</t>
  </si>
  <si>
    <t xml:space="preserve">HM</t>
  </si>
  <si>
    <t xml:space="preserve">151</t>
  </si>
  <si>
    <t xml:space="preserve">K GRODZEŃ</t>
  </si>
  <si>
    <t xml:space="preserve">Naprawa (konserwacja) ogrodzeń upraw leśnych</t>
  </si>
  <si>
    <t xml:space="preserve">H</t>
  </si>
  <si>
    <t xml:space="preserve">158</t>
  </si>
  <si>
    <t xml:space="preserve">PUŁ-RYJ</t>
  </si>
  <si>
    <t xml:space="preserve">Wykładanie pułapek na ryjkowce - dołki chwytne, wałki itp.</t>
  </si>
  <si>
    <t xml:space="preserve">SZT</t>
  </si>
  <si>
    <t xml:space="preserve">164</t>
  </si>
  <si>
    <t xml:space="preserve">SZUK-OWA2</t>
  </si>
  <si>
    <t xml:space="preserve">Próbne poszukiwania owadów w ściole metodą dwóch drzew próbnych</t>
  </si>
  <si>
    <t xml:space="preserve">170</t>
  </si>
  <si>
    <t xml:space="preserve">ZAW-BUD</t>
  </si>
  <si>
    <t xml:space="preserve">Wywieszanie nowych budek lęgowych i schronów dla nietoperzy</t>
  </si>
  <si>
    <t xml:space="preserve">200</t>
  </si>
  <si>
    <t xml:space="preserve">GODZ RH8</t>
  </si>
  <si>
    <t xml:space="preserve">Prace wykonywane ręcznie</t>
  </si>
  <si>
    <t xml:space="preserve">201</t>
  </si>
  <si>
    <t xml:space="preserve">GODZ RH23</t>
  </si>
  <si>
    <t xml:space="preserve">202</t>
  </si>
  <si>
    <t xml:space="preserve">GODZ PILA</t>
  </si>
  <si>
    <t xml:space="preserve">Prace wykonywane ręcznie z użyciem pilarki</t>
  </si>
  <si>
    <t xml:space="preserve">210</t>
  </si>
  <si>
    <t xml:space="preserve">GODZ MH8</t>
  </si>
  <si>
    <t xml:space="preserve">Prace wykonywane innym sprzętem mechanicznym</t>
  </si>
  <si>
    <t xml:space="preserve">211</t>
  </si>
  <si>
    <t xml:space="preserve">GODZ MH23</t>
  </si>
  <si>
    <t xml:space="preserve">212</t>
  </si>
  <si>
    <t xml:space="preserve">GODZ MC8</t>
  </si>
  <si>
    <t xml:space="preserve">Prace wykonywane ciągnikiem z przyczepą samozaładowczą</t>
  </si>
  <si>
    <t xml:space="preserve">902</t>
  </si>
  <si>
    <t xml:space="preserve">PPOŻ-PORZ</t>
  </si>
  <si>
    <t xml:space="preserve">909</t>
  </si>
  <si>
    <t xml:space="preserve">GOPP RH8</t>
  </si>
  <si>
    <t xml:space="preserve">911</t>
  </si>
  <si>
    <t xml:space="preserve">GOPP PILA</t>
  </si>
  <si>
    <t xml:space="preserve"> </t>
  </si>
  <si>
    <t xml:space="preserve">914</t>
  </si>
  <si>
    <t xml:space="preserve">GOPP NOC</t>
  </si>
  <si>
    <t xml:space="preserve">Prace godzinowe w porze nocnej</t>
  </si>
  <si>
    <t xml:space="preserve">915</t>
  </si>
  <si>
    <t xml:space="preserve">GOPP MH8</t>
  </si>
  <si>
    <t xml:space="preserve">Cena łączna netto w PLN    </t>
  </si>
  <si>
    <t xml:space="preserve">Cena łączna brutto w PLN    </t>
  </si>
  <si>
    <r>
      <rPr>
        <sz val="11"/>
        <color rgb="FF000000"/>
        <rFont val="Arial"/>
        <family val="2"/>
        <charset val="238"/>
      </rPr>
      <t xml:space="preserve">3. Informujemy, że wybór oferty </t>
    </r>
    <r>
      <rPr>
        <b val="true"/>
        <sz val="11"/>
        <rFont val="Arial"/>
        <family val="2"/>
        <charset val="238"/>
      </rPr>
      <t xml:space="preserve">nie będzie</t>
    </r>
    <r>
      <rPr>
        <sz val="11"/>
        <rFont val="Arial"/>
        <family val="2"/>
        <charset val="238"/>
      </rPr>
      <t xml:space="preserve">/będzie* </t>
    </r>
    <r>
      <rPr>
        <sz val="11"/>
        <color rgb="FF000000"/>
        <rFont val="Arial"/>
        <family val="2"/>
        <charset val="238"/>
      </rPr>
      <t xml:space="preserve">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  </r>
  </si>
  <si>
    <t xml:space="preserve"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</si>
  <si>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</si>
  <si>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Podwykonawca 
(firma lub nazwa, adres)</t>
  </si>
  <si>
    <t xml:space="preserve">Zakres rzeczowy</t>
  </si>
  <si>
    <t xml:space="preserve">Nazwy (firmy) podwykonawców, na których zasoby powołujemy się na zasadach określonych w art. 118 PZP, w celu wykazania spełniania warunków udziału w postępowaniu:
</t>
  </si>
  <si>
    <t xml:space="preserve">…………………………………</t>
  </si>
  <si>
    <t xml:space="preserve">7. Oświadczamy, że następujące usługi stanowiące przedmiot zamówienia wykonają poszczególni Wykonawcy wspólnie ubiegający się o udzielenie zamówienia**:</t>
  </si>
  <si>
    <t xml:space="preserve">Wykonawca wspólnie ubiegający się o udzielenie zamówienia 
(nazwa/firma, adres)
</t>
  </si>
  <si>
    <t xml:space="preserve">Zakres zamówienia, który zostanie wykonany przez danego Wykonawcę wspólnie ubiegającego się o udzielenie zamówienia</t>
  </si>
  <si>
    <t xml:space="preserve">8.  Następujące informacje zawarte w naszej ofercie stanowią tajemnicę przedsiębiorstwa:
</t>
  </si>
  <si>
    <t xml:space="preserve">………………………………………………</t>
  </si>
  <si>
    <t xml:space="preserve">Uzasadnienie zastrzeżenia ww. informacji jako tajemnicy przedsiębiorstwa zostało załączone do naszej oferty. 
9. Wszelką korespondencję w sprawie niniejszego postępowania należy kierować na e-mail: 
</t>
  </si>
  <si>
    <t xml:space="preserve">……..</t>
  </si>
  <si>
    <t xml:space="preserve">10. Wadium wniesione w pieniądzu należy zwrócić na rachunek bankowy:</t>
  </si>
  <si>
    <t xml:space="preserve">……</t>
  </si>
  <si>
    <t xml:space="preserve">11.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</si>
  <si>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 xml:space="preserve">12.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</si>
  <si>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 xml:space="preserve">13. Oświadczamy, że Wykonawca jest (zaznacz krzyżem odpowiednie pole):</t>
  </si>
  <si>
    <t xml:space="preserve">mikroprzedsiębiorstwem</t>
  </si>
  <si>
    <t xml:space="preserve">małym przedsiębiorstwem</t>
  </si>
  <si>
    <t xml:space="preserve">średnim przedsiębiorstwem</t>
  </si>
  <si>
    <t xml:space="preserve">dużym przedsiębiorstwe</t>
  </si>
  <si>
    <t xml:space="preserve">prowadzi jednoosobową działalność gospodarczą</t>
  </si>
  <si>
    <t xml:space="preserve">jest osobą fizyczną nieprowadzącą działalności gospodarczej</t>
  </si>
  <si>
    <t xml:space="preserve">inny rodzaj</t>
  </si>
  <si>
    <t xml:space="preserve">14. Załącznikami do niniejszej oferty są:
</t>
  </si>
  <si>
    <t xml:space="preserve">……………..</t>
  </si>
  <si>
    <t xml:space="preserve">(podpis)</t>
  </si>
  <si>
    <t xml:space="preserve"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</si>
  <si>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 xml:space="preserve">autor: Marcin Egert | www.excelblog.pl</t>
  </si>
  <si>
    <t xml:space="preserve">Kwota:</t>
  </si>
  <si>
    <t xml:space="preserve">Grosze 2</t>
  </si>
  <si>
    <t xml:space="preserve">Grosze</t>
  </si>
  <si>
    <t xml:space="preserve">Setki</t>
  </si>
  <si>
    <t xml:space="preserve">Tysiące</t>
  </si>
  <si>
    <t xml:space="preserve">Miliony</t>
  </si>
  <si>
    <t xml:space="preserve">Miliardy</t>
  </si>
  <si>
    <t xml:space="preserve">Wiersz pomocniczy 1</t>
  </si>
  <si>
    <t xml:space="preserve">Wiersz pomocniczy 2</t>
  </si>
  <si>
    <t xml:space="preserve">Słownie v.1</t>
  </si>
  <si>
    <t xml:space="preserve">Słownie v.2</t>
  </si>
  <si>
    <t xml:space="preserve">Słownie v.3</t>
  </si>
  <si>
    <t xml:space="preserve">Dostępne na licencji Creative Commons Uznanie autorstwa 2.5 Polska</t>
  </si>
  <si>
    <t xml:space="preserve">UWAGA - TO SĄ ARKUSZE WYLICZAJĄCE KWOTY SŁOWNIE W ARKUSZACH OFERT - PROSZĘ TU NIC NIE MODYFIKOWAĆ </t>
  </si>
  <si>
    <t xml:space="preserve">- W PRZECIWNYM RAZIE ARKUSZE MOGĄ ŹLE DZIAŁAĆ    !!!!!</t>
  </si>
  <si>
    <t xml:space="preserve">2</t>
  </si>
  <si>
    <t xml:space="preserve">65</t>
  </si>
  <si>
    <t xml:space="preserve">PRZ-TALSA</t>
  </si>
  <si>
    <t xml:space="preserve">Przekopanie gleby na talerzach w miejscu sadzenia</t>
  </si>
  <si>
    <t xml:space="preserve">73</t>
  </si>
  <si>
    <t xml:space="preserve">WYK-PA5CZ</t>
  </si>
  <si>
    <t xml:space="preserve">Wyorywanie bruzd pługiem leśnym na pow. do 0,50 ha</t>
  </si>
  <si>
    <t xml:space="preserve">125</t>
  </si>
  <si>
    <t xml:space="preserve">KOSZ UC</t>
  </si>
  <si>
    <t xml:space="preserve">Wykaszanie chwastów w uprawach i usuwanie zbędnych nalotów - stopień trudności V i VI</t>
  </si>
  <si>
    <t xml:space="preserve">145</t>
  </si>
  <si>
    <t xml:space="preserve">GRODZ-SRN</t>
  </si>
  <si>
    <t xml:space="preserve">Grodzenie upraw przed zwierzyną siatką rozbiórkową</t>
  </si>
  <si>
    <t xml:space="preserve">204</t>
  </si>
  <si>
    <t xml:space="preserve">GODZ RU23</t>
  </si>
  <si>
    <t xml:space="preserve">Prace godzinowe ręczne z urządzeniem</t>
  </si>
  <si>
    <t xml:space="preserve">Porządkowanie terenów w ramach profilaktyki ppoż.</t>
  </si>
  <si>
    <t xml:space="preserve">Odpowiadając na ogłoszenie o przetargu nieograniczonym na „Wykonywanie usług z zakresu gospodarki leśnej na terenie Nadleśnictwa Dąbrowa w roku 2027''  składamy niniejszym ofertę na pakiet PAKIET NR 9 tego zamówienia:</t>
  </si>
  <si>
    <t xml:space="preserve">Leśnictwo Taszewo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</si>
</sst>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@"/>
    <numFmt numFmtId="166" formatCode="0.00"/>
    <numFmt numFmtId="167" formatCode="0"/>
    <numFmt numFmtId="168" formatCode="#,##0.00_);\(#,##0.00\)"/>
    <numFmt numFmtId="169" formatCode="#,##0.0\ _z_ł;\-#,##0.0\ _z_ł"/>
    <numFmt numFmtId="170" formatCode="#,##0.00"/>
    <numFmt numFmtId="171" formatCode="# ??/16"/>
    <numFmt numFmtId="172" formatCode=";;;"/>
  </numFmts>
  <fonts count="25">
    <font>
      <sz val="10"/>
      <color rgb="FF000000"/>
      <name val="Arial"/>
      <family val="2"/>
      <charset val="238"/>
    </font>
    <font>
      <sz val="10"/>
      <name val="Arial"/>
      <family val="0"/>
      <color rgb="FF000000"/>
    </font>
    <font>
      <sz val="10"/>
      <name val="Arial"/>
      <family val="0"/>
      <color rgb="FF000000"/>
    </font>
    <font>
      <sz val="10"/>
      <name val="Arial"/>
      <family val="0"/>
      <color rgb="FF000000"/>
    </font>
    <font>
      <u val="single"/>
      <sz val="10"/>
      <color rgb="FF000000"/>
      <name val="Arial"/>
      <family val="2"/>
      <charset val="238"/>
    </font>
    <font>
      <sz val="10"/>
      <name val="Arial"/>
      <family val="2"/>
      <charset val="238"/>
      <color rgb="FF000000"/>
    </font>
    <font>
      <sz val="9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 val="true"/>
      <u val="single"/>
      <sz val="12"/>
      <color rgb="FF000000"/>
      <name val="Arial"/>
      <family val="2"/>
      <charset val="238"/>
    </font>
    <font>
      <b val="true"/>
      <sz val="12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 val="true"/>
      <sz val="14"/>
      <color rgb="FF000000"/>
      <name val="Arial"/>
      <family val="2"/>
      <charset val="238"/>
    </font>
    <font>
      <b val="true"/>
      <sz val="11"/>
      <color rgb="FF000000"/>
      <name val="Arial"/>
      <family val="2"/>
      <charset val="238"/>
    </font>
    <font>
      <b val="true"/>
      <sz val="8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 val="true"/>
      <sz val="11"/>
      <color rgb="FF000000"/>
      <name val="Arial"/>
      <family val="2"/>
      <charset val="238"/>
    </font>
    <font>
      <b val="true"/>
      <sz val="10"/>
      <color rgb="FF000000"/>
      <name val="Arial"/>
      <family val="2"/>
      <charset val="238"/>
    </font>
    <font>
      <b val="true"/>
      <sz val="11"/>
      <name val="Arial"/>
      <family val="2"/>
      <charset val="238"/>
      <color rgb="FF000000"/>
    </font>
    <font>
      <sz val="11"/>
      <name val="Arial"/>
      <family val="2"/>
      <charset val="238"/>
      <color rgb="FF000000"/>
    </font>
    <font>
      <i val="true"/>
      <sz val="10"/>
      <color rgb="FF000000"/>
      <name val="Arial"/>
      <family val="2"/>
      <charset val="238"/>
    </font>
    <font>
      <b val="true"/>
      <sz val="10"/>
      <color rgb="FF000000"/>
      <name val="Tahoma"/>
      <family val="2"/>
      <charset val="238"/>
    </font>
    <font>
      <b val="true"/>
      <sz val="10"/>
      <name val="Arial"/>
      <family val="2"/>
      <charset val="238"/>
      <color rgb="FF000000"/>
    </font>
    <font>
      <sz val="8"/>
      <name val="Arial"/>
      <family val="2"/>
      <charset val="238"/>
      <color rgb="FF000000"/>
    </font>
    <font>
      <u val="single"/>
      <sz val="8"/>
      <color rgb="FF000000"/>
      <name val="Arial"/>
      <family val="2"/>
      <charset val="238"/>
    </font>
  </fonts>
  <fills count="8"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5">
    <border diagonalUp="false" diagonalDown="false">
      <left/>
      <right/>
      <top/>
      <bottom/>
      <diagonal/>
    </border>
    <border diagonalUp="false" diagonalDown="false">
      <left style="medium">
        <color rgb="FF008000"/>
      </left>
      <right style="medium">
        <color rgb="FF008000"/>
      </right>
      <top style="medium">
        <color rgb="FF008000"/>
      </top>
      <bottom style="medium">
        <color rgb="FF008000"/>
      </bottom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/>
      <diagonal/>
    </border>
    <border diagonalUp="false" diagonalDown="false">
      <left style="thin">
        <color rgb="FFC0C0C0"/>
      </left>
      <right/>
      <top style="thin">
        <color rgb="FFC0C0C0"/>
      </top>
      <bottom style="thin">
        <color rgb="FFC0C0C0"/>
      </bottom>
      <diagonal/>
    </border>
    <border diagonalUp="false" diagonalDown="false">
      <left style="medium">
        <color rgb="FF339966"/>
      </left>
      <right style="medium">
        <color rgb="FF339966"/>
      </right>
      <top style="medium">
        <color rgb="FF339966"/>
      </top>
      <bottom style="medium">
        <color rgb="FF339966"/>
      </bottom>
      <diagonal/>
    </border>
    <border diagonalUp="false" diagonalDown="false">
      <left/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/>
      <right/>
      <top style="medium"/>
      <bottom/>
      <diagonal/>
    </border>
    <border diagonalUp="false" diagonalDown="false">
      <left style="thick">
        <color rgb="FF339966"/>
      </left>
      <right style="thin"/>
      <top style="thick">
        <color rgb="FF339966"/>
      </top>
      <bottom style="thin"/>
      <diagonal/>
    </border>
    <border diagonalUp="false" diagonalDown="false">
      <left style="thin"/>
      <right style="thick">
        <color rgb="FF339966"/>
      </right>
      <top style="thick">
        <color rgb="FF339966"/>
      </top>
      <bottom style="thin"/>
      <diagonal/>
    </border>
    <border diagonalUp="false" diagonalDown="false">
      <left style="thick">
        <color rgb="FF339966"/>
      </left>
      <right style="thin"/>
      <top style="thin"/>
      <bottom style="thin"/>
      <diagonal/>
    </border>
    <border diagonalUp="false" diagonalDown="false">
      <left style="thin"/>
      <right style="thick">
        <color rgb="FF339966"/>
      </right>
      <top style="thin"/>
      <bottom style="thin"/>
      <diagonal/>
    </border>
    <border diagonalUp="false" diagonalDown="false">
      <left style="thick">
        <color rgb="FF339966"/>
      </left>
      <right style="thin"/>
      <top style="thin"/>
      <bottom style="thick">
        <color rgb="FF339966"/>
      </bottom>
      <diagonal/>
    </border>
    <border diagonalUp="false" diagonalDown="false">
      <left style="thin"/>
      <right style="thick">
        <color rgb="FF339966"/>
      </right>
      <top style="thin"/>
      <bottom style="thick">
        <color rgb="FF339966"/>
      </bottom>
      <diagonal/>
    </border>
    <border diagonalUp="false" diagonalDown="false">
      <left/>
      <right/>
      <top/>
      <bottom style="medium">
        <color rgb="FF008000"/>
      </bottom>
      <diagonal/>
    </border>
    <border diagonalUp="false" diagonalDown="false">
      <left/>
      <right/>
      <top style="medium">
        <color rgb="FF008000"/>
      </top>
      <bottom/>
      <diagonal/>
    </border>
    <border diagonalUp="false" diagonalDown="false">
      <left style="thick">
        <color rgb="FF339966"/>
      </left>
      <right style="thick">
        <color rgb="FF339966"/>
      </right>
      <top style="thick">
        <color rgb="FF339966"/>
      </top>
      <bottom style="thick">
        <color rgb="FF339966"/>
      </bottom>
      <diagonal/>
    </border>
    <border diagonalUp="false" diagonalDown="false">
      <left style="thick">
        <color rgb="FF339966"/>
      </left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3">
    <xf numFmtId="164" fontId="0" fillId="0" borderId="0" applyFont="true" applyBorder="true" applyAlignment="true" applyProtection="true" applyFill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true" applyFill="true">
      <protection locked="true"/>
    </xf>
    <xf numFmtId="0" fontId="1" fillId="0" borderId="0" applyFont="true" applyBorder="false" applyAlignment="false" applyProtection="true" applyFill="true">
      <protection locked="true"/>
    </xf>
    <xf numFmtId="0" fontId="2" fillId="0" borderId="0" applyFont="true" applyBorder="false" applyAlignment="false" applyProtection="true" applyFill="true">
      <protection locked="true"/>
    </xf>
    <xf numFmtId="0" fontId="2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43" fontId="1" fillId="0" borderId="0" applyFont="true" applyBorder="false" applyAlignment="false" applyProtection="true" applyFill="true">
      <protection locked="true"/>
    </xf>
    <xf numFmtId="41" fontId="1" fillId="0" borderId="0" applyFont="true" applyBorder="false" applyAlignment="false" applyProtection="true" applyFill="true">
      <protection locked="true"/>
    </xf>
    <xf numFmtId="44" fontId="1" fillId="0" borderId="0" applyFont="true" applyBorder="false" applyAlignment="false" applyProtection="true" applyFill="true">
      <protection locked="true"/>
    </xf>
    <xf numFmtId="42" fontId="1" fillId="0" borderId="0" applyFont="true" applyBorder="false" applyAlignment="false" applyProtection="true" applyFill="true">
      <protection locked="true"/>
    </xf>
    <xf numFmtId="9" fontId="1" fillId="0" borderId="0" applyFont="true" applyBorder="false" applyAlignment="false" applyProtection="true" applyFill="true">
      <protection locked="true"/>
    </xf>
    <xf numFmtId="164" fontId="4" fillId="0" borderId="0" applyFont="true" applyBorder="false" applyAlignment="false" applyProtection="true" applyFill="true">
      <protection locked="true"/>
    </xf>
    <xf numFmtId="164" fontId="5" fillId="0" borderId="0" applyFont="true" applyBorder="true" applyAlignment="true" applyProtection="true" applyFill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 applyFill="true">
      <alignment horizontal="general" vertical="bottom" textRotation="0" wrapText="false" indent="0" shrinkToFit="false"/>
      <protection locked="true" hidden="false"/>
    </xf>
  </cellStyleXfs>
  <cellXfs count="138">
    <xf numFmtId="164" fontId="0" fillId="0" borderId="0" xfId="0" applyFont="false" applyBorder="false" applyAlignment="false" applyProtection="false" applyFill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 applyFill="true">
      <alignment horizontal="center" vertical="top" textRotation="0" wrapText="false" indent="0" shrinkToFit="false"/>
      <protection locked="true" hidden="false"/>
    </xf>
    <xf numFmtId="165" fontId="7" fillId="0" borderId="0" xfId="0" applyFont="true" applyBorder="false" applyAlignment="true" applyProtection="true" applyFill="true">
      <alignment horizontal="general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true" applyFill="true">
      <alignment horizontal="center" vertical="bottom" textRotation="0" wrapText="true" indent="0" shrinkToFit="false"/>
      <protection locked="true" hidden="false"/>
    </xf>
    <xf numFmtId="164" fontId="8" fillId="0" borderId="0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 applyFill="true">
      <alignment horizontal="general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1" fillId="0" borderId="0" xfId="0" applyFont="true" applyBorder="true" applyAlignment="true" applyProtection="true" applyFill="true">
      <alignment horizontal="center" vertical="top" textRotation="0" wrapText="false" indent="0" shrinkToFit="false"/>
      <protection locked="true" hidden="false"/>
    </xf>
    <xf numFmtId="165" fontId="8" fillId="0" borderId="0" xfId="0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5" fontId="12" fillId="0" borderId="0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0" fillId="0" borderId="0" xfId="0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6" fontId="12" fillId="0" borderId="3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bottom" textRotation="0" wrapText="true" indent="0" shrinkToFit="false"/>
      <protection locked="true" hidden="false"/>
    </xf>
    <xf numFmtId="164" fontId="13" fillId="0" borderId="0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6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6" fontId="14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6" fontId="14" fillId="0" borderId="4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6" fontId="14" fillId="0" borderId="5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6" fontId="14" fillId="0" borderId="4" xfId="0" applyFont="true" applyBorder="true" applyAlignment="true" applyProtection="true" applyFill="true">
      <alignment horizontal="center" vertical="top" textRotation="0" wrapText="true" indent="0" shrinkToFit="false"/>
      <protection locked="true" hidden="false"/>
    </xf>
    <xf numFmtId="167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6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6" fontId="11" fillId="0" borderId="4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6" fontId="6" fillId="0" borderId="6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7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8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4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4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1" fillId="0" borderId="4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8" fontId="6" fillId="0" borderId="6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9" fontId="13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6" fontId="16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6" fontId="17" fillId="0" borderId="4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10" fillId="0" borderId="9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6" fontId="10" fillId="0" borderId="4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17" fillId="0" borderId="3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17" fillId="0" borderId="10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general" vertical="center" textRotation="0" wrapText="true" indent="0" shrinkToFit="false"/>
      <protection locked="true" hidden="false"/>
    </xf>
    <xf numFmtId="164" fontId="7" fillId="0" borderId="7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general" vertical="top" textRotation="0" wrapText="true" indent="0" shrinkToFit="false"/>
      <protection locked="true" hidden="false"/>
    </xf>
    <xf numFmtId="164" fontId="17" fillId="0" borderId="11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17" fillId="0" borderId="12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6" fillId="0" borderId="13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14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15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16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7" fillId="0" borderId="17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4" fontId="7" fillId="0" borderId="18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5" fontId="7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5" fontId="7" fillId="0" borderId="0" xfId="0" applyFont="true" applyBorder="false" applyAlignment="true" applyProtection="true" applyFill="true">
      <alignment horizontal="general" vertical="center" textRotation="0" wrapText="true" indent="0" shrinkToFit="false"/>
      <protection locked="true" hidden="false"/>
    </xf>
    <xf numFmtId="164" fontId="17" fillId="0" borderId="11" xfId="0" applyFont="true" applyBorder="true" applyAlignment="true" applyProtection="true" applyFill="true">
      <alignment horizontal="center" vertical="top" textRotation="0" wrapText="true" indent="0" shrinkToFit="false"/>
      <protection locked="true" hidden="false"/>
    </xf>
    <xf numFmtId="165" fontId="17" fillId="0" borderId="12" xfId="0" applyFont="true" applyBorder="true" applyAlignment="true" applyProtection="true" applyFill="true">
      <alignment horizontal="center" vertical="top" textRotation="0" wrapText="true" indent="0" shrinkToFit="false"/>
      <protection locked="true" hidden="false"/>
    </xf>
    <xf numFmtId="164" fontId="6" fillId="0" borderId="13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6" fillId="0" borderId="14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6" fillId="0" borderId="15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6" fillId="0" borderId="16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7" fillId="0" borderId="18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19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2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top" textRotation="0" wrapText="true" indent="0" shrinkToFit="false"/>
      <protection locked="true" hidden="false"/>
    </xf>
    <xf numFmtId="164" fontId="6" fillId="0" borderId="19" xfId="0" applyFont="true" applyBorder="true" applyAlignment="true" applyProtection="true" applyFill="true">
      <alignment horizontal="center" vertical="bottom" textRotation="0" wrapText="false" indent="0" shrinkToFit="false"/>
      <protection locked="true" hidden="false"/>
    </xf>
    <xf numFmtId="165" fontId="20" fillId="0" borderId="0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1" fillId="0" borderId="0" xfId="21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fals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fals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2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0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2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70" fontId="5" fillId="0" borderId="21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70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70" fontId="22" fillId="0" borderId="0" xfId="21" applyFont="true" applyBorder="false" applyAlignment="true" applyProtection="true" applyFill="true">
      <alignment horizontal="center" vertical="bottom" textRotation="0" wrapText="false" indent="0" shrinkToFit="false"/>
      <protection locked="true" hidden="false"/>
    </xf>
    <xf numFmtId="164" fontId="22" fillId="0" borderId="0" xfId="21" applyFont="true" applyBorder="true" applyAlignment="true" applyProtection="true" applyFill="true">
      <alignment horizontal="center" vertical="bottom" textRotation="0" wrapText="false" indent="0" shrinkToFit="false"/>
      <protection locked="true" hidden="false"/>
    </xf>
    <xf numFmtId="171" fontId="5" fillId="0" borderId="0" xfId="21" applyFont="false" applyBorder="false" applyAlignment="true" applyProtection="true" applyFill="true">
      <alignment horizontal="center" vertical="bottom" textRotation="0" wrapText="false" indent="0" shrinkToFit="false"/>
      <protection locked="true" hidden="false"/>
    </xf>
    <xf numFmtId="164" fontId="5" fillId="0" borderId="0" xfId="21" applyFont="false" applyBorder="true" applyAlignment="true" applyProtection="true" applyFill="true">
      <alignment horizontal="center" vertical="bottom" textRotation="0" wrapText="false" indent="0" shrinkToFit="false"/>
      <protection locked="true" hidden="false"/>
    </xf>
    <xf numFmtId="164" fontId="23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3" fillId="0" borderId="0" xfId="21" applyFont="tru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22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23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24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0" xfId="21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true" applyBorder="true" applyAlignment="true" applyProtection="true" applyFill="true">
      <alignment horizontal="general" vertical="center" textRotation="0" wrapText="false" indent="0" shrinkToFit="false"/>
      <protection locked="true" hidden="false"/>
    </xf>
    <xf numFmtId="164" fontId="24" fillId="0" borderId="0" xfId="2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4" fontId="5" fillId="0" borderId="0" xfId="21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6" fontId="6" fillId="0" borderId="7" xfId="0" applyFont="true" applyBorder="true" applyAlignment="true" applyProtection="true" applyFill="true">
      <alignment horizontal="right" vertical="center" textRotation="0" wrapText="false" indent="0" shrinkToFit="false"/>
      <protection locked="false" hidden="false"/>
    </xf>
    <xf numFmtId="164" fontId="7" fillId="0" borderId="1" xfId="0" applyFont="true" applyBorder="true" applyAlignment="true" applyProtection="true" applyFill="true">
      <alignment horizontal="left" vertical="top" textRotation="0" wrapText="true" indent="0" shrinkToFit="false"/>
      <protection locked="false" hidden="false"/>
    </xf>
    <xf numFmtId="165" fontId="17" fillId="0" borderId="12" xfId="0" applyFont="true" applyBorder="true" applyAlignment="true" applyProtection="true" applyFill="true">
      <alignment horizontal="center" vertical="top" textRotation="0" wrapText="true" indent="0" shrinkToFit="false"/>
      <protection locked="false" hidden="false"/>
    </xf>
    <xf numFmtId="164" fontId="6" fillId="0" borderId="14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4" fontId="6" fillId="0" borderId="15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4" fontId="6" fillId="0" borderId="1" xfId="0" applyFont="true" applyBorder="true" applyAlignment="true" applyProtection="true" applyFill="true">
      <alignment horizontal="center" vertical="bottom" textRotation="0" wrapText="true" indent="0" shrinkToFit="false"/>
      <protection locked="false" hidden="false"/>
    </xf>
    <xf numFmtId="164" fontId="6" fillId="0" borderId="13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4" fontId="6" fillId="0" borderId="13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64" fontId="6" fillId="0" borderId="15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64" fontId="6" fillId="0" borderId="19" xfId="0" applyFont="true" applyBorder="true" applyAlignment="true" applyProtection="true" applyFill="true">
      <alignment horizontal="center" vertical="bottom" textRotation="0" wrapText="false" indent="0" shrinkToFit="false"/>
      <protection locked="false" hidden="false"/>
    </xf>
    <xf numFmtId="165" fontId="9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false" hidden="false"/>
    </xf>
    <xf numFmtId="164" fontId="7" fillId="0" borderId="7" xfId="0" applyFont="true" applyBorder="true" applyAlignment="true" applyProtection="true" applyFill="true">
      <alignment horizontal="left" vertical="top" textRotation="0" wrapText="true" indent="0" shrinkToFit="false"/>
      <protection locked="false" hidden="false"/>
    </xf>
    <xf numFmtId="164" fontId="7" fillId="0" borderId="19" xfId="0" applyFont="true" applyBorder="true" applyAlignment="true" applyProtection="true" applyFill="true">
      <alignment horizontal="left" vertical="center" textRotation="0" wrapText="true" indent="0" shrinkToFit="false"/>
      <protection locked="false" hidden="false"/>
    </xf>
    <xf numFmtId="164" fontId="6" fillId="0" borderId="14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64" fontId="7" fillId="0" borderId="7" xfId="0" applyFont="true" applyBorder="true" applyAlignment="true" applyProtection="true" applyFill="true">
      <alignment horizontal="left" vertical="center" textRotation="0" wrapText="true" indent="0" shrinkToFit="false"/>
      <protection locked="false" hidden="false"/>
    </xf>
    <xf numFmtId="164" fontId="6" fillId="0" borderId="16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5" fontId="7" fillId="0" borderId="1" xfId="0" applyFont="true" applyBorder="true" applyAlignment="true" applyProtection="true" applyFill="true">
      <alignment horizontal="left" vertical="center" textRotation="0" wrapText="false" indent="0" shrinkToFit="false"/>
      <protection locked="false" hidden="false"/>
    </xf>
    <xf numFmtId="165" fontId="10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false" hidden="false"/>
    </xf>
    <xf numFmtId="164" fontId="6" fillId="0" borderId="16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65" fontId="17" fillId="0" borderId="12" xfId="0" applyFont="true" applyBorder="true" applyAlignment="true" applyProtection="true" applyFill="true">
      <alignment horizontal="center" vertical="center" textRotation="0" wrapText="false" indent="0" shrinkToFit="false"/>
      <protection locked="false" hidden="false"/>
    </xf>
    <xf numFmtId="164" fontId="17" fillId="0" borderId="11" xfId="0" applyFont="true" applyBorder="true" applyAlignment="true" applyProtection="true" applyFill="true">
      <alignment horizontal="center" vertical="top" textRotation="0" wrapText="true" indent="0" shrinkToFit="false"/>
      <protection locked="false" hidden="false"/>
    </xf>
    <xf numFmtId="164" fontId="17" fillId="0" borderId="11" xfId="0" applyFont="true" applyBorder="true" applyAlignment="true" applyProtection="true" applyFill="true">
      <alignment horizontal="center" vertical="center" textRotation="0" wrapText="true" indent="0" shrinkToFit="false"/>
      <protection locked="false" hidden="false"/>
    </xf>
    <xf numFmtId="172" fontId="16" fillId="0" borderId="0" xfId="0" applyFont="true" applyBorder="false" applyAlignment="true" applyProtection="true" applyFill="true" applyNumberFormat="true">
      <alignment horizontal="left" vertical="center" textRotation="0" wrapText="false" indent="0" shrinkToFit="false"/>
      <protection locked="true" hidden="false"/>
    </xf>
    <xf numFmtId="164" fontId="17" fillId="0" borderId="3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iperłącze 2" xfId="20"/>
    <cellStyle name="Normalny 2" xfId="21"/>
    <cellStyle name="Normalny 3" xfId="22"/>
  </cellStyles>
  <dxfs count="1">
    <dxf>
      <font>
        <color rgb="FFFF0000"/>
      </font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://creativecommons.org/licenses/by/2.5/pl/" TargetMode="External"/>
</Relationships>
</file>

<file path=xl/worksheets/sheet1.xml><?xml version="1.0" encoding="utf-8"?>
<worksheet xmlns="http://schemas.openxmlformats.org/spreadsheetml/2006/main">
  <sheetPr filterMode="false">
    <pageSetUpPr fitToPage="true"/>
  </sheetPr>
  <dimension ref="A1:IW1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75" defaultRowHeight="13.2" customHeight="false" zeroHeight="false" outlineLevelRow="0" outlineLevelCol="0"/>
  <cols>
    <col collapsed="false" customWidth="true" hidden="false" outlineLevel="0" max="1" min="1" width="0.1"/>
    <col collapsed="false" customWidth="true" hidden="false" outlineLevel="0" max="2" min="2" width="5.66"/>
    <col collapsed="false" customWidth="true" hidden="false" outlineLevel="0" max="3" min="3" width="7.32"/>
    <col collapsed="false" customWidth="true" hidden="false" outlineLevel="0" max="4" min="4" width="11.1"/>
    <col collapsed="false" customWidth="true" hidden="false" outlineLevel="0" max="5" min="5" width="43.87"/>
    <col collapsed="false" customWidth="true" hidden="false" outlineLevel="0" max="6" min="6" width="6.66"/>
    <col collapsed="false" customWidth="true" hidden="false" outlineLevel="0" max="7" min="7" width="10.1"/>
    <col collapsed="false" customWidth="true" hidden="false" outlineLevel="0" max="8" min="8" width="11.1"/>
    <col collapsed="false" customWidth="true" hidden="false" outlineLevel="0" max="9" min="9" width="12.66"/>
    <col collapsed="false" customWidth="true" hidden="false" outlineLevel="0" max="10" min="10" width="6.66"/>
    <col collapsed="false" customWidth="true" hidden="false" outlineLevel="0" max="11" min="11" width="9.55"/>
    <col collapsed="false" customWidth="true" hidden="false" outlineLevel="0" max="12" min="12" width="10.66"/>
    <col collapsed="false" customWidth="true" hidden="false" outlineLevel="0" max="13" min="13" width="13.33"/>
    <col collapsed="false" customWidth="true" hidden="false" outlineLevel="0" max="14" min="14" width="15.1"/>
    <col collapsed="false" customWidth="true" hidden="false" outlineLevel="0" max="15" min="15" width="2.99"/>
    <col collapsed="false" customWidth="true" hidden="false" outlineLevel="0" max="16" min="16" width="4.66"/>
    <col collapsed="false" customWidth="false" hidden="false" outlineLevel="0" max="257" min="17" width="8.87"/>
  </cols>
  <sheetData>
    <row r="1" customFormat="false" ht="6.6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17.1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3" t="s">
        <v>0</v>
      </c>
      <c r="J2" s="3"/>
      <c r="K2" s="3"/>
      <c r="L2" s="3"/>
      <c r="M2" s="4"/>
      <c r="N2" s="4"/>
    </row>
    <row r="3" customFormat="false" ht="58.2" hidden="false" customHeight="true" outlineLevel="0" collapsed="false">
      <c r="A3" s="2"/>
      <c r="B3" s="119"/>
      <c r="C3" s="119"/>
      <c r="D3" s="119"/>
      <c r="E3" s="119"/>
      <c r="F3" s="2"/>
      <c r="G3" s="2"/>
      <c r="H3" s="2"/>
      <c r="I3" s="2"/>
      <c r="J3" s="2"/>
      <c r="K3" s="2"/>
      <c r="L3" s="2"/>
      <c r="M3" s="2"/>
    </row>
    <row r="4" customFormat="false" ht="2.7" hidden="false" customHeight="true" outlineLevel="0" collapsed="false">
      <c r="A4" s="2"/>
      <c r="B4" s="6"/>
      <c r="C4" s="6"/>
      <c r="D4" s="6"/>
      <c r="E4" s="7"/>
      <c r="F4" s="2"/>
      <c r="G4" s="2"/>
      <c r="H4" s="2"/>
      <c r="I4" s="2"/>
      <c r="J4" s="2"/>
      <c r="K4" s="2"/>
      <c r="L4" s="2"/>
      <c r="M4" s="2"/>
    </row>
    <row r="5" customFormat="false" ht="60" hidden="false" customHeight="true" outlineLevel="0" collapsed="false">
      <c r="A5" s="2"/>
      <c r="B5" s="119"/>
      <c r="C5" s="119"/>
      <c r="D5" s="119"/>
      <c r="E5" s="119"/>
      <c r="F5" s="2"/>
      <c r="G5" s="2"/>
      <c r="H5" s="2"/>
      <c r="I5" s="2"/>
      <c r="J5" s="2"/>
      <c r="K5" s="2"/>
      <c r="L5" s="2"/>
      <c r="M5" s="2"/>
    </row>
    <row r="6" customFormat="false" ht="2.7" hidden="false" customHeight="true" outlineLevel="0" collapsed="false">
      <c r="A6" s="2"/>
      <c r="B6" s="6"/>
      <c r="C6" s="6"/>
      <c r="D6" s="6"/>
      <c r="E6" s="7"/>
      <c r="F6" s="2"/>
      <c r="G6" s="2"/>
      <c r="H6" s="2"/>
      <c r="I6" s="2"/>
      <c r="J6" s="2"/>
      <c r="K6" s="2"/>
      <c r="L6" s="2"/>
      <c r="M6" s="2"/>
    </row>
    <row r="7" customFormat="false" ht="58.95" hidden="false" customHeight="true" outlineLevel="0" collapsed="false">
      <c r="A7" s="2"/>
      <c r="B7" s="119"/>
      <c r="C7" s="119"/>
      <c r="D7" s="119"/>
      <c r="E7" s="119"/>
      <c r="F7" s="2"/>
      <c r="G7" s="2"/>
      <c r="H7" s="2"/>
      <c r="I7" s="2"/>
      <c r="J7" s="2"/>
      <c r="K7" s="2"/>
      <c r="L7" s="2"/>
      <c r="M7" s="2"/>
    </row>
    <row r="8" customFormat="false" ht="5.25" hidden="false" customHeight="true" outlineLevel="0" collapsed="false">
      <c r="A8" s="2"/>
      <c r="B8" s="8"/>
      <c r="C8" s="8"/>
      <c r="D8" s="8"/>
      <c r="E8" s="2"/>
      <c r="F8" s="2"/>
      <c r="G8" s="2"/>
      <c r="H8" s="124"/>
      <c r="I8" s="124"/>
      <c r="J8" s="2"/>
      <c r="K8" s="131"/>
      <c r="L8" s="131"/>
      <c r="M8" s="2"/>
    </row>
    <row r="9" customFormat="false" ht="4.2" hidden="false" customHeight="true" outlineLevel="0" collapsed="false">
      <c r="A9" s="2"/>
      <c r="B9" s="2"/>
      <c r="C9" s="2"/>
      <c r="D9" s="2"/>
      <c r="E9" s="2"/>
      <c r="F9" s="2"/>
      <c r="G9" s="2"/>
      <c r="H9" s="124"/>
      <c r="I9" s="124"/>
      <c r="J9" s="2"/>
      <c r="K9" s="131"/>
      <c r="L9" s="131"/>
      <c r="M9" s="2"/>
    </row>
    <row r="10" customFormat="false" ht="6.9" hidden="false" customHeight="true" outlineLevel="0" collapsed="false">
      <c r="A10" s="2"/>
      <c r="B10" s="11" t="s">
        <v>1</v>
      </c>
      <c r="C10" s="11"/>
      <c r="D10" s="11"/>
      <c r="E10" s="11"/>
      <c r="F10" s="2"/>
      <c r="G10" s="2"/>
      <c r="H10" s="124"/>
      <c r="I10" s="124"/>
      <c r="J10" s="2"/>
      <c r="K10" s="131"/>
      <c r="L10" s="131"/>
      <c r="M10" s="2"/>
    </row>
    <row r="11" customFormat="false" ht="12.45" hidden="false" customHeight="true" outlineLevel="0" collapsed="false">
      <c r="A11" s="2"/>
      <c r="B11" s="11"/>
      <c r="C11" s="11"/>
      <c r="D11" s="11"/>
      <c r="E11" s="11"/>
      <c r="F11" s="2"/>
      <c r="G11" s="12" t="s">
        <v>2</v>
      </c>
      <c r="H11" s="124"/>
      <c r="I11" s="124"/>
      <c r="J11" s="12" t="s">
        <v>3</v>
      </c>
      <c r="K11" s="131"/>
      <c r="L11" s="131"/>
      <c r="M11" s="12"/>
    </row>
    <row r="12" customFormat="false" ht="7.95" hidden="false" customHeight="true" outlineLevel="0" collapsed="false">
      <c r="A12" s="2"/>
      <c r="B12" s="11"/>
      <c r="C12" s="11"/>
      <c r="D12" s="11"/>
      <c r="E12" s="11"/>
      <c r="F12" s="2"/>
      <c r="G12" s="12"/>
      <c r="H12" s="12"/>
      <c r="I12" s="12"/>
      <c r="J12" s="12"/>
      <c r="K12" s="12"/>
      <c r="L12" s="12"/>
      <c r="M12" s="12"/>
    </row>
    <row r="13" customFormat="false" ht="20.25" hidden="false" customHeight="true" outlineLevel="0" collapsed="false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customFormat="false" ht="24" hidden="false" customHeight="true" outlineLevel="0" collapsed="false">
      <c r="A14" s="2"/>
      <c r="B14" s="2"/>
      <c r="C14" s="2"/>
      <c r="D14" s="2"/>
      <c r="E14" s="13" t="s">
        <v>4</v>
      </c>
      <c r="F14" s="13"/>
      <c r="G14" s="13"/>
      <c r="H14" s="2"/>
      <c r="I14" s="2"/>
      <c r="J14" s="2"/>
      <c r="K14" s="2"/>
      <c r="L14" s="2"/>
      <c r="M14" s="2"/>
    </row>
    <row r="15" customFormat="false" ht="43.2" hidden="false" customHeight="tru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customFormat="false" ht="20.7" hidden="false" customHeight="true" outlineLevel="0" collapsed="false">
      <c r="A16" s="2"/>
      <c r="B16" s="14" t="s">
        <v>5</v>
      </c>
      <c r="C16" s="14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customFormat="false" ht="2.7" hidden="false" customHeight="true" outlineLevel="0" collapsed="false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customFormat="false" ht="20.7" hidden="false" customHeight="true" outlineLevel="0" collapsed="false">
      <c r="A18" s="2"/>
      <c r="B18" s="14" t="s">
        <v>6</v>
      </c>
      <c r="C18" s="14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customFormat="false" ht="2.7" hidden="false" customHeight="tru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customFormat="false" ht="20.7" hidden="false" customHeight="true" outlineLevel="0" collapsed="false">
      <c r="A20" s="2"/>
      <c r="B20" s="14" t="s">
        <v>7</v>
      </c>
      <c r="C20" s="14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customFormat="false" ht="2.7" hidden="false" customHeight="tru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customFormat="false" ht="20.7" hidden="false" customHeight="true" outlineLevel="0" collapsed="false">
      <c r="A22" s="2"/>
      <c r="B22" s="14" t="s">
        <v>8</v>
      </c>
      <c r="C22" s="14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customFormat="false" ht="34.65" hidden="false" customHeight="tru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15"/>
      <c r="M23" s="2"/>
    </row>
    <row r="24" customFormat="false" ht="50.1" hidden="false" customHeight="true" outlineLevel="0" collapsed="false">
      <c r="A24" s="2"/>
      <c r="B24" s="16" t="s">
        <v>179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2"/>
    </row>
    <row r="25" customFormat="false" ht="2.7" hidden="false" customHeight="tru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customFormat="false" ht="31.95" hidden="false" customHeight="true" outlineLevel="0" collapsed="false">
      <c r="A26" s="2"/>
      <c r="B26" s="17" t="s">
        <v>9</v>
      </c>
      <c r="C26" s="17"/>
      <c r="D26" s="17"/>
      <c r="E26" s="17"/>
      <c r="F26" s="17"/>
      <c r="G26" s="17"/>
      <c r="H26" s="17"/>
      <c r="I26" s="17"/>
      <c r="J26" s="18">
        <f>F92</f>
        <v>0.0</v>
      </c>
      <c r="K26" s="18"/>
      <c r="L26" s="18"/>
      <c r="M26" s="2"/>
    </row>
    <row r="27" customFormat="false" ht="28.95" hidden="false" customHeight="true" outlineLevel="0" collapsed="false">
      <c r="A27" s="2"/>
      <c r="B27" s="19" t="s">
        <v>10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20"/>
    </row>
    <row r="28" customFormat="false" ht="28.95" hidden="false" customHeight="true" outlineLevel="0" collapsed="false">
      <c r="A28" s="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0"/>
    </row>
    <row r="29" customFormat="false" ht="19.2" hidden="false" customHeight="true" outlineLevel="0" collapsed="false">
      <c r="A29" s="2"/>
      <c r="B29" s="22" t="s">
        <v>180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"/>
    </row>
    <row r="30" customFormat="false" ht="19.2" hidden="false" customHeight="true" outlineLevel="0" collapsed="false">
      <c r="A30" s="2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"/>
    </row>
    <row r="31" customFormat="false" ht="18.15" hidden="false" customHeight="true" outlineLevel="0" collapsed="false">
      <c r="A31" s="24"/>
      <c r="B31" s="25" t="s">
        <v>11</v>
      </c>
      <c r="C31" s="25"/>
      <c r="D31" s="25"/>
      <c r="E31" s="25"/>
      <c r="F31" s="25"/>
      <c r="G31" s="25"/>
      <c r="H31" s="25"/>
      <c r="I31" s="25"/>
      <c r="J31" s="25"/>
      <c r="K31" s="25"/>
      <c r="L31" s="26"/>
      <c r="M31" s="27"/>
    </row>
    <row r="32" customFormat="false" ht="5.25" hidden="false" customHeight="true" outlineLevel="0" collapsed="false">
      <c r="A32" s="24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7"/>
    </row>
    <row r="33" customFormat="false" ht="45.45" hidden="false" customHeight="true" outlineLevel="0" collapsed="false">
      <c r="A33" s="24"/>
      <c r="B33" s="28" t="s">
        <v>12</v>
      </c>
      <c r="C33" s="29" t="s">
        <v>13</v>
      </c>
      <c r="D33" s="29" t="s">
        <v>14</v>
      </c>
      <c r="E33" s="29" t="s">
        <v>15</v>
      </c>
      <c r="F33" s="29" t="s">
        <v>16</v>
      </c>
      <c r="G33" s="29" t="s">
        <v>17</v>
      </c>
      <c r="H33" s="30" t="s">
        <v>18</v>
      </c>
      <c r="I33" s="29" t="s">
        <v>19</v>
      </c>
      <c r="J33" s="29" t="s">
        <v>20</v>
      </c>
      <c r="K33" s="29" t="s">
        <v>21</v>
      </c>
      <c r="L33" s="31" t="s">
        <v>22</v>
      </c>
      <c r="M33" s="27"/>
    </row>
    <row r="34" customFormat="false" ht="19.65" hidden="false" customHeight="true" outlineLevel="0" collapsed="false">
      <c r="A34" s="24"/>
      <c r="B34" s="32">
        <v>1.0</v>
      </c>
      <c r="C34" s="33" t="s">
        <v>162</v>
      </c>
      <c r="D34" s="33" t="s">
        <v>23</v>
      </c>
      <c r="E34" s="34" t="s">
        <v>24</v>
      </c>
      <c r="F34" s="33" t="s">
        <v>25</v>
      </c>
      <c r="G34" s="35">
        <v>577.0</v>
      </c>
      <c r="H34" s="114"/>
      <c r="I34" s="37">
        <f>ROUND(G34*H34,2)</f>
        <v>0.0</v>
      </c>
      <c r="J34" s="33">
        <v>8.0</v>
      </c>
      <c r="K34" s="38">
        <f>ROUND(I34*J34/100,2)</f>
        <v>0.0</v>
      </c>
      <c r="L34" s="39">
        <f>ROUND(I34+K34,2)</f>
        <v>0.0</v>
      </c>
      <c r="M34" s="40" t="str">
        <f>IF(AND(G34&gt;0,OR(ISBLANK(H34),H34=0)),"podaj stawkę!",IF(AND(ISBLANK(G34),H34&gt;0),"usuń stawkę",""))</f>
        <v>podaj stawkę!</v>
      </c>
    </row>
    <row r="35" customFormat="false" ht="10.2" hidden="false" customHeight="true" outlineLevel="0" collapsed="false">
      <c r="A35" s="24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7"/>
    </row>
    <row r="36" customFormat="false" ht="18.15" hidden="true" customHeight="true" outlineLevel="0" collapsed="false">
      <c r="A36" s="24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6"/>
      <c r="M36" s="27"/>
    </row>
    <row r="37" customFormat="false" ht="5.25" hidden="true" customHeight="true" outlineLevel="0" collapsed="false">
      <c r="A37" s="24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7"/>
    </row>
    <row r="38" customFormat="false" ht="45.45" hidden="true" customHeight="true" outlineLevel="0" collapsed="false">
      <c r="A38" s="24"/>
      <c r="B38" s="28"/>
      <c r="C38" s="29"/>
      <c r="D38" s="29"/>
      <c r="E38" s="29"/>
      <c r="F38" s="29"/>
      <c r="G38" s="29"/>
      <c r="H38" s="30"/>
      <c r="I38" s="29"/>
      <c r="J38" s="29"/>
      <c r="K38" s="29"/>
      <c r="L38" s="31"/>
      <c r="M38" s="27"/>
    </row>
    <row r="39" customFormat="false" ht="19.65" hidden="true" customHeight="true" outlineLevel="0" collapsed="false">
      <c r="A39" s="24"/>
      <c r="B39" s="32"/>
      <c r="C39" s="33"/>
      <c r="D39" s="33"/>
      <c r="E39" s="34"/>
      <c r="F39" s="33"/>
      <c r="G39" s="35"/>
      <c r="H39" s="114"/>
      <c r="I39" s="37">
        <f>ROUND(G39*H39,2)</f>
        <v>0.0</v>
      </c>
      <c r="J39" s="33"/>
      <c r="K39" s="38">
        <f>ROUND(I39*J39/100,2)</f>
        <v>0.0</v>
      </c>
      <c r="L39" s="39">
        <f>ROUND(I39+K39,2)</f>
        <v>0.0</v>
      </c>
      <c r="M39" s="40" t="str">
        <f>IF(AND(G39&gt;0,OR(ISBLANK(H39),H39=0)),"podaj stawkę!",IF(AND(ISBLANK(G39),H39&gt;0),"usuń stawkę",""))</f>
        <v/>
      </c>
    </row>
    <row r="40" customFormat="false" ht="9" hidden="true" customHeight="true" outlineLevel="0" collapsed="false">
      <c r="A40" s="24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7"/>
    </row>
    <row r="41" customFormat="false" ht="18.15" hidden="false" customHeight="true" outlineLevel="0" collapsed="false">
      <c r="A41" s="24"/>
      <c r="B41" s="25" t="s">
        <v>26</v>
      </c>
      <c r="C41" s="25"/>
      <c r="D41" s="25"/>
      <c r="E41" s="25"/>
      <c r="F41" s="25"/>
      <c r="G41" s="25"/>
      <c r="H41" s="25"/>
      <c r="I41" s="25"/>
      <c r="J41" s="25"/>
      <c r="K41" s="25"/>
      <c r="L41" s="26"/>
      <c r="M41" s="27"/>
    </row>
    <row r="42" customFormat="false" ht="5.25" hidden="false" customHeight="true" outlineLevel="0" collapsed="false">
      <c r="A42" s="24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7"/>
    </row>
    <row r="43" customFormat="false" ht="45.45" hidden="false" customHeight="true" outlineLevel="0" collapsed="false">
      <c r="A43" s="24"/>
      <c r="B43" s="28" t="s">
        <v>12</v>
      </c>
      <c r="C43" s="29" t="s">
        <v>13</v>
      </c>
      <c r="D43" s="29" t="s">
        <v>14</v>
      </c>
      <c r="E43" s="29" t="s">
        <v>15</v>
      </c>
      <c r="F43" s="29" t="s">
        <v>16</v>
      </c>
      <c r="G43" s="29" t="s">
        <v>17</v>
      </c>
      <c r="H43" s="30" t="s">
        <v>18</v>
      </c>
      <c r="I43" s="29" t="s">
        <v>19</v>
      </c>
      <c r="J43" s="29" t="s">
        <v>20</v>
      </c>
      <c r="K43" s="29" t="s">
        <v>21</v>
      </c>
      <c r="L43" s="31" t="s">
        <v>22</v>
      </c>
      <c r="M43" s="27"/>
    </row>
    <row r="44" customFormat="false" ht="19.65" hidden="false" customHeight="true" outlineLevel="0" collapsed="false">
      <c r="A44" s="24"/>
      <c r="B44" s="32">
        <v>2.0</v>
      </c>
      <c r="C44" s="33" t="s">
        <v>162</v>
      </c>
      <c r="D44" s="33" t="s">
        <v>23</v>
      </c>
      <c r="E44" s="34" t="s">
        <v>24</v>
      </c>
      <c r="F44" s="33" t="s">
        <v>25</v>
      </c>
      <c r="G44" s="35">
        <v>3569.0</v>
      </c>
      <c r="H44" s="114"/>
      <c r="I44" s="37">
        <f>ROUND(G44*H44,2)</f>
        <v>0.0</v>
      </c>
      <c r="J44" s="33">
        <v>8.0</v>
      </c>
      <c r="K44" s="38">
        <f>ROUND(I44*J44/100,2)</f>
        <v>0.0</v>
      </c>
      <c r="L44" s="39">
        <f>ROUND(I44+K44,2)</f>
        <v>0.0</v>
      </c>
      <c r="M44" s="40" t="str">
        <f>IF(AND(G44&gt;0,OR(ISBLANK(H44),H44=0)),"podaj stawkę!",IF(AND(ISBLANK(G44),H44&gt;0),"usuń stawkę",""))</f>
        <v>podaj stawkę!</v>
      </c>
    </row>
    <row r="45" customFormat="false" ht="9" hidden="false" customHeight="true" outlineLevel="0" collapsed="false">
      <c r="A45" s="24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7"/>
    </row>
    <row r="46" customFormat="false" ht="18.15" hidden="false" customHeight="true" outlineLevel="0" collapsed="false">
      <c r="A46" s="24"/>
      <c r="B46" s="25" t="s">
        <v>27</v>
      </c>
      <c r="C46" s="25"/>
      <c r="D46" s="25"/>
      <c r="E46" s="25"/>
      <c r="F46" s="25"/>
      <c r="G46" s="25"/>
      <c r="H46" s="25"/>
      <c r="I46" s="25"/>
      <c r="J46" s="25"/>
      <c r="K46" s="25"/>
      <c r="L46" s="26"/>
      <c r="M46" s="27"/>
    </row>
    <row r="47" customFormat="false" ht="5.25" hidden="false" customHeight="true" outlineLevel="0" collapsed="false">
      <c r="A47" s="24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7"/>
    </row>
    <row r="48" customFormat="false" ht="45.45" hidden="false" customHeight="true" outlineLevel="0" collapsed="false">
      <c r="A48" s="24"/>
      <c r="B48" s="28" t="s">
        <v>12</v>
      </c>
      <c r="C48" s="29" t="s">
        <v>13</v>
      </c>
      <c r="D48" s="29" t="s">
        <v>14</v>
      </c>
      <c r="E48" s="29" t="s">
        <v>15</v>
      </c>
      <c r="F48" s="29" t="s">
        <v>16</v>
      </c>
      <c r="G48" s="29" t="s">
        <v>17</v>
      </c>
      <c r="H48" s="30" t="s">
        <v>18</v>
      </c>
      <c r="I48" s="29" t="s">
        <v>19</v>
      </c>
      <c r="J48" s="29" t="s">
        <v>20</v>
      </c>
      <c r="K48" s="29" t="s">
        <v>21</v>
      </c>
      <c r="L48" s="31" t="s">
        <v>22</v>
      </c>
      <c r="M48" s="27"/>
    </row>
    <row r="49" customFormat="false" ht="19.65" hidden="false" customHeight="true" outlineLevel="0" collapsed="false">
      <c r="A49" s="24"/>
      <c r="B49" s="32">
        <v>3.0</v>
      </c>
      <c r="C49" s="33" t="s">
        <v>162</v>
      </c>
      <c r="D49" s="33" t="s">
        <v>23</v>
      </c>
      <c r="E49" s="34" t="s">
        <v>24</v>
      </c>
      <c r="F49" s="33" t="s">
        <v>25</v>
      </c>
      <c r="G49" s="35">
        <v>368.0</v>
      </c>
      <c r="H49" s="114"/>
      <c r="I49" s="37">
        <f>ROUND(G49*H49,2)</f>
        <v>0.0</v>
      </c>
      <c r="J49" s="33">
        <v>8.0</v>
      </c>
      <c r="K49" s="38">
        <f>ROUND(I49*J49/100,2)</f>
        <v>0.0</v>
      </c>
      <c r="L49" s="39">
        <f>ROUND(I49+K49,2)</f>
        <v>0.0</v>
      </c>
      <c r="M49" s="40" t="str">
        <f>IF(AND(G49&gt;0,OR(ISBLANK(H49),H49=0)),"podaj stawkę!",IF(AND(ISBLANK(G49),H49&gt;0),"usuń stawkę",""))</f>
        <v>podaj stawkę!</v>
      </c>
    </row>
    <row r="50" customFormat="false" ht="3.15" hidden="false" customHeight="true" outlineLevel="0" collapsed="false">
      <c r="A50" s="24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7"/>
    </row>
    <row r="51" customFormat="false" ht="18.15" hidden="false" customHeight="true" outlineLevel="0" collapsed="false">
      <c r="A51" s="24"/>
      <c r="B51" s="25" t="s">
        <v>28</v>
      </c>
      <c r="C51" s="25"/>
      <c r="D51" s="25"/>
      <c r="E51" s="25"/>
      <c r="F51" s="25"/>
      <c r="G51" s="25"/>
      <c r="H51" s="25"/>
      <c r="I51" s="25"/>
      <c r="J51" s="25"/>
      <c r="K51" s="25"/>
      <c r="L51" s="26"/>
      <c r="M51" s="27"/>
    </row>
    <row r="52" customFormat="false" ht="5.25" hidden="false" customHeight="true" outlineLevel="0" collapsed="false">
      <c r="A52" s="24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7"/>
    </row>
    <row r="53" customFormat="false" ht="45.45" hidden="false" customHeight="true" outlineLevel="0" collapsed="false">
      <c r="A53" s="24"/>
      <c r="B53" s="28" t="s">
        <v>12</v>
      </c>
      <c r="C53" s="29" t="s">
        <v>13</v>
      </c>
      <c r="D53" s="29" t="s">
        <v>14</v>
      </c>
      <c r="E53" s="29" t="s">
        <v>15</v>
      </c>
      <c r="F53" s="29" t="s">
        <v>16</v>
      </c>
      <c r="G53" s="29" t="s">
        <v>17</v>
      </c>
      <c r="H53" s="30" t="s">
        <v>18</v>
      </c>
      <c r="I53" s="29" t="s">
        <v>19</v>
      </c>
      <c r="J53" s="29" t="s">
        <v>20</v>
      </c>
      <c r="K53" s="29" t="s">
        <v>21</v>
      </c>
      <c r="L53" s="31" t="s">
        <v>22</v>
      </c>
      <c r="M53" s="27"/>
    </row>
    <row r="54" customFormat="false" ht="19.65" hidden="false" customHeight="true" outlineLevel="0" collapsed="false">
      <c r="A54" s="24"/>
      <c r="B54" s="32">
        <v>4.0</v>
      </c>
      <c r="C54" s="33" t="s">
        <v>162</v>
      </c>
      <c r="D54" s="33" t="s">
        <v>23</v>
      </c>
      <c r="E54" s="34" t="s">
        <v>24</v>
      </c>
      <c r="F54" s="33" t="s">
        <v>25</v>
      </c>
      <c r="G54" s="35">
        <v>250.0</v>
      </c>
      <c r="H54" s="114"/>
      <c r="I54" s="37">
        <f>ROUND(G54*H54,2)</f>
        <v>0.0</v>
      </c>
      <c r="J54" s="33">
        <v>8.0</v>
      </c>
      <c r="K54" s="38">
        <f>ROUND(I54*J54/100,2)</f>
        <v>0.0</v>
      </c>
      <c r="L54" s="39">
        <f>ROUND(I54+K54,2)</f>
        <v>0.0</v>
      </c>
      <c r="M54" s="40" t="str">
        <f>IF(AND(G54&gt;0,OR(ISBLANK(H54),H54=0)),"podaj stawkę!",IF(AND(ISBLANK(G54),H54&gt;0),"usuń stawkę",""))</f>
        <v>podaj stawkę!</v>
      </c>
    </row>
    <row r="55" customFormat="false" ht="9" hidden="false" customHeight="true" outlineLevel="0" collapsed="false">
      <c r="A55" s="24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7"/>
    </row>
    <row r="56" customFormat="false" ht="45.45" hidden="false" customHeight="true" outlineLevel="0" collapsed="false">
      <c r="A56" s="24"/>
      <c r="B56" s="28" t="s">
        <v>12</v>
      </c>
      <c r="C56" s="29" t="s">
        <v>13</v>
      </c>
      <c r="D56" s="29" t="s">
        <v>14</v>
      </c>
      <c r="E56" s="29" t="s">
        <v>15</v>
      </c>
      <c r="F56" s="29" t="s">
        <v>16</v>
      </c>
      <c r="G56" s="29" t="s">
        <v>17</v>
      </c>
      <c r="H56" s="30" t="s">
        <v>18</v>
      </c>
      <c r="I56" s="29" t="s">
        <v>19</v>
      </c>
      <c r="J56" s="29" t="s">
        <v>20</v>
      </c>
      <c r="K56" s="29" t="s">
        <v>21</v>
      </c>
      <c r="L56" s="31" t="s">
        <v>22</v>
      </c>
      <c r="M56" s="27"/>
    </row>
    <row r="57" customFormat="false" ht="34.0" hidden="false" customHeight="true" outlineLevel="0" collapsed="false">
      <c r="A57" s="24"/>
      <c r="B57" s="41">
        <v>5.0</v>
      </c>
      <c r="C57" s="42" t="s">
        <v>29</v>
      </c>
      <c r="D57" s="42" t="s">
        <v>30</v>
      </c>
      <c r="E57" s="43" t="s">
        <v>31</v>
      </c>
      <c r="F57" s="42" t="s">
        <v>32</v>
      </c>
      <c r="G57" s="44">
        <v>17.58</v>
      </c>
      <c r="H57" s="114"/>
      <c r="I57" s="37">
        <f>ROUND(G57*H57,2)</f>
        <v>0.0</v>
      </c>
      <c r="J57" s="41">
        <v>8.0</v>
      </c>
      <c r="K57" s="38">
        <f>ROUND(I57*J57/100,2)</f>
        <v>0.0</v>
      </c>
      <c r="L57" s="39">
        <f>ROUND(I57+K57,2)</f>
        <v>0.0</v>
      </c>
      <c r="M57" s="40" t="str">
        <f>IF(AND(G57&gt;0,OR(ISBLANK(H57),H57=0)),"podaj stawkę!",IF(AND(ISBLANK(G57),H57&gt;0),"usuń stawkę",""))</f>
        <v>podaj stawkę!</v>
      </c>
    </row>
    <row r="58" customFormat="false" ht="49.2" hidden="false" customHeight="true" outlineLevel="0" collapsed="false">
      <c r="A58" s="24"/>
      <c r="B58" s="41">
        <v>6.0</v>
      </c>
      <c r="C58" s="42" t="s">
        <v>33</v>
      </c>
      <c r="D58" s="42" t="s">
        <v>34</v>
      </c>
      <c r="E58" s="43" t="s">
        <v>35</v>
      </c>
      <c r="F58" s="42" t="s">
        <v>36</v>
      </c>
      <c r="G58" s="44">
        <v>5.0</v>
      </c>
      <c r="H58" s="114"/>
      <c r="I58" s="37">
        <f>ROUND(G58*H58,2)</f>
        <v>0.0</v>
      </c>
      <c r="J58" s="41">
        <v>8.0</v>
      </c>
      <c r="K58" s="38">
        <f>ROUND(I58*J58/100,2)</f>
        <v>0.0</v>
      </c>
      <c r="L58" s="39">
        <f>ROUND(I58+K58,2)</f>
        <v>0.0</v>
      </c>
      <c r="M58" s="40" t="str">
        <f>IF(AND(G58&gt;0,OR(ISBLANK(H58),H58=0)),"podaj stawkę!",IF(AND(ISBLANK(G58),H58&gt;0),"usuń stawkę",""))</f>
        <v>podaj stawkę!</v>
      </c>
    </row>
    <row r="59" customFormat="false" ht="19.65" hidden="false" customHeight="true" outlineLevel="0" collapsed="false">
      <c r="A59" s="24"/>
      <c r="B59" s="41">
        <v>7.0</v>
      </c>
      <c r="C59" s="42" t="s">
        <v>163</v>
      </c>
      <c r="D59" s="42" t="s">
        <v>164</v>
      </c>
      <c r="E59" s="43" t="s">
        <v>165</v>
      </c>
      <c r="F59" s="42" t="s">
        <v>36</v>
      </c>
      <c r="G59" s="44">
        <v>5.0</v>
      </c>
      <c r="H59" s="114"/>
      <c r="I59" s="37">
        <f>ROUND(G59*H59,2)</f>
        <v>0.0</v>
      </c>
      <c r="J59" s="41">
        <v>8.0</v>
      </c>
      <c r="K59" s="38">
        <f>ROUND(I59*J59/100,2)</f>
        <v>0.0</v>
      </c>
      <c r="L59" s="39">
        <f>ROUND(I59+K59,2)</f>
        <v>0.0</v>
      </c>
      <c r="M59" s="40" t="str">
        <f>IF(AND(G59&gt;0,OR(ISBLANK(H59),H59=0)),"podaj stawkę!",IF(AND(ISBLANK(G59),H59&gt;0),"usuń stawkę",""))</f>
        <v>podaj stawkę!</v>
      </c>
    </row>
    <row r="60" customFormat="false" ht="19.65" hidden="false" customHeight="true" outlineLevel="0" collapsed="false">
      <c r="A60" s="24"/>
      <c r="B60" s="41">
        <v>8.0</v>
      </c>
      <c r="C60" s="42" t="s">
        <v>166</v>
      </c>
      <c r="D60" s="42" t="s">
        <v>167</v>
      </c>
      <c r="E60" s="43" t="s">
        <v>168</v>
      </c>
      <c r="F60" s="42" t="s">
        <v>37</v>
      </c>
      <c r="G60" s="44">
        <v>3.5</v>
      </c>
      <c r="H60" s="114"/>
      <c r="I60" s="37">
        <f>ROUND(G60*H60,2)</f>
        <v>0.0</v>
      </c>
      <c r="J60" s="41">
        <v>8.0</v>
      </c>
      <c r="K60" s="38">
        <f>ROUND(I60*J60/100,2)</f>
        <v>0.0</v>
      </c>
      <c r="L60" s="39">
        <f>ROUND(I60+K60,2)</f>
        <v>0.0</v>
      </c>
      <c r="M60" s="40" t="str">
        <f>IF(AND(G60&gt;0,OR(ISBLANK(H60),H60=0)),"podaj stawkę!",IF(AND(ISBLANK(G60),H60&gt;0),"usuń stawkę",""))</f>
        <v>podaj stawkę!</v>
      </c>
    </row>
    <row r="61" customFormat="false" ht="19.65" hidden="false" customHeight="true" outlineLevel="0" collapsed="false">
      <c r="A61" s="24"/>
      <c r="B61" s="41">
        <v>9.0</v>
      </c>
      <c r="C61" s="42" t="s">
        <v>38</v>
      </c>
      <c r="D61" s="42" t="s">
        <v>39</v>
      </c>
      <c r="E61" s="43" t="s">
        <v>40</v>
      </c>
      <c r="F61" s="42" t="s">
        <v>36</v>
      </c>
      <c r="G61" s="44">
        <v>102.2</v>
      </c>
      <c r="H61" s="114"/>
      <c r="I61" s="37">
        <f>ROUND(G61*H61,2)</f>
        <v>0.0</v>
      </c>
      <c r="J61" s="41">
        <v>8.0</v>
      </c>
      <c r="K61" s="38">
        <f>ROUND(I61*J61/100,2)</f>
        <v>0.0</v>
      </c>
      <c r="L61" s="39">
        <f>ROUND(I61+K61,2)</f>
        <v>0.0</v>
      </c>
      <c r="M61" s="40" t="str">
        <f>IF(AND(G61&gt;0,OR(ISBLANK(H61),H61=0)),"podaj stawkę!",IF(AND(ISBLANK(G61),H61&gt;0),"usuń stawkę",""))</f>
        <v>podaj stawkę!</v>
      </c>
    </row>
    <row r="62" customFormat="false" ht="19.65" hidden="false" customHeight="true" outlineLevel="0" collapsed="false">
      <c r="A62" s="24"/>
      <c r="B62" s="41">
        <v>10.0</v>
      </c>
      <c r="C62" s="42" t="s">
        <v>41</v>
      </c>
      <c r="D62" s="42" t="s">
        <v>42</v>
      </c>
      <c r="E62" s="43" t="s">
        <v>43</v>
      </c>
      <c r="F62" s="42" t="s">
        <v>36</v>
      </c>
      <c r="G62" s="44">
        <v>6.83</v>
      </c>
      <c r="H62" s="114"/>
      <c r="I62" s="37">
        <f>ROUND(G62*H62,2)</f>
        <v>0.0</v>
      </c>
      <c r="J62" s="41">
        <v>8.0</v>
      </c>
      <c r="K62" s="38">
        <f>ROUND(I62*J62/100,2)</f>
        <v>0.0</v>
      </c>
      <c r="L62" s="39">
        <f>ROUND(I62+K62,2)</f>
        <v>0.0</v>
      </c>
      <c r="M62" s="40" t="str">
        <f>IF(AND(G62&gt;0,OR(ISBLANK(H62),H62=0)),"podaj stawkę!",IF(AND(ISBLANK(G62),H62&gt;0),"usuń stawkę",""))</f>
        <v>podaj stawkę!</v>
      </c>
    </row>
    <row r="63" customFormat="false" ht="24.0" hidden="false" customHeight="true" outlineLevel="0" collapsed="false">
      <c r="A63" s="24"/>
      <c r="B63" s="41">
        <v>11.0</v>
      </c>
      <c r="C63" s="42" t="s">
        <v>44</v>
      </c>
      <c r="D63" s="42" t="s">
        <v>45</v>
      </c>
      <c r="E63" s="43" t="s">
        <v>46</v>
      </c>
      <c r="F63" s="42" t="s">
        <v>36</v>
      </c>
      <c r="G63" s="44">
        <v>4.0</v>
      </c>
      <c r="H63" s="114"/>
      <c r="I63" s="37">
        <f>ROUND(G63*H63,2)</f>
        <v>0.0</v>
      </c>
      <c r="J63" s="41">
        <v>8.0</v>
      </c>
      <c r="K63" s="38">
        <f>ROUND(I63*J63/100,2)</f>
        <v>0.0</v>
      </c>
      <c r="L63" s="39">
        <f>ROUND(I63+K63,2)</f>
        <v>0.0</v>
      </c>
      <c r="M63" s="40" t="str">
        <f>IF(AND(G63&gt;0,OR(ISBLANK(H63),H63=0)),"podaj stawkę!",IF(AND(ISBLANK(G63),H63&gt;0),"usuń stawkę",""))</f>
        <v>podaj stawkę!</v>
      </c>
    </row>
    <row r="64" customFormat="false" ht="28.95" hidden="false" customHeight="true" outlineLevel="0" collapsed="false">
      <c r="A64" s="24"/>
      <c r="B64" s="41">
        <v>12.0</v>
      </c>
      <c r="C64" s="42" t="s">
        <v>47</v>
      </c>
      <c r="D64" s="42" t="s">
        <v>48</v>
      </c>
      <c r="E64" s="43" t="s">
        <v>49</v>
      </c>
      <c r="F64" s="42" t="s">
        <v>36</v>
      </c>
      <c r="G64" s="44">
        <v>8.57</v>
      </c>
      <c r="H64" s="114"/>
      <c r="I64" s="37">
        <f>ROUND(G64*H64,2)</f>
        <v>0.0</v>
      </c>
      <c r="J64" s="41">
        <v>8.0</v>
      </c>
      <c r="K64" s="38">
        <f>ROUND(I64*J64/100,2)</f>
        <v>0.0</v>
      </c>
      <c r="L64" s="39">
        <f>ROUND(I64+K64,2)</f>
        <v>0.0</v>
      </c>
      <c r="M64" s="40" t="str">
        <f>IF(AND(G64&gt;0,OR(ISBLANK(H64),H64=0)),"podaj stawkę!",IF(AND(ISBLANK(G64),H64&gt;0),"usuń stawkę",""))</f>
        <v>podaj stawkę!</v>
      </c>
    </row>
    <row r="65" customFormat="false" ht="19.65" hidden="false" customHeight="true" outlineLevel="0" collapsed="false">
      <c r="A65" s="24"/>
      <c r="B65" s="41">
        <v>13.0</v>
      </c>
      <c r="C65" s="42" t="s">
        <v>50</v>
      </c>
      <c r="D65" s="42" t="s">
        <v>51</v>
      </c>
      <c r="E65" s="43" t="s">
        <v>52</v>
      </c>
      <c r="F65" s="42" t="s">
        <v>36</v>
      </c>
      <c r="G65" s="44">
        <v>121.6</v>
      </c>
      <c r="H65" s="114"/>
      <c r="I65" s="37">
        <f>ROUND(G65*H65,2)</f>
        <v>0.0</v>
      </c>
      <c r="J65" s="41">
        <v>8.0</v>
      </c>
      <c r="K65" s="38">
        <f>ROUND(I65*J65/100,2)</f>
        <v>0.0</v>
      </c>
      <c r="L65" s="39">
        <f>ROUND(I65+K65,2)</f>
        <v>0.0</v>
      </c>
      <c r="M65" s="40" t="str">
        <f>IF(AND(G65&gt;0,OR(ISBLANK(H65),H65=0)),"podaj stawkę!",IF(AND(ISBLANK(G65),H65&gt;0),"usuń stawkę",""))</f>
        <v>podaj stawkę!</v>
      </c>
    </row>
    <row r="66" customFormat="false" ht="28.95" hidden="false" customHeight="true" outlineLevel="0" collapsed="false">
      <c r="A66" s="24"/>
      <c r="B66" s="41">
        <v>14.0</v>
      </c>
      <c r="C66" s="42" t="s">
        <v>53</v>
      </c>
      <c r="D66" s="42" t="s">
        <v>54</v>
      </c>
      <c r="E66" s="43" t="s">
        <v>55</v>
      </c>
      <c r="F66" s="42" t="s">
        <v>32</v>
      </c>
      <c r="G66" s="44">
        <v>16.0</v>
      </c>
      <c r="H66" s="114"/>
      <c r="I66" s="37">
        <f>ROUND(G66*H66,2)</f>
        <v>0.0</v>
      </c>
      <c r="J66" s="41">
        <v>8.0</v>
      </c>
      <c r="K66" s="38">
        <f>ROUND(I66*J66/100,2)</f>
        <v>0.0</v>
      </c>
      <c r="L66" s="39">
        <f>ROUND(I66+K66,2)</f>
        <v>0.0</v>
      </c>
      <c r="M66" s="40" t="str">
        <f>IF(AND(G66&gt;0,OR(ISBLANK(H66),H66=0)),"podaj stawkę!",IF(AND(ISBLANK(G66),H66&gt;0),"usuń stawkę",""))</f>
        <v>podaj stawkę!</v>
      </c>
    </row>
    <row r="67" customFormat="false" ht="28.95" hidden="false" customHeight="true" outlineLevel="0" collapsed="false">
      <c r="A67" s="24"/>
      <c r="B67" s="41">
        <v>15.0</v>
      </c>
      <c r="C67" s="42" t="s">
        <v>56</v>
      </c>
      <c r="D67" s="42" t="s">
        <v>57</v>
      </c>
      <c r="E67" s="43" t="s">
        <v>58</v>
      </c>
      <c r="F67" s="42" t="s">
        <v>32</v>
      </c>
      <c r="G67" s="44">
        <v>20.0</v>
      </c>
      <c r="H67" s="114"/>
      <c r="I67" s="37">
        <f>ROUND(G67*H67,2)</f>
        <v>0.0</v>
      </c>
      <c r="J67" s="41">
        <v>8.0</v>
      </c>
      <c r="K67" s="38">
        <f>ROUND(I67*J67/100,2)</f>
        <v>0.0</v>
      </c>
      <c r="L67" s="39">
        <f>ROUND(I67+K67,2)</f>
        <v>0.0</v>
      </c>
      <c r="M67" s="40" t="str">
        <f>IF(AND(G67&gt;0,OR(ISBLANK(H67),H67=0)),"podaj stawkę!",IF(AND(ISBLANK(G67),H67&gt;0),"usuń stawkę",""))</f>
        <v>podaj stawkę!</v>
      </c>
    </row>
    <row r="68" customFormat="false" ht="28.95" hidden="false" customHeight="true" outlineLevel="0" collapsed="false">
      <c r="A68" s="24"/>
      <c r="B68" s="41">
        <v>16.0</v>
      </c>
      <c r="C68" s="42" t="s">
        <v>169</v>
      </c>
      <c r="D68" s="42" t="s">
        <v>170</v>
      </c>
      <c r="E68" s="43" t="s">
        <v>171</v>
      </c>
      <c r="F68" s="42" t="s">
        <v>32</v>
      </c>
      <c r="G68" s="44">
        <v>1.0</v>
      </c>
      <c r="H68" s="114"/>
      <c r="I68" s="37">
        <f>ROUND(G68*H68,2)</f>
        <v>0.0</v>
      </c>
      <c r="J68" s="41">
        <v>8.0</v>
      </c>
      <c r="K68" s="38">
        <f>ROUND(I68*J68/100,2)</f>
        <v>0.0</v>
      </c>
      <c r="L68" s="39">
        <f>ROUND(I68+K68,2)</f>
        <v>0.0</v>
      </c>
      <c r="M68" s="40" t="str">
        <f>IF(AND(G68&gt;0,OR(ISBLANK(H68),H68=0)),"podaj stawkę!",IF(AND(ISBLANK(G68),H68&gt;0),"usuń stawkę",""))</f>
        <v>podaj stawkę!</v>
      </c>
    </row>
    <row r="69" customFormat="false" ht="19.65" hidden="false" customHeight="true" outlineLevel="0" collapsed="false">
      <c r="A69" s="24"/>
      <c r="B69" s="41">
        <v>17.0</v>
      </c>
      <c r="C69" s="42" t="s">
        <v>59</v>
      </c>
      <c r="D69" s="42" t="s">
        <v>60</v>
      </c>
      <c r="E69" s="43" t="s">
        <v>61</v>
      </c>
      <c r="F69" s="42" t="s">
        <v>32</v>
      </c>
      <c r="G69" s="44">
        <v>7.9</v>
      </c>
      <c r="H69" s="114"/>
      <c r="I69" s="37">
        <f>ROUND(G69*H69,2)</f>
        <v>0.0</v>
      </c>
      <c r="J69" s="41">
        <v>8.0</v>
      </c>
      <c r="K69" s="38">
        <f>ROUND(I69*J69/100,2)</f>
        <v>0.0</v>
      </c>
      <c r="L69" s="39">
        <f>ROUND(I69+K69,2)</f>
        <v>0.0</v>
      </c>
      <c r="M69" s="40" t="str">
        <f>IF(AND(G69&gt;0,OR(ISBLANK(H69),H69=0)),"podaj stawkę!",IF(AND(ISBLANK(G69),H69&gt;0),"usuń stawkę",""))</f>
        <v>podaj stawkę!</v>
      </c>
    </row>
    <row r="70" customFormat="false" ht="19.65" hidden="false" customHeight="true" outlineLevel="0" collapsed="false">
      <c r="A70" s="24"/>
      <c r="B70" s="41">
        <v>18.0</v>
      </c>
      <c r="C70" s="42" t="s">
        <v>62</v>
      </c>
      <c r="D70" s="42" t="s">
        <v>63</v>
      </c>
      <c r="E70" s="43" t="s">
        <v>64</v>
      </c>
      <c r="F70" s="42" t="s">
        <v>32</v>
      </c>
      <c r="G70" s="44">
        <v>10.73</v>
      </c>
      <c r="H70" s="114"/>
      <c r="I70" s="37">
        <f>ROUND(G70*H70,2)</f>
        <v>0.0</v>
      </c>
      <c r="J70" s="41">
        <v>8.0</v>
      </c>
      <c r="K70" s="38">
        <f>ROUND(I70*J70/100,2)</f>
        <v>0.0</v>
      </c>
      <c r="L70" s="39">
        <f>ROUND(I70+K70,2)</f>
        <v>0.0</v>
      </c>
      <c r="M70" s="40" t="str">
        <f>IF(AND(G70&gt;0,OR(ISBLANK(H70),H70=0)),"podaj stawkę!",IF(AND(ISBLANK(G70),H70&gt;0),"usuń stawkę",""))</f>
        <v>podaj stawkę!</v>
      </c>
    </row>
    <row r="71" customFormat="false" ht="28.95" hidden="false" customHeight="true" outlineLevel="0" collapsed="false">
      <c r="A71" s="24"/>
      <c r="B71" s="41">
        <v>19.0</v>
      </c>
      <c r="C71" s="42" t="s">
        <v>65</v>
      </c>
      <c r="D71" s="42" t="s">
        <v>66</v>
      </c>
      <c r="E71" s="43" t="s">
        <v>67</v>
      </c>
      <c r="F71" s="42" t="s">
        <v>36</v>
      </c>
      <c r="G71" s="44">
        <v>1.0</v>
      </c>
      <c r="H71" s="114"/>
      <c r="I71" s="37">
        <f>ROUND(G71*H71,2)</f>
        <v>0.0</v>
      </c>
      <c r="J71" s="41">
        <v>8.0</v>
      </c>
      <c r="K71" s="38">
        <f>ROUND(I71*J71/100,2)</f>
        <v>0.0</v>
      </c>
      <c r="L71" s="39">
        <f>ROUND(I71+K71,2)</f>
        <v>0.0</v>
      </c>
      <c r="M71" s="40" t="str">
        <f>IF(AND(G71&gt;0,OR(ISBLANK(H71),H71=0)),"podaj stawkę!",IF(AND(ISBLANK(G71),H71&gt;0),"usuń stawkę",""))</f>
        <v>podaj stawkę!</v>
      </c>
    </row>
    <row r="72" customFormat="false" ht="28.95" hidden="false" customHeight="true" outlineLevel="0" collapsed="false">
      <c r="A72" s="24"/>
      <c r="B72" s="41">
        <v>20.0</v>
      </c>
      <c r="C72" s="42" t="s">
        <v>172</v>
      </c>
      <c r="D72" s="42" t="s">
        <v>173</v>
      </c>
      <c r="E72" s="43" t="s">
        <v>174</v>
      </c>
      <c r="F72" s="42" t="s">
        <v>71</v>
      </c>
      <c r="G72" s="44">
        <v>18.0</v>
      </c>
      <c r="H72" s="114"/>
      <c r="I72" s="37">
        <f>ROUND(G72*H72,2)</f>
        <v>0.0</v>
      </c>
      <c r="J72" s="41">
        <v>23.0</v>
      </c>
      <c r="K72" s="38">
        <f>ROUND(I72*J72/100,2)</f>
        <v>0.0</v>
      </c>
      <c r="L72" s="39">
        <f>ROUND(I72+K72,2)</f>
        <v>0.0</v>
      </c>
      <c r="M72" s="40" t="str">
        <f>IF(AND(G72&gt;0,OR(ISBLANK(H72),H72=0)),"podaj stawkę!",IF(AND(ISBLANK(G72),H72&gt;0),"usuń stawkę",""))</f>
        <v>podaj stawkę!</v>
      </c>
    </row>
    <row r="73" customFormat="false" ht="19.65" hidden="false" customHeight="true" outlineLevel="0" collapsed="false">
      <c r="A73" s="24"/>
      <c r="B73" s="41">
        <v>21.0</v>
      </c>
      <c r="C73" s="42" t="s">
        <v>68</v>
      </c>
      <c r="D73" s="42" t="s">
        <v>69</v>
      </c>
      <c r="E73" s="43" t="s">
        <v>70</v>
      </c>
      <c r="F73" s="42" t="s">
        <v>71</v>
      </c>
      <c r="G73" s="44">
        <v>24.21</v>
      </c>
      <c r="H73" s="114"/>
      <c r="I73" s="37">
        <f>ROUND(G73*H73,2)</f>
        <v>0.0</v>
      </c>
      <c r="J73" s="41">
        <v>23.0</v>
      </c>
      <c r="K73" s="38">
        <f>ROUND(I73*J73/100,2)</f>
        <v>0.0</v>
      </c>
      <c r="L73" s="39">
        <f>ROUND(I73+K73,2)</f>
        <v>0.0</v>
      </c>
      <c r="M73" s="40" t="str">
        <f>IF(AND(G73&gt;0,OR(ISBLANK(H73),H73=0)),"podaj stawkę!",IF(AND(ISBLANK(G73),H73&gt;0),"usuń stawkę",""))</f>
        <v>podaj stawkę!</v>
      </c>
    </row>
    <row r="74" customFormat="false" ht="19.65" hidden="false" customHeight="true" outlineLevel="0" collapsed="false">
      <c r="A74" s="24"/>
      <c r="B74" s="41">
        <v>22.0</v>
      </c>
      <c r="C74" s="42" t="s">
        <v>72</v>
      </c>
      <c r="D74" s="42" t="s">
        <v>73</v>
      </c>
      <c r="E74" s="43" t="s">
        <v>74</v>
      </c>
      <c r="F74" s="42" t="s">
        <v>75</v>
      </c>
      <c r="G74" s="44">
        <v>40.0</v>
      </c>
      <c r="H74" s="114"/>
      <c r="I74" s="37">
        <f>ROUND(G74*H74,2)</f>
        <v>0.0</v>
      </c>
      <c r="J74" s="41">
        <v>23.0</v>
      </c>
      <c r="K74" s="38">
        <f>ROUND(I74*J74/100,2)</f>
        <v>0.0</v>
      </c>
      <c r="L74" s="39">
        <f>ROUND(I74+K74,2)</f>
        <v>0.0</v>
      </c>
      <c r="M74" s="40" t="str">
        <f>IF(AND(G74&gt;0,OR(ISBLANK(H74),H74=0)),"podaj stawkę!",IF(AND(ISBLANK(G74),H74&gt;0),"usuń stawkę",""))</f>
        <v>podaj stawkę!</v>
      </c>
    </row>
    <row r="75" customFormat="false" ht="19.65" hidden="false" customHeight="true" outlineLevel="0" collapsed="false">
      <c r="A75" s="24"/>
      <c r="B75" s="41">
        <v>23.0</v>
      </c>
      <c r="C75" s="42" t="s">
        <v>76</v>
      </c>
      <c r="D75" s="42" t="s">
        <v>77</v>
      </c>
      <c r="E75" s="43" t="s">
        <v>78</v>
      </c>
      <c r="F75" s="42" t="s">
        <v>79</v>
      </c>
      <c r="G75" s="44">
        <v>58.0</v>
      </c>
      <c r="H75" s="114"/>
      <c r="I75" s="37">
        <f>ROUND(G75*H75,2)</f>
        <v>0.0</v>
      </c>
      <c r="J75" s="41">
        <v>8.0</v>
      </c>
      <c r="K75" s="38">
        <f>ROUND(I75*J75/100,2)</f>
        <v>0.0</v>
      </c>
      <c r="L75" s="39">
        <f>ROUND(I75+K75,2)</f>
        <v>0.0</v>
      </c>
      <c r="M75" s="40" t="str">
        <f>IF(AND(G75&gt;0,OR(ISBLANK(H75),H75=0)),"podaj stawkę!",IF(AND(ISBLANK(G75),H75&gt;0),"usuń stawkę",""))</f>
        <v>podaj stawkę!</v>
      </c>
    </row>
    <row r="76" customFormat="false" ht="24.0" hidden="false" customHeight="true" outlineLevel="0" collapsed="false">
      <c r="A76" s="24"/>
      <c r="B76" s="41">
        <v>24.0</v>
      </c>
      <c r="C76" s="42" t="s">
        <v>80</v>
      </c>
      <c r="D76" s="42" t="s">
        <v>81</v>
      </c>
      <c r="E76" s="43" t="s">
        <v>82</v>
      </c>
      <c r="F76" s="42" t="s">
        <v>79</v>
      </c>
      <c r="G76" s="44">
        <v>11.0</v>
      </c>
      <c r="H76" s="114"/>
      <c r="I76" s="37">
        <f>ROUND(G76*H76,2)</f>
        <v>0.0</v>
      </c>
      <c r="J76" s="41">
        <v>8.0</v>
      </c>
      <c r="K76" s="38">
        <f>ROUND(I76*J76/100,2)</f>
        <v>0.0</v>
      </c>
      <c r="L76" s="39">
        <f>ROUND(I76+K76,2)</f>
        <v>0.0</v>
      </c>
      <c r="M76" s="40" t="str">
        <f>IF(AND(G76&gt;0,OR(ISBLANK(H76),H76=0)),"podaj stawkę!",IF(AND(ISBLANK(G76),H76&gt;0),"usuń stawkę",""))</f>
        <v>podaj stawkę!</v>
      </c>
    </row>
    <row r="77" customFormat="false" ht="24.0" hidden="false" customHeight="true" outlineLevel="0" collapsed="false">
      <c r="A77" s="24"/>
      <c r="B77" s="41">
        <v>25.0</v>
      </c>
      <c r="C77" s="42" t="s">
        <v>83</v>
      </c>
      <c r="D77" s="42" t="s">
        <v>84</v>
      </c>
      <c r="E77" s="43" t="s">
        <v>85</v>
      </c>
      <c r="F77" s="42" t="s">
        <v>79</v>
      </c>
      <c r="G77" s="44">
        <v>35.0</v>
      </c>
      <c r="H77" s="114"/>
      <c r="I77" s="37">
        <f>ROUND(G77*H77,2)</f>
        <v>0.0</v>
      </c>
      <c r="J77" s="41">
        <v>8.0</v>
      </c>
      <c r="K77" s="38">
        <f>ROUND(I77*J77/100,2)</f>
        <v>0.0</v>
      </c>
      <c r="L77" s="39">
        <f>ROUND(I77+K77,2)</f>
        <v>0.0</v>
      </c>
      <c r="M77" s="40" t="str">
        <f>IF(AND(G77&gt;0,OR(ISBLANK(H77),H77=0)),"podaj stawkę!",IF(AND(ISBLANK(G77),H77&gt;0),"usuń stawkę",""))</f>
        <v>podaj stawkę!</v>
      </c>
    </row>
    <row r="78" customFormat="false" ht="28.95" hidden="false" customHeight="true" outlineLevel="0" collapsed="false">
      <c r="A78" s="24"/>
      <c r="B78" s="41">
        <v>26.0</v>
      </c>
      <c r="C78" s="42" t="s">
        <v>86</v>
      </c>
      <c r="D78" s="42" t="s">
        <v>87</v>
      </c>
      <c r="E78" s="43" t="s">
        <v>88</v>
      </c>
      <c r="F78" s="42" t="s">
        <v>75</v>
      </c>
      <c r="G78" s="44">
        <v>154.0</v>
      </c>
      <c r="H78" s="114"/>
      <c r="I78" s="37">
        <f>ROUND(G78*H78,2)</f>
        <v>0.0</v>
      </c>
      <c r="J78" s="41">
        <v>8.0</v>
      </c>
      <c r="K78" s="38">
        <f>ROUND(I78*J78/100,2)</f>
        <v>0.0</v>
      </c>
      <c r="L78" s="39">
        <f>ROUND(I78+K78,2)</f>
        <v>0.0</v>
      </c>
      <c r="M78" s="40" t="str">
        <f>IF(AND(G78&gt;0,OR(ISBLANK(H78),H78=0)),"podaj stawkę!",IF(AND(ISBLANK(G78),H78&gt;0),"usuń stawkę",""))</f>
        <v>podaj stawkę!</v>
      </c>
    </row>
    <row r="79" customFormat="false" ht="28.95" hidden="false" customHeight="true" outlineLevel="0" collapsed="false">
      <c r="A79" s="24"/>
      <c r="B79" s="41">
        <v>27.0</v>
      </c>
      <c r="C79" s="42" t="s">
        <v>89</v>
      </c>
      <c r="D79" s="42" t="s">
        <v>90</v>
      </c>
      <c r="E79" s="43" t="s">
        <v>88</v>
      </c>
      <c r="F79" s="42" t="s">
        <v>75</v>
      </c>
      <c r="G79" s="44">
        <v>1.0</v>
      </c>
      <c r="H79" s="114"/>
      <c r="I79" s="37">
        <f>ROUND(G79*H79,2)</f>
        <v>0.0</v>
      </c>
      <c r="J79" s="41">
        <v>23.0</v>
      </c>
      <c r="K79" s="38">
        <f>ROUND(I79*J79/100,2)</f>
        <v>0.0</v>
      </c>
      <c r="L79" s="39">
        <f>ROUND(I79+K79,2)</f>
        <v>0.0</v>
      </c>
      <c r="M79" s="40" t="str">
        <f>IF(AND(G79&gt;0,OR(ISBLANK(H79),H79=0)),"podaj stawkę!",IF(AND(ISBLANK(G79),H79&gt;0),"usuń stawkę",""))</f>
        <v>podaj stawkę!</v>
      </c>
    </row>
    <row r="80" customFormat="false" ht="28.95" hidden="false" customHeight="true" outlineLevel="0" collapsed="false">
      <c r="A80" s="24"/>
      <c r="B80" s="41">
        <v>28.0</v>
      </c>
      <c r="C80" s="42" t="s">
        <v>91</v>
      </c>
      <c r="D80" s="42" t="s">
        <v>92</v>
      </c>
      <c r="E80" s="43" t="s">
        <v>93</v>
      </c>
      <c r="F80" s="42" t="s">
        <v>75</v>
      </c>
      <c r="G80" s="44">
        <v>31.0</v>
      </c>
      <c r="H80" s="114"/>
      <c r="I80" s="37">
        <f>ROUND(G80*H80,2)</f>
        <v>0.0</v>
      </c>
      <c r="J80" s="41">
        <v>8.0</v>
      </c>
      <c r="K80" s="38">
        <f>ROUND(I80*J80/100,2)</f>
        <v>0.0</v>
      </c>
      <c r="L80" s="39">
        <f>ROUND(I80+K80,2)</f>
        <v>0.0</v>
      </c>
      <c r="M80" s="40" t="str">
        <f>IF(AND(G80&gt;0,OR(ISBLANK(H80),H80=0)),"podaj stawkę!",IF(AND(ISBLANK(G80),H80&gt;0),"usuń stawkę",""))</f>
        <v>podaj stawkę!</v>
      </c>
    </row>
    <row r="81" customFormat="false" ht="19.65" hidden="false" customHeight="true" outlineLevel="0" collapsed="false">
      <c r="A81" s="24"/>
      <c r="B81" s="41">
        <v>29.0</v>
      </c>
      <c r="C81" s="42" t="s">
        <v>175</v>
      </c>
      <c r="D81" s="42" t="s">
        <v>176</v>
      </c>
      <c r="E81" s="43" t="s">
        <v>177</v>
      </c>
      <c r="F81" s="42" t="s">
        <v>75</v>
      </c>
      <c r="G81" s="44">
        <v>4.0</v>
      </c>
      <c r="H81" s="114"/>
      <c r="I81" s="37">
        <f>ROUND(G81*H81,2)</f>
        <v>0.0</v>
      </c>
      <c r="J81" s="41">
        <v>23.0</v>
      </c>
      <c r="K81" s="38">
        <f>ROUND(I81*J81/100,2)</f>
        <v>0.0</v>
      </c>
      <c r="L81" s="39">
        <f>ROUND(I81+K81,2)</f>
        <v>0.0</v>
      </c>
      <c r="M81" s="40" t="str">
        <f>IF(AND(G81&gt;0,OR(ISBLANK(H81),H81=0)),"podaj stawkę!",IF(AND(ISBLANK(G81),H81&gt;0),"usuń stawkę",""))</f>
        <v>podaj stawkę!</v>
      </c>
    </row>
    <row r="82" customFormat="false" ht="19.65" hidden="false" customHeight="true" outlineLevel="0" collapsed="false">
      <c r="A82" s="24"/>
      <c r="B82" s="41">
        <v>30.0</v>
      </c>
      <c r="C82" s="42" t="s">
        <v>94</v>
      </c>
      <c r="D82" s="42" t="s">
        <v>95</v>
      </c>
      <c r="E82" s="43" t="s">
        <v>96</v>
      </c>
      <c r="F82" s="42" t="s">
        <v>75</v>
      </c>
      <c r="G82" s="44">
        <v>40.0</v>
      </c>
      <c r="H82" s="114"/>
      <c r="I82" s="37">
        <f>ROUND(G82*H82,2)</f>
        <v>0.0</v>
      </c>
      <c r="J82" s="41">
        <v>8.0</v>
      </c>
      <c r="K82" s="38">
        <f>ROUND(I82*J82/100,2)</f>
        <v>0.0</v>
      </c>
      <c r="L82" s="39">
        <f>ROUND(I82+K82,2)</f>
        <v>0.0</v>
      </c>
      <c r="M82" s="40" t="str">
        <f>IF(AND(G82&gt;0,OR(ISBLANK(H82),H82=0)),"podaj stawkę!",IF(AND(ISBLANK(G82),H82&gt;0),"usuń stawkę",""))</f>
        <v>podaj stawkę!</v>
      </c>
    </row>
    <row r="83" customFormat="false" ht="28.95" hidden="false" customHeight="true" outlineLevel="0" collapsed="false">
      <c r="A83" s="24"/>
      <c r="B83" s="41">
        <v>31.0</v>
      </c>
      <c r="C83" s="42" t="s">
        <v>97</v>
      </c>
      <c r="D83" s="42" t="s">
        <v>98</v>
      </c>
      <c r="E83" s="43" t="s">
        <v>96</v>
      </c>
      <c r="F83" s="42" t="s">
        <v>75</v>
      </c>
      <c r="G83" s="44">
        <v>2.0</v>
      </c>
      <c r="H83" s="114"/>
      <c r="I83" s="37">
        <f>ROUND(G83*H83,2)</f>
        <v>0.0</v>
      </c>
      <c r="J83" s="41">
        <v>23.0</v>
      </c>
      <c r="K83" s="38">
        <f>ROUND(I83*J83/100,2)</f>
        <v>0.0</v>
      </c>
      <c r="L83" s="39">
        <f>ROUND(I83+K83,2)</f>
        <v>0.0</v>
      </c>
      <c r="M83" s="40" t="str">
        <f>IF(AND(G83&gt;0,OR(ISBLANK(H83),H83=0)),"podaj stawkę!",IF(AND(ISBLANK(G83),H83&gt;0),"usuń stawkę",""))</f>
        <v>podaj stawkę!</v>
      </c>
    </row>
    <row r="84" customFormat="false" ht="19.65" hidden="false" customHeight="true" outlineLevel="0" collapsed="false">
      <c r="A84" s="24"/>
      <c r="B84" s="41">
        <v>32.0</v>
      </c>
      <c r="C84" s="42" t="s">
        <v>99</v>
      </c>
      <c r="D84" s="42" t="s">
        <v>100</v>
      </c>
      <c r="E84" s="43" t="s">
        <v>101</v>
      </c>
      <c r="F84" s="42" t="s">
        <v>75</v>
      </c>
      <c r="G84" s="44">
        <v>20.0</v>
      </c>
      <c r="H84" s="114"/>
      <c r="I84" s="37">
        <f>ROUND(G84*H84,2)</f>
        <v>0.0</v>
      </c>
      <c r="J84" s="41">
        <v>8.0</v>
      </c>
      <c r="K84" s="38">
        <f>ROUND(I84*J84/100,2)</f>
        <v>0.0</v>
      </c>
      <c r="L84" s="39">
        <f>ROUND(I84+K84,2)</f>
        <v>0.0</v>
      </c>
      <c r="M84" s="40" t="str">
        <f>IF(AND(G84&gt;0,OR(ISBLANK(H84),H84=0)),"podaj stawkę!",IF(AND(ISBLANK(G84),H84&gt;0),"usuń stawkę",""))</f>
        <v>podaj stawkę!</v>
      </c>
    </row>
    <row r="85" customFormat="false" ht="19.65" hidden="false" customHeight="true" outlineLevel="0" collapsed="false">
      <c r="A85" s="24"/>
      <c r="B85" s="41">
        <v>33.0</v>
      </c>
      <c r="C85" s="42" t="s">
        <v>102</v>
      </c>
      <c r="D85" s="42" t="s">
        <v>103</v>
      </c>
      <c r="E85" s="43" t="s">
        <v>178</v>
      </c>
      <c r="F85" s="42" t="s">
        <v>32</v>
      </c>
      <c r="G85" s="44">
        <v>3.91</v>
      </c>
      <c r="H85" s="114"/>
      <c r="I85" s="37">
        <f>ROUND(G85*H85,2)</f>
        <v>0.0</v>
      </c>
      <c r="J85" s="41">
        <v>8.0</v>
      </c>
      <c r="K85" s="38">
        <f>ROUND(I85*J85/100,2)</f>
        <v>0.0</v>
      </c>
      <c r="L85" s="39">
        <f>ROUND(I85+K85,2)</f>
        <v>0.0</v>
      </c>
      <c r="M85" s="40" t="str">
        <f>IF(AND(G85&gt;0,OR(ISBLANK(H85),H85=0)),"podaj stawkę!",IF(AND(ISBLANK(G85),H85&gt;0),"usuń stawkę",""))</f>
        <v>podaj stawkę!</v>
      </c>
    </row>
    <row r="86" customFormat="false" ht="19.65" hidden="false" customHeight="true" outlineLevel="0" collapsed="false">
      <c r="A86" s="24"/>
      <c r="B86" s="41">
        <v>34.0</v>
      </c>
      <c r="C86" s="42" t="s">
        <v>104</v>
      </c>
      <c r="D86" s="42" t="s">
        <v>105</v>
      </c>
      <c r="E86" s="43" t="s">
        <v>88</v>
      </c>
      <c r="F86" s="42" t="s">
        <v>75</v>
      </c>
      <c r="G86" s="44">
        <v>54.0</v>
      </c>
      <c r="H86" s="114"/>
      <c r="I86" s="37">
        <f>ROUND(G86*H86,2)</f>
        <v>0.0</v>
      </c>
      <c r="J86" s="41">
        <v>8.0</v>
      </c>
      <c r="K86" s="38">
        <f>ROUND(I86*J86/100,2)</f>
        <v>0.0</v>
      </c>
      <c r="L86" s="39">
        <f>ROUND(I86+K86,2)</f>
        <v>0.0</v>
      </c>
      <c r="M86" s="40" t="str">
        <f>IF(AND(G86&gt;0,OR(ISBLANK(H86),H86=0)),"podaj stawkę!",IF(AND(ISBLANK(G86),H86&gt;0),"usuń stawkę",""))</f>
        <v>podaj stawkę!</v>
      </c>
      <c r="U86" s="24" t="s">
        <v>108</v>
      </c>
    </row>
    <row r="87" customFormat="false" ht="19.65" hidden="false" customHeight="true" outlineLevel="0" collapsed="false">
      <c r="A87" s="24"/>
      <c r="B87" s="41">
        <v>35.0</v>
      </c>
      <c r="C87" s="42" t="s">
        <v>106</v>
      </c>
      <c r="D87" s="42" t="s">
        <v>107</v>
      </c>
      <c r="E87" s="43" t="s">
        <v>93</v>
      </c>
      <c r="F87" s="42" t="s">
        <v>75</v>
      </c>
      <c r="G87" s="44">
        <v>7.0</v>
      </c>
      <c r="H87" s="114"/>
      <c r="I87" s="37">
        <f>ROUND(G87*H87,2)</f>
        <v>0.0</v>
      </c>
      <c r="J87" s="41">
        <v>8.0</v>
      </c>
      <c r="K87" s="38">
        <f>ROUND(I87*J87/100,2)</f>
        <v>0.0</v>
      </c>
      <c r="L87" s="39">
        <f>ROUND(I87+K87,2)</f>
        <v>0.0</v>
      </c>
      <c r="M87" s="40" t="str">
        <f>IF(AND(G87&gt;0,OR(ISBLANK(H87),H87=0)),"podaj stawkę!",IF(AND(ISBLANK(G87),H87&gt;0),"usuń stawkę",""))</f>
        <v>podaj stawkę!</v>
      </c>
    </row>
    <row r="88" customFormat="false" ht="19.65" hidden="false" customHeight="true" outlineLevel="0" collapsed="false">
      <c r="A88" s="24"/>
      <c r="B88" s="41">
        <v>36.0</v>
      </c>
      <c r="C88" s="42" t="s">
        <v>109</v>
      </c>
      <c r="D88" s="42" t="s">
        <v>110</v>
      </c>
      <c r="E88" s="43" t="s">
        <v>111</v>
      </c>
      <c r="F88" s="42" t="s">
        <v>75</v>
      </c>
      <c r="G88" s="44">
        <v>10.0</v>
      </c>
      <c r="H88" s="114"/>
      <c r="I88" s="37">
        <f>ROUND(G88*H88,2)</f>
        <v>0.0</v>
      </c>
      <c r="J88" s="41">
        <v>8.0</v>
      </c>
      <c r="K88" s="38">
        <f>ROUND(I88*J88/100,2)</f>
        <v>0.0</v>
      </c>
      <c r="L88" s="39">
        <f>ROUND(I88+K88,2)</f>
        <v>0.0</v>
      </c>
      <c r="M88" s="40" t="str">
        <f>IF(AND(G88&gt;0,OR(ISBLANK(H88),H88=0)),"podaj stawkę!",IF(AND(ISBLANK(G88),H88&gt;0),"usuń stawkę",""))</f>
        <v>podaj stawkę!</v>
      </c>
    </row>
    <row r="89" customFormat="false" ht="19.65" hidden="false" customHeight="true" outlineLevel="0" collapsed="false">
      <c r="A89" s="24"/>
      <c r="B89" s="41">
        <v>37.0</v>
      </c>
      <c r="C89" s="42" t="s">
        <v>112</v>
      </c>
      <c r="D89" s="42" t="s">
        <v>113</v>
      </c>
      <c r="E89" s="43" t="s">
        <v>96</v>
      </c>
      <c r="F89" s="42" t="s">
        <v>75</v>
      </c>
      <c r="G89" s="44">
        <v>2.0</v>
      </c>
      <c r="H89" s="114"/>
      <c r="I89" s="37">
        <f>ROUND(G89*H89,2)</f>
        <v>0.0</v>
      </c>
      <c r="J89" s="41">
        <v>8.0</v>
      </c>
      <c r="K89" s="38">
        <f>ROUND(I89*J89/100,2)</f>
        <v>0.0</v>
      </c>
      <c r="L89" s="39">
        <f>ROUND(I89+K89,2)</f>
        <v>0.0</v>
      </c>
      <c r="M89" s="40" t="str">
        <f>IF(AND(G89&gt;0,OR(ISBLANK(H89),H89=0)),"podaj stawkę!",IF(AND(ISBLANK(G89),H89&gt;0),"usuń stawkę",""))</f>
        <v>podaj stawkę!</v>
      </c>
    </row>
    <row r="90" customFormat="false" ht="19.2" hidden="false" customHeight="true" outlineLevel="0" collapsed="false">
      <c r="A90" s="2"/>
      <c r="B90" s="45"/>
      <c r="C90" s="45"/>
      <c r="D90" s="45"/>
      <c r="E90" s="45"/>
      <c r="F90" s="45"/>
      <c r="G90" s="46"/>
      <c r="H90" s="47"/>
      <c r="I90" s="136">
        <f>SUM(I57:I89)</f>
        <v>0.0</v>
      </c>
      <c r="J90" s="48"/>
      <c r="K90" s="136">
        <f>SUM(K57:K89)</f>
        <v>0.0</v>
      </c>
      <c r="L90" s="136">
        <f>SUM(L57:L89)</f>
        <v>0.0</v>
      </c>
      <c r="M90" s="49"/>
    </row>
    <row r="91" customFormat="false" ht="21.45" hidden="false" customHeight="true" outlineLevel="0" collapsed="false">
      <c r="A91" s="2"/>
      <c r="B91" s="50" t="s">
        <v>114</v>
      </c>
      <c r="C91" s="50"/>
      <c r="D91" s="50"/>
      <c r="E91" s="50"/>
      <c r="F91" s="51">
        <f>I34+I39+I44+I49+I54+I90</f>
        <v>0.0</v>
      </c>
      <c r="G91" s="51"/>
      <c r="H91" s="51"/>
      <c r="I91" s="51"/>
      <c r="J91" s="51"/>
      <c r="K91" s="51"/>
      <c r="L91" s="51"/>
      <c r="M91" s="2"/>
    </row>
    <row r="92" customFormat="false" ht="21.45" hidden="false" customHeight="true" outlineLevel="0" collapsed="false">
      <c r="A92" s="2"/>
      <c r="B92" s="50" t="s">
        <v>115</v>
      </c>
      <c r="C92" s="50"/>
      <c r="D92" s="50"/>
      <c r="E92" s="50"/>
      <c r="F92" s="52">
        <f>L34+L39+L44+L49+L54+L90</f>
        <v>0.0</v>
      </c>
      <c r="G92" s="52"/>
      <c r="H92" s="52"/>
      <c r="I92" s="52"/>
      <c r="J92" s="52"/>
      <c r="K92" s="52"/>
      <c r="L92" s="52"/>
      <c r="M92" s="2"/>
    </row>
    <row r="93" customFormat="false" ht="11.1" hidden="false" customHeight="true" outlineLevel="0" collapsed="false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customFormat="false" ht="45.6" hidden="false" customHeight="true" outlineLevel="0" collapsed="false">
      <c r="A94" s="2"/>
      <c r="B94" s="137" t="str">
        <f aca="false">"Słownie łącznie cena brutto:      "&amp;'Excelblog.pl - Kwoty słownie'!B10</f>
        <v>Słownie łącznie cena brutto:      </v>
      </c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2"/>
    </row>
    <row r="95" customFormat="false" ht="6" hidden="false" customHeight="true" outlineLevel="0" collapsed="false">
      <c r="A95" s="2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2"/>
    </row>
    <row r="96" customFormat="false" ht="61.35" hidden="false" customHeight="true" outlineLevel="0" collapsed="false">
      <c r="A96" s="2"/>
      <c r="B96" s="128" t="s">
        <v>116</v>
      </c>
      <c r="C96" s="128"/>
      <c r="D96" s="128"/>
      <c r="E96" s="128"/>
      <c r="F96" s="128"/>
      <c r="G96" s="128"/>
      <c r="H96" s="128"/>
      <c r="I96" s="128"/>
      <c r="J96" s="128"/>
      <c r="K96" s="128"/>
      <c r="L96" s="128"/>
      <c r="M96" s="56"/>
    </row>
    <row r="97" customFormat="false" ht="2.7" hidden="false" customHeight="true" outlineLevel="0" collapsed="false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customFormat="false" ht="89.1" hidden="false" customHeight="true" outlineLevel="0" collapsed="false">
      <c r="A98" s="2"/>
      <c r="B98" s="125" t="s">
        <v>117</v>
      </c>
      <c r="C98" s="125"/>
      <c r="D98" s="125"/>
      <c r="E98" s="125"/>
      <c r="F98" s="125"/>
      <c r="G98" s="125"/>
      <c r="H98" s="125"/>
      <c r="I98" s="125"/>
      <c r="J98" s="125"/>
      <c r="K98" s="125"/>
      <c r="L98" s="125"/>
      <c r="M98" s="58"/>
    </row>
    <row r="99" customFormat="false" ht="16.95" hidden="false" customHeight="true" outlineLevel="0" collapsed="false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customFormat="false" ht="89.1" hidden="false" customHeight="true" outlineLevel="0" collapsed="false">
      <c r="A100" s="2"/>
      <c r="B100" s="17" t="s">
        <v>118</v>
      </c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59"/>
    </row>
    <row r="101" customFormat="false" ht="5.25" hidden="false" customHeight="true" outlineLevel="0" collapsed="false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customFormat="false" ht="37.95" hidden="false" customHeight="true" outlineLevel="0" collapsed="false">
      <c r="A102" s="2"/>
      <c r="B102" s="135" t="s">
        <v>119</v>
      </c>
      <c r="C102" s="135"/>
      <c r="D102" s="135"/>
      <c r="E102" s="135"/>
      <c r="F102" s="133" t="s">
        <v>120</v>
      </c>
      <c r="G102" s="133"/>
      <c r="H102" s="133"/>
      <c r="I102" s="133"/>
      <c r="J102" s="133"/>
      <c r="K102" s="133"/>
      <c r="L102" s="133"/>
      <c r="M102" s="2"/>
    </row>
    <row r="103" customFormat="false" ht="28.95" hidden="false" customHeight="true" outlineLevel="0" collapsed="false">
      <c r="A103" s="2"/>
      <c r="B103" s="120"/>
      <c r="C103" s="120"/>
      <c r="D103" s="120"/>
      <c r="E103" s="120"/>
      <c r="F103" s="117"/>
      <c r="G103" s="117"/>
      <c r="H103" s="117"/>
      <c r="I103" s="117"/>
      <c r="J103" s="117"/>
      <c r="K103" s="117"/>
      <c r="L103" s="117"/>
      <c r="M103" s="2"/>
    </row>
    <row r="104" customFormat="false" ht="28.95" hidden="false" customHeight="true" outlineLevel="0" collapsed="false">
      <c r="A104" s="2"/>
      <c r="B104" s="120"/>
      <c r="C104" s="120"/>
      <c r="D104" s="120"/>
      <c r="E104" s="120"/>
      <c r="F104" s="117"/>
      <c r="G104" s="117"/>
      <c r="H104" s="117"/>
      <c r="I104" s="117"/>
      <c r="J104" s="117"/>
      <c r="K104" s="117"/>
      <c r="L104" s="117"/>
      <c r="M104" s="2"/>
    </row>
    <row r="105" customFormat="false" ht="28.95" hidden="false" customHeight="true" outlineLevel="0" collapsed="false">
      <c r="A105" s="2"/>
      <c r="B105" s="120"/>
      <c r="C105" s="120"/>
      <c r="D105" s="120"/>
      <c r="E105" s="120"/>
      <c r="F105" s="117"/>
      <c r="G105" s="117"/>
      <c r="H105" s="117"/>
      <c r="I105" s="117"/>
      <c r="J105" s="117"/>
      <c r="K105" s="117"/>
      <c r="L105" s="117"/>
      <c r="M105" s="2"/>
    </row>
    <row r="106" customFormat="false" ht="28.95" hidden="false" customHeight="true" outlineLevel="0" collapsed="false">
      <c r="A106" s="2"/>
      <c r="B106" s="118"/>
      <c r="C106" s="118"/>
      <c r="D106" s="118"/>
      <c r="E106" s="118"/>
      <c r="F106" s="129"/>
      <c r="G106" s="129"/>
      <c r="H106" s="129"/>
      <c r="I106" s="129"/>
      <c r="J106" s="129"/>
      <c r="K106" s="129"/>
      <c r="L106" s="129"/>
      <c r="M106" s="2"/>
    </row>
    <row r="107" customFormat="false" ht="12.6" hidden="false" customHeight="true" outlineLevel="0" collapsed="false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customFormat="false" ht="31.95" hidden="false" customHeight="true" outlineLevel="0" collapsed="false">
      <c r="A108" s="2"/>
      <c r="B108" s="66" t="s">
        <v>121</v>
      </c>
      <c r="C108" s="66"/>
      <c r="D108" s="66"/>
      <c r="E108" s="66"/>
      <c r="F108" s="66"/>
      <c r="G108" s="66"/>
      <c r="H108" s="66"/>
      <c r="I108" s="66"/>
      <c r="J108" s="66"/>
      <c r="K108" s="66"/>
      <c r="L108" s="66"/>
      <c r="M108" s="59"/>
    </row>
    <row r="109" customFormat="false" ht="110.4" hidden="false" customHeight="true" outlineLevel="0" collapsed="false">
      <c r="A109" s="2"/>
      <c r="B109" s="115" t="s">
        <v>122</v>
      </c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2"/>
    </row>
    <row r="110" customFormat="false" ht="13.95" hidden="false" customHeight="true" outlineLevel="0" collapsed="false">
      <c r="A110" s="2"/>
      <c r="B110" s="68"/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2"/>
    </row>
    <row r="111" customFormat="false" ht="33.6" hidden="false" customHeight="true" outlineLevel="0" collapsed="false">
      <c r="A111" s="2"/>
      <c r="B111" s="69" t="s">
        <v>123</v>
      </c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70"/>
    </row>
    <row r="112" customFormat="false" ht="2.7" hidden="false" customHeight="true" outlineLevel="0" collapsed="false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customFormat="false" ht="37.95" hidden="false" customHeight="true" outlineLevel="0" collapsed="false">
      <c r="A113" s="2"/>
      <c r="B113" s="134" t="s">
        <v>124</v>
      </c>
      <c r="C113" s="134"/>
      <c r="D113" s="134"/>
      <c r="E113" s="134"/>
      <c r="F113" s="116" t="s">
        <v>125</v>
      </c>
      <c r="G113" s="116"/>
      <c r="H113" s="116"/>
      <c r="I113" s="116"/>
      <c r="J113" s="116"/>
      <c r="K113" s="116"/>
      <c r="L113" s="116"/>
      <c r="M113" s="2"/>
    </row>
    <row r="114" customFormat="false" ht="28.95" hidden="false" customHeight="true" outlineLevel="0" collapsed="false">
      <c r="A114" s="2"/>
      <c r="B114" s="121"/>
      <c r="C114" s="121"/>
      <c r="D114" s="121"/>
      <c r="E114" s="121"/>
      <c r="F114" s="127"/>
      <c r="G114" s="127"/>
      <c r="H114" s="127"/>
      <c r="I114" s="127"/>
      <c r="J114" s="127"/>
      <c r="K114" s="127"/>
      <c r="L114" s="127"/>
      <c r="M114" s="2"/>
    </row>
    <row r="115" customFormat="false" ht="28.95" hidden="false" customHeight="true" outlineLevel="0" collapsed="false">
      <c r="A115" s="2"/>
      <c r="B115" s="121"/>
      <c r="C115" s="121"/>
      <c r="D115" s="121"/>
      <c r="E115" s="121"/>
      <c r="F115" s="127"/>
      <c r="G115" s="127"/>
      <c r="H115" s="127"/>
      <c r="I115" s="127"/>
      <c r="J115" s="127"/>
      <c r="K115" s="127"/>
      <c r="L115" s="127"/>
      <c r="M115" s="2"/>
    </row>
    <row r="116" customFormat="false" ht="28.95" hidden="false" customHeight="true" outlineLevel="0" collapsed="false">
      <c r="A116" s="2"/>
      <c r="B116" s="121"/>
      <c r="C116" s="121"/>
      <c r="D116" s="121"/>
      <c r="E116" s="121"/>
      <c r="F116" s="127"/>
      <c r="G116" s="127"/>
      <c r="H116" s="127"/>
      <c r="I116" s="127"/>
      <c r="J116" s="127"/>
      <c r="K116" s="127"/>
      <c r="L116" s="127"/>
      <c r="M116" s="2"/>
    </row>
    <row r="117" customFormat="false" ht="28.95" hidden="false" customHeight="true" outlineLevel="0" collapsed="false">
      <c r="A117" s="2"/>
      <c r="B117" s="122"/>
      <c r="C117" s="122"/>
      <c r="D117" s="122"/>
      <c r="E117" s="122"/>
      <c r="F117" s="132"/>
      <c r="G117" s="132"/>
      <c r="H117" s="132"/>
      <c r="I117" s="132"/>
      <c r="J117" s="132"/>
      <c r="K117" s="132"/>
      <c r="L117" s="132"/>
      <c r="M117" s="2"/>
    </row>
    <row r="118" customFormat="false" ht="16.95" hidden="false" customHeight="true" outlineLevel="0" collapsed="false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customFormat="false" ht="17.4" hidden="false" customHeight="true" outlineLevel="0" collapsed="false">
      <c r="A119" s="2"/>
      <c r="B119" s="66" t="s">
        <v>126</v>
      </c>
      <c r="C119" s="66"/>
      <c r="D119" s="66"/>
      <c r="E119" s="66"/>
      <c r="F119" s="66"/>
      <c r="G119" s="66"/>
      <c r="H119" s="66"/>
      <c r="I119" s="66"/>
      <c r="J119" s="66"/>
      <c r="K119" s="66"/>
      <c r="L119" s="66"/>
      <c r="M119" s="59"/>
    </row>
    <row r="120" customFormat="false" ht="121.2" hidden="false" customHeight="true" outlineLevel="0" collapsed="false">
      <c r="A120" s="2"/>
      <c r="B120" s="115" t="s">
        <v>127</v>
      </c>
      <c r="C120" s="115"/>
      <c r="D120" s="115"/>
      <c r="E120" s="115"/>
      <c r="F120" s="115"/>
      <c r="G120" s="115"/>
      <c r="H120" s="115"/>
      <c r="I120" s="115"/>
      <c r="J120" s="115"/>
      <c r="K120" s="115"/>
      <c r="L120" s="115"/>
      <c r="M120" s="2"/>
    </row>
    <row r="121" customFormat="false" ht="53.4" hidden="false" customHeight="true" outlineLevel="0" collapsed="false">
      <c r="A121" s="2"/>
      <c r="B121" s="77" t="s">
        <v>128</v>
      </c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20"/>
    </row>
    <row r="122" customFormat="false" ht="35.4" hidden="false" customHeight="true" outlineLevel="0" collapsed="false">
      <c r="A122" s="2"/>
      <c r="B122" s="115" t="s">
        <v>129</v>
      </c>
      <c r="C122" s="115"/>
      <c r="D122" s="115"/>
      <c r="E122" s="115"/>
      <c r="F122" s="115"/>
      <c r="G122" s="115"/>
      <c r="H122" s="78"/>
      <c r="I122" s="78"/>
      <c r="J122" s="78"/>
      <c r="K122" s="78"/>
      <c r="L122" s="78"/>
      <c r="M122" s="78"/>
    </row>
    <row r="123" customFormat="false" ht="41.4" hidden="false" customHeight="true" outlineLevel="0" collapsed="false">
      <c r="A123" s="2"/>
      <c r="B123" s="79" t="s">
        <v>130</v>
      </c>
      <c r="C123" s="79"/>
      <c r="D123" s="79"/>
      <c r="E123" s="79"/>
      <c r="F123" s="79"/>
      <c r="G123" s="79"/>
      <c r="H123" s="79"/>
      <c r="I123" s="79"/>
      <c r="J123" s="79"/>
      <c r="K123" s="79"/>
      <c r="L123" s="79"/>
      <c r="M123" s="2"/>
    </row>
    <row r="124" customFormat="false" ht="41.4" hidden="false" customHeight="true" outlineLevel="0" collapsed="false">
      <c r="A124" s="2"/>
      <c r="B124" s="130" t="s">
        <v>131</v>
      </c>
      <c r="C124" s="130"/>
      <c r="D124" s="130"/>
      <c r="E124" s="130"/>
      <c r="F124" s="130"/>
      <c r="G124" s="130"/>
      <c r="H124" s="81"/>
      <c r="I124" s="81"/>
      <c r="J124" s="81"/>
      <c r="K124" s="81"/>
      <c r="L124" s="81"/>
      <c r="M124" s="2"/>
    </row>
    <row r="125" customFormat="false" ht="55.5" hidden="false" customHeight="true" outlineLevel="0" collapsed="false">
      <c r="A125" s="2"/>
      <c r="B125" s="82" t="s">
        <v>132</v>
      </c>
      <c r="C125" s="82"/>
      <c r="D125" s="82"/>
      <c r="E125" s="82"/>
      <c r="F125" s="82"/>
      <c r="G125" s="82"/>
      <c r="H125" s="82"/>
      <c r="I125" s="82"/>
      <c r="J125" s="82"/>
      <c r="K125" s="82"/>
      <c r="L125" s="82"/>
      <c r="M125" s="56"/>
    </row>
    <row r="126" customFormat="false" ht="2.7" hidden="false" customHeight="true" outlineLevel="0" collapsed="false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customFormat="false" ht="33.6" hidden="false" customHeight="true" outlineLevel="0" collapsed="false">
      <c r="A127" s="2"/>
      <c r="B127" s="82" t="s">
        <v>133</v>
      </c>
      <c r="C127" s="82"/>
      <c r="D127" s="82"/>
      <c r="E127" s="82"/>
      <c r="F127" s="82"/>
      <c r="G127" s="82"/>
      <c r="H127" s="82"/>
      <c r="I127" s="82"/>
      <c r="J127" s="82"/>
      <c r="K127" s="82"/>
      <c r="L127" s="82"/>
      <c r="M127" s="56"/>
    </row>
    <row r="128" customFormat="false" ht="13.2" hidden="false" customHeight="true" outlineLevel="0" collapsed="fals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customFormat="false" ht="24" hidden="false" customHeight="true" outlineLevel="0" collapsed="false">
      <c r="A129" s="2"/>
      <c r="B129" s="82" t="s">
        <v>134</v>
      </c>
      <c r="C129" s="82"/>
      <c r="D129" s="82"/>
      <c r="E129" s="82"/>
      <c r="F129" s="82"/>
      <c r="G129" s="82"/>
      <c r="H129" s="82"/>
      <c r="I129" s="82"/>
      <c r="J129" s="82"/>
      <c r="K129" s="82"/>
      <c r="L129" s="82"/>
      <c r="M129" s="56"/>
    </row>
    <row r="130" customFormat="false" ht="16.2" hidden="false" customHeight="true" outlineLevel="0" collapsed="false">
      <c r="A130" s="2"/>
      <c r="B130" s="126"/>
      <c r="C130" s="84" t="s">
        <v>135</v>
      </c>
      <c r="D130" s="84"/>
      <c r="E130" s="84"/>
      <c r="F130" s="84"/>
      <c r="G130" s="78"/>
      <c r="H130" s="78"/>
      <c r="I130" s="78"/>
      <c r="J130" s="78"/>
      <c r="K130" s="78"/>
      <c r="L130" s="78"/>
      <c r="M130" s="78"/>
    </row>
    <row r="131" customFormat="false" ht="16.2" hidden="false" customHeight="true" outlineLevel="0" collapsed="false">
      <c r="A131" s="2"/>
      <c r="B131" s="126"/>
      <c r="C131" s="84" t="s">
        <v>136</v>
      </c>
      <c r="D131" s="84"/>
      <c r="E131" s="84"/>
      <c r="F131" s="84"/>
      <c r="G131" s="78"/>
      <c r="H131" s="78"/>
      <c r="I131" s="78"/>
      <c r="J131" s="78"/>
      <c r="K131" s="78"/>
      <c r="L131" s="78"/>
      <c r="M131" s="78"/>
    </row>
    <row r="132" customFormat="false" ht="16.2" hidden="false" customHeight="true" outlineLevel="0" collapsed="false">
      <c r="A132" s="2"/>
      <c r="B132" s="126"/>
      <c r="C132" s="84" t="s">
        <v>137</v>
      </c>
      <c r="D132" s="84"/>
      <c r="E132" s="84"/>
      <c r="F132" s="78"/>
      <c r="G132" s="78"/>
      <c r="H132" s="78"/>
      <c r="I132" s="78"/>
      <c r="J132" s="78"/>
      <c r="K132" s="78"/>
      <c r="L132" s="78"/>
      <c r="M132" s="78"/>
    </row>
    <row r="133" customFormat="false" ht="16.2" hidden="false" customHeight="true" outlineLevel="0" collapsed="false">
      <c r="A133" s="2"/>
      <c r="B133" s="126"/>
      <c r="C133" s="84" t="s">
        <v>138</v>
      </c>
      <c r="D133" s="84"/>
      <c r="E133" s="84"/>
      <c r="F133" s="78"/>
      <c r="G133" s="78"/>
      <c r="H133" s="78"/>
      <c r="I133" s="78"/>
      <c r="J133" s="78"/>
      <c r="K133" s="78"/>
      <c r="L133" s="78"/>
      <c r="M133" s="78"/>
    </row>
    <row r="134" customFormat="false" ht="16.2" hidden="false" customHeight="true" outlineLevel="0" collapsed="false">
      <c r="A134" s="2"/>
      <c r="B134" s="126"/>
      <c r="C134" s="84" t="s">
        <v>139</v>
      </c>
      <c r="D134" s="84"/>
      <c r="E134" s="84"/>
      <c r="F134" s="78"/>
      <c r="G134" s="78"/>
      <c r="H134" s="78"/>
      <c r="I134" s="78"/>
      <c r="J134" s="78"/>
      <c r="K134" s="78"/>
      <c r="L134" s="78"/>
      <c r="M134" s="78"/>
    </row>
    <row r="135" customFormat="false" ht="16.2" hidden="false" customHeight="true" outlineLevel="0" collapsed="false">
      <c r="A135" s="2"/>
      <c r="B135" s="126"/>
      <c r="C135" s="84" t="s">
        <v>140</v>
      </c>
      <c r="D135" s="84"/>
      <c r="E135" s="84"/>
      <c r="F135" s="78"/>
      <c r="G135" s="78"/>
      <c r="H135" s="78"/>
      <c r="I135" s="78"/>
      <c r="J135" s="78"/>
      <c r="K135" s="78"/>
      <c r="L135" s="78"/>
      <c r="M135" s="78"/>
    </row>
    <row r="136" customFormat="false" ht="16.2" hidden="false" customHeight="true" outlineLevel="0" collapsed="false">
      <c r="A136" s="2"/>
      <c r="B136" s="126"/>
      <c r="C136" s="84" t="s">
        <v>141</v>
      </c>
      <c r="D136" s="84"/>
      <c r="E136" s="84"/>
      <c r="F136" s="78"/>
      <c r="G136" s="78"/>
      <c r="H136" s="78"/>
      <c r="I136" s="78"/>
      <c r="J136" s="78"/>
      <c r="K136" s="78"/>
      <c r="L136" s="78"/>
      <c r="M136" s="78"/>
    </row>
    <row r="137" customFormat="false" ht="17.4" hidden="false" customHeight="true" outlineLevel="0" collapsed="false">
      <c r="A137" s="2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</row>
    <row r="138" customFormat="false" ht="37.95" hidden="false" customHeight="true" outlineLevel="0" collapsed="false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customFormat="false" ht="19.95" hidden="false" customHeight="true" outlineLevel="0" collapsed="false">
      <c r="A139" s="2"/>
      <c r="B139" s="17" t="s">
        <v>142</v>
      </c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59"/>
    </row>
    <row r="140" customFormat="false" ht="19.95" hidden="false" customHeight="true" outlineLevel="0" collapsed="false">
      <c r="A140" s="2"/>
      <c r="B140" s="115" t="s">
        <v>143</v>
      </c>
      <c r="C140" s="115"/>
      <c r="D140" s="115"/>
      <c r="E140" s="115"/>
      <c r="F140" s="115"/>
      <c r="G140" s="115"/>
      <c r="H140" s="115"/>
      <c r="I140" s="115"/>
      <c r="J140" s="115"/>
      <c r="K140" s="115"/>
      <c r="L140" s="85"/>
      <c r="M140" s="85"/>
    </row>
    <row r="141" customFormat="false" ht="19.95" hidden="false" customHeight="true" outlineLevel="0" collapsed="false">
      <c r="A141" s="2"/>
      <c r="B141" s="115" t="s">
        <v>143</v>
      </c>
      <c r="C141" s="115"/>
      <c r="D141" s="115"/>
      <c r="E141" s="115"/>
      <c r="F141" s="115"/>
      <c r="G141" s="115"/>
      <c r="H141" s="115"/>
      <c r="I141" s="115"/>
      <c r="J141" s="115"/>
      <c r="K141" s="115"/>
      <c r="L141" s="85"/>
      <c r="M141" s="85"/>
    </row>
    <row r="142" customFormat="false" ht="19.95" hidden="false" customHeight="true" outlineLevel="0" collapsed="false">
      <c r="A142" s="2"/>
      <c r="B142" s="115" t="s">
        <v>143</v>
      </c>
      <c r="C142" s="115"/>
      <c r="D142" s="115"/>
      <c r="E142" s="115"/>
      <c r="F142" s="115"/>
      <c r="G142" s="115"/>
      <c r="H142" s="115"/>
      <c r="I142" s="115"/>
      <c r="J142" s="115"/>
      <c r="K142" s="115"/>
      <c r="L142" s="85"/>
      <c r="M142" s="85"/>
    </row>
    <row r="143" customFormat="false" ht="19.95" hidden="false" customHeight="true" outlineLevel="0" collapsed="false">
      <c r="A143" s="2"/>
      <c r="B143" s="115" t="s">
        <v>143</v>
      </c>
      <c r="C143" s="115"/>
      <c r="D143" s="115"/>
      <c r="E143" s="115"/>
      <c r="F143" s="115"/>
      <c r="G143" s="115"/>
      <c r="H143" s="115"/>
      <c r="I143" s="115"/>
      <c r="J143" s="115"/>
      <c r="K143" s="115"/>
      <c r="L143" s="85"/>
      <c r="M143" s="85"/>
    </row>
    <row r="144" customFormat="false" ht="19.95" hidden="false" customHeight="true" outlineLevel="0" collapsed="false">
      <c r="A144" s="2"/>
      <c r="B144" s="115" t="s">
        <v>143</v>
      </c>
      <c r="C144" s="115"/>
      <c r="D144" s="115"/>
      <c r="E144" s="115"/>
      <c r="F144" s="115"/>
      <c r="G144" s="115"/>
      <c r="H144" s="115"/>
      <c r="I144" s="115"/>
      <c r="J144" s="115"/>
      <c r="K144" s="115"/>
      <c r="L144" s="85"/>
      <c r="M144" s="85"/>
    </row>
    <row r="145" customFormat="false" ht="19.95" hidden="false" customHeight="true" outlineLevel="0" collapsed="false">
      <c r="A145" s="2"/>
      <c r="B145" s="115" t="s">
        <v>143</v>
      </c>
      <c r="C145" s="115"/>
      <c r="D145" s="115"/>
      <c r="E145" s="115"/>
      <c r="F145" s="115"/>
      <c r="G145" s="115"/>
      <c r="H145" s="115"/>
      <c r="I145" s="115"/>
      <c r="J145" s="115"/>
      <c r="K145" s="115"/>
      <c r="L145" s="85"/>
      <c r="M145" s="85"/>
    </row>
    <row r="146" customFormat="false" ht="19.95" hidden="false" customHeight="true" outlineLevel="0" collapsed="false">
      <c r="A146" s="2"/>
      <c r="B146" s="115" t="s">
        <v>143</v>
      </c>
      <c r="C146" s="115"/>
      <c r="D146" s="115"/>
      <c r="E146" s="115"/>
      <c r="F146" s="115"/>
      <c r="G146" s="115"/>
      <c r="H146" s="115"/>
      <c r="I146" s="115"/>
      <c r="J146" s="115"/>
      <c r="K146" s="115"/>
      <c r="L146" s="85"/>
      <c r="M146" s="85"/>
    </row>
    <row r="147" customFormat="false" ht="21" hidden="false" customHeight="true" outlineLevel="0" collapsed="false">
      <c r="A147" s="2"/>
      <c r="B147" s="115" t="s">
        <v>143</v>
      </c>
      <c r="C147" s="115"/>
      <c r="D147" s="115"/>
      <c r="E147" s="115"/>
      <c r="F147" s="115"/>
      <c r="G147" s="115"/>
      <c r="H147" s="115"/>
      <c r="I147" s="115"/>
      <c r="J147" s="115"/>
      <c r="K147" s="115"/>
      <c r="L147" s="85"/>
      <c r="M147" s="85"/>
    </row>
    <row r="148" customFormat="false" ht="31.95" hidden="false" customHeight="true" outlineLevel="0" collapsed="false">
      <c r="A148" s="2"/>
      <c r="B148" s="2"/>
      <c r="C148" s="2"/>
      <c r="D148" s="2"/>
      <c r="E148" s="2"/>
      <c r="F148" s="2"/>
      <c r="G148" s="2"/>
      <c r="H148" s="123"/>
      <c r="I148" s="123"/>
      <c r="J148" s="123"/>
      <c r="K148" s="123"/>
      <c r="L148" s="2"/>
      <c r="M148" s="2"/>
    </row>
    <row r="149" customFormat="false" ht="17.7" hidden="false" customHeight="true" outlineLevel="0" collapsed="false">
      <c r="A149" s="2"/>
      <c r="B149" s="2"/>
      <c r="C149" s="2"/>
      <c r="D149" s="2"/>
      <c r="E149" s="2"/>
      <c r="F149" s="2"/>
      <c r="G149" s="2"/>
      <c r="H149" s="123"/>
      <c r="I149" s="123"/>
      <c r="J149" s="123"/>
      <c r="K149" s="123"/>
      <c r="L149" s="2"/>
      <c r="M149" s="2"/>
    </row>
    <row r="150" customFormat="false" ht="40.2" hidden="false" customHeight="true" outlineLevel="0" collapsed="false">
      <c r="A150" s="2"/>
      <c r="B150" s="2"/>
      <c r="C150" s="2"/>
      <c r="D150" s="2"/>
      <c r="E150" s="2"/>
      <c r="F150" s="2"/>
      <c r="G150" s="2"/>
      <c r="H150" s="2"/>
      <c r="I150" s="87" t="s">
        <v>144</v>
      </c>
      <c r="J150" s="87"/>
      <c r="K150" s="2"/>
      <c r="L150" s="2"/>
      <c r="M150" s="2"/>
    </row>
    <row r="151" customFormat="false" ht="81.6" hidden="false" customHeight="true" outlineLevel="0" collapsed="false">
      <c r="A151" s="2"/>
      <c r="B151" s="88" t="s">
        <v>145</v>
      </c>
      <c r="C151" s="88"/>
      <c r="D151" s="88"/>
      <c r="E151" s="88"/>
      <c r="F151" s="88"/>
      <c r="G151" s="88"/>
      <c r="H151" s="88"/>
      <c r="I151" s="88"/>
      <c r="J151" s="88"/>
      <c r="K151" s="2"/>
      <c r="L151" s="2"/>
      <c r="M151" s="2"/>
    </row>
  </sheetData>
  <sheetProtection password="CC0B" sheet="true" objects="true" scenarios="true" formatCells="true" formatColumns="true" formatRows="true" insertColumns="true" insertRows="true" insertHyperlinks="true" deleteColumns="true" deleteRows="true" sort="true" autoFilter="true" pivotTables="true" selectLockedCells="false" selectUnlockedCells="false"/>
  <mergeCells count="79">
    <mergeCell ref="I2:L2"/>
    <mergeCell ref="B3:E3"/>
    <mergeCell ref="B4:D4"/>
    <mergeCell ref="B5:E5"/>
    <mergeCell ref="B6:D6"/>
    <mergeCell ref="B7:E7"/>
    <mergeCell ref="H8:I11"/>
    <mergeCell ref="K8:L11"/>
    <mergeCell ref="B10:E12"/>
    <mergeCell ref="E14:G14"/>
    <mergeCell ref="B24:L24"/>
    <mergeCell ref="B26:I26"/>
    <mergeCell ref="J26:L26"/>
    <mergeCell ref="B27:L27"/>
    <mergeCell ref="B29:L29"/>
    <mergeCell ref="B31:K31"/>
    <mergeCell ref="B36:K36"/>
    <mergeCell ref="B41:K41"/>
    <mergeCell ref="B46:K46"/>
    <mergeCell ref="B51:K51"/>
    <mergeCell ref="B91:E91"/>
    <mergeCell ref="F91:L91"/>
    <mergeCell ref="B92:E92"/>
    <mergeCell ref="F92:L92"/>
    <mergeCell ref="B94:L94"/>
    <mergeCell ref="B96:L96"/>
    <mergeCell ref="B98:L98"/>
    <mergeCell ref="B100:L100"/>
    <mergeCell ref="B102:E102"/>
    <mergeCell ref="F102:L102"/>
    <mergeCell ref="B103:E103"/>
    <mergeCell ref="F103:L103"/>
    <mergeCell ref="B104:E104"/>
    <mergeCell ref="F104:L104"/>
    <mergeCell ref="B105:E105"/>
    <mergeCell ref="F105:L105"/>
    <mergeCell ref="B106:E106"/>
    <mergeCell ref="F106:L106"/>
    <mergeCell ref="B108:L108"/>
    <mergeCell ref="B109:L109"/>
    <mergeCell ref="B111:L111"/>
    <mergeCell ref="B113:E113"/>
    <mergeCell ref="F113:L113"/>
    <mergeCell ref="B114:E114"/>
    <mergeCell ref="F114:L114"/>
    <mergeCell ref="B115:E115"/>
    <mergeCell ref="F115:L115"/>
    <mergeCell ref="B116:E116"/>
    <mergeCell ref="F116:L116"/>
    <mergeCell ref="B117:E117"/>
    <mergeCell ref="F117:L117"/>
    <mergeCell ref="B119:L119"/>
    <mergeCell ref="B120:L120"/>
    <mergeCell ref="B121:L121"/>
    <mergeCell ref="B122:G122"/>
    <mergeCell ref="B123:L123"/>
    <mergeCell ref="B124:G124"/>
    <mergeCell ref="B125:L125"/>
    <mergeCell ref="B127:L127"/>
    <mergeCell ref="B129:L129"/>
    <mergeCell ref="C130:F130"/>
    <mergeCell ref="C131:F131"/>
    <mergeCell ref="C132:E132"/>
    <mergeCell ref="C133:E133"/>
    <mergeCell ref="C134:E134"/>
    <mergeCell ref="C135:E135"/>
    <mergeCell ref="C136:E136"/>
    <mergeCell ref="B139:L139"/>
    <mergeCell ref="B140:K140"/>
    <mergeCell ref="B141:K141"/>
    <mergeCell ref="B142:K142"/>
    <mergeCell ref="B143:K143"/>
    <mergeCell ref="B144:K144"/>
    <mergeCell ref="B145:K145"/>
    <mergeCell ref="B146:K146"/>
    <mergeCell ref="B147:K147"/>
    <mergeCell ref="H148:K149"/>
    <mergeCell ref="I150:J150"/>
    <mergeCell ref="B151:J151"/>
  </mergeCells>
  <conditionalFormatting sqref="M31:M89">
    <cfRule type="expression" dxfId="0" priority="1">
      <formula>ISNUMBER(SEARCH("podaj stawkę",M31))</formula>
    </cfRule>
  </conditionalFormatting>
  <printOptions headings="false" gridLines="false" gridLinesSet="true" horizontalCentered="false" verticalCentered="false"/>
  <pageMargins left="0.25" right="0.25" top="0.75" bottom="0.75" header="0.511811023622047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&amp;CStrona &amp;P z &amp;N</oddFooter>
  </headerFooter>
  <rowBreaks count="7" manualBreakCount="7">
    <brk id="23" man="true" max="16383" min="0"/>
    <brk id="45" man="true" max="16383" min="0"/>
    <brk id="99" man="true" max="16383" min="0"/>
    <brk id="110" man="true" max="16383" min="0"/>
    <brk id="118" man="true" max="16383" min="0"/>
    <brk id="127" man="true" max="16383" min="0"/>
    <brk id="147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W14"/>
  <sheetViews>
    <sheetView showFormulas="false" showGridLines="false" showRowColHeaders="true" showZeros="true" rightToLeft="false" tabSelected="false" showOutlineSymbols="true" defaultGridColor="false" view="normal" topLeftCell="A1" colorId="31" zoomScale="100" zoomScaleNormal="100" zoomScalePageLayoutView="100" workbookViewId="0">
      <selection pane="topLeft" activeCell="B4" activeCellId="0" sqref="B4"/>
    </sheetView>
  </sheetViews>
  <sheetFormatPr defaultColWidth="11.53515625" defaultRowHeight="13.2" customHeight="false" zeroHeight="false" outlineLevelRow="0" outlineLevelCol="0"/>
  <cols>
    <col collapsed="false" customWidth="true" hidden="false" outlineLevel="0" max="1" min="1" style="89" width="14.43"/>
    <col collapsed="false" customWidth="true" hidden="false" outlineLevel="0" max="3" min="2" style="89" width="17.88"/>
    <col collapsed="false" customWidth="true" hidden="false" outlineLevel="0" max="4" min="4" style="89" width="16.66"/>
    <col collapsed="false" customWidth="true" hidden="false" outlineLevel="0" max="8" min="5" style="89" width="12.1"/>
    <col collapsed="false" customWidth="true" hidden="false" outlineLevel="0" max="9" min="9" style="89" width="9.1"/>
    <col collapsed="false" customWidth="false" hidden="true" outlineLevel="0" max="10" min="10" style="89" width="11.53"/>
    <col collapsed="false" customWidth="true" hidden="true" outlineLevel="0" max="11" min="11" style="89" width="18.33"/>
    <col collapsed="false" customWidth="true" hidden="true" outlineLevel="0" max="12" min="12" style="89" width="15.32"/>
    <col collapsed="false" customWidth="true" hidden="true" outlineLevel="0" max="13" min="13" style="89" width="11.43"/>
    <col collapsed="false" customWidth="false" hidden="true" outlineLevel="0" max="257" min="14" style="89" width="11.53"/>
    <col collapsed="false" customWidth="false" hidden="true" outlineLevel="0" max="16384" min="258" width="11.53"/>
  </cols>
  <sheetData>
    <row r="1" customFormat="false" ht="17.25" hidden="false" customHeight="true" outlineLevel="0" collapsed="false">
      <c r="A1" s="90" t="s">
        <v>146</v>
      </c>
      <c r="B1" s="91"/>
      <c r="C1" s="91"/>
      <c r="D1" s="91"/>
      <c r="E1" s="91"/>
      <c r="F1" s="91"/>
      <c r="G1" s="91"/>
      <c r="H1" s="91"/>
      <c r="I1" s="91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2"/>
      <c r="EA1" s="92"/>
      <c r="EB1" s="92"/>
      <c r="EC1" s="92"/>
      <c r="ED1" s="92"/>
      <c r="EE1" s="92"/>
      <c r="EF1" s="92"/>
      <c r="EG1" s="92"/>
      <c r="EH1" s="92"/>
      <c r="EI1" s="92"/>
      <c r="EJ1" s="92"/>
      <c r="EK1" s="92"/>
      <c r="EL1" s="92"/>
      <c r="EM1" s="92"/>
      <c r="EN1" s="92"/>
      <c r="EO1" s="92"/>
      <c r="EP1" s="92"/>
      <c r="EQ1" s="92"/>
      <c r="ER1" s="92"/>
      <c r="ES1" s="92"/>
      <c r="ET1" s="92"/>
      <c r="EU1" s="92"/>
      <c r="EV1" s="92"/>
      <c r="EW1" s="92"/>
      <c r="EX1" s="92"/>
      <c r="EY1" s="92"/>
      <c r="EZ1" s="92"/>
      <c r="FA1" s="92"/>
      <c r="FB1" s="92"/>
      <c r="FC1" s="92"/>
      <c r="FD1" s="92"/>
      <c r="FE1" s="92"/>
      <c r="FF1" s="92"/>
      <c r="FG1" s="92"/>
      <c r="FH1" s="92"/>
      <c r="FI1" s="92"/>
      <c r="FJ1" s="92"/>
      <c r="FK1" s="92"/>
      <c r="FL1" s="92"/>
      <c r="FM1" s="92"/>
      <c r="FN1" s="92"/>
      <c r="FO1" s="92"/>
      <c r="FP1" s="92"/>
      <c r="FQ1" s="92"/>
      <c r="FR1" s="92"/>
      <c r="FS1" s="92"/>
      <c r="FT1" s="92"/>
      <c r="FU1" s="92"/>
      <c r="FV1" s="92"/>
      <c r="FW1" s="92"/>
      <c r="FX1" s="92"/>
      <c r="FY1" s="92"/>
      <c r="FZ1" s="92"/>
      <c r="GA1" s="92"/>
      <c r="GB1" s="92"/>
      <c r="GC1" s="92"/>
      <c r="GD1" s="92"/>
      <c r="GE1" s="92"/>
      <c r="GF1" s="92"/>
      <c r="GG1" s="92"/>
      <c r="GH1" s="92"/>
      <c r="GI1" s="92"/>
      <c r="GJ1" s="92"/>
      <c r="GK1" s="92"/>
      <c r="GL1" s="92"/>
      <c r="GM1" s="92"/>
      <c r="GN1" s="92"/>
      <c r="GO1" s="92"/>
      <c r="GP1" s="92"/>
      <c r="GQ1" s="92"/>
      <c r="GR1" s="92"/>
      <c r="GS1" s="92"/>
      <c r="GT1" s="92"/>
      <c r="GU1" s="92"/>
      <c r="GV1" s="92"/>
      <c r="GW1" s="92"/>
      <c r="GX1" s="92"/>
      <c r="GY1" s="92"/>
      <c r="GZ1" s="92"/>
      <c r="HA1" s="92"/>
      <c r="HB1" s="92"/>
      <c r="HC1" s="92"/>
      <c r="HD1" s="92"/>
      <c r="HE1" s="92"/>
      <c r="HF1" s="92"/>
      <c r="HG1" s="92"/>
      <c r="HH1" s="92"/>
      <c r="HI1" s="92"/>
      <c r="HJ1" s="92"/>
      <c r="HK1" s="92"/>
      <c r="HL1" s="92"/>
      <c r="HM1" s="92"/>
      <c r="HN1" s="92"/>
      <c r="HO1" s="92"/>
      <c r="HP1" s="92"/>
      <c r="HQ1" s="92"/>
      <c r="HR1" s="92"/>
      <c r="HS1" s="92"/>
      <c r="HT1" s="92"/>
      <c r="HU1" s="92"/>
      <c r="HV1" s="92"/>
      <c r="HW1" s="92"/>
      <c r="HX1" s="92"/>
      <c r="HY1" s="92"/>
      <c r="HZ1" s="92"/>
      <c r="IA1" s="92"/>
      <c r="IB1" s="92"/>
      <c r="IC1" s="92"/>
      <c r="ID1" s="92"/>
      <c r="IE1" s="92"/>
      <c r="IF1" s="92"/>
      <c r="IG1" s="92"/>
      <c r="IH1" s="92"/>
      <c r="II1" s="92"/>
      <c r="IJ1" s="92"/>
      <c r="IK1" s="92"/>
      <c r="IL1" s="92"/>
      <c r="IM1" s="92"/>
      <c r="IN1" s="92"/>
      <c r="IO1" s="92"/>
      <c r="IP1" s="92"/>
      <c r="IQ1" s="92"/>
      <c r="IR1" s="92"/>
      <c r="IS1" s="92"/>
      <c r="IT1" s="92"/>
      <c r="IU1" s="92"/>
      <c r="IV1" s="92"/>
      <c r="IW1" s="92"/>
    </row>
    <row r="2" customFormat="false" ht="13.2" hidden="false" customHeight="false" outlineLevel="0" collapsed="false">
      <c r="A2" s="93"/>
      <c r="B2" s="94" t="s">
        <v>147</v>
      </c>
      <c r="C2" s="93"/>
      <c r="D2" s="95"/>
      <c r="E2" s="95"/>
      <c r="F2" s="95"/>
      <c r="G2" s="95"/>
      <c r="H2" s="95"/>
      <c r="I2" s="93"/>
      <c r="J2" s="96"/>
      <c r="K2" s="97"/>
      <c r="L2" s="97"/>
      <c r="M2" s="97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6"/>
      <c r="EF2" s="96"/>
      <c r="EG2" s="96"/>
      <c r="EH2" s="96"/>
      <c r="EI2" s="96"/>
      <c r="EJ2" s="96"/>
      <c r="EK2" s="96"/>
      <c r="EL2" s="96"/>
      <c r="EM2" s="96"/>
      <c r="EN2" s="96"/>
      <c r="EO2" s="96"/>
      <c r="EP2" s="96"/>
      <c r="EQ2" s="96"/>
      <c r="ER2" s="96"/>
      <c r="ES2" s="96"/>
      <c r="ET2" s="96"/>
      <c r="EU2" s="96"/>
      <c r="EV2" s="96"/>
      <c r="EW2" s="96"/>
      <c r="EX2" s="96"/>
      <c r="EY2" s="96"/>
      <c r="EZ2" s="96"/>
      <c r="FA2" s="96"/>
      <c r="FB2" s="96"/>
      <c r="FC2" s="96"/>
      <c r="FD2" s="96"/>
      <c r="FE2" s="96"/>
      <c r="FF2" s="96"/>
      <c r="FG2" s="96"/>
      <c r="FH2" s="96"/>
      <c r="FI2" s="96"/>
      <c r="FJ2" s="96"/>
      <c r="FK2" s="96"/>
      <c r="FL2" s="96"/>
      <c r="FM2" s="96"/>
      <c r="FN2" s="96"/>
      <c r="FO2" s="96"/>
      <c r="FP2" s="96"/>
      <c r="FQ2" s="96"/>
      <c r="FR2" s="96"/>
      <c r="FS2" s="96"/>
      <c r="FT2" s="96"/>
      <c r="FU2" s="96"/>
      <c r="FV2" s="96"/>
      <c r="FW2" s="96"/>
      <c r="FX2" s="96"/>
      <c r="FY2" s="96"/>
      <c r="FZ2" s="96"/>
      <c r="GA2" s="96"/>
      <c r="GB2" s="96"/>
      <c r="GC2" s="96"/>
      <c r="GD2" s="96"/>
      <c r="GE2" s="96"/>
      <c r="GF2" s="96"/>
      <c r="GG2" s="96"/>
      <c r="GH2" s="96"/>
      <c r="GI2" s="96"/>
      <c r="GJ2" s="96"/>
      <c r="GK2" s="96"/>
      <c r="GL2" s="96"/>
      <c r="GM2" s="96"/>
      <c r="GN2" s="96"/>
      <c r="GO2" s="96"/>
      <c r="GP2" s="96"/>
      <c r="GQ2" s="96"/>
      <c r="GR2" s="96"/>
      <c r="GS2" s="96"/>
      <c r="GT2" s="96"/>
      <c r="GU2" s="96"/>
      <c r="GV2" s="96"/>
      <c r="GW2" s="96"/>
      <c r="GX2" s="96"/>
      <c r="GY2" s="96"/>
      <c r="GZ2" s="96"/>
      <c r="HA2" s="96"/>
      <c r="HB2" s="96"/>
      <c r="HC2" s="96"/>
      <c r="HD2" s="96"/>
      <c r="HE2" s="96"/>
      <c r="HF2" s="96"/>
      <c r="HG2" s="96"/>
      <c r="HH2" s="96"/>
      <c r="HI2" s="96"/>
      <c r="HJ2" s="96"/>
      <c r="HK2" s="96"/>
      <c r="HL2" s="96"/>
      <c r="HM2" s="96"/>
      <c r="HN2" s="96"/>
      <c r="HO2" s="96"/>
      <c r="HP2" s="96"/>
      <c r="HQ2" s="96"/>
      <c r="HR2" s="96"/>
      <c r="HS2" s="96"/>
      <c r="HT2" s="96"/>
      <c r="HU2" s="96"/>
      <c r="HV2" s="96"/>
      <c r="HW2" s="96"/>
      <c r="HX2" s="96"/>
      <c r="HY2" s="96"/>
      <c r="HZ2" s="96"/>
      <c r="IA2" s="96"/>
      <c r="IB2" s="96"/>
      <c r="IC2" s="96"/>
      <c r="ID2" s="96"/>
      <c r="IE2" s="96"/>
      <c r="IF2" s="96"/>
      <c r="IG2" s="96"/>
      <c r="IH2" s="96"/>
      <c r="II2" s="96"/>
      <c r="IJ2" s="96"/>
      <c r="IK2" s="96"/>
      <c r="IL2" s="96"/>
      <c r="IM2" s="96"/>
      <c r="IN2" s="96"/>
      <c r="IO2" s="96"/>
      <c r="IP2" s="96"/>
      <c r="IQ2" s="96"/>
      <c r="IR2" s="96"/>
      <c r="IS2" s="96"/>
      <c r="IT2" s="96"/>
      <c r="IU2" s="96"/>
      <c r="IV2" s="96"/>
      <c r="IW2" s="96"/>
    </row>
    <row r="3" customFormat="false" ht="13.2" hidden="false" customHeight="false" outlineLevel="0" collapsed="false">
      <c r="A3" s="94" t="s">
        <v>147</v>
      </c>
      <c r="B3" s="98">
        <f aca="false">'Formularz ofertowy'!F92</f>
        <v>0.0</v>
      </c>
      <c r="C3" s="99"/>
      <c r="D3" s="95"/>
      <c r="E3" s="95"/>
      <c r="F3" s="95"/>
      <c r="G3" s="95"/>
      <c r="H3" s="95"/>
      <c r="I3" s="93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6"/>
      <c r="BJ3" s="96"/>
      <c r="BK3" s="96"/>
      <c r="BL3" s="96"/>
      <c r="BM3" s="96"/>
      <c r="BN3" s="96"/>
      <c r="BO3" s="96"/>
      <c r="BP3" s="96"/>
      <c r="BQ3" s="96"/>
      <c r="BR3" s="96"/>
      <c r="BS3" s="96"/>
      <c r="BT3" s="96"/>
      <c r="BU3" s="96"/>
      <c r="BV3" s="96"/>
      <c r="BW3" s="96"/>
      <c r="BX3" s="96"/>
      <c r="BY3" s="96"/>
      <c r="BZ3" s="96"/>
      <c r="CA3" s="96"/>
      <c r="CB3" s="96"/>
      <c r="CC3" s="96"/>
      <c r="CD3" s="96"/>
      <c r="CE3" s="96"/>
      <c r="CF3" s="96"/>
      <c r="CG3" s="96"/>
      <c r="CH3" s="96"/>
      <c r="CI3" s="96"/>
      <c r="CJ3" s="96"/>
      <c r="CK3" s="96"/>
      <c r="CL3" s="96"/>
      <c r="CM3" s="96"/>
      <c r="CN3" s="96"/>
      <c r="CO3" s="96"/>
      <c r="CP3" s="96"/>
      <c r="CQ3" s="96"/>
      <c r="CR3" s="96"/>
      <c r="CS3" s="96"/>
      <c r="CT3" s="96"/>
      <c r="CU3" s="96"/>
      <c r="CV3" s="96"/>
      <c r="CW3" s="96"/>
      <c r="CX3" s="96"/>
      <c r="CY3" s="96"/>
      <c r="CZ3" s="96"/>
      <c r="DA3" s="96"/>
      <c r="DB3" s="96"/>
      <c r="DC3" s="96"/>
      <c r="DD3" s="96"/>
      <c r="DE3" s="96"/>
      <c r="DF3" s="96"/>
      <c r="DG3" s="96"/>
      <c r="DH3" s="96"/>
      <c r="DI3" s="96"/>
      <c r="DJ3" s="96"/>
      <c r="DK3" s="96"/>
      <c r="DL3" s="96"/>
      <c r="DM3" s="96"/>
      <c r="DN3" s="96"/>
      <c r="DO3" s="96"/>
      <c r="DP3" s="96"/>
      <c r="DQ3" s="96"/>
      <c r="DR3" s="96"/>
      <c r="DS3" s="96"/>
      <c r="DT3" s="96"/>
      <c r="DU3" s="96"/>
      <c r="DV3" s="96"/>
      <c r="DW3" s="96"/>
      <c r="DX3" s="96"/>
      <c r="DY3" s="96"/>
      <c r="DZ3" s="96"/>
      <c r="EA3" s="96"/>
      <c r="EB3" s="96"/>
      <c r="EC3" s="96"/>
      <c r="ED3" s="96"/>
      <c r="EE3" s="96"/>
      <c r="EF3" s="96"/>
      <c r="EG3" s="96"/>
      <c r="EH3" s="96"/>
      <c r="EI3" s="96"/>
      <c r="EJ3" s="96"/>
      <c r="EK3" s="96"/>
      <c r="EL3" s="96"/>
      <c r="EM3" s="96"/>
      <c r="EN3" s="96"/>
      <c r="EO3" s="96"/>
      <c r="EP3" s="96"/>
      <c r="EQ3" s="96"/>
      <c r="ER3" s="96"/>
      <c r="ES3" s="96"/>
      <c r="ET3" s="96"/>
      <c r="EU3" s="96"/>
      <c r="EV3" s="96"/>
      <c r="EW3" s="96"/>
      <c r="EX3" s="96"/>
      <c r="EY3" s="96"/>
      <c r="EZ3" s="96"/>
      <c r="FA3" s="96"/>
      <c r="FB3" s="96"/>
      <c r="FC3" s="96"/>
      <c r="FD3" s="96"/>
      <c r="FE3" s="96"/>
      <c r="FF3" s="96"/>
      <c r="FG3" s="96"/>
      <c r="FH3" s="96"/>
      <c r="FI3" s="96"/>
      <c r="FJ3" s="96"/>
      <c r="FK3" s="96"/>
      <c r="FL3" s="96"/>
      <c r="FM3" s="96"/>
      <c r="FN3" s="96"/>
      <c r="FO3" s="96"/>
      <c r="FP3" s="96"/>
      <c r="FQ3" s="96"/>
      <c r="FR3" s="96"/>
      <c r="FS3" s="96"/>
      <c r="FT3" s="96"/>
      <c r="FU3" s="96"/>
      <c r="FV3" s="96"/>
      <c r="FW3" s="96"/>
      <c r="FX3" s="96"/>
      <c r="FY3" s="96"/>
      <c r="FZ3" s="96"/>
      <c r="GA3" s="96"/>
      <c r="GB3" s="96"/>
      <c r="GC3" s="96"/>
      <c r="GD3" s="96"/>
      <c r="GE3" s="96"/>
      <c r="GF3" s="96"/>
      <c r="GG3" s="96"/>
      <c r="GH3" s="96"/>
      <c r="GI3" s="96"/>
      <c r="GJ3" s="96"/>
      <c r="GK3" s="96"/>
      <c r="GL3" s="96"/>
      <c r="GM3" s="96"/>
      <c r="GN3" s="96"/>
      <c r="GO3" s="96"/>
      <c r="GP3" s="96"/>
      <c r="GQ3" s="96"/>
      <c r="GR3" s="96"/>
      <c r="GS3" s="96"/>
      <c r="GT3" s="96"/>
      <c r="GU3" s="96"/>
      <c r="GV3" s="96"/>
      <c r="GW3" s="96"/>
      <c r="GX3" s="96"/>
      <c r="GY3" s="96"/>
      <c r="GZ3" s="96"/>
      <c r="HA3" s="96"/>
      <c r="HB3" s="96"/>
      <c r="HC3" s="96"/>
      <c r="HD3" s="96"/>
      <c r="HE3" s="96"/>
      <c r="HF3" s="96"/>
      <c r="HG3" s="96"/>
      <c r="HH3" s="96"/>
      <c r="HI3" s="96"/>
      <c r="HJ3" s="96"/>
      <c r="HK3" s="96"/>
      <c r="HL3" s="96"/>
      <c r="HM3" s="96"/>
      <c r="HN3" s="96"/>
      <c r="HO3" s="96"/>
      <c r="HP3" s="96"/>
      <c r="HQ3" s="96"/>
      <c r="HR3" s="96"/>
      <c r="HS3" s="96"/>
      <c r="HT3" s="96"/>
      <c r="HU3" s="96"/>
      <c r="HV3" s="96"/>
      <c r="HW3" s="96"/>
      <c r="HX3" s="96"/>
      <c r="HY3" s="96"/>
      <c r="HZ3" s="96"/>
      <c r="IA3" s="96"/>
      <c r="IB3" s="96"/>
      <c r="IC3" s="96"/>
      <c r="ID3" s="96"/>
      <c r="IE3" s="96"/>
      <c r="IF3" s="96"/>
      <c r="IG3" s="96"/>
      <c r="IH3" s="96"/>
      <c r="II3" s="96"/>
      <c r="IJ3" s="96"/>
      <c r="IK3" s="96"/>
      <c r="IL3" s="96"/>
      <c r="IM3" s="96"/>
      <c r="IN3" s="96"/>
      <c r="IO3" s="96"/>
      <c r="IP3" s="96"/>
      <c r="IQ3" s="96"/>
      <c r="IR3" s="96"/>
      <c r="IS3" s="96"/>
      <c r="IT3" s="96"/>
      <c r="IU3" s="96"/>
      <c r="IV3" s="96"/>
      <c r="IW3" s="96"/>
    </row>
    <row r="4" customFormat="false" ht="13.2" hidden="false" customHeight="false" outlineLevel="0" collapsed="false">
      <c r="A4" s="94"/>
      <c r="B4" s="99"/>
      <c r="C4" s="100" t="s">
        <v>148</v>
      </c>
      <c r="D4" s="101" t="s">
        <v>149</v>
      </c>
      <c r="E4" s="101" t="s">
        <v>150</v>
      </c>
      <c r="F4" s="101" t="s">
        <v>151</v>
      </c>
      <c r="G4" s="101" t="s">
        <v>152</v>
      </c>
      <c r="H4" s="101" t="s">
        <v>153</v>
      </c>
      <c r="I4" s="93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6"/>
      <c r="GA4" s="96"/>
      <c r="GB4" s="96"/>
      <c r="GC4" s="96"/>
      <c r="GD4" s="96"/>
      <c r="GE4" s="96"/>
      <c r="GF4" s="96"/>
      <c r="GG4" s="96"/>
      <c r="GH4" s="96"/>
      <c r="GI4" s="96"/>
      <c r="GJ4" s="96"/>
      <c r="GK4" s="96"/>
      <c r="GL4" s="96"/>
      <c r="GM4" s="96"/>
      <c r="GN4" s="96"/>
      <c r="GO4" s="96"/>
      <c r="GP4" s="96"/>
      <c r="GQ4" s="96"/>
      <c r="GR4" s="96"/>
      <c r="GS4" s="96"/>
      <c r="GT4" s="96"/>
      <c r="GU4" s="96"/>
      <c r="GV4" s="96"/>
      <c r="GW4" s="96"/>
      <c r="GX4" s="96"/>
      <c r="GY4" s="96"/>
      <c r="GZ4" s="96"/>
      <c r="HA4" s="96"/>
      <c r="HB4" s="96"/>
      <c r="HC4" s="96"/>
      <c r="HD4" s="96"/>
      <c r="HE4" s="96"/>
      <c r="HF4" s="96"/>
      <c r="HG4" s="96"/>
      <c r="HH4" s="96"/>
      <c r="HI4" s="96"/>
      <c r="HJ4" s="96"/>
      <c r="HK4" s="96"/>
      <c r="HL4" s="96"/>
      <c r="HM4" s="96"/>
      <c r="HN4" s="96"/>
      <c r="HO4" s="96"/>
      <c r="HP4" s="96"/>
      <c r="HQ4" s="96"/>
      <c r="HR4" s="96"/>
      <c r="HS4" s="96"/>
      <c r="HT4" s="96"/>
      <c r="HU4" s="96"/>
      <c r="HV4" s="96"/>
      <c r="HW4" s="96"/>
      <c r="HX4" s="96"/>
      <c r="HY4" s="96"/>
      <c r="HZ4" s="96"/>
      <c r="IA4" s="96"/>
      <c r="IB4" s="96"/>
      <c r="IC4" s="96"/>
      <c r="ID4" s="96"/>
      <c r="IE4" s="96"/>
      <c r="IF4" s="96"/>
      <c r="IG4" s="96"/>
      <c r="IH4" s="96"/>
      <c r="II4" s="96"/>
      <c r="IJ4" s="96"/>
      <c r="IK4" s="96"/>
      <c r="IL4" s="96"/>
      <c r="IM4" s="96"/>
      <c r="IN4" s="96"/>
      <c r="IO4" s="96"/>
      <c r="IP4" s="96"/>
      <c r="IQ4" s="96"/>
      <c r="IR4" s="96"/>
      <c r="IS4" s="96"/>
      <c r="IT4" s="96"/>
      <c r="IU4" s="96"/>
      <c r="IV4" s="96"/>
      <c r="IW4" s="96"/>
    </row>
    <row r="5" customFormat="false" ht="13.2" hidden="false" customHeight="false" outlineLevel="0" collapsed="false">
      <c r="A5" s="94" t="s">
        <v>154</v>
      </c>
      <c r="B5" s="93"/>
      <c r="C5" s="102"/>
      <c r="D5" s="103">
        <f aca="false">ROUND((B3-INT(B3))*100,0)</f>
        <v>0.0</v>
      </c>
      <c r="E5" s="103">
        <f aca="false">IF(B3&gt;=1,VALUE(RIGHT(LEFT(INT(B3),LEN(INT(B3))),3)),0)</f>
        <v>0.0</v>
      </c>
      <c r="F5" s="103">
        <f aca="false">IF(B3&gt;=1000,VALUE(TEXT(RIGHT(LEFT(INT(B3),LEN(INT(B3))-3),3),"000")),0)</f>
        <v>0.0</v>
      </c>
      <c r="G5" s="103">
        <f aca="false">IF(B3&gt;=1000000,VALUE(TEXT(RIGHT(LEFT(INT(B3),LEN(INT(B3))-6),3),"000")),0)</f>
        <v>0.0</v>
      </c>
      <c r="H5" s="103">
        <f aca="false">IF(B3&gt;=1000000000,VALUE(TEXT(RIGHT(LEFT(INT(B3),LEN(INT(B3))-9),3),"000")),0)</f>
        <v>0.0</v>
      </c>
      <c r="I5" s="93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96"/>
      <c r="DT5" s="96"/>
      <c r="DU5" s="96"/>
      <c r="DV5" s="96"/>
      <c r="DW5" s="96"/>
      <c r="DX5" s="96"/>
      <c r="DY5" s="96"/>
      <c r="DZ5" s="96"/>
      <c r="EA5" s="96"/>
      <c r="EB5" s="96"/>
      <c r="EC5" s="96"/>
      <c r="ED5" s="96"/>
      <c r="EE5" s="96"/>
      <c r="EF5" s="96"/>
      <c r="EG5" s="96"/>
      <c r="EH5" s="96"/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/>
      <c r="EU5" s="96"/>
      <c r="EV5" s="96"/>
      <c r="EW5" s="96"/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96"/>
      <c r="FL5" s="96"/>
      <c r="FM5" s="96"/>
      <c r="FN5" s="96"/>
      <c r="FO5" s="96"/>
      <c r="FP5" s="96"/>
      <c r="FQ5" s="96"/>
      <c r="FR5" s="96"/>
      <c r="FS5" s="96"/>
      <c r="FT5" s="96"/>
      <c r="FU5" s="96"/>
      <c r="FV5" s="96"/>
      <c r="FW5" s="96"/>
      <c r="FX5" s="96"/>
      <c r="FY5" s="96"/>
      <c r="FZ5" s="96"/>
      <c r="GA5" s="96"/>
      <c r="GB5" s="96"/>
      <c r="GC5" s="96"/>
      <c r="GD5" s="96"/>
      <c r="GE5" s="96"/>
      <c r="GF5" s="96"/>
      <c r="GG5" s="96"/>
      <c r="GH5" s="96"/>
      <c r="GI5" s="96"/>
      <c r="GJ5" s="96"/>
      <c r="GK5" s="96"/>
      <c r="GL5" s="96"/>
      <c r="GM5" s="96"/>
      <c r="GN5" s="96"/>
      <c r="GO5" s="96"/>
      <c r="GP5" s="96"/>
      <c r="GQ5" s="96"/>
      <c r="GR5" s="96"/>
      <c r="GS5" s="96"/>
      <c r="GT5" s="96"/>
      <c r="GU5" s="96"/>
      <c r="GV5" s="96"/>
      <c r="GW5" s="96"/>
      <c r="GX5" s="96"/>
      <c r="GY5" s="96"/>
      <c r="GZ5" s="96"/>
      <c r="HA5" s="96"/>
      <c r="HB5" s="96"/>
      <c r="HC5" s="96"/>
      <c r="HD5" s="96"/>
      <c r="HE5" s="96"/>
      <c r="HF5" s="96"/>
      <c r="HG5" s="96"/>
      <c r="HH5" s="96"/>
      <c r="HI5" s="96"/>
      <c r="HJ5" s="96"/>
      <c r="HK5" s="96"/>
      <c r="HL5" s="96"/>
      <c r="HM5" s="96"/>
      <c r="HN5" s="96"/>
      <c r="HO5" s="96"/>
      <c r="HP5" s="96"/>
      <c r="HQ5" s="96"/>
      <c r="HR5" s="96"/>
      <c r="HS5" s="96"/>
      <c r="HT5" s="96"/>
      <c r="HU5" s="96"/>
      <c r="HV5" s="96"/>
      <c r="HW5" s="96"/>
      <c r="HX5" s="96"/>
      <c r="HY5" s="96"/>
      <c r="HZ5" s="96"/>
      <c r="IA5" s="96"/>
      <c r="IB5" s="96"/>
      <c r="IC5" s="96"/>
      <c r="ID5" s="96"/>
      <c r="IE5" s="96"/>
      <c r="IF5" s="96"/>
      <c r="IG5" s="96"/>
      <c r="IH5" s="96"/>
      <c r="II5" s="96"/>
      <c r="IJ5" s="96"/>
      <c r="IK5" s="96"/>
      <c r="IL5" s="96"/>
      <c r="IM5" s="96"/>
      <c r="IN5" s="96"/>
      <c r="IO5" s="96"/>
      <c r="IP5" s="96"/>
      <c r="IQ5" s="96"/>
      <c r="IR5" s="96"/>
      <c r="IS5" s="96"/>
      <c r="IT5" s="96"/>
      <c r="IU5" s="96"/>
      <c r="IV5" s="96"/>
      <c r="IW5" s="96"/>
    </row>
    <row r="6" customFormat="false" ht="13.2" hidden="false" customHeight="false" outlineLevel="0" collapsed="false">
      <c r="A6" s="94" t="s">
        <v>155</v>
      </c>
      <c r="B6" s="104"/>
      <c r="C6" s="104" t="str">
        <f aca="false">ROUND((B3-INT(B3))*100,0)&amp;"/"&amp;100&amp;" groszy"</f>
        <v>0/100 groszy</v>
      </c>
      <c r="D6" s="104" t="str">
        <f aca="false">IF(B3=0,"",IF(D5&lt;=20,IF(D5=0,"zero",INDEX(excelblog_Jednosci,D5)),INDEX(excelblog_Dziesiatki,INT(D5/10))&amp;IF(MOD(D5,10)," "&amp;INDEX(excelblog_Jednosci,MOD(D5,10)),"")))&amp;" "&amp;IF(B3=0,"",INDEX(IF(D5&lt;20,{"groszy";"grosz";"grosze";"groszy"},{"groszy";"grosze";"groszy"}),MATCH(IF(D5&lt;20,D5,MOD(D5,10)),IF(D5&lt;20,{0;1;2;5},{0;2;5}),1)))</f>
        <v> </v>
      </c>
      <c r="E6" s="105" t="str">
        <f aca="false">IF(OR(B3&lt;1,INT(E5/100)=0),"",INDEX(excelblog_Setki,INT(E5/100)))&amp;IF(E5-(INT(E5/100)*100)&lt;=20,IF(E5-(INT(E5/100)*100)=0,IF(OR(E5&gt;0,B3&lt;1),"","złotych")," "&amp;INDEX(excelblog_Jednosci,E5-(INT(E5/100)*100)))," "&amp;INDEX(excelblog_Dziesiatki,INT((E5-(INT(E5/100)*100))/10))&amp;IF(MOD((E5-(INT(E5/100)*100)),10)," "&amp;INDEX(excelblog_Jednosci,MOD((E5-(INT(E5/100)*100)),10)),""))&amp;IF(E5=0,""," "&amp;INDEX(IF(E5&lt;20,{"złotych";"złoty";"złote";"złotych"},{"złotych";"złote";"złotych"}),MATCH(IF(E5-(INT(E5/100)*100)&lt;20,E5-(INT(E5/100)*100),MOD((E5-(INT(E5/100)*100)),10)),IF(E5&lt;20,{0;1;2;5},{0;2;5}),1)))</f>
        <v/>
      </c>
      <c r="F6" s="105" t="str">
        <f aca="false">IF(OR(B3&lt;1,INT(F5/100)=0),"",INDEX(excelblog_Setki,INT(F5/100)))&amp;IF(F5-(INT(F5/100)*100)&lt;=20,IF(F5-(INT(F5/100)*100)=0,""," "&amp;INDEX(excelblog_Jednosci,F5-(INT(F5/100)*100)))," "&amp;INDEX(excelblog_Dziesiatki,INT((F5-(INT(F5/100)*100))/10))&amp;IF(MOD((F5-(INT(F5/100)*100)),10)," "&amp;INDEX(excelblog_Jednosci,MOD((F5-(INT(F5/100)*100)),10)),""))&amp;IF(F5=0,""," "&amp;INDEX(IF(F5&lt;20,{"";"tysiąc";"tysiące";"tysięcy"},{"tysięcy";"tysiące";"tysięcy"}),MATCH(IF(F5-(INT(F5/100)*100)&lt;20,F5-(INT(F5/100)*100),MOD((F5-(INT(F5/100)*100)),10)),IF(F5&lt;20,{0;1;2;5},{0;2;5}),1)))</f>
        <v/>
      </c>
      <c r="G6" s="105" t="str">
        <f aca="false">IF(OR(B3&lt;1,INT(G5/100)=0),"",INDEX(excelblog_Setki,INT(G5/100)))&amp;IF(G5-(INT(G5/100)*100)&lt;=20,IF(G5-(INT(G5/100)*100)=0,""," "&amp;INDEX(excelblog_Jednosci,G5-(INT(G5/100)*100)))," "&amp;INDEX(excelblog_Dziesiatki,INT((G5-(INT(G5/100)*100))/10))&amp;IF(MOD((G5-(INT(G5/100)*100)),10)," "&amp;INDEX(excelblog_Jednosci,MOD((G5-(INT(G5/100)*100)),10)),""))&amp;IF(G5=0,""," "&amp;INDEX(IF(G5&lt;20,{"";"milion";"miliony";"milionów"},{"milionów";"miliony";"milionów"}),MATCH(IF(G5-(INT(G5/100)*100)&lt;20,G5-(INT(G5/100)*100),MOD((G5-(INT(G5/100)*100)),10)),IF(G5&lt;20,{0;1;2;5},{0;2;5}),1)))</f>
        <v/>
      </c>
      <c r="H6" s="104" t="str">
        <f aca="false">IF(OR(B3&lt;1,INT(H5/100)=0),"",INDEX(excelblog_Setki,INT(H5/100)))&amp;IF(H5-(INT(H5/100)*100)&lt;=20,IF(H5-(INT(H5/100)*100)=0,""," "&amp;INDEX(excelblog_Jednosci,H5-(INT(H5/100)*100)))," "&amp;INDEX(excelblog_Dziesiatki,INT((H5-(INT(H5/100)*100))/10))&amp;IF(MOD((H5-(INT(H5/100)*100)),10)," "&amp;INDEX(excelblog_Jednosci,MOD((H5-(INT(H5/100)*100)),10)),""))&amp;IF(H5=0,""," "&amp;INDEX(IF(H5&lt;20,{"";"miliard";"miliardy";"miliardów"},{"miliardów";"miliardy";"miliardów"}),MATCH(IF(H5-(INT(H5/100)*100)&lt;20,H5-(INT(H5/100)*100),MOD((H5-(INT(H5/100)*100)),10)),IF(H5&lt;20,{0;1;2;5},{0;2;5}),1)))</f>
        <v/>
      </c>
      <c r="I6" s="104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/>
      <c r="BL6" s="96"/>
      <c r="BM6" s="96"/>
      <c r="BN6" s="96"/>
      <c r="BO6" s="96"/>
      <c r="BP6" s="96"/>
      <c r="BQ6" s="96"/>
      <c r="BR6" s="96"/>
      <c r="BS6" s="96"/>
      <c r="BT6" s="96"/>
      <c r="BU6" s="96"/>
      <c r="BV6" s="96"/>
      <c r="BW6" s="96"/>
      <c r="BX6" s="96"/>
      <c r="BY6" s="96"/>
      <c r="BZ6" s="96"/>
      <c r="CA6" s="96"/>
      <c r="CB6" s="96"/>
      <c r="CC6" s="96"/>
      <c r="CD6" s="96"/>
      <c r="CE6" s="96"/>
      <c r="CF6" s="96"/>
      <c r="CG6" s="96"/>
      <c r="CH6" s="96"/>
      <c r="CI6" s="96"/>
      <c r="CJ6" s="96"/>
      <c r="CK6" s="96"/>
      <c r="CL6" s="96"/>
      <c r="CM6" s="96"/>
      <c r="CN6" s="96"/>
      <c r="CO6" s="96"/>
      <c r="CP6" s="96"/>
      <c r="CQ6" s="96"/>
      <c r="CR6" s="96"/>
      <c r="CS6" s="96"/>
      <c r="CT6" s="96"/>
      <c r="CU6" s="96"/>
      <c r="CV6" s="96"/>
      <c r="CW6" s="96"/>
      <c r="CX6" s="96"/>
      <c r="CY6" s="96"/>
      <c r="CZ6" s="96"/>
      <c r="DA6" s="96"/>
      <c r="DB6" s="96"/>
      <c r="DC6" s="96"/>
      <c r="DD6" s="96"/>
      <c r="DE6" s="96"/>
      <c r="DF6" s="96"/>
      <c r="DG6" s="96"/>
      <c r="DH6" s="96"/>
      <c r="DI6" s="96"/>
      <c r="DJ6" s="96"/>
      <c r="DK6" s="96"/>
      <c r="DL6" s="96"/>
      <c r="DM6" s="96"/>
      <c r="DN6" s="96"/>
      <c r="DO6" s="96"/>
      <c r="DP6" s="96"/>
      <c r="DQ6" s="96"/>
      <c r="DR6" s="96"/>
      <c r="DS6" s="96"/>
      <c r="DT6" s="96"/>
      <c r="DU6" s="96"/>
      <c r="DV6" s="96"/>
      <c r="DW6" s="96"/>
      <c r="DX6" s="96"/>
      <c r="DY6" s="96"/>
      <c r="DZ6" s="96"/>
      <c r="EA6" s="96"/>
      <c r="EB6" s="96"/>
      <c r="EC6" s="96"/>
      <c r="ED6" s="96"/>
      <c r="EE6" s="96"/>
      <c r="EF6" s="96"/>
      <c r="EG6" s="96"/>
      <c r="EH6" s="96"/>
      <c r="EI6" s="96"/>
      <c r="EJ6" s="96"/>
      <c r="EK6" s="96"/>
      <c r="EL6" s="96"/>
      <c r="EM6" s="96"/>
      <c r="EN6" s="96"/>
      <c r="EO6" s="96"/>
      <c r="EP6" s="96"/>
      <c r="EQ6" s="96"/>
      <c r="ER6" s="96"/>
      <c r="ES6" s="96"/>
      <c r="ET6" s="96"/>
      <c r="EU6" s="96"/>
      <c r="EV6" s="96"/>
      <c r="EW6" s="96"/>
      <c r="EX6" s="96"/>
      <c r="EY6" s="96"/>
      <c r="EZ6" s="96"/>
      <c r="FA6" s="96"/>
      <c r="FB6" s="96"/>
      <c r="FC6" s="96"/>
      <c r="FD6" s="96"/>
      <c r="FE6" s="96"/>
      <c r="FF6" s="96"/>
      <c r="FG6" s="96"/>
      <c r="FH6" s="96"/>
      <c r="FI6" s="96"/>
      <c r="FJ6" s="96"/>
      <c r="FK6" s="96"/>
      <c r="FL6" s="96"/>
      <c r="FM6" s="96"/>
      <c r="FN6" s="96"/>
      <c r="FO6" s="96"/>
      <c r="FP6" s="96"/>
      <c r="FQ6" s="96"/>
      <c r="FR6" s="96"/>
      <c r="FS6" s="96"/>
      <c r="FT6" s="96"/>
      <c r="FU6" s="96"/>
      <c r="FV6" s="96"/>
      <c r="FW6" s="96"/>
      <c r="FX6" s="96"/>
      <c r="FY6" s="96"/>
      <c r="FZ6" s="96"/>
      <c r="GA6" s="96"/>
      <c r="GB6" s="96"/>
      <c r="GC6" s="96"/>
      <c r="GD6" s="96"/>
      <c r="GE6" s="96"/>
      <c r="GF6" s="96"/>
      <c r="GG6" s="96"/>
      <c r="GH6" s="96"/>
      <c r="GI6" s="96"/>
      <c r="GJ6" s="96"/>
      <c r="GK6" s="96"/>
      <c r="GL6" s="96"/>
      <c r="GM6" s="96"/>
      <c r="GN6" s="96"/>
      <c r="GO6" s="96"/>
      <c r="GP6" s="96"/>
      <c r="GQ6" s="96"/>
      <c r="GR6" s="96"/>
      <c r="GS6" s="96"/>
      <c r="GT6" s="96"/>
      <c r="GU6" s="96"/>
      <c r="GV6" s="96"/>
      <c r="GW6" s="96"/>
      <c r="GX6" s="96"/>
      <c r="GY6" s="96"/>
      <c r="GZ6" s="96"/>
      <c r="HA6" s="96"/>
      <c r="HB6" s="96"/>
      <c r="HC6" s="96"/>
      <c r="HD6" s="96"/>
      <c r="HE6" s="96"/>
      <c r="HF6" s="96"/>
      <c r="HG6" s="96"/>
      <c r="HH6" s="96"/>
      <c r="HI6" s="96"/>
      <c r="HJ6" s="96"/>
      <c r="HK6" s="96"/>
      <c r="HL6" s="96"/>
      <c r="HM6" s="96"/>
      <c r="HN6" s="96"/>
      <c r="HO6" s="96"/>
      <c r="HP6" s="96"/>
      <c r="HQ6" s="96"/>
      <c r="HR6" s="96"/>
      <c r="HS6" s="96"/>
      <c r="HT6" s="96"/>
      <c r="HU6" s="96"/>
      <c r="HV6" s="96"/>
      <c r="HW6" s="96"/>
      <c r="HX6" s="96"/>
      <c r="HY6" s="96"/>
      <c r="HZ6" s="96"/>
      <c r="IA6" s="96"/>
      <c r="IB6" s="96"/>
      <c r="IC6" s="96"/>
      <c r="ID6" s="96"/>
      <c r="IE6" s="96"/>
      <c r="IF6" s="96"/>
      <c r="IG6" s="96"/>
      <c r="IH6" s="96"/>
      <c r="II6" s="96"/>
      <c r="IJ6" s="96"/>
      <c r="IK6" s="96"/>
      <c r="IL6" s="96"/>
      <c r="IM6" s="96"/>
      <c r="IN6" s="96"/>
      <c r="IO6" s="96"/>
      <c r="IP6" s="96"/>
      <c r="IQ6" s="96"/>
      <c r="IR6" s="96"/>
      <c r="IS6" s="96"/>
      <c r="IT6" s="96"/>
      <c r="IU6" s="96"/>
      <c r="IV6" s="96"/>
      <c r="IW6" s="96"/>
    </row>
    <row r="7" customFormat="false" ht="13.2" hidden="false" customHeight="false" outlineLevel="0" collapsed="false">
      <c r="A7" s="93"/>
      <c r="B7" s="93"/>
      <c r="C7" s="93"/>
      <c r="D7" s="95"/>
      <c r="E7" s="95"/>
      <c r="F7" s="95"/>
      <c r="G7" s="95"/>
      <c r="H7" s="95"/>
      <c r="I7" s="93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96"/>
      <c r="AR7" s="96"/>
      <c r="AS7" s="96"/>
      <c r="AT7" s="96"/>
      <c r="AU7" s="96"/>
      <c r="AV7" s="96"/>
      <c r="AW7" s="96"/>
      <c r="AX7" s="96"/>
      <c r="AY7" s="96"/>
      <c r="AZ7" s="96"/>
      <c r="BA7" s="96"/>
      <c r="BB7" s="96"/>
      <c r="BC7" s="96"/>
      <c r="BD7" s="96"/>
      <c r="BE7" s="96"/>
      <c r="BF7" s="96"/>
      <c r="BG7" s="96"/>
      <c r="BH7" s="96"/>
      <c r="BI7" s="96"/>
      <c r="BJ7" s="96"/>
      <c r="BK7" s="96"/>
      <c r="BL7" s="96"/>
      <c r="BM7" s="96"/>
      <c r="BN7" s="96"/>
      <c r="BO7" s="96"/>
      <c r="BP7" s="96"/>
      <c r="BQ7" s="96"/>
      <c r="BR7" s="96"/>
      <c r="BS7" s="96"/>
      <c r="BT7" s="96"/>
      <c r="BU7" s="96"/>
      <c r="BV7" s="96"/>
      <c r="BW7" s="96"/>
      <c r="BX7" s="96"/>
      <c r="BY7" s="96"/>
      <c r="BZ7" s="96"/>
      <c r="CA7" s="96"/>
      <c r="CB7" s="96"/>
      <c r="CC7" s="96"/>
      <c r="CD7" s="96"/>
      <c r="CE7" s="96"/>
      <c r="CF7" s="96"/>
      <c r="CG7" s="96"/>
      <c r="CH7" s="96"/>
      <c r="CI7" s="96"/>
      <c r="CJ7" s="96"/>
      <c r="CK7" s="96"/>
      <c r="CL7" s="96"/>
      <c r="CM7" s="96"/>
      <c r="CN7" s="96"/>
      <c r="CO7" s="96"/>
      <c r="CP7" s="96"/>
      <c r="CQ7" s="96"/>
      <c r="CR7" s="96"/>
      <c r="CS7" s="96"/>
      <c r="CT7" s="96"/>
      <c r="CU7" s="96"/>
      <c r="CV7" s="96"/>
      <c r="CW7" s="96"/>
      <c r="CX7" s="96"/>
      <c r="CY7" s="96"/>
      <c r="CZ7" s="96"/>
      <c r="DA7" s="96"/>
      <c r="DB7" s="96"/>
      <c r="DC7" s="96"/>
      <c r="DD7" s="96"/>
      <c r="DE7" s="96"/>
      <c r="DF7" s="96"/>
      <c r="DG7" s="96"/>
      <c r="DH7" s="96"/>
      <c r="DI7" s="96"/>
      <c r="DJ7" s="96"/>
      <c r="DK7" s="96"/>
      <c r="DL7" s="96"/>
      <c r="DM7" s="96"/>
      <c r="DN7" s="96"/>
      <c r="DO7" s="96"/>
      <c r="DP7" s="96"/>
      <c r="DQ7" s="96"/>
      <c r="DR7" s="96"/>
      <c r="DS7" s="96"/>
      <c r="DT7" s="96"/>
      <c r="DU7" s="96"/>
      <c r="DV7" s="96"/>
      <c r="DW7" s="96"/>
      <c r="DX7" s="96"/>
      <c r="DY7" s="96"/>
      <c r="DZ7" s="96"/>
      <c r="EA7" s="96"/>
      <c r="EB7" s="96"/>
      <c r="EC7" s="96"/>
      <c r="ED7" s="96"/>
      <c r="EE7" s="96"/>
      <c r="EF7" s="96"/>
      <c r="EG7" s="96"/>
      <c r="EH7" s="96"/>
      <c r="EI7" s="96"/>
      <c r="EJ7" s="96"/>
      <c r="EK7" s="96"/>
      <c r="EL7" s="96"/>
      <c r="EM7" s="96"/>
      <c r="EN7" s="96"/>
      <c r="EO7" s="96"/>
      <c r="EP7" s="96"/>
      <c r="EQ7" s="96"/>
      <c r="ER7" s="96"/>
      <c r="ES7" s="96"/>
      <c r="ET7" s="96"/>
      <c r="EU7" s="96"/>
      <c r="EV7" s="96"/>
      <c r="EW7" s="96"/>
      <c r="EX7" s="96"/>
      <c r="EY7" s="96"/>
      <c r="EZ7" s="96"/>
      <c r="FA7" s="96"/>
      <c r="FB7" s="96"/>
      <c r="FC7" s="96"/>
      <c r="FD7" s="96"/>
      <c r="FE7" s="96"/>
      <c r="FF7" s="96"/>
      <c r="FG7" s="96"/>
      <c r="FH7" s="96"/>
      <c r="FI7" s="96"/>
      <c r="FJ7" s="96"/>
      <c r="FK7" s="96"/>
      <c r="FL7" s="96"/>
      <c r="FM7" s="96"/>
      <c r="FN7" s="96"/>
      <c r="FO7" s="96"/>
      <c r="FP7" s="96"/>
      <c r="FQ7" s="96"/>
      <c r="FR7" s="96"/>
      <c r="FS7" s="96"/>
      <c r="FT7" s="96"/>
      <c r="FU7" s="96"/>
      <c r="FV7" s="96"/>
      <c r="FW7" s="96"/>
      <c r="FX7" s="96"/>
      <c r="FY7" s="96"/>
      <c r="FZ7" s="96"/>
      <c r="GA7" s="96"/>
      <c r="GB7" s="96"/>
      <c r="GC7" s="96"/>
      <c r="GD7" s="96"/>
      <c r="GE7" s="96"/>
      <c r="GF7" s="96"/>
      <c r="GG7" s="96"/>
      <c r="GH7" s="96"/>
      <c r="GI7" s="96"/>
      <c r="GJ7" s="96"/>
      <c r="GK7" s="96"/>
      <c r="GL7" s="96"/>
      <c r="GM7" s="96"/>
      <c r="GN7" s="96"/>
      <c r="GO7" s="96"/>
      <c r="GP7" s="96"/>
      <c r="GQ7" s="96"/>
      <c r="GR7" s="96"/>
      <c r="GS7" s="96"/>
      <c r="GT7" s="96"/>
      <c r="GU7" s="96"/>
      <c r="GV7" s="96"/>
      <c r="GW7" s="96"/>
      <c r="GX7" s="96"/>
      <c r="GY7" s="96"/>
      <c r="GZ7" s="96"/>
      <c r="HA7" s="96"/>
      <c r="HB7" s="96"/>
      <c r="HC7" s="96"/>
      <c r="HD7" s="96"/>
      <c r="HE7" s="96"/>
      <c r="HF7" s="96"/>
      <c r="HG7" s="96"/>
      <c r="HH7" s="96"/>
      <c r="HI7" s="96"/>
      <c r="HJ7" s="96"/>
      <c r="HK7" s="96"/>
      <c r="HL7" s="96"/>
      <c r="HM7" s="96"/>
      <c r="HN7" s="96"/>
      <c r="HO7" s="96"/>
      <c r="HP7" s="96"/>
      <c r="HQ7" s="96"/>
      <c r="HR7" s="96"/>
      <c r="HS7" s="96"/>
      <c r="HT7" s="96"/>
      <c r="HU7" s="96"/>
      <c r="HV7" s="96"/>
      <c r="HW7" s="96"/>
      <c r="HX7" s="96"/>
      <c r="HY7" s="96"/>
      <c r="HZ7" s="96"/>
      <c r="IA7" s="96"/>
      <c r="IB7" s="96"/>
      <c r="IC7" s="96"/>
      <c r="ID7" s="96"/>
      <c r="IE7" s="96"/>
      <c r="IF7" s="96"/>
      <c r="IG7" s="96"/>
      <c r="IH7" s="96"/>
      <c r="II7" s="96"/>
      <c r="IJ7" s="96"/>
      <c r="IK7" s="96"/>
      <c r="IL7" s="96"/>
      <c r="IM7" s="96"/>
      <c r="IN7" s="96"/>
      <c r="IO7" s="96"/>
      <c r="IP7" s="96"/>
      <c r="IQ7" s="96"/>
      <c r="IR7" s="96"/>
      <c r="IS7" s="96"/>
      <c r="IT7" s="96"/>
      <c r="IU7" s="96"/>
      <c r="IV7" s="96"/>
      <c r="IW7" s="96"/>
    </row>
    <row r="8" customFormat="false" ht="13.2" hidden="false" customHeight="false" outlineLevel="0" collapsed="false">
      <c r="A8" s="94" t="s">
        <v>156</v>
      </c>
      <c r="B8" s="106" t="str">
        <f aca="false">IF(NOT(ISNUMBER(B3)),excelblog_Komunikat1,IF(OR((B3*10^-12)&gt;=1,B3&lt;0),excelblog_Komunikat2,IF(TRIM(H6)&lt;&gt;"",TRIM(H6)&amp;" ","")&amp;IF(TRIM(G6)&lt;&gt;"",TRIM(G6)&amp;" ","")&amp;IF(TRIM(F6)&lt;&gt;"",TRIM(F6)&amp;" ","")&amp;IF(TRIM(E6)&lt;&gt;"",TRIM(E6)&amp;" ","")&amp;IF(TRIM(D6)&lt;&gt;"",D6&amp;" ","")))</f>
        <v/>
      </c>
      <c r="C8" s="107"/>
      <c r="D8" s="107"/>
      <c r="E8" s="107"/>
      <c r="F8" s="107"/>
      <c r="G8" s="107"/>
      <c r="H8" s="107"/>
      <c r="I8" s="108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6"/>
      <c r="BF8" s="96"/>
      <c r="BG8" s="96"/>
      <c r="BH8" s="96"/>
      <c r="BI8" s="96"/>
      <c r="BJ8" s="96"/>
      <c r="BK8" s="96"/>
      <c r="BL8" s="96"/>
      <c r="BM8" s="96"/>
      <c r="BN8" s="96"/>
      <c r="BO8" s="96"/>
      <c r="BP8" s="96"/>
      <c r="BQ8" s="96"/>
      <c r="BR8" s="96"/>
      <c r="BS8" s="96"/>
      <c r="BT8" s="96"/>
      <c r="BU8" s="96"/>
      <c r="BV8" s="96"/>
      <c r="BW8" s="96"/>
      <c r="BX8" s="96"/>
      <c r="BY8" s="96"/>
      <c r="BZ8" s="96"/>
      <c r="CA8" s="96"/>
      <c r="CB8" s="96"/>
      <c r="CC8" s="96"/>
      <c r="CD8" s="96"/>
      <c r="CE8" s="96"/>
      <c r="CF8" s="96"/>
      <c r="CG8" s="96"/>
      <c r="CH8" s="96"/>
      <c r="CI8" s="96"/>
      <c r="CJ8" s="96"/>
      <c r="CK8" s="96"/>
      <c r="CL8" s="96"/>
      <c r="CM8" s="96"/>
      <c r="CN8" s="96"/>
      <c r="CO8" s="96"/>
      <c r="CP8" s="96"/>
      <c r="CQ8" s="96"/>
      <c r="CR8" s="96"/>
      <c r="CS8" s="96"/>
      <c r="CT8" s="96"/>
      <c r="CU8" s="96"/>
      <c r="CV8" s="96"/>
      <c r="CW8" s="96"/>
      <c r="CX8" s="96"/>
      <c r="CY8" s="96"/>
      <c r="CZ8" s="96"/>
      <c r="DA8" s="96"/>
      <c r="DB8" s="96"/>
      <c r="DC8" s="96"/>
      <c r="DD8" s="96"/>
      <c r="DE8" s="96"/>
      <c r="DF8" s="96"/>
      <c r="DG8" s="96"/>
      <c r="DH8" s="96"/>
      <c r="DI8" s="96"/>
      <c r="DJ8" s="96"/>
      <c r="DK8" s="96"/>
      <c r="DL8" s="96"/>
      <c r="DM8" s="96"/>
      <c r="DN8" s="96"/>
      <c r="DO8" s="96"/>
      <c r="DP8" s="96"/>
      <c r="DQ8" s="96"/>
      <c r="DR8" s="96"/>
      <c r="DS8" s="96"/>
      <c r="DT8" s="96"/>
      <c r="DU8" s="96"/>
      <c r="DV8" s="96"/>
      <c r="DW8" s="96"/>
      <c r="DX8" s="96"/>
      <c r="DY8" s="96"/>
      <c r="DZ8" s="96"/>
      <c r="EA8" s="96"/>
      <c r="EB8" s="96"/>
      <c r="EC8" s="96"/>
      <c r="ED8" s="96"/>
      <c r="EE8" s="96"/>
      <c r="EF8" s="96"/>
      <c r="EG8" s="96"/>
      <c r="EH8" s="96"/>
      <c r="EI8" s="96"/>
      <c r="EJ8" s="96"/>
      <c r="EK8" s="96"/>
      <c r="EL8" s="96"/>
      <c r="EM8" s="96"/>
      <c r="EN8" s="96"/>
      <c r="EO8" s="96"/>
      <c r="EP8" s="96"/>
      <c r="EQ8" s="96"/>
      <c r="ER8" s="96"/>
      <c r="ES8" s="96"/>
      <c r="ET8" s="96"/>
      <c r="EU8" s="96"/>
      <c r="EV8" s="96"/>
      <c r="EW8" s="96"/>
      <c r="EX8" s="96"/>
      <c r="EY8" s="96"/>
      <c r="EZ8" s="96"/>
      <c r="FA8" s="96"/>
      <c r="FB8" s="96"/>
      <c r="FC8" s="96"/>
      <c r="FD8" s="96"/>
      <c r="FE8" s="96"/>
      <c r="FF8" s="96"/>
      <c r="FG8" s="96"/>
      <c r="FH8" s="96"/>
      <c r="FI8" s="96"/>
      <c r="FJ8" s="96"/>
      <c r="FK8" s="96"/>
      <c r="FL8" s="96"/>
      <c r="FM8" s="96"/>
      <c r="FN8" s="96"/>
      <c r="FO8" s="96"/>
      <c r="FP8" s="96"/>
      <c r="FQ8" s="96"/>
      <c r="FR8" s="96"/>
      <c r="FS8" s="96"/>
      <c r="FT8" s="96"/>
      <c r="FU8" s="96"/>
      <c r="FV8" s="96"/>
      <c r="FW8" s="96"/>
      <c r="FX8" s="96"/>
      <c r="FY8" s="96"/>
      <c r="FZ8" s="96"/>
      <c r="GA8" s="96"/>
      <c r="GB8" s="96"/>
      <c r="GC8" s="96"/>
      <c r="GD8" s="96"/>
      <c r="GE8" s="96"/>
      <c r="GF8" s="96"/>
      <c r="GG8" s="96"/>
      <c r="GH8" s="96"/>
      <c r="GI8" s="96"/>
      <c r="GJ8" s="96"/>
      <c r="GK8" s="96"/>
      <c r="GL8" s="96"/>
      <c r="GM8" s="96"/>
      <c r="GN8" s="96"/>
      <c r="GO8" s="96"/>
      <c r="GP8" s="96"/>
      <c r="GQ8" s="96"/>
      <c r="GR8" s="96"/>
      <c r="GS8" s="96"/>
      <c r="GT8" s="96"/>
      <c r="GU8" s="96"/>
      <c r="GV8" s="96"/>
      <c r="GW8" s="96"/>
      <c r="GX8" s="96"/>
      <c r="GY8" s="96"/>
      <c r="GZ8" s="96"/>
      <c r="HA8" s="96"/>
      <c r="HB8" s="96"/>
      <c r="HC8" s="96"/>
      <c r="HD8" s="96"/>
      <c r="HE8" s="96"/>
      <c r="HF8" s="96"/>
      <c r="HG8" s="96"/>
      <c r="HH8" s="96"/>
      <c r="HI8" s="96"/>
      <c r="HJ8" s="96"/>
      <c r="HK8" s="96"/>
      <c r="HL8" s="96"/>
      <c r="HM8" s="96"/>
      <c r="HN8" s="96"/>
      <c r="HO8" s="96"/>
      <c r="HP8" s="96"/>
      <c r="HQ8" s="96"/>
      <c r="HR8" s="96"/>
      <c r="HS8" s="96"/>
      <c r="HT8" s="96"/>
      <c r="HU8" s="96"/>
      <c r="HV8" s="96"/>
      <c r="HW8" s="96"/>
      <c r="HX8" s="96"/>
      <c r="HY8" s="96"/>
      <c r="HZ8" s="96"/>
      <c r="IA8" s="96"/>
      <c r="IB8" s="96"/>
      <c r="IC8" s="96"/>
      <c r="ID8" s="96"/>
      <c r="IE8" s="96"/>
      <c r="IF8" s="96"/>
      <c r="IG8" s="96"/>
      <c r="IH8" s="96"/>
      <c r="II8" s="96"/>
      <c r="IJ8" s="96"/>
      <c r="IK8" s="96"/>
      <c r="IL8" s="96"/>
      <c r="IM8" s="96"/>
      <c r="IN8" s="96"/>
      <c r="IO8" s="96"/>
      <c r="IP8" s="96"/>
      <c r="IQ8" s="96"/>
      <c r="IR8" s="96"/>
      <c r="IS8" s="96"/>
      <c r="IT8" s="96"/>
      <c r="IU8" s="96"/>
      <c r="IV8" s="96"/>
      <c r="IW8" s="96"/>
    </row>
    <row r="9" customFormat="false" ht="13.2" hidden="false" customHeight="false" outlineLevel="0" collapsed="false">
      <c r="A9" s="94" t="s">
        <v>157</v>
      </c>
      <c r="B9" s="106" t="str">
        <f aca="false">IF(NOT(ISNUMBER(B3)),excelblog_Komunikat1,IF(OR((B3*10^-12)&gt;=1,B3&lt;0),excelblog_Komunikat2,IF(TRIM(H6)&lt;&gt;"",TRIM(H6)&amp;" ","")&amp;IF(TRIM(G6)&lt;&gt;"",TRIM(G6)&amp;" ","")&amp;IF(TRIM(F6)&lt;&gt;"",TRIM(F6)&amp;" ","")&amp;IF(TRIM(E6)&lt;&gt;"",TRIM(E6)&amp;", ","")&amp;IF(TRIM(D6)&lt;&gt;"",D6&amp;" ","")))</f>
        <v/>
      </c>
      <c r="C9" s="107"/>
      <c r="D9" s="107"/>
      <c r="E9" s="107"/>
      <c r="F9" s="107"/>
      <c r="G9" s="107"/>
      <c r="H9" s="107"/>
      <c r="I9" s="108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  <c r="AR9" s="96"/>
      <c r="AS9" s="96"/>
      <c r="AT9" s="96"/>
      <c r="AU9" s="96"/>
      <c r="AV9" s="96"/>
      <c r="AW9" s="96"/>
      <c r="AX9" s="96"/>
      <c r="AY9" s="96"/>
      <c r="AZ9" s="96"/>
      <c r="BA9" s="96"/>
      <c r="BB9" s="96"/>
      <c r="BC9" s="96"/>
      <c r="BD9" s="96"/>
      <c r="BE9" s="96"/>
      <c r="BF9" s="96"/>
      <c r="BG9" s="96"/>
      <c r="BH9" s="96"/>
      <c r="BI9" s="96"/>
      <c r="BJ9" s="96"/>
      <c r="BK9" s="96"/>
      <c r="BL9" s="96"/>
      <c r="BM9" s="96"/>
      <c r="BN9" s="96"/>
      <c r="BO9" s="96"/>
      <c r="BP9" s="96"/>
      <c r="BQ9" s="96"/>
      <c r="BR9" s="96"/>
      <c r="BS9" s="96"/>
      <c r="BT9" s="96"/>
      <c r="BU9" s="96"/>
      <c r="BV9" s="96"/>
      <c r="BW9" s="96"/>
      <c r="BX9" s="96"/>
      <c r="BY9" s="96"/>
      <c r="BZ9" s="96"/>
      <c r="CA9" s="96"/>
      <c r="CB9" s="96"/>
      <c r="CC9" s="96"/>
      <c r="CD9" s="96"/>
      <c r="CE9" s="96"/>
      <c r="CF9" s="96"/>
      <c r="CG9" s="96"/>
      <c r="CH9" s="96"/>
      <c r="CI9" s="96"/>
      <c r="CJ9" s="96"/>
      <c r="CK9" s="96"/>
      <c r="CL9" s="96"/>
      <c r="CM9" s="96"/>
      <c r="CN9" s="96"/>
      <c r="CO9" s="96"/>
      <c r="CP9" s="96"/>
      <c r="CQ9" s="96"/>
      <c r="CR9" s="96"/>
      <c r="CS9" s="96"/>
      <c r="CT9" s="96"/>
      <c r="CU9" s="96"/>
      <c r="CV9" s="96"/>
      <c r="CW9" s="96"/>
      <c r="CX9" s="96"/>
      <c r="CY9" s="96"/>
      <c r="CZ9" s="96"/>
      <c r="DA9" s="96"/>
      <c r="DB9" s="96"/>
      <c r="DC9" s="96"/>
      <c r="DD9" s="96"/>
      <c r="DE9" s="96"/>
      <c r="DF9" s="96"/>
      <c r="DG9" s="96"/>
      <c r="DH9" s="96"/>
      <c r="DI9" s="96"/>
      <c r="DJ9" s="96"/>
      <c r="DK9" s="96"/>
      <c r="DL9" s="96"/>
      <c r="DM9" s="96"/>
      <c r="DN9" s="96"/>
      <c r="DO9" s="96"/>
      <c r="DP9" s="96"/>
      <c r="DQ9" s="96"/>
      <c r="DR9" s="96"/>
      <c r="DS9" s="96"/>
      <c r="DT9" s="96"/>
      <c r="DU9" s="96"/>
      <c r="DV9" s="96"/>
      <c r="DW9" s="96"/>
      <c r="DX9" s="96"/>
      <c r="DY9" s="96"/>
      <c r="DZ9" s="96"/>
      <c r="EA9" s="96"/>
      <c r="EB9" s="96"/>
      <c r="EC9" s="96"/>
      <c r="ED9" s="96"/>
      <c r="EE9" s="96"/>
      <c r="EF9" s="96"/>
      <c r="EG9" s="96"/>
      <c r="EH9" s="96"/>
      <c r="EI9" s="96"/>
      <c r="EJ9" s="96"/>
      <c r="EK9" s="96"/>
      <c r="EL9" s="96"/>
      <c r="EM9" s="96"/>
      <c r="EN9" s="96"/>
      <c r="EO9" s="96"/>
      <c r="EP9" s="96"/>
      <c r="EQ9" s="96"/>
      <c r="ER9" s="96"/>
      <c r="ES9" s="96"/>
      <c r="ET9" s="96"/>
      <c r="EU9" s="96"/>
      <c r="EV9" s="96"/>
      <c r="EW9" s="96"/>
      <c r="EX9" s="96"/>
      <c r="EY9" s="96"/>
      <c r="EZ9" s="96"/>
      <c r="FA9" s="96"/>
      <c r="FB9" s="96"/>
      <c r="FC9" s="96"/>
      <c r="FD9" s="96"/>
      <c r="FE9" s="96"/>
      <c r="FF9" s="96"/>
      <c r="FG9" s="96"/>
      <c r="FH9" s="96"/>
      <c r="FI9" s="96"/>
      <c r="FJ9" s="96"/>
      <c r="FK9" s="96"/>
      <c r="FL9" s="96"/>
      <c r="FM9" s="96"/>
      <c r="FN9" s="96"/>
      <c r="FO9" s="96"/>
      <c r="FP9" s="96"/>
      <c r="FQ9" s="96"/>
      <c r="FR9" s="96"/>
      <c r="FS9" s="96"/>
      <c r="FT9" s="96"/>
      <c r="FU9" s="96"/>
      <c r="FV9" s="96"/>
      <c r="FW9" s="96"/>
      <c r="FX9" s="96"/>
      <c r="FY9" s="96"/>
      <c r="FZ9" s="96"/>
      <c r="GA9" s="96"/>
      <c r="GB9" s="96"/>
      <c r="GC9" s="96"/>
      <c r="GD9" s="96"/>
      <c r="GE9" s="96"/>
      <c r="GF9" s="96"/>
      <c r="GG9" s="96"/>
      <c r="GH9" s="96"/>
      <c r="GI9" s="96"/>
      <c r="GJ9" s="96"/>
      <c r="GK9" s="96"/>
      <c r="GL9" s="96"/>
      <c r="GM9" s="96"/>
      <c r="GN9" s="96"/>
      <c r="GO9" s="96"/>
      <c r="GP9" s="96"/>
      <c r="GQ9" s="96"/>
      <c r="GR9" s="96"/>
      <c r="GS9" s="96"/>
      <c r="GT9" s="96"/>
      <c r="GU9" s="96"/>
      <c r="GV9" s="96"/>
      <c r="GW9" s="96"/>
      <c r="GX9" s="96"/>
      <c r="GY9" s="96"/>
      <c r="GZ9" s="96"/>
      <c r="HA9" s="96"/>
      <c r="HB9" s="96"/>
      <c r="HC9" s="96"/>
      <c r="HD9" s="96"/>
      <c r="HE9" s="96"/>
      <c r="HF9" s="96"/>
      <c r="HG9" s="96"/>
      <c r="HH9" s="96"/>
      <c r="HI9" s="96"/>
      <c r="HJ9" s="96"/>
      <c r="HK9" s="96"/>
      <c r="HL9" s="96"/>
      <c r="HM9" s="96"/>
      <c r="HN9" s="96"/>
      <c r="HO9" s="96"/>
      <c r="HP9" s="96"/>
      <c r="HQ9" s="96"/>
      <c r="HR9" s="96"/>
      <c r="HS9" s="96"/>
      <c r="HT9" s="96"/>
      <c r="HU9" s="96"/>
      <c r="HV9" s="96"/>
      <c r="HW9" s="96"/>
      <c r="HX9" s="96"/>
      <c r="HY9" s="96"/>
      <c r="HZ9" s="96"/>
      <c r="IA9" s="96"/>
      <c r="IB9" s="96"/>
      <c r="IC9" s="96"/>
      <c r="ID9" s="96"/>
      <c r="IE9" s="96"/>
      <c r="IF9" s="96"/>
      <c r="IG9" s="96"/>
      <c r="IH9" s="96"/>
      <c r="II9" s="96"/>
      <c r="IJ9" s="96"/>
      <c r="IK9" s="96"/>
      <c r="IL9" s="96"/>
      <c r="IM9" s="96"/>
      <c r="IN9" s="96"/>
      <c r="IO9" s="96"/>
      <c r="IP9" s="96"/>
      <c r="IQ9" s="96"/>
      <c r="IR9" s="96"/>
      <c r="IS9" s="96"/>
      <c r="IT9" s="96"/>
      <c r="IU9" s="96"/>
      <c r="IV9" s="96"/>
      <c r="IW9" s="96"/>
    </row>
    <row r="10" customFormat="false" ht="13.2" hidden="false" customHeight="false" outlineLevel="0" collapsed="false">
      <c r="A10" s="94" t="s">
        <v>158</v>
      </c>
      <c r="B10" s="106" t="str">
        <f aca="false">IF(NOT(ISNUMBER(B3)),excelblog_Komunikat1,IF(OR((B3*10^-12)&gt;=1,B3&lt;0),excelblog_Komunikat2,IF(TRIM(H6)&lt;&gt;"",TRIM(H6)&amp;" ","")&amp;IF(TRIM(G6)&lt;&gt;"",TRIM(G6)&amp;" ","")&amp;IF(TRIM(F6)&lt;&gt;"",TRIM(F6)&amp;" ","")&amp;IF(TRIM(E6)&lt;&gt;"",TRIM(E6)&amp;" ","")&amp;IF(TRIM(D6)&lt;&gt;"",C6&amp;" ","")))</f>
        <v/>
      </c>
      <c r="C10" s="107"/>
      <c r="D10" s="107"/>
      <c r="E10" s="107"/>
      <c r="F10" s="107"/>
      <c r="G10" s="107"/>
      <c r="H10" s="107"/>
      <c r="I10" s="108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96"/>
      <c r="AR10" s="96"/>
      <c r="AS10" s="96"/>
      <c r="AT10" s="96"/>
      <c r="AU10" s="96"/>
      <c r="AV10" s="96"/>
      <c r="AW10" s="96"/>
      <c r="AX10" s="96"/>
      <c r="AY10" s="96"/>
      <c r="AZ10" s="96"/>
      <c r="BA10" s="96"/>
      <c r="BB10" s="96"/>
      <c r="BC10" s="96"/>
      <c r="BD10" s="96"/>
      <c r="BE10" s="96"/>
      <c r="BF10" s="96"/>
      <c r="BG10" s="96"/>
      <c r="BH10" s="96"/>
      <c r="BI10" s="96"/>
      <c r="BJ10" s="96"/>
      <c r="BK10" s="96"/>
      <c r="BL10" s="96"/>
      <c r="BM10" s="96"/>
      <c r="BN10" s="96"/>
      <c r="BO10" s="96"/>
      <c r="BP10" s="96"/>
      <c r="BQ10" s="96"/>
      <c r="BR10" s="96"/>
      <c r="BS10" s="96"/>
      <c r="BT10" s="96"/>
      <c r="BU10" s="96"/>
      <c r="BV10" s="96"/>
      <c r="BW10" s="96"/>
      <c r="BX10" s="96"/>
      <c r="BY10" s="96"/>
      <c r="BZ10" s="96"/>
      <c r="CA10" s="96"/>
      <c r="CB10" s="96"/>
      <c r="CC10" s="96"/>
      <c r="CD10" s="96"/>
      <c r="CE10" s="96"/>
      <c r="CF10" s="96"/>
      <c r="CG10" s="96"/>
      <c r="CH10" s="96"/>
      <c r="CI10" s="96"/>
      <c r="CJ10" s="96"/>
      <c r="CK10" s="96"/>
      <c r="CL10" s="96"/>
      <c r="CM10" s="96"/>
      <c r="CN10" s="96"/>
      <c r="CO10" s="96"/>
      <c r="CP10" s="96"/>
      <c r="CQ10" s="96"/>
      <c r="CR10" s="96"/>
      <c r="CS10" s="96"/>
      <c r="CT10" s="96"/>
      <c r="CU10" s="96"/>
      <c r="CV10" s="96"/>
      <c r="CW10" s="96"/>
      <c r="CX10" s="96"/>
      <c r="CY10" s="96"/>
      <c r="CZ10" s="96"/>
      <c r="DA10" s="96"/>
      <c r="DB10" s="96"/>
      <c r="DC10" s="96"/>
      <c r="DD10" s="96"/>
      <c r="DE10" s="96"/>
      <c r="DF10" s="96"/>
      <c r="DG10" s="96"/>
      <c r="DH10" s="96"/>
      <c r="DI10" s="96"/>
      <c r="DJ10" s="96"/>
      <c r="DK10" s="96"/>
      <c r="DL10" s="96"/>
      <c r="DM10" s="96"/>
      <c r="DN10" s="96"/>
      <c r="DO10" s="96"/>
      <c r="DP10" s="96"/>
      <c r="DQ10" s="96"/>
      <c r="DR10" s="96"/>
      <c r="DS10" s="96"/>
      <c r="DT10" s="96"/>
      <c r="DU10" s="96"/>
      <c r="DV10" s="96"/>
      <c r="DW10" s="96"/>
      <c r="DX10" s="96"/>
      <c r="DY10" s="96"/>
      <c r="DZ10" s="96"/>
      <c r="EA10" s="96"/>
      <c r="EB10" s="96"/>
      <c r="EC10" s="96"/>
      <c r="ED10" s="96"/>
      <c r="EE10" s="96"/>
      <c r="EF10" s="96"/>
      <c r="EG10" s="96"/>
      <c r="EH10" s="96"/>
      <c r="EI10" s="96"/>
      <c r="EJ10" s="96"/>
      <c r="EK10" s="96"/>
      <c r="EL10" s="96"/>
      <c r="EM10" s="96"/>
      <c r="EN10" s="96"/>
      <c r="EO10" s="96"/>
      <c r="EP10" s="96"/>
      <c r="EQ10" s="96"/>
      <c r="ER10" s="96"/>
      <c r="ES10" s="96"/>
      <c r="ET10" s="96"/>
      <c r="EU10" s="96"/>
      <c r="EV10" s="96"/>
      <c r="EW10" s="96"/>
      <c r="EX10" s="96"/>
      <c r="EY10" s="96"/>
      <c r="EZ10" s="96"/>
      <c r="FA10" s="96"/>
      <c r="FB10" s="96"/>
      <c r="FC10" s="96"/>
      <c r="FD10" s="96"/>
      <c r="FE10" s="96"/>
      <c r="FF10" s="96"/>
      <c r="FG10" s="96"/>
      <c r="FH10" s="96"/>
      <c r="FI10" s="96"/>
      <c r="FJ10" s="96"/>
      <c r="FK10" s="96"/>
      <c r="FL10" s="96"/>
      <c r="FM10" s="96"/>
      <c r="FN10" s="96"/>
      <c r="FO10" s="96"/>
      <c r="FP10" s="96"/>
      <c r="FQ10" s="96"/>
      <c r="FR10" s="96"/>
      <c r="FS10" s="96"/>
      <c r="FT10" s="96"/>
      <c r="FU10" s="96"/>
      <c r="FV10" s="96"/>
      <c r="FW10" s="96"/>
      <c r="FX10" s="96"/>
      <c r="FY10" s="96"/>
      <c r="FZ10" s="96"/>
      <c r="GA10" s="96"/>
      <c r="GB10" s="96"/>
      <c r="GC10" s="96"/>
      <c r="GD10" s="96"/>
      <c r="GE10" s="96"/>
      <c r="GF10" s="96"/>
      <c r="GG10" s="96"/>
      <c r="GH10" s="96"/>
      <c r="GI10" s="96"/>
      <c r="GJ10" s="96"/>
      <c r="GK10" s="96"/>
      <c r="GL10" s="96"/>
      <c r="GM10" s="96"/>
      <c r="GN10" s="96"/>
      <c r="GO10" s="96"/>
      <c r="GP10" s="96"/>
      <c r="GQ10" s="96"/>
      <c r="GR10" s="96"/>
      <c r="GS10" s="96"/>
      <c r="GT10" s="96"/>
      <c r="GU10" s="96"/>
      <c r="GV10" s="96"/>
      <c r="GW10" s="96"/>
      <c r="GX10" s="96"/>
      <c r="GY10" s="96"/>
      <c r="GZ10" s="96"/>
      <c r="HA10" s="96"/>
      <c r="HB10" s="96"/>
      <c r="HC10" s="96"/>
      <c r="HD10" s="96"/>
      <c r="HE10" s="96"/>
      <c r="HF10" s="96"/>
      <c r="HG10" s="96"/>
      <c r="HH10" s="96"/>
      <c r="HI10" s="96"/>
      <c r="HJ10" s="96"/>
      <c r="HK10" s="96"/>
      <c r="HL10" s="96"/>
      <c r="HM10" s="96"/>
      <c r="HN10" s="96"/>
      <c r="HO10" s="96"/>
      <c r="HP10" s="96"/>
      <c r="HQ10" s="96"/>
      <c r="HR10" s="96"/>
      <c r="HS10" s="96"/>
      <c r="HT10" s="96"/>
      <c r="HU10" s="96"/>
      <c r="HV10" s="96"/>
      <c r="HW10" s="96"/>
      <c r="HX10" s="96"/>
      <c r="HY10" s="96"/>
      <c r="HZ10" s="96"/>
      <c r="IA10" s="96"/>
      <c r="IB10" s="96"/>
      <c r="IC10" s="96"/>
      <c r="ID10" s="96"/>
      <c r="IE10" s="96"/>
      <c r="IF10" s="96"/>
      <c r="IG10" s="96"/>
      <c r="IH10" s="96"/>
      <c r="II10" s="96"/>
      <c r="IJ10" s="96"/>
      <c r="IK10" s="96"/>
      <c r="IL10" s="96"/>
      <c r="IM10" s="96"/>
      <c r="IN10" s="96"/>
      <c r="IO10" s="96"/>
      <c r="IP10" s="96"/>
      <c r="IQ10" s="96"/>
      <c r="IR10" s="96"/>
      <c r="IS10" s="96"/>
      <c r="IT10" s="96"/>
      <c r="IU10" s="96"/>
      <c r="IV10" s="96"/>
      <c r="IW10" s="96"/>
    </row>
    <row r="11" customFormat="false" ht="13.2" hidden="false" customHeight="false" outlineLevel="0" collapsed="false">
      <c r="A11" s="94"/>
      <c r="B11" s="93"/>
      <c r="C11" s="93"/>
      <c r="D11" s="95"/>
      <c r="E11" s="95"/>
      <c r="F11" s="95"/>
      <c r="G11" s="95"/>
      <c r="H11" s="95"/>
      <c r="I11" s="93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  <c r="AZ11" s="96"/>
      <c r="BA11" s="96"/>
      <c r="BB11" s="96"/>
      <c r="BC11" s="96"/>
      <c r="BD11" s="96"/>
      <c r="BE11" s="96"/>
      <c r="BF11" s="96"/>
      <c r="BG11" s="96"/>
      <c r="BH11" s="96"/>
      <c r="BI11" s="96"/>
      <c r="BJ11" s="96"/>
      <c r="BK11" s="96"/>
      <c r="BL11" s="96"/>
      <c r="BM11" s="96"/>
      <c r="BN11" s="96"/>
      <c r="BO11" s="96"/>
      <c r="BP11" s="96"/>
      <c r="BQ11" s="96"/>
      <c r="BR11" s="96"/>
      <c r="BS11" s="96"/>
      <c r="BT11" s="96"/>
      <c r="BU11" s="96"/>
      <c r="BV11" s="96"/>
      <c r="BW11" s="96"/>
      <c r="BX11" s="96"/>
      <c r="BY11" s="96"/>
      <c r="BZ11" s="96"/>
      <c r="CA11" s="96"/>
      <c r="CB11" s="96"/>
      <c r="CC11" s="96"/>
      <c r="CD11" s="96"/>
      <c r="CE11" s="96"/>
      <c r="CF11" s="96"/>
      <c r="CG11" s="96"/>
      <c r="CH11" s="96"/>
      <c r="CI11" s="96"/>
      <c r="CJ11" s="96"/>
      <c r="CK11" s="96"/>
      <c r="CL11" s="96"/>
      <c r="CM11" s="96"/>
      <c r="CN11" s="96"/>
      <c r="CO11" s="96"/>
      <c r="CP11" s="96"/>
      <c r="CQ11" s="96"/>
      <c r="CR11" s="96"/>
      <c r="CS11" s="96"/>
      <c r="CT11" s="96"/>
      <c r="CU11" s="96"/>
      <c r="CV11" s="96"/>
      <c r="CW11" s="96"/>
      <c r="CX11" s="96"/>
      <c r="CY11" s="96"/>
      <c r="CZ11" s="96"/>
      <c r="DA11" s="96"/>
      <c r="DB11" s="96"/>
      <c r="DC11" s="96"/>
      <c r="DD11" s="96"/>
      <c r="DE11" s="96"/>
      <c r="DF11" s="96"/>
      <c r="DG11" s="96"/>
      <c r="DH11" s="96"/>
      <c r="DI11" s="96"/>
      <c r="DJ11" s="96"/>
      <c r="DK11" s="96"/>
      <c r="DL11" s="96"/>
      <c r="DM11" s="96"/>
      <c r="DN11" s="96"/>
      <c r="DO11" s="96"/>
      <c r="DP11" s="96"/>
      <c r="DQ11" s="96"/>
      <c r="DR11" s="96"/>
      <c r="DS11" s="96"/>
      <c r="DT11" s="96"/>
      <c r="DU11" s="96"/>
      <c r="DV11" s="96"/>
      <c r="DW11" s="96"/>
      <c r="DX11" s="96"/>
      <c r="DY11" s="96"/>
      <c r="DZ11" s="96"/>
      <c r="EA11" s="96"/>
      <c r="EB11" s="96"/>
      <c r="EC11" s="96"/>
      <c r="ED11" s="96"/>
      <c r="EE11" s="96"/>
      <c r="EF11" s="96"/>
      <c r="EG11" s="96"/>
      <c r="EH11" s="96"/>
      <c r="EI11" s="96"/>
      <c r="EJ11" s="96"/>
      <c r="EK11" s="96"/>
      <c r="EL11" s="96"/>
      <c r="EM11" s="96"/>
      <c r="EN11" s="96"/>
      <c r="EO11" s="96"/>
      <c r="EP11" s="96"/>
      <c r="EQ11" s="96"/>
      <c r="ER11" s="96"/>
      <c r="ES11" s="96"/>
      <c r="ET11" s="96"/>
      <c r="EU11" s="96"/>
      <c r="EV11" s="96"/>
      <c r="EW11" s="96"/>
      <c r="EX11" s="96"/>
      <c r="EY11" s="96"/>
      <c r="EZ11" s="96"/>
      <c r="FA11" s="96"/>
      <c r="FB11" s="96"/>
      <c r="FC11" s="96"/>
      <c r="FD11" s="96"/>
      <c r="FE11" s="96"/>
      <c r="FF11" s="96"/>
      <c r="FG11" s="96"/>
      <c r="FH11" s="96"/>
      <c r="FI11" s="96"/>
      <c r="FJ11" s="96"/>
      <c r="FK11" s="96"/>
      <c r="FL11" s="96"/>
      <c r="FM11" s="96"/>
      <c r="FN11" s="96"/>
      <c r="FO11" s="96"/>
      <c r="FP11" s="96"/>
      <c r="FQ11" s="96"/>
      <c r="FR11" s="96"/>
      <c r="FS11" s="96"/>
      <c r="FT11" s="96"/>
      <c r="FU11" s="96"/>
      <c r="FV11" s="96"/>
      <c r="FW11" s="96"/>
      <c r="FX11" s="96"/>
      <c r="FY11" s="96"/>
      <c r="FZ11" s="96"/>
      <c r="GA11" s="96"/>
      <c r="GB11" s="96"/>
      <c r="GC11" s="96"/>
      <c r="GD11" s="96"/>
      <c r="GE11" s="96"/>
      <c r="GF11" s="96"/>
      <c r="GG11" s="96"/>
      <c r="GH11" s="96"/>
      <c r="GI11" s="96"/>
      <c r="GJ11" s="96"/>
      <c r="GK11" s="96"/>
      <c r="GL11" s="96"/>
      <c r="GM11" s="96"/>
      <c r="GN11" s="96"/>
      <c r="GO11" s="96"/>
      <c r="GP11" s="96"/>
      <c r="GQ11" s="96"/>
      <c r="GR11" s="96"/>
      <c r="GS11" s="96"/>
      <c r="GT11" s="96"/>
      <c r="GU11" s="96"/>
      <c r="GV11" s="96"/>
      <c r="GW11" s="96"/>
      <c r="GX11" s="96"/>
      <c r="GY11" s="96"/>
      <c r="GZ11" s="96"/>
      <c r="HA11" s="96"/>
      <c r="HB11" s="96"/>
      <c r="HC11" s="96"/>
      <c r="HD11" s="96"/>
      <c r="HE11" s="96"/>
      <c r="HF11" s="96"/>
      <c r="HG11" s="96"/>
      <c r="HH11" s="96"/>
      <c r="HI11" s="96"/>
      <c r="HJ11" s="96"/>
      <c r="HK11" s="96"/>
      <c r="HL11" s="96"/>
      <c r="HM11" s="96"/>
      <c r="HN11" s="96"/>
      <c r="HO11" s="96"/>
      <c r="HP11" s="96"/>
      <c r="HQ11" s="96"/>
      <c r="HR11" s="96"/>
      <c r="HS11" s="96"/>
      <c r="HT11" s="96"/>
      <c r="HU11" s="96"/>
      <c r="HV11" s="96"/>
      <c r="HW11" s="96"/>
      <c r="HX11" s="96"/>
      <c r="HY11" s="96"/>
      <c r="HZ11" s="96"/>
      <c r="IA11" s="96"/>
      <c r="IB11" s="96"/>
      <c r="IC11" s="96"/>
      <c r="ID11" s="96"/>
      <c r="IE11" s="96"/>
      <c r="IF11" s="96"/>
      <c r="IG11" s="96"/>
      <c r="IH11" s="96"/>
      <c r="II11" s="96"/>
      <c r="IJ11" s="96"/>
      <c r="IK11" s="96"/>
      <c r="IL11" s="96"/>
      <c r="IM11" s="96"/>
      <c r="IN11" s="96"/>
      <c r="IO11" s="96"/>
      <c r="IP11" s="96"/>
      <c r="IQ11" s="96"/>
      <c r="IR11" s="96"/>
      <c r="IS11" s="96"/>
      <c r="IT11" s="96"/>
      <c r="IU11" s="96"/>
      <c r="IV11" s="96"/>
      <c r="IW11" s="96"/>
    </row>
    <row r="12" customFormat="false" ht="12.75" hidden="false" customHeight="true" outlineLevel="0" collapsed="false">
      <c r="A12" s="109"/>
      <c r="B12" s="109"/>
      <c r="C12" s="109"/>
      <c r="D12" s="110"/>
      <c r="E12" s="110"/>
      <c r="F12" s="110"/>
      <c r="G12" s="110"/>
      <c r="H12" s="110"/>
      <c r="I12" s="111" t="s">
        <v>159</v>
      </c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112"/>
      <c r="AJ12" s="112"/>
      <c r="AK12" s="112"/>
      <c r="AL12" s="112"/>
      <c r="AM12" s="112"/>
      <c r="AN12" s="112"/>
      <c r="AO12" s="112"/>
      <c r="AP12" s="112"/>
      <c r="AQ12" s="112"/>
      <c r="AR12" s="112"/>
      <c r="AS12" s="112"/>
      <c r="AT12" s="112"/>
      <c r="AU12" s="112"/>
      <c r="AV12" s="112"/>
      <c r="AW12" s="112"/>
      <c r="AX12" s="112"/>
      <c r="AY12" s="112"/>
      <c r="AZ12" s="112"/>
      <c r="BA12" s="112"/>
      <c r="BB12" s="112"/>
      <c r="BC12" s="112"/>
      <c r="BD12" s="112"/>
      <c r="BE12" s="112"/>
      <c r="BF12" s="112"/>
      <c r="BG12" s="112"/>
      <c r="BH12" s="112"/>
      <c r="BI12" s="112"/>
      <c r="BJ12" s="112"/>
      <c r="BK12" s="112"/>
      <c r="BL12" s="112"/>
      <c r="BM12" s="112"/>
      <c r="BN12" s="112"/>
      <c r="BO12" s="112"/>
      <c r="BP12" s="112"/>
      <c r="BQ12" s="112"/>
      <c r="BR12" s="112"/>
      <c r="BS12" s="112"/>
      <c r="BT12" s="112"/>
      <c r="BU12" s="112"/>
      <c r="BV12" s="112"/>
      <c r="BW12" s="112"/>
      <c r="BX12" s="112"/>
      <c r="BY12" s="112"/>
      <c r="BZ12" s="112"/>
      <c r="CA12" s="112"/>
      <c r="CB12" s="112"/>
      <c r="CC12" s="112"/>
      <c r="CD12" s="112"/>
      <c r="CE12" s="112"/>
      <c r="CF12" s="112"/>
      <c r="CG12" s="112"/>
      <c r="CH12" s="112"/>
      <c r="CI12" s="112"/>
      <c r="CJ12" s="112"/>
      <c r="CK12" s="112"/>
      <c r="CL12" s="112"/>
      <c r="CM12" s="112"/>
      <c r="CN12" s="112"/>
      <c r="CO12" s="112"/>
      <c r="CP12" s="112"/>
      <c r="CQ12" s="112"/>
      <c r="CR12" s="112"/>
      <c r="CS12" s="112"/>
      <c r="CT12" s="112"/>
      <c r="CU12" s="112"/>
      <c r="CV12" s="112"/>
      <c r="CW12" s="112"/>
      <c r="CX12" s="112"/>
      <c r="CY12" s="112"/>
      <c r="CZ12" s="112"/>
      <c r="DA12" s="112"/>
      <c r="DB12" s="112"/>
      <c r="DC12" s="112"/>
      <c r="DD12" s="112"/>
      <c r="DE12" s="112"/>
      <c r="DF12" s="112"/>
      <c r="DG12" s="112"/>
      <c r="DH12" s="112"/>
      <c r="DI12" s="112"/>
      <c r="DJ12" s="112"/>
      <c r="DK12" s="112"/>
      <c r="DL12" s="112"/>
      <c r="DM12" s="112"/>
      <c r="DN12" s="112"/>
      <c r="DO12" s="112"/>
      <c r="DP12" s="112"/>
      <c r="DQ12" s="112"/>
      <c r="DR12" s="112"/>
      <c r="DS12" s="112"/>
      <c r="DT12" s="112"/>
      <c r="DU12" s="112"/>
      <c r="DV12" s="112"/>
      <c r="DW12" s="112"/>
      <c r="DX12" s="112"/>
      <c r="DY12" s="112"/>
      <c r="DZ12" s="112"/>
      <c r="EA12" s="112"/>
      <c r="EB12" s="112"/>
      <c r="EC12" s="112"/>
      <c r="ED12" s="112"/>
      <c r="EE12" s="112"/>
      <c r="EF12" s="112"/>
      <c r="EG12" s="112"/>
      <c r="EH12" s="112"/>
      <c r="EI12" s="112"/>
      <c r="EJ12" s="112"/>
      <c r="EK12" s="112"/>
      <c r="EL12" s="112"/>
      <c r="EM12" s="112"/>
      <c r="EN12" s="112"/>
      <c r="EO12" s="112"/>
      <c r="EP12" s="112"/>
      <c r="EQ12" s="112"/>
      <c r="ER12" s="112"/>
      <c r="ES12" s="112"/>
      <c r="ET12" s="112"/>
      <c r="EU12" s="112"/>
      <c r="EV12" s="112"/>
      <c r="EW12" s="112"/>
      <c r="EX12" s="112"/>
      <c r="EY12" s="112"/>
      <c r="EZ12" s="112"/>
      <c r="FA12" s="112"/>
      <c r="FB12" s="112"/>
      <c r="FC12" s="112"/>
      <c r="FD12" s="112"/>
      <c r="FE12" s="112"/>
      <c r="FF12" s="112"/>
      <c r="FG12" s="112"/>
      <c r="FH12" s="112"/>
      <c r="FI12" s="112"/>
      <c r="FJ12" s="112"/>
      <c r="FK12" s="112"/>
      <c r="FL12" s="112"/>
      <c r="FM12" s="112"/>
      <c r="FN12" s="112"/>
      <c r="FO12" s="112"/>
      <c r="FP12" s="112"/>
      <c r="FQ12" s="112"/>
      <c r="FR12" s="112"/>
      <c r="FS12" s="112"/>
      <c r="FT12" s="112"/>
      <c r="FU12" s="112"/>
      <c r="FV12" s="112"/>
      <c r="FW12" s="112"/>
      <c r="FX12" s="112"/>
      <c r="FY12" s="112"/>
      <c r="FZ12" s="112"/>
      <c r="GA12" s="112"/>
      <c r="GB12" s="112"/>
      <c r="GC12" s="112"/>
      <c r="GD12" s="112"/>
      <c r="GE12" s="112"/>
      <c r="GF12" s="112"/>
      <c r="GG12" s="112"/>
      <c r="GH12" s="112"/>
      <c r="GI12" s="112"/>
      <c r="GJ12" s="112"/>
      <c r="GK12" s="112"/>
      <c r="GL12" s="112"/>
      <c r="GM12" s="112"/>
      <c r="GN12" s="112"/>
      <c r="GO12" s="112"/>
      <c r="GP12" s="112"/>
      <c r="GQ12" s="112"/>
      <c r="GR12" s="112"/>
      <c r="GS12" s="112"/>
      <c r="GT12" s="112"/>
      <c r="GU12" s="112"/>
      <c r="GV12" s="112"/>
      <c r="GW12" s="112"/>
      <c r="GX12" s="112"/>
      <c r="GY12" s="112"/>
      <c r="GZ12" s="112"/>
      <c r="HA12" s="112"/>
      <c r="HB12" s="112"/>
      <c r="HC12" s="112"/>
      <c r="HD12" s="112"/>
      <c r="HE12" s="112"/>
      <c r="HF12" s="112"/>
      <c r="HG12" s="112"/>
      <c r="HH12" s="112"/>
      <c r="HI12" s="112"/>
      <c r="HJ12" s="112"/>
      <c r="HK12" s="112"/>
      <c r="HL12" s="112"/>
      <c r="HM12" s="112"/>
      <c r="HN12" s="112"/>
      <c r="HO12" s="112"/>
      <c r="HP12" s="112"/>
      <c r="HQ12" s="112"/>
      <c r="HR12" s="112"/>
      <c r="HS12" s="112"/>
      <c r="HT12" s="112"/>
      <c r="HU12" s="112"/>
      <c r="HV12" s="112"/>
      <c r="HW12" s="112"/>
      <c r="HX12" s="112"/>
      <c r="HY12" s="112"/>
      <c r="HZ12" s="112"/>
      <c r="IA12" s="112"/>
      <c r="IB12" s="112"/>
      <c r="IC12" s="112"/>
      <c r="ID12" s="112"/>
      <c r="IE12" s="112"/>
      <c r="IF12" s="112"/>
      <c r="IG12" s="112"/>
      <c r="IH12" s="112"/>
      <c r="II12" s="112"/>
      <c r="IJ12" s="112"/>
      <c r="IK12" s="112"/>
      <c r="IL12" s="112"/>
      <c r="IM12" s="112"/>
      <c r="IN12" s="112"/>
      <c r="IO12" s="112"/>
      <c r="IP12" s="112"/>
      <c r="IQ12" s="112"/>
      <c r="IR12" s="112"/>
      <c r="IS12" s="112"/>
      <c r="IT12" s="112"/>
      <c r="IU12" s="112"/>
      <c r="IV12" s="112"/>
      <c r="IW12" s="112"/>
    </row>
    <row r="13" customFormat="false" ht="13.2" hidden="false" customHeight="false" outlineLevel="0" collapsed="false">
      <c r="A13" s="113" t="s">
        <v>160</v>
      </c>
    </row>
    <row r="14" customFormat="false" ht="13.2" hidden="false" customHeight="false" outlineLevel="0" collapsed="false">
      <c r="A14" s="113" t="s">
        <v>161</v>
      </c>
    </row>
  </sheetData>
  <sheetProtection password="CC0B" sheet="true" objects="true" scenarios="true" formatCells="true" formatColumns="true" formatRows="true" insertColumns="true" insertRows="true" insertHyperlinks="true" deleteColumns="true" deleteRows="true" sort="true" autoFilter="true" pivotTables="true" selectLockedCells="false" selectUnlockedCells="false"/>
  <hyperlinks>
    <hyperlink ref="I12" r:id="rId1" display="Dostępne na licencji Creative Commons Uznanie autorstwa 2.5 Polsk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LibreOfficeDev/26.8.0.0.alpha0$Linux_X86_64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2022-10-20T07:26:44Z</dcterms:created>
  <dc:creator>SERVER</dc:creator>
  <dc:description/>
  <dc:language>en-US</dc:language>
  <cp:lastModifiedBy>1204 N.Dąbrowa Dawid Kikulski</cp:lastModifiedBy>
  <cp:lastPrinted>2023-10-25T18:20:40Z</cp:lastPrinted>
  <dcterms:modified xsi:type="dcterms:W3CDTF">2026-10-20T19:20:53Z</dcterms:modified>
  <cp:revision>0</cp:revision>
  <dc:subject/>
  <dc:title/>
</cp:coreProperties>
</file>